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stadisticas\ENCUESTAS\Encuestas 2022\Audit\pAS CENTROS\"/>
    </mc:Choice>
  </mc:AlternateContent>
  <bookViews>
    <workbookView xWindow="0" yWindow="0" windowWidth="28800" windowHeight="11400"/>
  </bookViews>
  <sheets>
    <sheet name="PAS CL Centros" sheetId="1" r:id="rId1"/>
  </sheets>
  <definedNames>
    <definedName name="_xlnm.Print_Area" localSheetId="0">'PAS CL Centros'!$A$1:$AN$88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22" i="1" l="1"/>
  <c r="H23" i="1"/>
  <c r="H24" i="1"/>
  <c r="H25" i="1"/>
  <c r="H26" i="1"/>
  <c r="H27" i="1"/>
  <c r="H28" i="1"/>
  <c r="H29" i="1"/>
  <c r="H30" i="1"/>
  <c r="H31" i="1"/>
  <c r="H32" i="1"/>
  <c r="H21" i="1"/>
  <c r="C22" i="1"/>
  <c r="C23" i="1"/>
  <c r="C24" i="1"/>
  <c r="C25" i="1"/>
  <c r="C26" i="1"/>
  <c r="C27" i="1"/>
  <c r="C28" i="1"/>
  <c r="C29" i="1"/>
  <c r="C30" i="1"/>
  <c r="C31" i="1"/>
  <c r="C32" i="1"/>
  <c r="C21" i="1"/>
  <c r="AL84" i="1"/>
  <c r="AM84" i="1"/>
  <c r="AN84" i="1"/>
  <c r="AK84" i="1"/>
  <c r="AL83" i="1"/>
  <c r="AM83" i="1"/>
  <c r="AN83" i="1"/>
  <c r="AK83" i="1"/>
  <c r="AL79" i="1"/>
  <c r="AM79" i="1"/>
  <c r="AN79" i="1"/>
  <c r="AK79" i="1"/>
  <c r="AK73" i="1"/>
  <c r="AL73" i="1"/>
  <c r="AM73" i="1"/>
  <c r="AN73" i="1"/>
  <c r="AK74" i="1"/>
  <c r="AL74" i="1"/>
  <c r="AM74" i="1"/>
  <c r="AN74" i="1"/>
  <c r="AK75" i="1"/>
  <c r="AL75" i="1"/>
  <c r="AM75" i="1"/>
  <c r="AN75" i="1"/>
  <c r="AL72" i="1"/>
  <c r="AM72" i="1"/>
  <c r="AN72" i="1"/>
  <c r="AK72" i="1"/>
  <c r="AL68" i="1"/>
  <c r="AM68" i="1"/>
  <c r="AN68" i="1"/>
  <c r="AK68" i="1"/>
  <c r="AK67" i="1"/>
  <c r="AL67" i="1"/>
  <c r="AM67" i="1"/>
  <c r="AN67" i="1"/>
  <c r="AL66" i="1"/>
  <c r="AM66" i="1"/>
  <c r="AN66" i="1"/>
  <c r="AK66" i="1"/>
  <c r="W84" i="1"/>
  <c r="X84" i="1"/>
  <c r="Y84" i="1"/>
  <c r="Z84" i="1"/>
  <c r="AA84" i="1"/>
  <c r="AB84" i="1"/>
  <c r="V84" i="1"/>
  <c r="W83" i="1"/>
  <c r="X83" i="1"/>
  <c r="Y83" i="1"/>
  <c r="Z83" i="1"/>
  <c r="AA83" i="1"/>
  <c r="AB83" i="1"/>
  <c r="V83" i="1"/>
  <c r="W79" i="1"/>
  <c r="X79" i="1"/>
  <c r="Y79" i="1"/>
  <c r="Z79" i="1"/>
  <c r="AA79" i="1"/>
  <c r="AB79" i="1"/>
  <c r="V79" i="1"/>
  <c r="V73" i="1"/>
  <c r="W73" i="1"/>
  <c r="X73" i="1"/>
  <c r="Y73" i="1"/>
  <c r="Z73" i="1"/>
  <c r="AA73" i="1"/>
  <c r="AB73" i="1"/>
  <c r="V74" i="1"/>
  <c r="W74" i="1"/>
  <c r="X74" i="1"/>
  <c r="Y74" i="1"/>
  <c r="Z74" i="1"/>
  <c r="AA74" i="1"/>
  <c r="AB74" i="1"/>
  <c r="V75" i="1"/>
  <c r="W75" i="1"/>
  <c r="X75" i="1"/>
  <c r="Y75" i="1"/>
  <c r="Z75" i="1"/>
  <c r="AA75" i="1"/>
  <c r="AB75" i="1"/>
  <c r="W72" i="1"/>
  <c r="X72" i="1"/>
  <c r="Y72" i="1"/>
  <c r="Z72" i="1"/>
  <c r="AA72" i="1"/>
  <c r="AB72" i="1"/>
  <c r="V72" i="1"/>
  <c r="W68" i="1"/>
  <c r="X68" i="1"/>
  <c r="Y68" i="1"/>
  <c r="Z68" i="1"/>
  <c r="AA68" i="1"/>
  <c r="AB68" i="1"/>
  <c r="V68" i="1"/>
  <c r="V67" i="1"/>
  <c r="W67" i="1"/>
  <c r="X67" i="1"/>
  <c r="Y67" i="1"/>
  <c r="Z67" i="1"/>
  <c r="AA67" i="1"/>
  <c r="AB67" i="1"/>
  <c r="W66" i="1"/>
  <c r="X66" i="1"/>
  <c r="Y66" i="1"/>
  <c r="Z66" i="1"/>
  <c r="AA66" i="1"/>
  <c r="AB66" i="1"/>
  <c r="V66" i="1"/>
  <c r="W69" i="1" l="1"/>
  <c r="X69" i="1"/>
  <c r="Y69" i="1"/>
  <c r="Z69" i="1"/>
  <c r="AA69" i="1"/>
  <c r="AB69" i="1"/>
  <c r="V69" i="1"/>
  <c r="AM80" i="1" l="1"/>
  <c r="AK80" i="1"/>
  <c r="AK76" i="1" l="1"/>
  <c r="W80" i="1"/>
  <c r="AK69" i="1"/>
  <c r="X80" i="1"/>
  <c r="AA85" i="1"/>
  <c r="AG73" i="1"/>
  <c r="AJ79" i="1"/>
  <c r="Y80" i="1"/>
  <c r="AK85" i="1"/>
  <c r="X85" i="1"/>
  <c r="AG67" i="1"/>
  <c r="AI66" i="1"/>
  <c r="AG66" i="1"/>
  <c r="AG68" i="1"/>
  <c r="AI68" i="1"/>
  <c r="AJ74" i="1"/>
  <c r="AE74" i="1"/>
  <c r="AM69" i="1"/>
  <c r="AJ67" i="1"/>
  <c r="AI67" i="1"/>
  <c r="AJ68" i="1"/>
  <c r="V76" i="1"/>
  <c r="AI72" i="1"/>
  <c r="Z76" i="1"/>
  <c r="AJ72" i="1"/>
  <c r="Y76" i="1"/>
  <c r="AI73" i="1"/>
  <c r="AJ66" i="1"/>
  <c r="AI75" i="1"/>
  <c r="W76" i="1"/>
  <c r="AJ83" i="1"/>
  <c r="AE73" i="1"/>
  <c r="AJ73" i="1"/>
  <c r="AJ75" i="1"/>
  <c r="Z80" i="1"/>
  <c r="V85" i="1"/>
  <c r="AI83" i="1"/>
  <c r="Z85" i="1"/>
  <c r="Y85" i="1"/>
  <c r="X76" i="1"/>
  <c r="AI74" i="1"/>
  <c r="AA76" i="1"/>
  <c r="AA80" i="1"/>
  <c r="W85" i="1"/>
  <c r="AM76" i="1"/>
  <c r="AC75" i="1"/>
  <c r="AC79" i="1"/>
  <c r="AI79" i="1"/>
  <c r="V80" i="1"/>
  <c r="AM85" i="1"/>
  <c r="AJ84" i="1"/>
  <c r="AI84" i="1"/>
  <c r="AF73" i="1" l="1"/>
  <c r="AH73" i="1"/>
  <c r="AC73" i="1"/>
  <c r="AE66" i="1"/>
  <c r="AD73" i="1"/>
  <c r="AC74" i="1"/>
  <c r="AC68" i="1"/>
  <c r="AF67" i="1"/>
  <c r="AC66" i="1"/>
  <c r="AH75" i="1"/>
  <c r="AJ80" i="1"/>
  <c r="AF66" i="1"/>
  <c r="AE84" i="1"/>
  <c r="AC84" i="1"/>
  <c r="AG84" i="1"/>
  <c r="AD84" i="1"/>
  <c r="AB85" i="1"/>
  <c r="AD85" i="1" s="1"/>
  <c r="AH83" i="1"/>
  <c r="AG83" i="1"/>
  <c r="AD83" i="1"/>
  <c r="AC83" i="1"/>
  <c r="AE79" i="1"/>
  <c r="AF84" i="1"/>
  <c r="AE83" i="1"/>
  <c r="AE75" i="1"/>
  <c r="AG75" i="1"/>
  <c r="AI85" i="1"/>
  <c r="AG79" i="1"/>
  <c r="AI80" i="1"/>
  <c r="AH84" i="1"/>
  <c r="AF83" i="1"/>
  <c r="AB80" i="1"/>
  <c r="AG80" i="1" s="1"/>
  <c r="AF79" i="1"/>
  <c r="AH79" i="1"/>
  <c r="AD79" i="1"/>
  <c r="AJ69" i="1"/>
  <c r="AI76" i="1"/>
  <c r="AF74" i="1"/>
  <c r="AD74" i="1"/>
  <c r="AH74" i="1"/>
  <c r="AG74" i="1"/>
  <c r="AE67" i="1"/>
  <c r="AD67" i="1"/>
  <c r="AH67" i="1"/>
  <c r="AD75" i="1"/>
  <c r="AB76" i="1"/>
  <c r="AH76" i="1" s="1"/>
  <c r="AH72" i="1"/>
  <c r="AF72" i="1"/>
  <c r="AD72" i="1"/>
  <c r="AE72" i="1"/>
  <c r="AI69" i="1"/>
  <c r="AF75" i="1"/>
  <c r="AJ76" i="1"/>
  <c r="AG72" i="1"/>
  <c r="AC72" i="1"/>
  <c r="AC67" i="1"/>
  <c r="AF68" i="1"/>
  <c r="AD68" i="1"/>
  <c r="AH68" i="1"/>
  <c r="AF69" i="1"/>
  <c r="AH66" i="1"/>
  <c r="AD66" i="1"/>
  <c r="AJ85" i="1"/>
  <c r="AE68" i="1"/>
  <c r="AH80" i="1" l="1"/>
  <c r="AG85" i="1"/>
  <c r="AC85" i="1"/>
  <c r="AF85" i="1"/>
  <c r="AC80" i="1"/>
  <c r="AE76" i="1"/>
  <c r="AD76" i="1"/>
  <c r="AG69" i="1"/>
  <c r="AD69" i="1"/>
  <c r="AG76" i="1"/>
  <c r="AC69" i="1"/>
  <c r="AC76" i="1"/>
  <c r="AE69" i="1"/>
  <c r="AE80" i="1"/>
  <c r="AD80" i="1"/>
  <c r="AF80" i="1"/>
  <c r="AH85" i="1"/>
  <c r="AE85" i="1"/>
  <c r="AF76" i="1"/>
  <c r="AH69" i="1"/>
</calcChain>
</file>

<file path=xl/sharedStrings.xml><?xml version="1.0" encoding="utf-8"?>
<sst xmlns="http://schemas.openxmlformats.org/spreadsheetml/2006/main" count="241" uniqueCount="139">
  <si>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</si>
  <si>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Nº encuestas recibidas</t>
  </si>
  <si>
    <t>Tasa de respuesta</t>
  </si>
  <si>
    <t>DATOS DE SEGMENTACIÓN</t>
  </si>
  <si>
    <t>Sexo</t>
  </si>
  <si>
    <t>Hombre</t>
  </si>
  <si>
    <t>Mujer</t>
  </si>
  <si>
    <t>Temporalidad</t>
  </si>
  <si>
    <t>Fijo/Permanente</t>
  </si>
  <si>
    <t>Temporal/Interino</t>
  </si>
  <si>
    <t>Régimen Jurídico</t>
  </si>
  <si>
    <t>Funcionario</t>
  </si>
  <si>
    <t>Laboral</t>
  </si>
  <si>
    <t>FRECUENCIAS ABSOLUTAS</t>
  </si>
  <si>
    <t>FRECUENCIAS RELATIVAS</t>
  </si>
  <si>
    <t>FRECUENCIAS POR NIVEL DE SATISFACCIÓN</t>
  </si>
  <si>
    <t>MEDIDAS ESTADÍSTICAS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</si>
  <si>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</si>
  <si>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</si>
  <si>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</si>
  <si>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</si>
  <si>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</si>
  <si>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</si>
  <si>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</si>
  <si>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</si>
  <si>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Posibilidad de aplicar nuevas ideas en el desempeño de su puesto de trabajo (creatividad e innovación)</t>
  </si>
  <si>
    <t>Ajuste entre el volumen de trabajo asignado y el tiempo disponible para realizarlo</t>
  </si>
  <si>
    <t>Total Bloque 1. DESEMPEÑO DEL PUESTO DE TRABAJO</t>
  </si>
  <si>
    <t xml:space="preserve">2. CONDICIONES PARA EL DESARROLLO DEL TRABAJO. </t>
  </si>
  <si>
    <t>Organización y distribución horaria de la jornada de trabajo que realiza</t>
  </si>
  <si>
    <t>Total Bloque 2. CONDICIONES PARA EL DESARROLLO DEL TRABAJO</t>
  </si>
  <si>
    <t xml:space="preserve">3. PARTICIPACIÓN. </t>
  </si>
  <si>
    <t>Posibilidad para realizar propuestas de mejora sobre el funcionamiento de la Unidad</t>
  </si>
  <si>
    <t>Total Bloque 3. PARTICIPACIÓN</t>
  </si>
  <si>
    <t>Servicio de Planificación y Evaluación</t>
  </si>
  <si>
    <t>4. VALORACIÓN GENERAL</t>
  </si>
  <si>
    <t>1. DESEMPEÑO DEL PUESTO DE TRABAJO</t>
  </si>
  <si>
    <t>Posibilidad de desempeñar las funciones del puesto de trabajo con autonomía y responsabilidad propia</t>
  </si>
  <si>
    <t>Condiciones físicas del lugar de trabajo (ventilación, temperatura, luminosidad, espacio para trabajar, etc.)</t>
  </si>
  <si>
    <t>Recursos de equipamiento, materiales y tecnológicos (despacho, suministros de oficina, medios para la
comunicación, etc.)</t>
  </si>
  <si>
    <t>Recursos informáticos para el desempeño del puesto de trabajo</t>
  </si>
  <si>
    <t>Total Bloque 4. VALORACIÓN GENERAL</t>
  </si>
  <si>
    <t>Nivel general de satisfacción</t>
  </si>
  <si>
    <t>Grado de implicación personal con su Servicio/Unidad y puesto de trabajo</t>
  </si>
  <si>
    <t>NS/NC</t>
  </si>
  <si>
    <t>Total</t>
  </si>
  <si>
    <t>[Conocimiento proporcionado sobre las funciones y responsabilidades del puesto de trabajo que desempeña] Indica tu nivel de satisfacción con respecto a las siguientes cuestiones:</t>
  </si>
  <si>
    <t>[Asignación de los objetivos que tiene que lograr en el desempeño de su puesto de trabajo.] Indica tu nivel de satisfacción con respecto a las siguientes cuestiones:</t>
  </si>
  <si>
    <t>[Disponibilidad de documentos y métodos para realizar su trabajo con eficacia (mecanismos de búsqueda de información, manuales y guías de procesos de su Unidad).] Indica tu nivel de satisfacción con respecto a las siguientes cuestiones:</t>
  </si>
  <si>
    <t>[Posibilidad de aplicar nuevas ideas en el desempeño de su puesto de trabajo (creatividad e innovación)] Indica tu nivel de satisfacción con respecto a las siguientes cuestiones:</t>
  </si>
  <si>
    <t>[ Posibilidad de desempeñar las funciones del puesto de trabajo con autonomía y responsabilidad propia.] Indica tu nivel de satisfacción con respecto a las siguientes cuestiones:</t>
  </si>
  <si>
    <t>[Posibilidad de aplicar los conocimientos, capacidades y habilidades requeridas para el desempeño de su puesto de trabajo] Indica tu nivel de satisfacción con respecto a las siguientes cuestiones:</t>
  </si>
  <si>
    <t>[Ajuste entre el volumen de trabajo asignado y el tiempo disponible para realizarlo] Indica tu nivel de satisfacción con respecto a las siguientes cuestiones:</t>
  </si>
  <si>
    <t>[Desarrollo de la prevención de riesgos laborales en relación con su puesto de trabajo (información y formación sobre los riesgos, medidas de prevención adoptadas, equipos de protección individual, medidas de emergencia, etc.] Indica tu nivel de sati</t>
  </si>
  <si>
    <t>[Condiciones físicas del lugar de trabajo (ventilación, temperatura, luminosidad, espacio para trabajar, etc.] Indica tu nivel de satisfacción con respecto a las siguientes cuestiones:</t>
  </si>
  <si>
    <t>[Recursos de equipamiento, materiales y tecnológicos (despacho, suministros de oficina, medios para la comunicación, etc.)] Indica tu nivel de satisfacción con respecto a las siguientes cuestiones:</t>
  </si>
  <si>
    <t>[Recursos informáticos para el desempeño del puesto de trabajo. ] Indica tu nivel de satisfacción con respecto a las siguientes cuestiones:</t>
  </si>
  <si>
    <t>[Organización y distribución horaria de la jornada de trabajo que realiza] Indica tu nivel de satisfacción con respecto a las siguientes cuestiones:</t>
  </si>
  <si>
    <t>[Posibilidad de participar en la asignación de los objetivos que ha de obtener en el puesto de trabajo] Indica tu nivel de satisfacción con respecto a las siguientes cuestiones:</t>
  </si>
  <si>
    <t>[Posibilidad de participar en las decisiones que afectan al desempeño de su puesto de trabajo] Indica tu nivel de satisfacción con respecto a las siguientes cuestiones:</t>
  </si>
  <si>
    <t>[Posibilidad para realizar propuestas de mejora sobre el funcionamiento de la Unidad] Indica tu nivel de satisfacción con respecto a las siguientes cuestiones:</t>
  </si>
  <si>
    <t>[Posibilidad de participar en la identificación de las necesidades de formación para el desempeño del puesto de trabajo] Indica tu nivel de satisfacción con respecto a las siguientes cuestiones:</t>
  </si>
  <si>
    <t>[Facilidades y recursos proporcionados por la Universidad para participar en acciones formativas] Indica tu nivel de satisfacción con respecto a las siguientes cuestiones:</t>
  </si>
  <si>
    <t>[Adecuación de la oferta formativa para el desarrollo y la promoción profesional] Indica tu nivel de satisfacción con respecto a las siguientes cuestiones:</t>
  </si>
  <si>
    <t>[Adecuación de la oferta formativa específica para el desempeño del puesto de trabajo] Indica tu nivel de satisfacción con respecto a las siguientes cuestiones:</t>
  </si>
  <si>
    <t>[Aprendizaje obtenido en las acciones formativas en las que ha participado] Indica tu nivel de satisfacción con respecto a las siguientes cuestiones:</t>
  </si>
  <si>
    <t>[ Utilidad de la formación recibida para el desempeño del puesto de trabajo.] Indica tu nivel de satisfacción con respecto a las siguientes cuestiones:</t>
  </si>
  <si>
    <t>[Los métodos aplicados para evaluar el nivel de desempeño y de competencias en el puesto de trabajo] Indica tu nivel de satisfacción con respecto a las siguientes cuestiones:</t>
  </si>
  <si>
    <t>[Grado de cooperación, apoyo y desarrollo del trabajo en equipo en su Unidad] Indica tu nivel de satisfacción en relación a las siguientes cuestiones:</t>
  </si>
  <si>
    <t>[Grado en el que se comparte los conocimientos entre las personas de la Unidad] Indica tu nivel de satisfacción en relación a las siguientes cuestiones:</t>
  </si>
  <si>
    <t>[Adecuación de la comunicación interna a las necesidades y estructura de la Unidad] Indica tu nivel de satisfacción en relación a las siguientes cuestiones:</t>
  </si>
  <si>
    <t>[Eficacia de los canales, medios y métodos utilizados para la comunicación en la Unidad] Indica tu nivel de satisfacción en relación a las siguientes cuestiones:</t>
  </si>
  <si>
    <t>[Fluidez de la comunicación con los responsables de la Unidad] Indica tu nivel de satisfacción en relación a las siguientes cuestiones:</t>
  </si>
  <si>
    <t>[Fluidez de la comunicación entre las personas que trabajan en la Unidad] Indica tu nivel de satisfacción en relación a las siguientes cuestiones:</t>
  </si>
  <si>
    <t>[Adecuación de la información institucional que le proporciona la Universidad] Indica tu nivel de satisfacción en relación a las siguientes cuestiones:</t>
  </si>
  <si>
    <t>[Posibilidades que ofrece la Universidad para la promoción a un grupo de titulación o puesto de trabajo] Indica tu nivle de satisfacción en relación a las siguientes cuestiones:</t>
  </si>
  <si>
    <t>[Posibilidades que ofrece la Universidad para el desarrollo y mejora profesional en el puesto de trabajo que desempeña] Indica tu nivle de satisfacción en relación a las siguientes cuestiones:</t>
  </si>
  <si>
    <t>[Posibilidades de promoción profesional desde su incorporación a la Universidad.] Indica tu nivle de satisfacción en relación a las siguientes cuestiones:</t>
  </si>
  <si>
    <t>[Facilidades y apoyos proporcionados por la Universidad para la promoción profesional] Indica tu nivle de satisfacción en relación a las siguientes cuestiones:</t>
  </si>
  <si>
    <t>[Garantías de equidad e igualdad de oportunidades en los procesos selectivos internos en los que ha participado] Indica tu nivle de satisfacción en relación a las siguientes cuestiones:</t>
  </si>
  <si>
    <t>[Retribuciones percibidas por las funciones realizadas en su puesto de trabajo] Indica tu nivel de satisfacción en relación a las siguientes cuestiones:</t>
  </si>
  <si>
    <t>[Retribuciones percibidas en su puesto de trabajo comparadas con las retribuciones del resto de puestos de trabajo de la Universidad.] Indica tu nivel de satisfacción en relación a las siguientes cuestiones:</t>
  </si>
  <si>
    <t>[Retribuciones percibidas en su puesto de trabajo comparadas con las retribuciones de puestos similares de otras administraciones públicas] Indica tu nivel de satisfacción en relación a las siguientes cuestiones:</t>
  </si>
  <si>
    <t>[Reconocimientos no retributivos recibidos en la Unidad (felicitaciones, menciones, elogios, otras compensaciones).] Indica tu nivel de satisfacción en relación a las siguientes cuestiones:</t>
  </si>
  <si>
    <t>[Reconocimientos no retributivos recibidos por la Universidad (reconocimientos de los servicios prestados, felicitaciones, menciones, elogios, compensaciones no monetarias, etc.).] Indica tu nivel de satisfacción en relación a las siguientes cuestiones:</t>
  </si>
  <si>
    <t>[Beneficios sociales establecidos por la Universidad (Plan de acción social, atención sanitaria, guarderías, premios por jubilación, fomento actividades deportivas y culturales, fondos de pensiones, conciertos con empresas para obtener beneficios, otra</t>
  </si>
  <si>
    <t>[Permisos, licencias, vacaciones y periodos de descanso de los que puede disfrutar.] Indica tu nivel de satisfacción en relación a las siguientes cuestiones:</t>
  </si>
  <si>
    <t>[Medidas de conciliación de la vida familiar y laboral que aplica la Universidad (permisos de maternidad o adopción, lactancia, reducciones de jornada por conciliación, premios y reducciones de jornada por situaciones excepcionales).] Indica tu nivel de</t>
  </si>
  <si>
    <t>[Nivel general de satisfacción.] Indica tu nivel de satisfacción en relación con las siguientes cuestiones:</t>
  </si>
  <si>
    <t>[Grado general de motivación. (En función de las prácticas de gestión que desarrolla la Universidad y que inciden en su motivación: formación y capacitación, promoción, delegación de responsabilidades, participación, comunicación, retribuciones,</t>
  </si>
  <si>
    <t>[Grado de implicación personal con la Universidad.] Indica tu nivel de satisfacción en relación con las siguientes cuestiones:</t>
  </si>
  <si>
    <t>[Grado de implicación personal con su Servicio/Unidad y puesto de trabajo. ] Indica tu nivel de satisfacción en relación con las siguientes cuestiones:</t>
  </si>
  <si>
    <t>[Se identifica con la actual misión, misión, valores y estrategias de la Universidad] Indica tu nivel de satisfacción en relación con las siguientes cuestiones:</t>
  </si>
  <si>
    <t>[Prácticas de comunicación personal de la misión, visión, valores, estrategias (Universidad/Unidad) y objetivos del Servicio/Unidad, equipos o puestos de trabajo] Indica tu nivel de satisfacción en relación a las siguientes cuestiones:</t>
  </si>
  <si>
    <t>[Referente como modelo de actitud y comportamiento en la implantación e impulso de la cultura de la calidad y excelencia en el Servicio/Unidad] Indica tu nivel de satisfacción en relación a las siguientes cuestiones:</t>
  </si>
  <si>
    <t>[ Prácticas y métodos de organización y distribución del trabajo en el Servicio/Unidad para garantizar la eficacia en la prestación del servicio] Indica tu nivel de satisfacción en relación a las siguientes cuestiones:</t>
  </si>
  <si>
    <t>[Actitudes en la comunicación (accesibilidad, escucha activa, valoración de las sugerencias propuestas, capacidad expositiva, generación de confianza persuasiva, transmisión de conocimiento).] Indica tu nivel de satisfacción en relación a las siguien</t>
  </si>
  <si>
    <t>[Actitudes y acciones para delegar y facilitar la autonomía y responsabilidad en el desarrollo del trabajo] Indica tu nivel de satisfacción en relación a las siguientes cuestiones:</t>
  </si>
  <si>
    <t>[Actitudes y acciones para motivar y facilitar la participación en las actividades de mejora de los equipos y de las personas.] Indica tu nivel de satisfacción en relación a las siguientes cuestiones:</t>
  </si>
  <si>
    <t>[Actitudes y acciones para impulsar el trabajo en equipo en el Servicio/Unidad] Indica tu nivel de satisfacción en relación a las siguientes cuestiones:</t>
  </si>
  <si>
    <t>[Actitudes y acciones para impulsar la creatividad y la innovación en los procesos y en los servicios prestados] Indica tu nivel de satisfacción en relación a las siguientes cuestiones:</t>
  </si>
  <si>
    <t>[Prácticas y acciones para impulsar, apoyar y facilitar la participación de las personas en la formación] Indica tu nivel de satisfacción en relación a las siguientes cuestiones:</t>
  </si>
  <si>
    <t>[ Acciones de reconocimiento interno por el trabajo realizado y los esfuerzos por la mejora del Servicio/Unidad] Indica tu nivel de satisfacción en relación a las siguientes cuestiones:</t>
  </si>
  <si>
    <t>[Prácticas y acciones para fomentar y promover la igualdad de oportunidades, la equidad en la gestión y trato con las personas del Servicio/Unidad] Indica tu nivel de satisfacción en relación a las siguientes cuestiones:</t>
  </si>
  <si>
    <t>[Prácticas de comunicación al personal de la Unidad en materia de calidad (sobre desarrollo de programas, proyectos, instrucciones de la Dirección).] Indica tu nivel de satisfacción en relación a las siguientes cuestiones:</t>
  </si>
  <si>
    <t>[Referente como modelo de actitud y comportamiento en la implantación de la cultura de la calidad y excelencia en la Unidad.] Indica tu nivel de satisfacción en relación a las siguientes cuestiones:</t>
  </si>
  <si>
    <t>[Prácticas y métodos de organización y coordinación de la actividad que desarrolla la Unidad en materia de calidad (desarrollo de programas, proyectos y sistemas de gestión).] Indica tu nivel de satisfacción en relación a las siguientes cuestiones:</t>
  </si>
  <si>
    <t>[Actitudes y acciones para impulsar la participación de las personas y los equipos de trabajo de la Unidad  en materia de calidad (desarrollo de programas, proyectos y sistemas  de gestión).] Indica tu nivel de satisfacción en relación a las siguientes</t>
  </si>
  <si>
    <t>[Prácticas y métodos de organización, coordinación y comunicación de la documentación generada por la Unidad en materia de calidad (desarrollo de programas, proyectos y sistemas de gestión, informes, memorias de seguimiento).] Indica tu nivel de sat</t>
  </si>
  <si>
    <t>[Considera que los objetivos de su Servicio/Unidad están alineados con la misión, visión, valores y Plan Estratégico de la Universidad.] Indica tu nivel de satisfacción en relación a las siguientes cuestiones:</t>
  </si>
  <si>
    <t>[Considera que en su Servicio/Unidad está implantada la orientación al cliente (prestar un servicio de calidad a los usuarios).] Indica tu nivel de satisfacción en relación a las siguientes cuestiones:</t>
  </si>
  <si>
    <t>[Considera que el sistema de gestión de calidad aplicado en su Servicio/Unidad está contribuyendo a la mejora continua en la prestación de servicios.] Indica tu nivel de satisfacción en relación a las siguientes cuestiones:</t>
  </si>
  <si>
    <t>[Considera que el Gobierno y la Dirección de la Universidad impulsa la consecución de la misión, misión, valores y las estrategias. ]</t>
  </si>
  <si>
    <t>[Considera que en la Universidad se promueve la calidad y la excelencia como  objetivo institucional.]</t>
  </si>
  <si>
    <t>[Considera que en la Universidad  se fomentan  valores de comportamiento ético y de transparencia y se actua conforme a estos.]</t>
  </si>
  <si>
    <t>[Considera que en la  Universidad se desarrollan  actitudes, valores y  actuaciones  de  responsabilidad social (protección del medio ambiente, seguridad y prevención, accesibilidad e igualdad).]</t>
  </si>
  <si>
    <t>[Considera que las preguntas de la encuesta son adecuadas para conocer la percepción de la satisfacción de las personas ] Indica tu nivel de satisfacción en relación a la siguiente cuestión:</t>
  </si>
  <si>
    <t>3a</t>
  </si>
  <si>
    <t>4a</t>
  </si>
  <si>
    <t>a Existen múltiples modos. Se muestra el valor más pequeño</t>
  </si>
  <si>
    <t>Señala el Servicio o Unidad Adminisrativa en la que desempeñas el puesto de trabajo:</t>
  </si>
  <si>
    <t>Frecuencia</t>
  </si>
  <si>
    <t>Porcentaje</t>
  </si>
  <si>
    <t>Porcentaje válido</t>
  </si>
  <si>
    <t>Porcentaje acumulado</t>
  </si>
  <si>
    <t>Válido</t>
  </si>
  <si>
    <t>Servicio de Asuntos Económicos</t>
  </si>
  <si>
    <t>Servicio de Personal (Unidad de Conserjerías)</t>
  </si>
  <si>
    <t>Servicio de Informática</t>
  </si>
  <si>
    <t>Unidad Departamental de Apoyo Técnico a Laboratorios</t>
  </si>
  <si>
    <t>Servicio de Bibliotecas</t>
  </si>
  <si>
    <t>Servicio de Información, Registro y Administración Electrónica</t>
  </si>
  <si>
    <t>Servicio de Gestión Académica</t>
  </si>
  <si>
    <t>Servicio de Gestión de las Enseñanzas</t>
  </si>
  <si>
    <t>Servicio de Atención y Ayudas al Estudiante</t>
  </si>
  <si>
    <t>Servicio de Obras, Mantenimiento y Vigilancia de Instalaciones.</t>
  </si>
  <si>
    <t>Servicio de Personal</t>
  </si>
  <si>
    <t>Señala el Servicio o Unidad Adminisrativa en la que desempeñas el puesto de trabajo</t>
  </si>
  <si>
    <t>RESULTADOS DE LA ENCUESTA DE OPINIÓN Y SATISFACCIÓN DEL PAS DE LOS CENTROS EN RELACIÓN AL CLIMA LABORAL.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</si>
</sst>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6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2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/>
    <xf numFmtId="0" fontId="8" fillId="0" borderId="1" xfId="0" applyFont="1" applyBorder="1"/>
    <xf numFmtId="10" fontId="9" fillId="0" borderId="1" xfId="0" applyNumberFormat="1" applyFont="1" applyBorder="1"/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0" fontId="12" fillId="0" borderId="0" xfId="1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1" fillId="0" borderId="0" xfId="1" applyFont="1" applyBorder="1" applyAlignment="1">
      <alignment vertical="center"/>
    </xf>
    <xf numFmtId="0" fontId="16" fillId="0" borderId="0" xfId="1" applyFont="1" applyBorder="1" applyAlignment="1">
      <alignment horizontal="left" vertical="top" wrapText="1"/>
    </xf>
    <xf numFmtId="164" fontId="16" fillId="0" borderId="0" xfId="1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10" fontId="0" fillId="0" borderId="0" xfId="0" applyNumberFormat="1"/>
    <xf numFmtId="0" fontId="17" fillId="0" borderId="0" xfId="0" applyFont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164" fontId="21" fillId="0" borderId="1" xfId="2" applyNumberFormat="1" applyFont="1" applyBorder="1" applyAlignment="1">
      <alignment horizontal="center" vertical="center" wrapText="1"/>
    </xf>
    <xf numFmtId="10" fontId="18" fillId="0" borderId="1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0" fontId="22" fillId="0" borderId="15" xfId="0" applyNumberFormat="1" applyFont="1" applyFill="1" applyBorder="1" applyAlignment="1">
      <alignment horizontal="center" vertical="center" wrapText="1"/>
    </xf>
    <xf numFmtId="10" fontId="22" fillId="0" borderId="16" xfId="0" applyNumberFormat="1" applyFont="1" applyFill="1" applyBorder="1" applyAlignment="1">
      <alignment horizontal="center" vertical="center" wrapText="1"/>
    </xf>
    <xf numFmtId="165" fontId="21" fillId="0" borderId="4" xfId="3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quotePrefix="1" applyFont="1" applyFill="1" applyAlignment="1">
      <alignment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0" fontId="18" fillId="9" borderId="1" xfId="0" applyNumberFormat="1" applyFont="1" applyFill="1" applyBorder="1" applyAlignment="1">
      <alignment horizontal="center" vertical="center" wrapText="1"/>
    </xf>
    <xf numFmtId="10" fontId="18" fillId="9" borderId="2" xfId="0" applyNumberFormat="1" applyFont="1" applyFill="1" applyBorder="1" applyAlignment="1">
      <alignment horizontal="center" vertical="center" wrapText="1"/>
    </xf>
    <xf numFmtId="10" fontId="22" fillId="9" borderId="18" xfId="0" applyNumberFormat="1" applyFont="1" applyFill="1" applyBorder="1" applyAlignment="1">
      <alignment horizontal="center" vertical="center" wrapText="1"/>
    </xf>
    <xf numFmtId="10" fontId="22" fillId="9" borderId="19" xfId="0" applyNumberFormat="1" applyFont="1" applyFill="1" applyBorder="1" applyAlignment="1">
      <alignment horizontal="center" vertical="center" wrapText="1"/>
    </xf>
    <xf numFmtId="2" fontId="13" fillId="9" borderId="4" xfId="0" applyNumberFormat="1" applyFont="1" applyFill="1" applyBorder="1" applyAlignment="1">
      <alignment horizontal="center" vertical="center" wrapText="1"/>
    </xf>
    <xf numFmtId="2" fontId="13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wrapText="1"/>
    </xf>
    <xf numFmtId="0" fontId="18" fillId="6" borderId="20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wrapText="1"/>
    </xf>
    <xf numFmtId="0" fontId="11" fillId="12" borderId="0" xfId="0" applyFont="1" applyFill="1" applyBorder="1" applyAlignment="1">
      <alignment horizontal="left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164" fontId="13" fillId="9" borderId="1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3" fillId="9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164" fontId="13" fillId="9" borderId="17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10" fontId="22" fillId="9" borderId="1" xfId="0" applyNumberFormat="1" applyFont="1" applyFill="1" applyBorder="1" applyAlignment="1">
      <alignment horizontal="center" vertical="center" wrapText="1"/>
    </xf>
    <xf numFmtId="2" fontId="13" fillId="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26" fillId="0" borderId="6" xfId="4" applyFill="1" applyBorder="1" applyAlignment="1">
      <alignment horizontal="left" vertical="top" wrapText="1"/>
    </xf>
  </cellXfs>
  <cellStyles count="5">
    <cellStyle name="Hipervínculo" xfId="4" builtinId="8"/>
    <cellStyle name="Normal" xfId="0" builtinId="0"/>
    <cellStyle name="Normal_Hoja1" xfId="1"/>
    <cellStyle name="Normal_Hoja1_1" xfId="2"/>
    <cellStyle name="Normal_Hoja2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Sexo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613312007874035E-2"/>
          <c:y val="0.2741278249309746"/>
          <c:w val="0.83597576688723219"/>
          <c:h val="0.5271778811739436"/>
        </c:manualLayout>
      </c:layout>
      <c:pie3DChart>
        <c:varyColors val="1"/>
        <c:ser>
          <c:idx val="0"/>
          <c:order val="0"/>
          <c:tx>
            <c:strRef>
              <c:f>'PAS CL Centros'!$AA$19</c:f>
              <c:strCache>
                <c:ptCount val="1"/>
                <c:pt idx="0">
                  <c:v>Sexo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'PAS CL Centros'!$AA$20:$AC$21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'PAS CL Centros'!$AD$20:$AD$21</c:f>
              <c:numCache>
                <c:formatCode>General</c:formatCode>
                <c:ptCount val="2"/>
                <c:pt idx="0">
                  <c:v>138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5-4C3E-9B5B-1284957FF4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rtl="0">
            <a:defRPr sz="16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45585474430601"/>
          <c:y val="9.2777987751582525E-2"/>
          <c:w val="0.68707563623623857"/>
          <c:h val="0.848016553099042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'PAS CL Centros'!$Q$22</c:f>
              <c:strCache>
                <c:ptCount val="1"/>
                <c:pt idx="0">
                  <c:v>Temporalidad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25400">
              <a:solidFill>
                <a:schemeClr val="tx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0.25994958091995779"/>
                  <c:y val="1.033592067742430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000" b="1"/>
                    </a:pPr>
                    <a:fld id="{18DF9F64-7338-4A90-86DF-2C51A7F28B4C}" type="VALUE">
                      <a:rPr lang="en-US" sz="2000">
                        <a:solidFill>
                          <a:schemeClr val="bg1"/>
                        </a:solidFill>
                      </a:rPr>
                      <a:pPr>
                        <a:defRPr sz="2000" b="1"/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5B2-4112-8D81-F42C8D66C68E}"/>
                </c:ext>
              </c:extLst>
            </c:dLbl>
            <c:dLbl>
              <c:idx val="1"/>
              <c:layout>
                <c:manualLayout>
                  <c:x val="-0.11687655576246164"/>
                  <c:y val="-3.789793801700879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0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B2-4112-8D81-F42C8D66C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'PAS CL Centros'!$Q$23:$S$24</c:f>
              <c:strCache>
                <c:ptCount val="2"/>
                <c:pt idx="0">
                  <c:v>Fijo/Permanente</c:v>
                </c:pt>
                <c:pt idx="1">
                  <c:v>Temporal/Interino</c:v>
                </c:pt>
              </c:strCache>
            </c:strRef>
          </c:cat>
          <c:val>
            <c:numRef>
              <c:f>'PAS CL Centros'!$T$23:$T$24</c:f>
              <c:numCache>
                <c:formatCode>General</c:formatCode>
                <c:ptCount val="2"/>
                <c:pt idx="0">
                  <c:v>192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1-4CB3-A5E4-19195ED5BC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3121144"/>
        <c:axId val="493121536"/>
      </c:barChart>
      <c:catAx>
        <c:axId val="4931211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93121536"/>
        <c:crosses val="autoZero"/>
        <c:auto val="1"/>
        <c:lblAlgn val="ctr"/>
        <c:lblOffset val="100"/>
        <c:noMultiLvlLbl val="0"/>
      </c:catAx>
      <c:valAx>
        <c:axId val="493121536"/>
        <c:scaling>
          <c:orientation val="minMax"/>
          <c:max val="20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493121144"/>
        <c:crosses val="autoZero"/>
        <c:crossBetween val="between"/>
      </c:valAx>
      <c:spPr>
        <a:solidFill>
          <a:schemeClr val="bg2">
            <a:alpha val="13000"/>
          </a:schemeClr>
        </a:solidFill>
        <a:ln w="25400">
          <a:solidFill>
            <a:schemeClr val="tx2">
              <a:lumMod val="60000"/>
              <a:lumOff val="4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7292782912349246"/>
          <c:y val="4.3182338474178371E-2"/>
          <c:w val="0.29998813146026199"/>
          <c:h val="4.3198760549958158E-2"/>
        </c:manualLayout>
      </c:layout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'PAS CL Centros'!$AA$32</c:f>
              <c:strCache>
                <c:ptCount val="1"/>
                <c:pt idx="0">
                  <c:v>Régimen Jurídico</c:v>
                </c:pt>
              </c:strCache>
            </c:strRef>
          </c:tx>
          <c:cat>
            <c:strRef>
              <c:f>'PAS CL Centros'!$AA$33:$AC$34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'PAS CL Centros'!$AD$33:$AD$34</c:f>
              <c:numCache>
                <c:formatCode>General</c:formatCode>
                <c:ptCount val="2"/>
                <c:pt idx="0">
                  <c:v>140</c:v>
                </c:pt>
                <c:pt idx="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8-46E4-A7C8-052144389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rtl="0">
            <a:defRPr sz="16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Señala el Servicio</a:t>
            </a:r>
            <a:r>
              <a:rPr lang="es-ES" baseline="0"/>
              <a:t> o Unidad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'PAS CL Centros'!$C$21:$C$32</c:f>
              <c:strCache>
                <c:ptCount val="12"/>
                <c:pt idx="0">
                  <c:v>Servicio de Asuntos Económicos</c:v>
                </c:pt>
                <c:pt idx="1">
                  <c:v>Servicio de Personal (Unidad de Conserjerías)</c:v>
                </c:pt>
                <c:pt idx="2">
                  <c:v>Servicio de Informática</c:v>
                </c:pt>
                <c:pt idx="3">
                  <c:v>Servicio de Planificación y Evaluación</c:v>
                </c:pt>
                <c:pt idx="4">
                  <c:v>Unidad Departamental de Apoyo Técnico a Laboratorios</c:v>
                </c:pt>
                <c:pt idx="5">
                  <c:v>Servicio de Bibliotecas</c:v>
                </c:pt>
                <c:pt idx="6">
                  <c:v>Servicio de Información, Registro y Administración Electrónica</c:v>
                </c:pt>
                <c:pt idx="7">
                  <c:v>Servicio de Gestión Académica</c:v>
                </c:pt>
                <c:pt idx="8">
                  <c:v>Servicio de Gestión de las Enseñanzas</c:v>
                </c:pt>
                <c:pt idx="9">
                  <c:v>Servicio de Atención y Ayudas al Estudiante</c:v>
                </c:pt>
                <c:pt idx="10">
                  <c:v>Servicio de Obras, Mantenimiento y Vigilancia de Instalaciones.</c:v>
                </c:pt>
                <c:pt idx="11">
                  <c:v>Servicio de Personal</c:v>
                </c:pt>
              </c:strCache>
            </c:strRef>
          </c:cat>
          <c:val>
            <c:numRef>
              <c:f>'PAS CL Centros'!$H$21:$H$32</c:f>
              <c:numCache>
                <c:formatCode>General</c:formatCode>
                <c:ptCount val="12"/>
                <c:pt idx="0">
                  <c:v>10</c:v>
                </c:pt>
                <c:pt idx="1">
                  <c:v>36</c:v>
                </c:pt>
                <c:pt idx="2">
                  <c:v>36</c:v>
                </c:pt>
                <c:pt idx="3">
                  <c:v>8</c:v>
                </c:pt>
                <c:pt idx="4">
                  <c:v>22</c:v>
                </c:pt>
                <c:pt idx="5">
                  <c:v>29</c:v>
                </c:pt>
                <c:pt idx="6">
                  <c:v>4</c:v>
                </c:pt>
                <c:pt idx="7">
                  <c:v>31</c:v>
                </c:pt>
                <c:pt idx="8">
                  <c:v>22</c:v>
                </c:pt>
                <c:pt idx="9">
                  <c:v>25</c:v>
                </c:pt>
                <c:pt idx="10">
                  <c:v>24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88-4247-913E-7D114008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0210840"/>
        <c:axId val="550212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'PAS CL Centros'!$C$21:$C$32</c15:sqref>
                        </c15:formulaRef>
                      </c:ext>
                    </c:extLst>
                    <c:strCache>
                      <c:ptCount val="12"/>
                      <c:pt idx="0">
                        <c:v>Servicio de Asuntos Económicos</c:v>
                      </c:pt>
                      <c:pt idx="1">
                        <c:v>Servicio de Personal (Unidad de Conserjerías)</c:v>
                      </c:pt>
                      <c:pt idx="2">
                        <c:v>Servicio de Informática</c:v>
                      </c:pt>
                      <c:pt idx="3">
                        <c:v>Servicio de Planificación y Evaluación</c:v>
                      </c:pt>
                      <c:pt idx="4">
                        <c:v>Unidad Departamental de Apoyo Técnico a Laboratorios</c:v>
                      </c:pt>
                      <c:pt idx="5">
                        <c:v>Servicio de Bibliotecas</c:v>
                      </c:pt>
                      <c:pt idx="6">
                        <c:v>Servicio de Información, Registro y Administración Electrónica</c:v>
                      </c:pt>
                      <c:pt idx="7">
                        <c:v>Servicio de Gestión Académica</c:v>
                      </c:pt>
                      <c:pt idx="8">
                        <c:v>Servicio de Gestión de las Enseñanzas</c:v>
                      </c:pt>
                      <c:pt idx="9">
                        <c:v>Servicio de Atención y Ayudas al Estudiante</c:v>
                      </c:pt>
                      <c:pt idx="10">
                        <c:v>Servicio de Obras, Mantenimiento y Vigilancia de Instalaciones.</c:v>
                      </c:pt>
                      <c:pt idx="11">
                        <c:v>Servicio de Personal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'PAS CL Centros'!$D$21:$D$32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A88-4247-913E-7D114008738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'PAS CL Centros'!$C$21:$C$32</c15:sqref>
                        </c15:formulaRef>
                      </c:ext>
                    </c:extLst>
                    <c:strCache>
                      <c:ptCount val="12"/>
                      <c:pt idx="0">
                        <c:v>Servicio de Asuntos Económicos</c:v>
                      </c:pt>
                      <c:pt idx="1">
                        <c:v>Servicio de Personal (Unidad de Conserjerías)</c:v>
                      </c:pt>
                      <c:pt idx="2">
                        <c:v>Servicio de Informática</c:v>
                      </c:pt>
                      <c:pt idx="3">
                        <c:v>Servicio de Planificación y Evaluación</c:v>
                      </c:pt>
                      <c:pt idx="4">
                        <c:v>Unidad Departamental de Apoyo Técnico a Laboratorios</c:v>
                      </c:pt>
                      <c:pt idx="5">
                        <c:v>Servicio de Bibliotecas</c:v>
                      </c:pt>
                      <c:pt idx="6">
                        <c:v>Servicio de Información, Registro y Administración Electrónica</c:v>
                      </c:pt>
                      <c:pt idx="7">
                        <c:v>Servicio de Gestión Académica</c:v>
                      </c:pt>
                      <c:pt idx="8">
                        <c:v>Servicio de Gestión de las Enseñanzas</c:v>
                      </c:pt>
                      <c:pt idx="9">
                        <c:v>Servicio de Atención y Ayudas al Estudiante</c:v>
                      </c:pt>
                      <c:pt idx="10">
                        <c:v>Servicio de Obras, Mantenimiento y Vigilancia de Instalaciones.</c:v>
                      </c:pt>
                      <c:pt idx="11">
                        <c:v>Servicio de Personal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'PAS CL Centros'!$E$21:$E$32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A88-4247-913E-7D114008738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'PAS CL Centros'!$C$21:$C$32</c15:sqref>
                        </c15:formulaRef>
                      </c:ext>
                    </c:extLst>
                    <c:strCache>
                      <c:ptCount val="12"/>
                      <c:pt idx="0">
                        <c:v>Servicio de Asuntos Económicos</c:v>
                      </c:pt>
                      <c:pt idx="1">
                        <c:v>Servicio de Personal (Unidad de Conserjerías)</c:v>
                      </c:pt>
                      <c:pt idx="2">
                        <c:v>Servicio de Informática</c:v>
                      </c:pt>
                      <c:pt idx="3">
                        <c:v>Servicio de Planificación y Evaluación</c:v>
                      </c:pt>
                      <c:pt idx="4">
                        <c:v>Unidad Departamental de Apoyo Técnico a Laboratorios</c:v>
                      </c:pt>
                      <c:pt idx="5">
                        <c:v>Servicio de Bibliotecas</c:v>
                      </c:pt>
                      <c:pt idx="6">
                        <c:v>Servicio de Información, Registro y Administración Electrónica</c:v>
                      </c:pt>
                      <c:pt idx="7">
                        <c:v>Servicio de Gestión Académica</c:v>
                      </c:pt>
                      <c:pt idx="8">
                        <c:v>Servicio de Gestión de las Enseñanzas</c:v>
                      </c:pt>
                      <c:pt idx="9">
                        <c:v>Servicio de Atención y Ayudas al Estudiante</c:v>
                      </c:pt>
                      <c:pt idx="10">
                        <c:v>Servicio de Obras, Mantenimiento y Vigilancia de Instalaciones.</c:v>
                      </c:pt>
                      <c:pt idx="11">
                        <c:v>Servicio de Personal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'PAS CL Centros'!$F$21:$F$32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A88-4247-913E-7D114008738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'PAS CL Centros'!$C$21:$C$32</c15:sqref>
                        </c15:formulaRef>
                      </c:ext>
                    </c:extLst>
                    <c:strCache>
                      <c:ptCount val="12"/>
                      <c:pt idx="0">
                        <c:v>Servicio de Asuntos Económicos</c:v>
                      </c:pt>
                      <c:pt idx="1">
                        <c:v>Servicio de Personal (Unidad de Conserjerías)</c:v>
                      </c:pt>
                      <c:pt idx="2">
                        <c:v>Servicio de Informática</c:v>
                      </c:pt>
                      <c:pt idx="3">
                        <c:v>Servicio de Planificación y Evaluación</c:v>
                      </c:pt>
                      <c:pt idx="4">
                        <c:v>Unidad Departamental de Apoyo Técnico a Laboratorios</c:v>
                      </c:pt>
                      <c:pt idx="5">
                        <c:v>Servicio de Bibliotecas</c:v>
                      </c:pt>
                      <c:pt idx="6">
                        <c:v>Servicio de Información, Registro y Administración Electrónica</c:v>
                      </c:pt>
                      <c:pt idx="7">
                        <c:v>Servicio de Gestión Académica</c:v>
                      </c:pt>
                      <c:pt idx="8">
                        <c:v>Servicio de Gestión de las Enseñanzas</c:v>
                      </c:pt>
                      <c:pt idx="9">
                        <c:v>Servicio de Atención y Ayudas al Estudiante</c:v>
                      </c:pt>
                      <c:pt idx="10">
                        <c:v>Servicio de Obras, Mantenimiento y Vigilancia de Instalaciones.</c:v>
                      </c:pt>
                      <c:pt idx="11">
                        <c:v>Servicio de Personal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'PAS CL Centros'!$G$21:$G$32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A88-4247-913E-7D1140087380}"/>
                  </c:ext>
                </c:extLst>
              </c15:ser>
            </c15:filteredBarSeries>
          </c:ext>
        </c:extLst>
      </c:barChart>
      <c:catAx>
        <c:axId val="550210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212480"/>
        <c:crosses val="autoZero"/>
        <c:auto val="1"/>
        <c:lblAlgn val="ctr"/>
        <c:lblOffset val="100"/>
        <c:noMultiLvlLbl val="0"/>
      </c:catAx>
      <c:valAx>
        <c:axId val="55021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21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603249</xdr:colOff>
      <xdr:row>15</xdr:row>
      <xdr:rowOff>381000</xdr:rowOff>
    </xdr:from>
    <xdr:to>
      <xdr:col>38</xdr:col>
      <xdr:colOff>47624</xdr:colOff>
      <xdr:row>27</xdr:row>
      <xdr:rowOff>95250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142874</xdr:colOff>
      <xdr:row>24</xdr:row>
      <xdr:rowOff>222252</xdr:rowOff>
    </xdr:from>
    <xdr:to>
      <xdr:col>24</xdr:col>
      <xdr:colOff>111125</xdr:colOff>
      <xdr:row>52</xdr:row>
      <xdr:rowOff>158750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158749</xdr:colOff>
      <xdr:row>1</xdr:row>
      <xdr:rowOff>31750</xdr:rowOff>
    </xdr:from>
    <xdr:to>
      <xdr:col>19</xdr:col>
      <xdr:colOff>349249</xdr:colOff>
      <xdr:row>5</xdr:row>
      <xdr:rowOff>174625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</a:blip>
        <a:srcRect/>
        <a:stretch>
          <a:fillRect/>
        </a:stretch>
      </xdr:blipFill>
      <xdr:spPr bwMode="auto">
        <a:xfrm>
          <a:off x="13858874" y="222250"/>
          <a:ext cx="873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174625</xdr:colOff>
      <xdr:row>29</xdr:row>
      <xdr:rowOff>127000</xdr:rowOff>
    </xdr:from>
    <xdr:to>
      <xdr:col>38</xdr:col>
      <xdr:colOff>79375</xdr:colOff>
      <xdr:row>51</xdr:row>
      <xdr:rowOff>15875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730251</xdr:colOff>
      <xdr:row>34</xdr:row>
      <xdr:rowOff>9524</xdr:rowOff>
    </xdr:from>
    <xdr:to>
      <xdr:col>11</xdr:col>
      <xdr:colOff>269876</xdr:colOff>
      <xdr:row>56</xdr:row>
      <xdr:rowOff>47625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7"/>
  <sheetViews>
    <sheetView showGridLines="0" tabSelected="1" view="pageBreakPreview" zoomScale="60" zoomScaleNormal="50" workbookViewId="0">
      <selection activeCell="T58" sqref="T58"/>
    </sheetView>
  </sheetViews>
  <sheetFormatPr baseColWidth="10" defaultRowHeight="15" x14ac:dyDescent="0.25"/>
  <cols>
    <col min="2" max="2" width="13.28515625" customWidth="1"/>
    <col min="6" max="6" width="19.140625" customWidth="1"/>
    <col min="7" max="7" width="17.85546875" customWidth="1"/>
    <col min="8" max="8" width="11.42578125" customWidth="1"/>
    <col min="13" max="13" width="10.7109375" customWidth="1"/>
    <col min="14" max="14" width="8.5703125" customWidth="1"/>
    <col min="16" max="16" width="12.5703125" customWidth="1"/>
    <col min="17" max="17" width="7.140625" customWidth="1"/>
    <col min="18" max="18" width="8.42578125" customWidth="1"/>
    <col min="19" max="19" width="10.28515625" customWidth="1"/>
    <col min="20" max="20" width="7.85546875" customWidth="1"/>
    <col min="21" max="21" width="4.42578125" bestFit="1" customWidth="1"/>
    <col min="22" max="22" width="10.7109375" bestFit="1" customWidth="1"/>
    <col min="23" max="23" width="6" bestFit="1" customWidth="1"/>
    <col min="24" max="25" width="7.5703125" bestFit="1" customWidth="1"/>
    <col min="26" max="26" width="6" bestFit="1" customWidth="1"/>
    <col min="27" max="27" width="8" bestFit="1" customWidth="1"/>
    <col min="28" max="28" width="10.7109375" bestFit="1" customWidth="1"/>
    <col min="29" max="29" width="11.5703125" bestFit="1" customWidth="1"/>
    <col min="30" max="30" width="10.7109375" bestFit="1" customWidth="1"/>
    <col min="31" max="32" width="12.42578125" bestFit="1" customWidth="1"/>
    <col min="33" max="33" width="11.140625" bestFit="1" customWidth="1"/>
    <col min="34" max="34" width="10.7109375" bestFit="1" customWidth="1"/>
    <col min="35" max="35" width="17.42578125" customWidth="1"/>
    <col min="36" max="36" width="16.85546875" customWidth="1"/>
    <col min="37" max="37" width="10.85546875" bestFit="1" customWidth="1"/>
    <col min="38" max="38" width="14.85546875" bestFit="1" customWidth="1"/>
    <col min="39" max="39" width="11.42578125" bestFit="1" customWidth="1"/>
    <col min="40" max="40" width="9.140625" bestFit="1" customWidth="1"/>
    <col min="41" max="41" width="77.5703125" hidden="1" customWidth="1"/>
    <col min="42" max="42" width="0" hidden="1" customWidth="1"/>
    <col min="43" max="43" width="43.5703125" hidden="1" customWidth="1"/>
    <col min="44" max="48" width="0" hidden="1" customWidth="1"/>
    <col min="49" max="49" width="73.140625" hidden="1" customWidth="1"/>
    <col min="50" max="58" width="0" hidden="1" customWidth="1"/>
  </cols>
  <sheetData>
    <row r="1" spans="1:58" x14ac:dyDescent="0.25">
      <c r="AP1">
        <v>1</v>
      </c>
      <c r="AQ1">
        <v>2</v>
      </c>
      <c r="AR1">
        <v>3</v>
      </c>
      <c r="AS1">
        <v>4</v>
      </c>
      <c r="AT1">
        <v>5</v>
      </c>
      <c r="AU1" t="s">
        <v>44</v>
      </c>
      <c r="AV1" t="s">
        <v>45</v>
      </c>
      <c r="AX1">
        <v>1</v>
      </c>
      <c r="AY1">
        <v>2</v>
      </c>
      <c r="AZ1">
        <v>3</v>
      </c>
      <c r="BA1">
        <v>4</v>
      </c>
      <c r="BB1">
        <v>5</v>
      </c>
      <c r="BC1" t="s">
        <v>45</v>
      </c>
    </row>
    <row r="2" spans="1:58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O2" t="s">
        <v>46</v>
      </c>
      <c r="AP2">
        <v>16</v>
      </c>
      <c r="AQ2">
        <v>14</v>
      </c>
      <c r="AR2">
        <v>50</v>
      </c>
      <c r="AS2">
        <v>100</v>
      </c>
      <c r="AT2">
        <v>73</v>
      </c>
      <c r="AU2">
        <v>3</v>
      </c>
      <c r="AV2">
        <v>256</v>
      </c>
      <c r="AW2" t="s">
        <v>46</v>
      </c>
      <c r="AX2">
        <v>16</v>
      </c>
      <c r="AY2">
        <v>14</v>
      </c>
      <c r="AZ2">
        <v>50</v>
      </c>
      <c r="BA2">
        <v>100</v>
      </c>
      <c r="BB2">
        <v>73</v>
      </c>
      <c r="BC2">
        <v>3.79</v>
      </c>
      <c r="BD2">
        <v>1.1100000000000001</v>
      </c>
      <c r="BE2">
        <v>4</v>
      </c>
      <c r="BF2">
        <v>4</v>
      </c>
    </row>
    <row r="3" spans="1:5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t="s">
        <v>47</v>
      </c>
      <c r="AP3">
        <v>13</v>
      </c>
      <c r="AQ3">
        <v>21</v>
      </c>
      <c r="AR3">
        <v>50</v>
      </c>
      <c r="AS3">
        <v>102</v>
      </c>
      <c r="AT3">
        <v>62</v>
      </c>
      <c r="AU3">
        <v>8</v>
      </c>
      <c r="AV3">
        <v>256</v>
      </c>
      <c r="AW3" t="s">
        <v>47</v>
      </c>
      <c r="AX3">
        <v>13</v>
      </c>
      <c r="AY3">
        <v>21</v>
      </c>
      <c r="AZ3">
        <v>50</v>
      </c>
      <c r="BA3">
        <v>102</v>
      </c>
      <c r="BB3">
        <v>62</v>
      </c>
      <c r="BC3">
        <v>3.72</v>
      </c>
      <c r="BD3">
        <v>1.0900000000000001</v>
      </c>
      <c r="BE3">
        <v>4</v>
      </c>
      <c r="BF3">
        <v>4</v>
      </c>
    </row>
    <row r="4" spans="1:5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t="s">
        <v>48</v>
      </c>
      <c r="AP4">
        <v>12</v>
      </c>
      <c r="AQ4">
        <v>27</v>
      </c>
      <c r="AR4">
        <v>50</v>
      </c>
      <c r="AS4">
        <v>94</v>
      </c>
      <c r="AT4">
        <v>70</v>
      </c>
      <c r="AU4">
        <v>3</v>
      </c>
      <c r="AV4">
        <v>256</v>
      </c>
      <c r="AW4" t="s">
        <v>48</v>
      </c>
      <c r="AX4">
        <v>12</v>
      </c>
      <c r="AY4">
        <v>27</v>
      </c>
      <c r="AZ4">
        <v>50</v>
      </c>
      <c r="BA4">
        <v>94</v>
      </c>
      <c r="BB4">
        <v>70</v>
      </c>
      <c r="BC4">
        <v>3.72</v>
      </c>
      <c r="BD4">
        <v>1.1200000000000001</v>
      </c>
      <c r="BE4">
        <v>4</v>
      </c>
      <c r="BF4">
        <v>4</v>
      </c>
    </row>
    <row r="5" spans="1:5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t="s">
        <v>49</v>
      </c>
      <c r="AP5">
        <v>18</v>
      </c>
      <c r="AQ5">
        <v>28</v>
      </c>
      <c r="AR5">
        <v>56</v>
      </c>
      <c r="AS5">
        <v>67</v>
      </c>
      <c r="AT5">
        <v>85</v>
      </c>
      <c r="AU5">
        <v>2</v>
      </c>
      <c r="AV5">
        <v>256</v>
      </c>
      <c r="AW5" t="s">
        <v>49</v>
      </c>
      <c r="AX5">
        <v>18</v>
      </c>
      <c r="AY5">
        <v>28</v>
      </c>
      <c r="AZ5">
        <v>56</v>
      </c>
      <c r="BA5">
        <v>67</v>
      </c>
      <c r="BB5">
        <v>85</v>
      </c>
      <c r="BC5">
        <v>3.68</v>
      </c>
      <c r="BD5">
        <v>1.24</v>
      </c>
      <c r="BE5">
        <v>4</v>
      </c>
      <c r="BF5">
        <v>5</v>
      </c>
    </row>
    <row r="6" spans="1:5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O6" t="s">
        <v>50</v>
      </c>
      <c r="AP6">
        <v>13</v>
      </c>
      <c r="AQ6">
        <v>21</v>
      </c>
      <c r="AR6">
        <v>44</v>
      </c>
      <c r="AS6">
        <v>77</v>
      </c>
      <c r="AT6">
        <v>101</v>
      </c>
      <c r="AU6">
        <v>0</v>
      </c>
      <c r="AV6">
        <v>256</v>
      </c>
      <c r="AW6" t="s">
        <v>50</v>
      </c>
      <c r="AX6">
        <v>13</v>
      </c>
      <c r="AY6">
        <v>21</v>
      </c>
      <c r="AZ6">
        <v>44</v>
      </c>
      <c r="BA6">
        <v>77</v>
      </c>
      <c r="BB6">
        <v>101</v>
      </c>
      <c r="BC6">
        <v>3.91</v>
      </c>
      <c r="BD6">
        <v>1.1599999999999999</v>
      </c>
      <c r="BE6">
        <v>4</v>
      </c>
      <c r="BF6">
        <v>5</v>
      </c>
    </row>
    <row r="7" spans="1:58" ht="15.75" x14ac:dyDescent="0.25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t="s">
        <v>51</v>
      </c>
      <c r="AP7">
        <v>11</v>
      </c>
      <c r="AQ7">
        <v>22</v>
      </c>
      <c r="AR7">
        <v>39</v>
      </c>
      <c r="AS7">
        <v>94</v>
      </c>
      <c r="AT7">
        <v>90</v>
      </c>
      <c r="AU7">
        <v>0</v>
      </c>
      <c r="AV7">
        <v>256</v>
      </c>
      <c r="AW7" t="s">
        <v>51</v>
      </c>
      <c r="AX7">
        <v>11</v>
      </c>
      <c r="AY7">
        <v>22</v>
      </c>
      <c r="AZ7">
        <v>39</v>
      </c>
      <c r="BA7">
        <v>94</v>
      </c>
      <c r="BB7">
        <v>90</v>
      </c>
      <c r="BC7">
        <v>3.9</v>
      </c>
      <c r="BD7">
        <v>1.1100000000000001</v>
      </c>
      <c r="BE7">
        <v>4</v>
      </c>
      <c r="BF7">
        <v>4</v>
      </c>
    </row>
    <row r="8" spans="1:58" x14ac:dyDescent="0.25">
      <c r="A8" s="94" t="s">
        <v>34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t="s">
        <v>52</v>
      </c>
      <c r="AP8">
        <v>22</v>
      </c>
      <c r="AQ8">
        <v>28</v>
      </c>
      <c r="AR8">
        <v>59</v>
      </c>
      <c r="AS8">
        <v>98</v>
      </c>
      <c r="AT8">
        <v>48</v>
      </c>
      <c r="AU8">
        <v>1</v>
      </c>
      <c r="AV8">
        <v>256</v>
      </c>
      <c r="AW8" t="s">
        <v>52</v>
      </c>
      <c r="AX8">
        <v>22</v>
      </c>
      <c r="AY8">
        <v>28</v>
      </c>
      <c r="AZ8">
        <v>59</v>
      </c>
      <c r="BA8">
        <v>98</v>
      </c>
      <c r="BB8">
        <v>48</v>
      </c>
      <c r="BC8">
        <v>3.48</v>
      </c>
      <c r="BD8">
        <v>1.17</v>
      </c>
      <c r="BE8">
        <v>4</v>
      </c>
      <c r="BF8">
        <v>4</v>
      </c>
    </row>
    <row r="9" spans="1:58" ht="15.75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O9" t="s">
        <v>53</v>
      </c>
      <c r="AP9">
        <v>25</v>
      </c>
      <c r="AQ9">
        <v>43</v>
      </c>
      <c r="AR9">
        <v>60</v>
      </c>
      <c r="AS9">
        <v>79</v>
      </c>
      <c r="AT9">
        <v>42</v>
      </c>
      <c r="AU9">
        <v>7</v>
      </c>
      <c r="AV9">
        <v>256</v>
      </c>
      <c r="AW9" t="s">
        <v>53</v>
      </c>
      <c r="AX9">
        <v>25</v>
      </c>
      <c r="AY9">
        <v>43</v>
      </c>
      <c r="AZ9">
        <v>60</v>
      </c>
      <c r="BA9">
        <v>79</v>
      </c>
      <c r="BB9">
        <v>42</v>
      </c>
      <c r="BC9">
        <v>3.28</v>
      </c>
      <c r="BD9">
        <v>1.22</v>
      </c>
      <c r="BE9">
        <v>3</v>
      </c>
      <c r="BF9">
        <v>4</v>
      </c>
    </row>
    <row r="10" spans="1:58" x14ac:dyDescent="0.25">
      <c r="A10" s="96" t="s">
        <v>138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t="s">
        <v>54</v>
      </c>
      <c r="AP10">
        <v>22</v>
      </c>
      <c r="AQ10">
        <v>40</v>
      </c>
      <c r="AR10">
        <v>50</v>
      </c>
      <c r="AS10">
        <v>73</v>
      </c>
      <c r="AT10">
        <v>70</v>
      </c>
      <c r="AU10">
        <v>1</v>
      </c>
      <c r="AV10">
        <v>256</v>
      </c>
      <c r="AW10" t="s">
        <v>54</v>
      </c>
      <c r="AX10">
        <v>22</v>
      </c>
      <c r="AY10">
        <v>40</v>
      </c>
      <c r="AZ10">
        <v>50</v>
      </c>
      <c r="BA10">
        <v>73</v>
      </c>
      <c r="BB10">
        <v>70</v>
      </c>
      <c r="BC10">
        <v>3.51</v>
      </c>
      <c r="BD10">
        <v>1.28</v>
      </c>
      <c r="BE10">
        <v>4</v>
      </c>
      <c r="BF10">
        <v>4</v>
      </c>
    </row>
    <row r="11" spans="1:58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t="s">
        <v>55</v>
      </c>
      <c r="AP11">
        <v>9</v>
      </c>
      <c r="AQ11">
        <v>19</v>
      </c>
      <c r="AR11">
        <v>44</v>
      </c>
      <c r="AS11">
        <v>103</v>
      </c>
      <c r="AT11">
        <v>81</v>
      </c>
      <c r="AU11">
        <v>0</v>
      </c>
      <c r="AV11">
        <v>256</v>
      </c>
      <c r="AW11" t="s">
        <v>55</v>
      </c>
      <c r="AX11">
        <v>9</v>
      </c>
      <c r="AY11">
        <v>19</v>
      </c>
      <c r="AZ11">
        <v>44</v>
      </c>
      <c r="BA11">
        <v>103</v>
      </c>
      <c r="BB11">
        <v>81</v>
      </c>
      <c r="BC11">
        <v>3.89</v>
      </c>
      <c r="BD11">
        <v>1.05</v>
      </c>
      <c r="BE11">
        <v>4</v>
      </c>
      <c r="BF11">
        <v>4</v>
      </c>
    </row>
    <row r="12" spans="1:58" x14ac:dyDescent="0.25">
      <c r="AO12" t="s">
        <v>56</v>
      </c>
      <c r="AP12">
        <v>9</v>
      </c>
      <c r="AQ12">
        <v>18</v>
      </c>
      <c r="AR12">
        <v>33</v>
      </c>
      <c r="AS12">
        <v>100</v>
      </c>
      <c r="AT12">
        <v>95</v>
      </c>
      <c r="AU12">
        <v>1</v>
      </c>
      <c r="AV12">
        <v>256</v>
      </c>
      <c r="AW12" t="s">
        <v>56</v>
      </c>
      <c r="AX12">
        <v>9</v>
      </c>
      <c r="AY12">
        <v>18</v>
      </c>
      <c r="AZ12">
        <v>33</v>
      </c>
      <c r="BA12">
        <v>100</v>
      </c>
      <c r="BB12">
        <v>95</v>
      </c>
      <c r="BC12">
        <v>4</v>
      </c>
      <c r="BD12">
        <v>1.05</v>
      </c>
      <c r="BE12">
        <v>4</v>
      </c>
      <c r="BF12">
        <v>4</v>
      </c>
    </row>
    <row r="13" spans="1:58" x14ac:dyDescent="0.25">
      <c r="AO13" t="s">
        <v>57</v>
      </c>
      <c r="AP13">
        <v>8</v>
      </c>
      <c r="AQ13">
        <v>17</v>
      </c>
      <c r="AR13">
        <v>38</v>
      </c>
      <c r="AS13">
        <v>85</v>
      </c>
      <c r="AT13">
        <v>104</v>
      </c>
      <c r="AU13">
        <v>4</v>
      </c>
      <c r="AV13">
        <v>256</v>
      </c>
      <c r="AW13" t="s">
        <v>57</v>
      </c>
      <c r="AX13">
        <v>8</v>
      </c>
      <c r="AY13">
        <v>17</v>
      </c>
      <c r="AZ13">
        <v>38</v>
      </c>
      <c r="BA13">
        <v>85</v>
      </c>
      <c r="BB13">
        <v>104</v>
      </c>
      <c r="BC13">
        <v>4.03</v>
      </c>
      <c r="BD13">
        <v>1.06</v>
      </c>
      <c r="BE13">
        <v>4</v>
      </c>
      <c r="BF13">
        <v>5</v>
      </c>
    </row>
    <row r="14" spans="1:58" ht="33.75" x14ac:dyDescent="0.5">
      <c r="A14" s="90" t="s">
        <v>1</v>
      </c>
      <c r="B14" s="90"/>
      <c r="C14" s="90"/>
      <c r="D14" s="90"/>
      <c r="E14" s="90"/>
      <c r="F14" s="2">
        <v>256</v>
      </c>
      <c r="AO14" t="s">
        <v>58</v>
      </c>
      <c r="AP14">
        <v>19</v>
      </c>
      <c r="AQ14">
        <v>25</v>
      </c>
      <c r="AR14">
        <v>56</v>
      </c>
      <c r="AS14">
        <v>86</v>
      </c>
      <c r="AT14">
        <v>56</v>
      </c>
      <c r="AU14">
        <v>14</v>
      </c>
      <c r="AV14">
        <v>256</v>
      </c>
      <c r="AW14" t="s">
        <v>58</v>
      </c>
      <c r="AX14">
        <v>19</v>
      </c>
      <c r="AY14">
        <v>25</v>
      </c>
      <c r="AZ14">
        <v>56</v>
      </c>
      <c r="BA14">
        <v>86</v>
      </c>
      <c r="BB14">
        <v>56</v>
      </c>
      <c r="BC14">
        <v>3.56</v>
      </c>
      <c r="BD14">
        <v>1.18</v>
      </c>
      <c r="BE14">
        <v>4</v>
      </c>
      <c r="BF14">
        <v>4</v>
      </c>
    </row>
    <row r="15" spans="1:58" ht="33.75" x14ac:dyDescent="0.45">
      <c r="A15" s="90" t="s">
        <v>2</v>
      </c>
      <c r="B15" s="90"/>
      <c r="C15" s="90"/>
      <c r="D15" s="90"/>
      <c r="E15" s="90"/>
      <c r="F15" s="3">
        <f>+F14/406</f>
        <v>0.63054187192118227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O15" t="s">
        <v>59</v>
      </c>
      <c r="AP15">
        <v>23</v>
      </c>
      <c r="AQ15">
        <v>30</v>
      </c>
      <c r="AR15">
        <v>59</v>
      </c>
      <c r="AS15">
        <v>75</v>
      </c>
      <c r="AT15">
        <v>59</v>
      </c>
      <c r="AU15">
        <v>10</v>
      </c>
      <c r="AV15">
        <v>256</v>
      </c>
      <c r="AW15" t="s">
        <v>59</v>
      </c>
      <c r="AX15">
        <v>23</v>
      </c>
      <c r="AY15">
        <v>30</v>
      </c>
      <c r="AZ15">
        <v>59</v>
      </c>
      <c r="BA15">
        <v>75</v>
      </c>
      <c r="BB15">
        <v>59</v>
      </c>
      <c r="BC15">
        <v>3.48</v>
      </c>
      <c r="BD15">
        <v>1.24</v>
      </c>
      <c r="BE15">
        <v>4</v>
      </c>
      <c r="BF15">
        <v>4</v>
      </c>
    </row>
    <row r="16" spans="1:58" ht="36" customHeight="1" x14ac:dyDescent="0.5">
      <c r="A16" s="5"/>
      <c r="B16" s="5"/>
      <c r="C16" s="5"/>
      <c r="D16" s="5"/>
      <c r="E16" s="5"/>
      <c r="F16" s="6"/>
      <c r="P16" s="4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4"/>
      <c r="AO16" t="s">
        <v>60</v>
      </c>
      <c r="AP16">
        <v>15</v>
      </c>
      <c r="AQ16">
        <v>19</v>
      </c>
      <c r="AR16">
        <v>51</v>
      </c>
      <c r="AS16">
        <v>80</v>
      </c>
      <c r="AT16">
        <v>84</v>
      </c>
      <c r="AU16">
        <v>7</v>
      </c>
      <c r="AV16">
        <v>256</v>
      </c>
      <c r="AW16" t="s">
        <v>60</v>
      </c>
      <c r="AX16">
        <v>15</v>
      </c>
      <c r="AY16">
        <v>19</v>
      </c>
      <c r="AZ16">
        <v>51</v>
      </c>
      <c r="BA16">
        <v>80</v>
      </c>
      <c r="BB16">
        <v>84</v>
      </c>
      <c r="BC16">
        <v>3.8</v>
      </c>
      <c r="BD16">
        <v>1.1599999999999999</v>
      </c>
      <c r="BE16">
        <v>4</v>
      </c>
      <c r="BF16">
        <v>5</v>
      </c>
    </row>
    <row r="17" spans="1:58" ht="33.75" x14ac:dyDescent="0.25">
      <c r="A17" s="91" t="s">
        <v>3</v>
      </c>
      <c r="B17" s="91"/>
      <c r="C17" s="91"/>
      <c r="D17" s="91"/>
      <c r="E17" s="91"/>
      <c r="F17" s="91"/>
      <c r="G17" s="91"/>
      <c r="P17" s="4"/>
      <c r="Q17" s="8"/>
      <c r="R17" s="8"/>
      <c r="S17" s="8"/>
      <c r="T17" s="8"/>
      <c r="U17" s="9"/>
      <c r="V17" s="10"/>
      <c r="W17" s="8"/>
      <c r="X17" s="8"/>
      <c r="Y17" s="8"/>
      <c r="Z17" s="8"/>
      <c r="AA17" s="9"/>
      <c r="AB17" s="10"/>
      <c r="AC17" s="4"/>
      <c r="AO17" t="s">
        <v>61</v>
      </c>
      <c r="AP17">
        <v>20</v>
      </c>
      <c r="AQ17">
        <v>27</v>
      </c>
      <c r="AR17">
        <v>59</v>
      </c>
      <c r="AS17">
        <v>82</v>
      </c>
      <c r="AT17">
        <v>61</v>
      </c>
      <c r="AU17">
        <v>7</v>
      </c>
      <c r="AV17">
        <v>256</v>
      </c>
      <c r="AW17" t="s">
        <v>61</v>
      </c>
      <c r="AX17">
        <v>20</v>
      </c>
      <c r="AY17">
        <v>27</v>
      </c>
      <c r="AZ17">
        <v>59</v>
      </c>
      <c r="BA17">
        <v>82</v>
      </c>
      <c r="BB17">
        <v>61</v>
      </c>
      <c r="BC17">
        <v>3.55</v>
      </c>
      <c r="BD17">
        <v>1.2</v>
      </c>
      <c r="BE17">
        <v>4</v>
      </c>
      <c r="BF17">
        <v>4</v>
      </c>
    </row>
    <row r="18" spans="1:58" ht="34.5" customHeight="1" x14ac:dyDescent="0.5">
      <c r="B18" s="5"/>
      <c r="C18" s="5"/>
      <c r="D18" s="5"/>
      <c r="E18" s="5"/>
      <c r="F18" s="5"/>
      <c r="G18" s="6"/>
      <c r="O18" s="11"/>
      <c r="P18" s="11"/>
      <c r="Q18" s="8"/>
      <c r="R18" s="8"/>
      <c r="S18" s="8"/>
      <c r="T18" s="8"/>
      <c r="U18" s="12"/>
      <c r="V18" s="10"/>
      <c r="W18" s="8"/>
      <c r="X18" s="8"/>
      <c r="Y18" s="4"/>
      <c r="AO18" t="s">
        <v>62</v>
      </c>
      <c r="AP18">
        <v>25</v>
      </c>
      <c r="AQ18">
        <v>19</v>
      </c>
      <c r="AR18">
        <v>64</v>
      </c>
      <c r="AS18">
        <v>91</v>
      </c>
      <c r="AT18">
        <v>49</v>
      </c>
      <c r="AU18">
        <v>8</v>
      </c>
      <c r="AV18">
        <v>256</v>
      </c>
      <c r="AW18" t="s">
        <v>62</v>
      </c>
      <c r="AX18">
        <v>25</v>
      </c>
      <c r="AY18">
        <v>19</v>
      </c>
      <c r="AZ18">
        <v>64</v>
      </c>
      <c r="BA18">
        <v>91</v>
      </c>
      <c r="BB18">
        <v>49</v>
      </c>
      <c r="BC18">
        <v>3.48</v>
      </c>
      <c r="BD18">
        <v>1.19</v>
      </c>
      <c r="BE18">
        <v>4</v>
      </c>
      <c r="BF18">
        <v>4</v>
      </c>
    </row>
    <row r="19" spans="1:58" ht="34.5" customHeight="1" x14ac:dyDescent="0.5">
      <c r="B19" s="5"/>
      <c r="C19" s="5"/>
      <c r="D19" s="5"/>
      <c r="E19" s="5"/>
      <c r="F19" s="5"/>
      <c r="G19" s="6"/>
      <c r="O19" s="11"/>
      <c r="P19" s="11"/>
      <c r="Q19" s="8"/>
      <c r="R19" s="8"/>
      <c r="S19" s="8"/>
      <c r="T19" s="8"/>
      <c r="U19" s="12"/>
      <c r="AA19" s="89" t="s">
        <v>4</v>
      </c>
      <c r="AB19" s="89"/>
      <c r="AC19" s="89"/>
      <c r="AD19" s="89"/>
      <c r="AE19" s="13"/>
      <c r="AF19" s="13"/>
      <c r="AG19" s="13"/>
      <c r="AH19" s="4"/>
      <c r="AO19" t="s">
        <v>63</v>
      </c>
      <c r="AP19">
        <v>34</v>
      </c>
      <c r="AQ19">
        <v>34</v>
      </c>
      <c r="AR19">
        <v>80</v>
      </c>
      <c r="AS19">
        <v>72</v>
      </c>
      <c r="AT19">
        <v>25</v>
      </c>
      <c r="AU19">
        <v>11</v>
      </c>
      <c r="AV19">
        <v>256</v>
      </c>
      <c r="AW19" t="s">
        <v>63</v>
      </c>
      <c r="AX19">
        <v>34</v>
      </c>
      <c r="AY19">
        <v>34</v>
      </c>
      <c r="AZ19">
        <v>80</v>
      </c>
      <c r="BA19">
        <v>72</v>
      </c>
      <c r="BB19">
        <v>25</v>
      </c>
      <c r="BC19">
        <v>3.08</v>
      </c>
      <c r="BD19">
        <v>1.18</v>
      </c>
      <c r="BE19">
        <v>3</v>
      </c>
      <c r="BF19">
        <v>3</v>
      </c>
    </row>
    <row r="20" spans="1:58" ht="42" customHeight="1" x14ac:dyDescent="0.25">
      <c r="B20" s="5"/>
      <c r="C20" s="88" t="s">
        <v>137</v>
      </c>
      <c r="D20" s="88"/>
      <c r="E20" s="88"/>
      <c r="F20" s="88"/>
      <c r="G20" s="88"/>
      <c r="H20" s="88"/>
      <c r="O20" s="11"/>
      <c r="P20" s="11"/>
      <c r="Q20" s="8"/>
      <c r="R20" s="8"/>
      <c r="S20" s="8"/>
      <c r="T20" s="8"/>
      <c r="U20" s="12"/>
      <c r="AA20" s="88" t="s">
        <v>5</v>
      </c>
      <c r="AB20" s="88"/>
      <c r="AC20" s="88"/>
      <c r="AD20" s="14">
        <v>138</v>
      </c>
      <c r="AE20" s="13"/>
      <c r="AF20" s="13"/>
      <c r="AG20" s="13"/>
      <c r="AH20" s="4"/>
      <c r="AO20" t="s">
        <v>64</v>
      </c>
      <c r="AP20">
        <v>33</v>
      </c>
      <c r="AQ20">
        <v>32</v>
      </c>
      <c r="AR20">
        <v>84</v>
      </c>
      <c r="AS20">
        <v>76</v>
      </c>
      <c r="AT20">
        <v>25</v>
      </c>
      <c r="AU20">
        <v>6</v>
      </c>
      <c r="AV20">
        <v>256</v>
      </c>
      <c r="AW20" t="s">
        <v>64</v>
      </c>
      <c r="AX20">
        <v>33</v>
      </c>
      <c r="AY20">
        <v>32</v>
      </c>
      <c r="AZ20">
        <v>84</v>
      </c>
      <c r="BA20">
        <v>76</v>
      </c>
      <c r="BB20">
        <v>25</v>
      </c>
      <c r="BC20">
        <v>3.11</v>
      </c>
      <c r="BD20">
        <v>1.1599999999999999</v>
      </c>
      <c r="BE20">
        <v>3</v>
      </c>
      <c r="BF20">
        <v>3</v>
      </c>
    </row>
    <row r="21" spans="1:58" ht="34.5" customHeight="1" x14ac:dyDescent="0.25">
      <c r="B21" s="5"/>
      <c r="C21" s="102" t="str">
        <f>AP81</f>
        <v>Servicio de Asuntos Económicos</v>
      </c>
      <c r="D21" s="103"/>
      <c r="E21" s="103"/>
      <c r="F21" s="103"/>
      <c r="G21" s="104"/>
      <c r="H21" s="101">
        <f>AQ81</f>
        <v>10</v>
      </c>
      <c r="O21" s="11"/>
      <c r="P21" s="11"/>
      <c r="Q21" s="8"/>
      <c r="R21" s="8"/>
      <c r="S21" s="8"/>
      <c r="T21" s="8"/>
      <c r="U21" s="12"/>
      <c r="AA21" s="88" t="s">
        <v>6</v>
      </c>
      <c r="AB21" s="88"/>
      <c r="AC21" s="88"/>
      <c r="AD21" s="14">
        <v>118</v>
      </c>
      <c r="AE21" s="13"/>
      <c r="AF21" s="13"/>
      <c r="AG21" s="13"/>
      <c r="AH21" s="4"/>
      <c r="AO21" t="s">
        <v>65</v>
      </c>
      <c r="AP21">
        <v>12</v>
      </c>
      <c r="AQ21">
        <v>15</v>
      </c>
      <c r="AR21">
        <v>65</v>
      </c>
      <c r="AS21">
        <v>101</v>
      </c>
      <c r="AT21">
        <v>48</v>
      </c>
      <c r="AU21">
        <v>15</v>
      </c>
      <c r="AV21">
        <v>256</v>
      </c>
      <c r="AW21" t="s">
        <v>65</v>
      </c>
      <c r="AX21">
        <v>12</v>
      </c>
      <c r="AY21">
        <v>15</v>
      </c>
      <c r="AZ21">
        <v>65</v>
      </c>
      <c r="BA21">
        <v>101</v>
      </c>
      <c r="BB21">
        <v>48</v>
      </c>
      <c r="BC21">
        <v>3.66</v>
      </c>
      <c r="BD21">
        <v>1.03</v>
      </c>
      <c r="BE21">
        <v>4</v>
      </c>
      <c r="BF21">
        <v>4</v>
      </c>
    </row>
    <row r="22" spans="1:58" ht="34.5" customHeight="1" x14ac:dyDescent="0.25">
      <c r="B22" s="5"/>
      <c r="C22" s="102" t="str">
        <f t="shared" ref="C22:C26" si="0">AP82</f>
        <v>Servicio de Personal (Unidad de Conserjerías)</v>
      </c>
      <c r="D22" s="103"/>
      <c r="E22" s="103"/>
      <c r="F22" s="103"/>
      <c r="G22" s="104"/>
      <c r="H22" s="101">
        <f t="shared" ref="H22:H26" si="1">AQ82</f>
        <v>36</v>
      </c>
      <c r="O22" s="11"/>
      <c r="P22" s="11"/>
      <c r="Q22" s="85" t="s">
        <v>7</v>
      </c>
      <c r="R22" s="86"/>
      <c r="S22" s="86"/>
      <c r="T22" s="87"/>
      <c r="U22" s="12"/>
      <c r="V22" s="10"/>
      <c r="W22" s="8"/>
      <c r="X22" s="8"/>
      <c r="Y22" s="4"/>
      <c r="AO22" t="s">
        <v>66</v>
      </c>
      <c r="AP22">
        <v>15</v>
      </c>
      <c r="AQ22">
        <v>20</v>
      </c>
      <c r="AR22">
        <v>71</v>
      </c>
      <c r="AS22">
        <v>92</v>
      </c>
      <c r="AT22">
        <v>45</v>
      </c>
      <c r="AU22">
        <v>13</v>
      </c>
      <c r="AV22">
        <v>256</v>
      </c>
      <c r="AW22" t="s">
        <v>66</v>
      </c>
      <c r="AX22">
        <v>15</v>
      </c>
      <c r="AY22">
        <v>20</v>
      </c>
      <c r="AZ22">
        <v>71</v>
      </c>
      <c r="BA22">
        <v>92</v>
      </c>
      <c r="BB22">
        <v>45</v>
      </c>
      <c r="BC22">
        <v>3.54</v>
      </c>
      <c r="BD22">
        <v>1.08</v>
      </c>
      <c r="BE22">
        <v>4</v>
      </c>
      <c r="BF22">
        <v>4</v>
      </c>
    </row>
    <row r="23" spans="1:58" ht="36.75" customHeight="1" x14ac:dyDescent="0.25">
      <c r="C23" s="102" t="str">
        <f t="shared" si="0"/>
        <v>Servicio de Informática</v>
      </c>
      <c r="D23" s="103"/>
      <c r="E23" s="103"/>
      <c r="F23" s="103"/>
      <c r="G23" s="104"/>
      <c r="H23" s="101">
        <f t="shared" si="1"/>
        <v>36</v>
      </c>
      <c r="Q23" s="88" t="s">
        <v>8</v>
      </c>
      <c r="R23" s="88"/>
      <c r="S23" s="88"/>
      <c r="T23" s="14">
        <v>192</v>
      </c>
      <c r="U23" s="15"/>
      <c r="V23" s="15"/>
      <c r="W23" s="15"/>
      <c r="X23" s="16"/>
      <c r="Y23" s="15"/>
      <c r="Z23" s="16"/>
      <c r="AA23" s="10"/>
      <c r="AB23" s="4"/>
      <c r="AO23" t="s">
        <v>67</v>
      </c>
      <c r="AP23">
        <v>26</v>
      </c>
      <c r="AQ23">
        <v>29</v>
      </c>
      <c r="AR23">
        <v>63</v>
      </c>
      <c r="AS23">
        <v>63</v>
      </c>
      <c r="AT23">
        <v>27</v>
      </c>
      <c r="AU23">
        <v>48</v>
      </c>
      <c r="AV23">
        <v>256</v>
      </c>
      <c r="AW23" t="s">
        <v>67</v>
      </c>
      <c r="AX23">
        <v>26</v>
      </c>
      <c r="AY23">
        <v>29</v>
      </c>
      <c r="AZ23">
        <v>63</v>
      </c>
      <c r="BA23">
        <v>63</v>
      </c>
      <c r="BB23">
        <v>27</v>
      </c>
      <c r="BC23">
        <v>3.17</v>
      </c>
      <c r="BD23">
        <v>1.2</v>
      </c>
      <c r="BE23">
        <v>3</v>
      </c>
      <c r="BF23" t="s">
        <v>117</v>
      </c>
    </row>
    <row r="24" spans="1:58" ht="24" customHeight="1" x14ac:dyDescent="0.25">
      <c r="C24" s="102" t="str">
        <f t="shared" si="0"/>
        <v>Servicio de Planificación y Evaluación</v>
      </c>
      <c r="D24" s="103"/>
      <c r="E24" s="103"/>
      <c r="F24" s="103"/>
      <c r="G24" s="104"/>
      <c r="H24" s="101">
        <f t="shared" si="1"/>
        <v>8</v>
      </c>
      <c r="Q24" s="88" t="s">
        <v>9</v>
      </c>
      <c r="R24" s="88"/>
      <c r="S24" s="88"/>
      <c r="T24" s="14">
        <v>64</v>
      </c>
      <c r="U24" s="15"/>
      <c r="V24" s="15"/>
      <c r="W24" s="15"/>
      <c r="X24" s="16"/>
      <c r="Y24" s="15"/>
      <c r="Z24" s="16"/>
      <c r="AA24" s="10"/>
      <c r="AB24" s="4"/>
      <c r="AO24" t="s">
        <v>68</v>
      </c>
      <c r="AP24">
        <v>13</v>
      </c>
      <c r="AQ24">
        <v>17</v>
      </c>
      <c r="AR24">
        <v>32</v>
      </c>
      <c r="AS24">
        <v>99</v>
      </c>
      <c r="AT24">
        <v>89</v>
      </c>
      <c r="AU24">
        <v>6</v>
      </c>
      <c r="AV24">
        <v>256</v>
      </c>
      <c r="AW24" t="s">
        <v>68</v>
      </c>
      <c r="AX24">
        <v>13</v>
      </c>
      <c r="AY24">
        <v>17</v>
      </c>
      <c r="AZ24">
        <v>32</v>
      </c>
      <c r="BA24">
        <v>99</v>
      </c>
      <c r="BB24">
        <v>89</v>
      </c>
      <c r="BC24">
        <v>3.94</v>
      </c>
      <c r="BD24">
        <v>1.1100000000000001</v>
      </c>
      <c r="BE24">
        <v>4</v>
      </c>
      <c r="BF24">
        <v>4</v>
      </c>
    </row>
    <row r="25" spans="1:58" ht="37.5" customHeight="1" x14ac:dyDescent="0.25">
      <c r="C25" s="105" t="str">
        <f t="shared" si="0"/>
        <v>Unidad Departamental de Apoyo Técnico a Laboratorios</v>
      </c>
      <c r="D25" s="106"/>
      <c r="E25" s="106"/>
      <c r="F25" s="106"/>
      <c r="G25" s="107"/>
      <c r="H25" s="101">
        <f t="shared" si="1"/>
        <v>22</v>
      </c>
      <c r="S25" s="4"/>
      <c r="T25" s="15"/>
      <c r="U25" s="15"/>
      <c r="V25" s="15"/>
      <c r="W25" s="15"/>
      <c r="X25" s="16"/>
      <c r="Y25" s="15"/>
      <c r="Z25" s="16"/>
      <c r="AA25" s="10"/>
      <c r="AB25" s="4"/>
      <c r="AO25" t="s">
        <v>69</v>
      </c>
      <c r="AP25">
        <v>16</v>
      </c>
      <c r="AQ25">
        <v>17</v>
      </c>
      <c r="AR25">
        <v>35</v>
      </c>
      <c r="AS25">
        <v>91</v>
      </c>
      <c r="AT25">
        <v>91</v>
      </c>
      <c r="AU25">
        <v>6</v>
      </c>
      <c r="AV25">
        <v>256</v>
      </c>
      <c r="AW25" t="s">
        <v>69</v>
      </c>
      <c r="AX25">
        <v>16</v>
      </c>
      <c r="AY25">
        <v>17</v>
      </c>
      <c r="AZ25">
        <v>35</v>
      </c>
      <c r="BA25">
        <v>91</v>
      </c>
      <c r="BB25">
        <v>91</v>
      </c>
      <c r="BC25">
        <v>3.9</v>
      </c>
      <c r="BD25">
        <v>1.1599999999999999</v>
      </c>
      <c r="BE25">
        <v>4</v>
      </c>
      <c r="BF25" t="s">
        <v>118</v>
      </c>
    </row>
    <row r="26" spans="1:58" ht="28.5" customHeight="1" x14ac:dyDescent="0.35">
      <c r="C26" s="102" t="str">
        <f t="shared" si="0"/>
        <v>Servicio de Bibliotecas</v>
      </c>
      <c r="D26" s="103"/>
      <c r="E26" s="103"/>
      <c r="F26" s="103"/>
      <c r="G26" s="104"/>
      <c r="H26" s="101">
        <f t="shared" si="1"/>
        <v>29</v>
      </c>
      <c r="I26" s="17"/>
      <c r="J26" s="17"/>
      <c r="K26" s="18"/>
      <c r="S26" s="4"/>
      <c r="T26" s="4"/>
      <c r="U26" s="4"/>
      <c r="V26" s="4"/>
      <c r="W26" s="4"/>
      <c r="X26" s="4"/>
      <c r="Y26" s="4"/>
      <c r="Z26" s="4"/>
      <c r="AA26" s="4"/>
      <c r="AB26" s="4"/>
      <c r="AI26" s="19"/>
      <c r="AJ26" s="20"/>
      <c r="AK26" s="21"/>
      <c r="AO26" t="s">
        <v>70</v>
      </c>
      <c r="AP26">
        <v>11</v>
      </c>
      <c r="AQ26">
        <v>18</v>
      </c>
      <c r="AR26">
        <v>77</v>
      </c>
      <c r="AS26">
        <v>97</v>
      </c>
      <c r="AT26">
        <v>47</v>
      </c>
      <c r="AU26">
        <v>6</v>
      </c>
      <c r="AV26">
        <v>256</v>
      </c>
      <c r="AW26" t="s">
        <v>70</v>
      </c>
      <c r="AX26">
        <v>11</v>
      </c>
      <c r="AY26">
        <v>18</v>
      </c>
      <c r="AZ26">
        <v>77</v>
      </c>
      <c r="BA26">
        <v>97</v>
      </c>
      <c r="BB26">
        <v>47</v>
      </c>
      <c r="BC26">
        <v>3.6</v>
      </c>
      <c r="BD26">
        <v>1.01</v>
      </c>
      <c r="BE26">
        <v>4</v>
      </c>
      <c r="BF26">
        <v>4</v>
      </c>
    </row>
    <row r="27" spans="1:58" ht="36" customHeight="1" x14ac:dyDescent="0.35">
      <c r="C27" s="105" t="str">
        <f>AP87</f>
        <v>Servicio de Información, Registro y Administración Electrónica</v>
      </c>
      <c r="D27" s="106"/>
      <c r="E27" s="106"/>
      <c r="F27" s="106"/>
      <c r="G27" s="107"/>
      <c r="H27" s="101">
        <f>AQ87</f>
        <v>4</v>
      </c>
      <c r="I27" s="17"/>
      <c r="J27" s="17"/>
      <c r="K27" s="18"/>
      <c r="S27" s="4"/>
      <c r="T27" s="22"/>
      <c r="U27" s="22"/>
      <c r="Z27" s="4"/>
      <c r="AA27" s="4"/>
      <c r="AB27" s="4"/>
      <c r="AI27" s="19"/>
      <c r="AJ27" s="20"/>
      <c r="AK27" s="21"/>
      <c r="AO27" t="s">
        <v>71</v>
      </c>
      <c r="AP27">
        <v>14</v>
      </c>
      <c r="AQ27">
        <v>17</v>
      </c>
      <c r="AR27">
        <v>71</v>
      </c>
      <c r="AS27">
        <v>90</v>
      </c>
      <c r="AT27">
        <v>59</v>
      </c>
      <c r="AU27">
        <v>5</v>
      </c>
      <c r="AV27">
        <v>256</v>
      </c>
      <c r="AW27" t="s">
        <v>71</v>
      </c>
      <c r="AX27">
        <v>14</v>
      </c>
      <c r="AY27">
        <v>17</v>
      </c>
      <c r="AZ27">
        <v>71</v>
      </c>
      <c r="BA27">
        <v>90</v>
      </c>
      <c r="BB27">
        <v>59</v>
      </c>
      <c r="BC27">
        <v>3.65</v>
      </c>
      <c r="BD27">
        <v>1.08</v>
      </c>
      <c r="BE27">
        <v>4</v>
      </c>
      <c r="BF27">
        <v>4</v>
      </c>
    </row>
    <row r="28" spans="1:58" ht="28.5" customHeight="1" x14ac:dyDescent="0.35">
      <c r="C28" s="102" t="str">
        <f>AP88</f>
        <v>Servicio de Gestión Académica</v>
      </c>
      <c r="D28" s="103"/>
      <c r="E28" s="103"/>
      <c r="F28" s="103"/>
      <c r="G28" s="104"/>
      <c r="H28" s="101">
        <f>AQ88</f>
        <v>31</v>
      </c>
      <c r="I28" s="17"/>
      <c r="J28" s="17"/>
      <c r="K28" s="18"/>
      <c r="S28" s="4"/>
      <c r="T28" s="22"/>
      <c r="U28" s="22"/>
      <c r="Z28" s="4"/>
      <c r="AA28" s="4"/>
      <c r="AB28" s="4"/>
      <c r="AI28" s="19"/>
      <c r="AJ28" s="20"/>
      <c r="AK28" s="21"/>
      <c r="AO28" t="s">
        <v>72</v>
      </c>
      <c r="AP28">
        <v>16</v>
      </c>
      <c r="AQ28">
        <v>12</v>
      </c>
      <c r="AR28">
        <v>76</v>
      </c>
      <c r="AS28">
        <v>73</v>
      </c>
      <c r="AT28">
        <v>77</v>
      </c>
      <c r="AU28">
        <v>2</v>
      </c>
      <c r="AV28">
        <v>256</v>
      </c>
      <c r="AW28" t="s">
        <v>72</v>
      </c>
      <c r="AX28">
        <v>16</v>
      </c>
      <c r="AY28">
        <v>12</v>
      </c>
      <c r="AZ28">
        <v>76</v>
      </c>
      <c r="BA28">
        <v>73</v>
      </c>
      <c r="BB28">
        <v>77</v>
      </c>
      <c r="BC28">
        <v>3.72</v>
      </c>
      <c r="BD28">
        <v>1.1299999999999999</v>
      </c>
      <c r="BE28">
        <v>4</v>
      </c>
      <c r="BF28">
        <v>5</v>
      </c>
    </row>
    <row r="29" spans="1:58" ht="34.5" customHeight="1" x14ac:dyDescent="0.25">
      <c r="C29" s="102" t="str">
        <f>AP89</f>
        <v>Servicio de Gestión de las Enseñanzas</v>
      </c>
      <c r="D29" s="103"/>
      <c r="E29" s="103"/>
      <c r="F29" s="103"/>
      <c r="G29" s="104"/>
      <c r="H29" s="101">
        <f>AQ89</f>
        <v>22</v>
      </c>
      <c r="S29" s="4"/>
      <c r="T29" s="15"/>
      <c r="U29" s="15"/>
      <c r="Z29" s="4"/>
      <c r="AA29" s="4"/>
      <c r="AB29" s="4"/>
      <c r="AO29" t="s">
        <v>73</v>
      </c>
      <c r="AP29">
        <v>8</v>
      </c>
      <c r="AQ29">
        <v>17</v>
      </c>
      <c r="AR29">
        <v>80</v>
      </c>
      <c r="AS29">
        <v>75</v>
      </c>
      <c r="AT29">
        <v>73</v>
      </c>
      <c r="AU29">
        <v>3</v>
      </c>
      <c r="AV29">
        <v>256</v>
      </c>
      <c r="AW29" t="s">
        <v>73</v>
      </c>
      <c r="AX29">
        <v>8</v>
      </c>
      <c r="AY29">
        <v>17</v>
      </c>
      <c r="AZ29">
        <v>80</v>
      </c>
      <c r="BA29">
        <v>75</v>
      </c>
      <c r="BB29">
        <v>73</v>
      </c>
      <c r="BC29">
        <v>3.74</v>
      </c>
      <c r="BD29">
        <v>1.05</v>
      </c>
      <c r="BE29">
        <v>4</v>
      </c>
      <c r="BF29">
        <v>3</v>
      </c>
    </row>
    <row r="30" spans="1:58" ht="28.5" customHeight="1" x14ac:dyDescent="0.25">
      <c r="C30" s="102" t="str">
        <f>AP90</f>
        <v>Servicio de Atención y Ayudas al Estudiante</v>
      </c>
      <c r="D30" s="103"/>
      <c r="E30" s="103"/>
      <c r="F30" s="103"/>
      <c r="G30" s="104"/>
      <c r="H30" s="101">
        <f>AQ90</f>
        <v>25</v>
      </c>
      <c r="S30" s="4"/>
      <c r="T30" s="15"/>
      <c r="U30" s="15"/>
      <c r="Z30" s="4"/>
      <c r="AA30" s="4"/>
      <c r="AB30" s="4"/>
      <c r="AO30" t="s">
        <v>74</v>
      </c>
      <c r="AP30">
        <v>9</v>
      </c>
      <c r="AQ30">
        <v>9</v>
      </c>
      <c r="AR30">
        <v>78</v>
      </c>
      <c r="AS30">
        <v>92</v>
      </c>
      <c r="AT30">
        <v>50</v>
      </c>
      <c r="AU30">
        <v>18</v>
      </c>
      <c r="AV30">
        <v>256</v>
      </c>
      <c r="AW30" t="s">
        <v>74</v>
      </c>
      <c r="AX30">
        <v>9</v>
      </c>
      <c r="AY30">
        <v>9</v>
      </c>
      <c r="AZ30">
        <v>78</v>
      </c>
      <c r="BA30">
        <v>92</v>
      </c>
      <c r="BB30">
        <v>50</v>
      </c>
      <c r="BC30">
        <v>3.69</v>
      </c>
      <c r="BD30">
        <v>0.97</v>
      </c>
      <c r="BE30">
        <v>4</v>
      </c>
      <c r="BF30">
        <v>4</v>
      </c>
    </row>
    <row r="31" spans="1:58" ht="41.25" customHeight="1" x14ac:dyDescent="0.25">
      <c r="C31" s="105" t="str">
        <f>AP91</f>
        <v>Servicio de Obras, Mantenimiento y Vigilancia de Instalaciones.</v>
      </c>
      <c r="D31" s="106"/>
      <c r="E31" s="106"/>
      <c r="F31" s="106"/>
      <c r="G31" s="107"/>
      <c r="H31" s="101">
        <f>AQ91</f>
        <v>24</v>
      </c>
      <c r="S31" s="4"/>
      <c r="T31" s="4"/>
      <c r="U31" s="4"/>
      <c r="Z31" s="4"/>
      <c r="AA31" s="4"/>
      <c r="AB31" s="4"/>
      <c r="AO31" t="s">
        <v>75</v>
      </c>
      <c r="AP31">
        <v>45</v>
      </c>
      <c r="AQ31">
        <v>45</v>
      </c>
      <c r="AR31">
        <v>57</v>
      </c>
      <c r="AS31">
        <v>56</v>
      </c>
      <c r="AT31">
        <v>23</v>
      </c>
      <c r="AU31">
        <v>30</v>
      </c>
      <c r="AV31">
        <v>256</v>
      </c>
      <c r="AW31" t="s">
        <v>75</v>
      </c>
      <c r="AX31">
        <v>45</v>
      </c>
      <c r="AY31">
        <v>45</v>
      </c>
      <c r="AZ31">
        <v>57</v>
      </c>
      <c r="BA31">
        <v>56</v>
      </c>
      <c r="BB31">
        <v>23</v>
      </c>
      <c r="BC31">
        <v>2.85</v>
      </c>
      <c r="BD31">
        <v>1.28</v>
      </c>
      <c r="BE31">
        <v>3</v>
      </c>
      <c r="BF31">
        <v>3</v>
      </c>
    </row>
    <row r="32" spans="1:58" ht="28.5" customHeight="1" x14ac:dyDescent="0.25">
      <c r="C32" s="102" t="str">
        <f>AP92</f>
        <v>Servicio de Personal</v>
      </c>
      <c r="D32" s="103"/>
      <c r="E32" s="103"/>
      <c r="F32" s="103"/>
      <c r="G32" s="104"/>
      <c r="H32" s="101">
        <f>AQ92</f>
        <v>9</v>
      </c>
      <c r="S32" s="4"/>
      <c r="T32" s="4"/>
      <c r="U32" s="4"/>
      <c r="Z32" s="4"/>
      <c r="AA32" s="89" t="s">
        <v>10</v>
      </c>
      <c r="AB32" s="89"/>
      <c r="AC32" s="89"/>
      <c r="AD32" s="89"/>
      <c r="AO32" t="s">
        <v>76</v>
      </c>
      <c r="AP32">
        <v>45</v>
      </c>
      <c r="AQ32">
        <v>55</v>
      </c>
      <c r="AR32">
        <v>65</v>
      </c>
      <c r="AS32">
        <v>48</v>
      </c>
      <c r="AT32">
        <v>21</v>
      </c>
      <c r="AU32">
        <v>22</v>
      </c>
      <c r="AV32">
        <v>256</v>
      </c>
      <c r="AW32" t="s">
        <v>76</v>
      </c>
      <c r="AX32">
        <v>45</v>
      </c>
      <c r="AY32">
        <v>55</v>
      </c>
      <c r="AZ32">
        <v>65</v>
      </c>
      <c r="BA32">
        <v>48</v>
      </c>
      <c r="BB32">
        <v>21</v>
      </c>
      <c r="BC32">
        <v>2.76</v>
      </c>
      <c r="BD32">
        <v>1.23</v>
      </c>
      <c r="BE32">
        <v>3</v>
      </c>
      <c r="BF32">
        <v>3</v>
      </c>
    </row>
    <row r="33" spans="19:58" ht="28.5" customHeight="1" x14ac:dyDescent="0.25">
      <c r="S33" s="4"/>
      <c r="T33" s="4"/>
      <c r="U33" s="4"/>
      <c r="V33" s="4"/>
      <c r="W33" s="4"/>
      <c r="X33" s="4"/>
      <c r="Y33" s="4"/>
      <c r="Z33" s="4"/>
      <c r="AA33" s="88" t="s">
        <v>11</v>
      </c>
      <c r="AB33" s="88"/>
      <c r="AC33" s="88"/>
      <c r="AD33" s="14">
        <v>140</v>
      </c>
      <c r="AO33" t="s">
        <v>77</v>
      </c>
      <c r="AP33">
        <v>34</v>
      </c>
      <c r="AQ33">
        <v>43</v>
      </c>
      <c r="AR33">
        <v>69</v>
      </c>
      <c r="AS33">
        <v>51</v>
      </c>
      <c r="AT33">
        <v>28</v>
      </c>
      <c r="AU33">
        <v>31</v>
      </c>
      <c r="AV33">
        <v>256</v>
      </c>
      <c r="AW33" t="s">
        <v>77</v>
      </c>
      <c r="AX33">
        <v>34</v>
      </c>
      <c r="AY33">
        <v>43</v>
      </c>
      <c r="AZ33">
        <v>69</v>
      </c>
      <c r="BA33">
        <v>51</v>
      </c>
      <c r="BB33">
        <v>28</v>
      </c>
      <c r="BC33">
        <v>2.98</v>
      </c>
      <c r="BD33">
        <v>1.24</v>
      </c>
      <c r="BE33">
        <v>3</v>
      </c>
      <c r="BF33">
        <v>3</v>
      </c>
    </row>
    <row r="34" spans="19:58" ht="28.5" customHeight="1" x14ac:dyDescent="0.25">
      <c r="S34" s="4"/>
      <c r="T34" s="4"/>
      <c r="U34" s="4"/>
      <c r="V34" s="4"/>
      <c r="W34" s="4"/>
      <c r="X34" s="4"/>
      <c r="Y34" s="4"/>
      <c r="Z34" s="4"/>
      <c r="AA34" s="88" t="s">
        <v>12</v>
      </c>
      <c r="AB34" s="88"/>
      <c r="AC34" s="88"/>
      <c r="AD34" s="14">
        <v>116</v>
      </c>
      <c r="AO34" t="s">
        <v>78</v>
      </c>
      <c r="AP34">
        <v>47</v>
      </c>
      <c r="AQ34">
        <v>45</v>
      </c>
      <c r="AR34">
        <v>67</v>
      </c>
      <c r="AS34">
        <v>47</v>
      </c>
      <c r="AT34">
        <v>17</v>
      </c>
      <c r="AU34">
        <v>33</v>
      </c>
      <c r="AV34">
        <v>256</v>
      </c>
      <c r="AW34" t="s">
        <v>78</v>
      </c>
      <c r="AX34">
        <v>47</v>
      </c>
      <c r="AY34">
        <v>45</v>
      </c>
      <c r="AZ34">
        <v>67</v>
      </c>
      <c r="BA34">
        <v>47</v>
      </c>
      <c r="BB34">
        <v>17</v>
      </c>
      <c r="BC34">
        <v>2.74</v>
      </c>
      <c r="BD34">
        <v>1.22</v>
      </c>
      <c r="BE34">
        <v>3</v>
      </c>
      <c r="BF34">
        <v>3</v>
      </c>
    </row>
    <row r="35" spans="19:58" ht="42" customHeight="1" x14ac:dyDescent="0.25">
      <c r="S35" s="4"/>
      <c r="T35" s="4"/>
      <c r="U35" s="4"/>
      <c r="V35" s="4"/>
      <c r="W35" s="4"/>
      <c r="X35" s="4"/>
      <c r="Y35" s="4"/>
      <c r="Z35" s="4"/>
      <c r="AA35" s="4"/>
      <c r="AB35" s="4"/>
      <c r="AO35" t="s">
        <v>79</v>
      </c>
      <c r="AP35">
        <v>20</v>
      </c>
      <c r="AQ35">
        <v>17</v>
      </c>
      <c r="AR35">
        <v>55</v>
      </c>
      <c r="AS35">
        <v>56</v>
      </c>
      <c r="AT35">
        <v>52</v>
      </c>
      <c r="AU35">
        <v>56</v>
      </c>
      <c r="AV35">
        <v>256</v>
      </c>
      <c r="AW35" t="s">
        <v>79</v>
      </c>
      <c r="AX35">
        <v>20</v>
      </c>
      <c r="AY35">
        <v>17</v>
      </c>
      <c r="AZ35">
        <v>55</v>
      </c>
      <c r="BA35">
        <v>56</v>
      </c>
      <c r="BB35">
        <v>52</v>
      </c>
      <c r="BC35">
        <v>3.52</v>
      </c>
      <c r="BD35">
        <v>1.24</v>
      </c>
      <c r="BE35">
        <v>4</v>
      </c>
      <c r="BF35">
        <v>4</v>
      </c>
    </row>
    <row r="36" spans="19:58" ht="28.5" customHeight="1" x14ac:dyDescent="0.25">
      <c r="S36" s="4"/>
      <c r="T36" s="4"/>
      <c r="U36" s="4"/>
      <c r="V36" s="4"/>
      <c r="W36" s="4"/>
      <c r="X36" s="4"/>
      <c r="Y36" s="4"/>
      <c r="Z36" s="4"/>
      <c r="AA36" s="4"/>
      <c r="AB36" s="4"/>
      <c r="AO36" t="s">
        <v>80</v>
      </c>
      <c r="AP36">
        <v>15</v>
      </c>
      <c r="AQ36">
        <v>18</v>
      </c>
      <c r="AR36">
        <v>51</v>
      </c>
      <c r="AS36">
        <v>110</v>
      </c>
      <c r="AT36">
        <v>56</v>
      </c>
      <c r="AU36">
        <v>6</v>
      </c>
      <c r="AV36">
        <v>256</v>
      </c>
      <c r="AW36" t="s">
        <v>80</v>
      </c>
      <c r="AX36">
        <v>15</v>
      </c>
      <c r="AY36">
        <v>18</v>
      </c>
      <c r="AZ36">
        <v>51</v>
      </c>
      <c r="BA36">
        <v>110</v>
      </c>
      <c r="BB36">
        <v>56</v>
      </c>
      <c r="BC36">
        <v>3.7</v>
      </c>
      <c r="BD36">
        <v>1.08</v>
      </c>
      <c r="BE36">
        <v>4</v>
      </c>
      <c r="BF36">
        <v>4</v>
      </c>
    </row>
    <row r="37" spans="19:58" ht="28.5" customHeight="1" x14ac:dyDescent="0.25">
      <c r="S37" s="4"/>
      <c r="T37" s="4"/>
      <c r="U37" s="4"/>
      <c r="V37" s="4"/>
      <c r="W37" s="4"/>
      <c r="X37" s="4"/>
      <c r="Y37" s="4"/>
      <c r="Z37" s="4"/>
      <c r="AA37" s="4"/>
      <c r="AB37" s="4"/>
      <c r="AO37" t="s">
        <v>81</v>
      </c>
      <c r="AP37">
        <v>22</v>
      </c>
      <c r="AQ37">
        <v>30</v>
      </c>
      <c r="AR37">
        <v>53</v>
      </c>
      <c r="AS37">
        <v>80</v>
      </c>
      <c r="AT37">
        <v>33</v>
      </c>
      <c r="AU37">
        <v>38</v>
      </c>
      <c r="AV37">
        <v>256</v>
      </c>
      <c r="AW37" t="s">
        <v>81</v>
      </c>
      <c r="AX37">
        <v>22</v>
      </c>
      <c r="AY37">
        <v>30</v>
      </c>
      <c r="AZ37">
        <v>53</v>
      </c>
      <c r="BA37">
        <v>80</v>
      </c>
      <c r="BB37">
        <v>33</v>
      </c>
      <c r="BC37">
        <v>3.33</v>
      </c>
      <c r="BD37">
        <v>1.19</v>
      </c>
      <c r="BE37">
        <v>4</v>
      </c>
      <c r="BF37">
        <v>4</v>
      </c>
    </row>
    <row r="38" spans="19:58" x14ac:dyDescent="0.25">
      <c r="S38" s="4"/>
      <c r="T38" s="4"/>
      <c r="U38" s="4"/>
      <c r="V38" s="4"/>
      <c r="W38" s="4"/>
      <c r="X38" s="4"/>
      <c r="Y38" s="4"/>
      <c r="Z38" s="4"/>
      <c r="AA38" s="4"/>
      <c r="AB38" s="4"/>
      <c r="AO38" t="s">
        <v>82</v>
      </c>
      <c r="AP38">
        <v>21</v>
      </c>
      <c r="AQ38">
        <v>20</v>
      </c>
      <c r="AR38">
        <v>40</v>
      </c>
      <c r="AS38">
        <v>83</v>
      </c>
      <c r="AT38">
        <v>37</v>
      </c>
      <c r="AU38">
        <v>55</v>
      </c>
      <c r="AV38">
        <v>256</v>
      </c>
      <c r="AW38" t="s">
        <v>82</v>
      </c>
      <c r="AX38">
        <v>21</v>
      </c>
      <c r="AY38">
        <v>20</v>
      </c>
      <c r="AZ38">
        <v>40</v>
      </c>
      <c r="BA38">
        <v>83</v>
      </c>
      <c r="BB38">
        <v>37</v>
      </c>
      <c r="BC38">
        <v>3.47</v>
      </c>
      <c r="BD38">
        <v>1.2</v>
      </c>
      <c r="BE38">
        <v>4</v>
      </c>
      <c r="BF38">
        <v>4</v>
      </c>
    </row>
    <row r="39" spans="19:58" x14ac:dyDescent="0.25">
      <c r="S39" s="4"/>
      <c r="T39" s="4"/>
      <c r="U39" s="4"/>
      <c r="V39" s="4"/>
      <c r="W39" s="4"/>
      <c r="X39" s="4"/>
      <c r="Y39" s="4"/>
      <c r="Z39" s="4"/>
      <c r="AA39" s="4"/>
      <c r="AB39" s="4"/>
      <c r="AO39" t="s">
        <v>83</v>
      </c>
      <c r="AP39">
        <v>34</v>
      </c>
      <c r="AQ39">
        <v>39</v>
      </c>
      <c r="AR39">
        <v>51</v>
      </c>
      <c r="AS39">
        <v>69</v>
      </c>
      <c r="AT39">
        <v>37</v>
      </c>
      <c r="AU39">
        <v>26</v>
      </c>
      <c r="AV39">
        <v>256</v>
      </c>
      <c r="AW39" t="s">
        <v>83</v>
      </c>
      <c r="AX39">
        <v>34</v>
      </c>
      <c r="AY39">
        <v>39</v>
      </c>
      <c r="AZ39">
        <v>51</v>
      </c>
      <c r="BA39">
        <v>69</v>
      </c>
      <c r="BB39">
        <v>37</v>
      </c>
      <c r="BC39">
        <v>3.16</v>
      </c>
      <c r="BD39">
        <v>1.3</v>
      </c>
      <c r="BE39">
        <v>3</v>
      </c>
      <c r="BF39">
        <v>4</v>
      </c>
    </row>
    <row r="40" spans="19:58" x14ac:dyDescent="0.25">
      <c r="S40" s="4"/>
      <c r="T40" s="4"/>
      <c r="U40" s="4"/>
      <c r="V40" s="4"/>
      <c r="W40" s="4"/>
      <c r="X40" s="4"/>
      <c r="Y40" s="4"/>
      <c r="Z40" s="4"/>
      <c r="AA40" s="4"/>
      <c r="AB40" s="4"/>
      <c r="AO40" t="s">
        <v>84</v>
      </c>
      <c r="AP40">
        <v>39</v>
      </c>
      <c r="AQ40">
        <v>48</v>
      </c>
      <c r="AR40">
        <v>60</v>
      </c>
      <c r="AS40">
        <v>59</v>
      </c>
      <c r="AT40">
        <v>23</v>
      </c>
      <c r="AU40">
        <v>27</v>
      </c>
      <c r="AV40">
        <v>256</v>
      </c>
      <c r="AW40" t="s">
        <v>84</v>
      </c>
      <c r="AX40">
        <v>39</v>
      </c>
      <c r="AY40">
        <v>48</v>
      </c>
      <c r="AZ40">
        <v>60</v>
      </c>
      <c r="BA40">
        <v>59</v>
      </c>
      <c r="BB40">
        <v>23</v>
      </c>
      <c r="BC40">
        <v>2.91</v>
      </c>
      <c r="BD40">
        <v>1.24</v>
      </c>
      <c r="BE40">
        <v>3</v>
      </c>
      <c r="BF40">
        <v>3</v>
      </c>
    </row>
    <row r="41" spans="19:58" x14ac:dyDescent="0.25">
      <c r="S41" s="4"/>
      <c r="T41" s="4"/>
      <c r="U41" s="4"/>
      <c r="V41" s="4"/>
      <c r="W41" s="4"/>
      <c r="X41" s="4"/>
      <c r="Y41" s="4"/>
      <c r="Z41" s="4"/>
      <c r="AA41" s="4"/>
      <c r="AB41" s="4"/>
      <c r="AO41" t="s">
        <v>85</v>
      </c>
      <c r="AP41">
        <v>6</v>
      </c>
      <c r="AQ41">
        <v>23</v>
      </c>
      <c r="AR41">
        <v>72</v>
      </c>
      <c r="AS41">
        <v>81</v>
      </c>
      <c r="AT41">
        <v>56</v>
      </c>
      <c r="AU41">
        <v>18</v>
      </c>
      <c r="AV41">
        <v>256</v>
      </c>
      <c r="AW41" t="s">
        <v>85</v>
      </c>
      <c r="AX41">
        <v>6</v>
      </c>
      <c r="AY41">
        <v>23</v>
      </c>
      <c r="AZ41">
        <v>72</v>
      </c>
      <c r="BA41">
        <v>81</v>
      </c>
      <c r="BB41">
        <v>56</v>
      </c>
      <c r="BC41">
        <v>3.66</v>
      </c>
      <c r="BD41">
        <v>1.02</v>
      </c>
      <c r="BE41">
        <v>4</v>
      </c>
      <c r="BF41">
        <v>4</v>
      </c>
    </row>
    <row r="42" spans="19:58" x14ac:dyDescent="0.25">
      <c r="S42" s="4"/>
      <c r="T42" s="4"/>
      <c r="U42" s="4"/>
      <c r="V42" s="4"/>
      <c r="W42" s="4"/>
      <c r="X42" s="4"/>
      <c r="Y42" s="4"/>
      <c r="Z42" s="4"/>
      <c r="AA42" s="4"/>
      <c r="AB42" s="4"/>
      <c r="AO42" t="s">
        <v>86</v>
      </c>
      <c r="AP42">
        <v>3</v>
      </c>
      <c r="AQ42">
        <v>5</v>
      </c>
      <c r="AR42">
        <v>29</v>
      </c>
      <c r="AS42">
        <v>94</v>
      </c>
      <c r="AT42">
        <v>121</v>
      </c>
      <c r="AU42">
        <v>4</v>
      </c>
      <c r="AV42">
        <v>256</v>
      </c>
      <c r="AW42" t="s">
        <v>86</v>
      </c>
      <c r="AX42">
        <v>3</v>
      </c>
      <c r="AY42">
        <v>5</v>
      </c>
      <c r="AZ42">
        <v>29</v>
      </c>
      <c r="BA42">
        <v>94</v>
      </c>
      <c r="BB42">
        <v>121</v>
      </c>
      <c r="BC42">
        <v>4.29</v>
      </c>
      <c r="BD42">
        <v>0.84</v>
      </c>
      <c r="BE42">
        <v>4</v>
      </c>
      <c r="BF42">
        <v>5</v>
      </c>
    </row>
    <row r="43" spans="19:58" x14ac:dyDescent="0.25">
      <c r="S43" s="4"/>
      <c r="T43" s="4"/>
      <c r="U43" s="4"/>
      <c r="V43" s="4"/>
      <c r="W43" s="4"/>
      <c r="X43" s="4"/>
      <c r="Y43" s="4"/>
      <c r="Z43" s="4"/>
      <c r="AA43" s="4"/>
      <c r="AB43" s="4"/>
      <c r="AO43" t="s">
        <v>87</v>
      </c>
      <c r="AP43">
        <v>4</v>
      </c>
      <c r="AQ43">
        <v>12</v>
      </c>
      <c r="AR43">
        <v>28</v>
      </c>
      <c r="AS43">
        <v>88</v>
      </c>
      <c r="AT43">
        <v>109</v>
      </c>
      <c r="AU43">
        <v>15</v>
      </c>
      <c r="AV43">
        <v>256</v>
      </c>
      <c r="AW43" t="s">
        <v>87</v>
      </c>
      <c r="AX43">
        <v>4</v>
      </c>
      <c r="AY43">
        <v>12</v>
      </c>
      <c r="AZ43">
        <v>28</v>
      </c>
      <c r="BA43">
        <v>88</v>
      </c>
      <c r="BB43">
        <v>109</v>
      </c>
      <c r="BC43">
        <v>4.1900000000000004</v>
      </c>
      <c r="BD43">
        <v>0.94</v>
      </c>
      <c r="BE43">
        <v>4</v>
      </c>
      <c r="BF43">
        <v>5</v>
      </c>
    </row>
    <row r="44" spans="19:58" x14ac:dyDescent="0.25">
      <c r="AO44" t="s">
        <v>88</v>
      </c>
      <c r="AP44">
        <v>14</v>
      </c>
      <c r="AQ44">
        <v>21</v>
      </c>
      <c r="AR44">
        <v>56</v>
      </c>
      <c r="AS44">
        <v>118</v>
      </c>
      <c r="AT44">
        <v>47</v>
      </c>
      <c r="AU44">
        <v>0</v>
      </c>
      <c r="AV44">
        <v>256</v>
      </c>
      <c r="AW44" t="s">
        <v>88</v>
      </c>
      <c r="AX44">
        <v>14</v>
      </c>
      <c r="AY44">
        <v>21</v>
      </c>
      <c r="AZ44">
        <v>56</v>
      </c>
      <c r="BA44">
        <v>118</v>
      </c>
      <c r="BB44">
        <v>47</v>
      </c>
      <c r="BC44">
        <v>3.64</v>
      </c>
      <c r="BD44">
        <v>1.05</v>
      </c>
      <c r="BE44">
        <v>4</v>
      </c>
      <c r="BF44">
        <v>4</v>
      </c>
    </row>
    <row r="45" spans="19:58" x14ac:dyDescent="0.25">
      <c r="AO45" t="s">
        <v>89</v>
      </c>
      <c r="AP45">
        <v>23</v>
      </c>
      <c r="AQ45">
        <v>29</v>
      </c>
      <c r="AR45">
        <v>60</v>
      </c>
      <c r="AS45">
        <v>104</v>
      </c>
      <c r="AT45">
        <v>37</v>
      </c>
      <c r="AU45">
        <v>3</v>
      </c>
      <c r="AV45">
        <v>256</v>
      </c>
      <c r="AW45" t="s">
        <v>89</v>
      </c>
      <c r="AX45">
        <v>23</v>
      </c>
      <c r="AY45">
        <v>29</v>
      </c>
      <c r="AZ45">
        <v>60</v>
      </c>
      <c r="BA45">
        <v>104</v>
      </c>
      <c r="BB45">
        <v>37</v>
      </c>
      <c r="BC45">
        <v>3.41</v>
      </c>
      <c r="BD45">
        <v>1.1499999999999999</v>
      </c>
      <c r="BE45">
        <v>4</v>
      </c>
      <c r="BF45">
        <v>4</v>
      </c>
    </row>
    <row r="46" spans="19:58" x14ac:dyDescent="0.25">
      <c r="AO46" t="s">
        <v>90</v>
      </c>
      <c r="AP46">
        <v>8</v>
      </c>
      <c r="AQ46">
        <v>12</v>
      </c>
      <c r="AR46">
        <v>36</v>
      </c>
      <c r="AS46">
        <v>90</v>
      </c>
      <c r="AT46">
        <v>108</v>
      </c>
      <c r="AU46">
        <v>2</v>
      </c>
      <c r="AV46">
        <v>256</v>
      </c>
      <c r="AW46" t="s">
        <v>90</v>
      </c>
      <c r="AX46">
        <v>8</v>
      </c>
      <c r="AY46">
        <v>12</v>
      </c>
      <c r="AZ46">
        <v>36</v>
      </c>
      <c r="BA46">
        <v>90</v>
      </c>
      <c r="BB46">
        <v>108</v>
      </c>
      <c r="BC46">
        <v>4.09</v>
      </c>
      <c r="BD46">
        <v>1.02</v>
      </c>
      <c r="BE46">
        <v>4</v>
      </c>
      <c r="BF46">
        <v>5</v>
      </c>
    </row>
    <row r="47" spans="19:58" x14ac:dyDescent="0.25">
      <c r="AO47" t="s">
        <v>91</v>
      </c>
      <c r="AP47">
        <v>7</v>
      </c>
      <c r="AQ47">
        <v>13</v>
      </c>
      <c r="AR47">
        <v>21</v>
      </c>
      <c r="AS47">
        <v>76</v>
      </c>
      <c r="AT47">
        <v>138</v>
      </c>
      <c r="AU47">
        <v>1</v>
      </c>
      <c r="AV47">
        <v>256</v>
      </c>
      <c r="AW47" t="s">
        <v>91</v>
      </c>
      <c r="AX47">
        <v>7</v>
      </c>
      <c r="AY47">
        <v>13</v>
      </c>
      <c r="AZ47">
        <v>21</v>
      </c>
      <c r="BA47">
        <v>76</v>
      </c>
      <c r="BB47">
        <v>138</v>
      </c>
      <c r="BC47">
        <v>4.2699999999999996</v>
      </c>
      <c r="BD47">
        <v>1</v>
      </c>
      <c r="BE47">
        <v>5</v>
      </c>
      <c r="BF47">
        <v>5</v>
      </c>
    </row>
    <row r="48" spans="19:58" x14ac:dyDescent="0.25">
      <c r="AO48" t="s">
        <v>92</v>
      </c>
      <c r="AP48">
        <v>14</v>
      </c>
      <c r="AQ48">
        <v>15</v>
      </c>
      <c r="AR48">
        <v>41</v>
      </c>
      <c r="AS48">
        <v>84</v>
      </c>
      <c r="AT48">
        <v>86</v>
      </c>
      <c r="AU48">
        <v>16</v>
      </c>
      <c r="AV48">
        <v>256</v>
      </c>
      <c r="AW48" t="s">
        <v>92</v>
      </c>
      <c r="AX48">
        <v>14</v>
      </c>
      <c r="AY48">
        <v>15</v>
      </c>
      <c r="AZ48">
        <v>41</v>
      </c>
      <c r="BA48">
        <v>84</v>
      </c>
      <c r="BB48">
        <v>86</v>
      </c>
      <c r="BC48">
        <v>3.89</v>
      </c>
      <c r="BD48">
        <v>1.1399999999999999</v>
      </c>
      <c r="BE48">
        <v>4</v>
      </c>
      <c r="BF48">
        <v>5</v>
      </c>
    </row>
    <row r="49" spans="22:58" x14ac:dyDescent="0.25">
      <c r="AO49" t="s">
        <v>93</v>
      </c>
      <c r="AP49">
        <v>19</v>
      </c>
      <c r="AQ49">
        <v>19</v>
      </c>
      <c r="AR49">
        <v>56</v>
      </c>
      <c r="AS49">
        <v>77</v>
      </c>
      <c r="AT49">
        <v>37</v>
      </c>
      <c r="AU49">
        <v>26</v>
      </c>
      <c r="AV49">
        <v>234</v>
      </c>
      <c r="AW49" t="s">
        <v>93</v>
      </c>
      <c r="AX49">
        <v>19</v>
      </c>
      <c r="AY49">
        <v>19</v>
      </c>
      <c r="AZ49">
        <v>56</v>
      </c>
      <c r="BA49">
        <v>77</v>
      </c>
      <c r="BB49">
        <v>37</v>
      </c>
      <c r="BC49">
        <v>3.45</v>
      </c>
      <c r="BD49">
        <v>1.1599999999999999</v>
      </c>
      <c r="BE49">
        <v>4</v>
      </c>
      <c r="BF49">
        <v>4</v>
      </c>
    </row>
    <row r="50" spans="22:58" x14ac:dyDescent="0.25">
      <c r="AO50" t="s">
        <v>94</v>
      </c>
      <c r="AP50">
        <v>15</v>
      </c>
      <c r="AQ50">
        <v>18</v>
      </c>
      <c r="AR50">
        <v>50</v>
      </c>
      <c r="AS50">
        <v>80</v>
      </c>
      <c r="AT50">
        <v>44</v>
      </c>
      <c r="AU50">
        <v>27</v>
      </c>
      <c r="AV50">
        <v>234</v>
      </c>
      <c r="AW50" t="s">
        <v>94</v>
      </c>
      <c r="AX50">
        <v>15</v>
      </c>
      <c r="AY50">
        <v>18</v>
      </c>
      <c r="AZ50">
        <v>50</v>
      </c>
      <c r="BA50">
        <v>80</v>
      </c>
      <c r="BB50">
        <v>44</v>
      </c>
      <c r="BC50">
        <v>3.58</v>
      </c>
      <c r="BD50">
        <v>1.1299999999999999</v>
      </c>
      <c r="BE50">
        <v>4</v>
      </c>
      <c r="BF50">
        <v>4</v>
      </c>
    </row>
    <row r="51" spans="22:58" x14ac:dyDescent="0.25">
      <c r="AO51" t="s">
        <v>95</v>
      </c>
      <c r="AP51">
        <v>23</v>
      </c>
      <c r="AQ51">
        <v>22</v>
      </c>
      <c r="AR51">
        <v>47</v>
      </c>
      <c r="AS51">
        <v>77</v>
      </c>
      <c r="AT51">
        <v>47</v>
      </c>
      <c r="AU51">
        <v>18</v>
      </c>
      <c r="AV51">
        <v>234</v>
      </c>
      <c r="AW51" t="s">
        <v>95</v>
      </c>
      <c r="AX51">
        <v>23</v>
      </c>
      <c r="AY51">
        <v>22</v>
      </c>
      <c r="AZ51">
        <v>47</v>
      </c>
      <c r="BA51">
        <v>77</v>
      </c>
      <c r="BB51">
        <v>47</v>
      </c>
      <c r="BC51">
        <v>3.48</v>
      </c>
      <c r="BD51">
        <v>1.24</v>
      </c>
      <c r="BE51">
        <v>4</v>
      </c>
      <c r="BF51">
        <v>4</v>
      </c>
    </row>
    <row r="52" spans="22:58" x14ac:dyDescent="0.25">
      <c r="AO52" t="s">
        <v>96</v>
      </c>
      <c r="AP52">
        <v>21</v>
      </c>
      <c r="AQ52">
        <v>20</v>
      </c>
      <c r="AR52">
        <v>44</v>
      </c>
      <c r="AS52">
        <v>70</v>
      </c>
      <c r="AT52">
        <v>63</v>
      </c>
      <c r="AU52">
        <v>16</v>
      </c>
      <c r="AV52">
        <v>234</v>
      </c>
      <c r="AW52" t="s">
        <v>96</v>
      </c>
      <c r="AX52">
        <v>21</v>
      </c>
      <c r="AY52">
        <v>20</v>
      </c>
      <c r="AZ52">
        <v>44</v>
      </c>
      <c r="BA52">
        <v>70</v>
      </c>
      <c r="BB52">
        <v>63</v>
      </c>
      <c r="BC52">
        <v>3.61</v>
      </c>
      <c r="BD52">
        <v>1.26</v>
      </c>
      <c r="BE52">
        <v>4</v>
      </c>
      <c r="BF52">
        <v>4</v>
      </c>
    </row>
    <row r="53" spans="22:58" x14ac:dyDescent="0.25">
      <c r="AO53" t="s">
        <v>97</v>
      </c>
      <c r="AP53">
        <v>15</v>
      </c>
      <c r="AQ53">
        <v>17</v>
      </c>
      <c r="AR53">
        <v>44</v>
      </c>
      <c r="AS53">
        <v>69</v>
      </c>
      <c r="AT53">
        <v>72</v>
      </c>
      <c r="AU53">
        <v>17</v>
      </c>
      <c r="AV53">
        <v>234</v>
      </c>
      <c r="AW53" t="s">
        <v>97</v>
      </c>
      <c r="AX53">
        <v>15</v>
      </c>
      <c r="AY53">
        <v>17</v>
      </c>
      <c r="AZ53">
        <v>44</v>
      </c>
      <c r="BA53">
        <v>69</v>
      </c>
      <c r="BB53">
        <v>72</v>
      </c>
      <c r="BC53">
        <v>3.76</v>
      </c>
      <c r="BD53">
        <v>1.19</v>
      </c>
      <c r="BE53">
        <v>4</v>
      </c>
      <c r="BF53">
        <v>5</v>
      </c>
    </row>
    <row r="54" spans="22:58" x14ac:dyDescent="0.25">
      <c r="AO54" t="s">
        <v>98</v>
      </c>
      <c r="AP54">
        <v>19</v>
      </c>
      <c r="AQ54">
        <v>25</v>
      </c>
      <c r="AR54">
        <v>49</v>
      </c>
      <c r="AS54">
        <v>57</v>
      </c>
      <c r="AT54">
        <v>63</v>
      </c>
      <c r="AU54">
        <v>21</v>
      </c>
      <c r="AV54">
        <v>234</v>
      </c>
      <c r="AW54" t="s">
        <v>98</v>
      </c>
      <c r="AX54">
        <v>19</v>
      </c>
      <c r="AY54">
        <v>25</v>
      </c>
      <c r="AZ54">
        <v>49</v>
      </c>
      <c r="BA54">
        <v>57</v>
      </c>
      <c r="BB54">
        <v>63</v>
      </c>
      <c r="BC54">
        <v>3.56</v>
      </c>
      <c r="BD54">
        <v>1.27</v>
      </c>
      <c r="BE54">
        <v>4</v>
      </c>
      <c r="BF54">
        <v>5</v>
      </c>
    </row>
    <row r="55" spans="22:58" x14ac:dyDescent="0.25">
      <c r="AO55" t="s">
        <v>99</v>
      </c>
      <c r="AP55">
        <v>21</v>
      </c>
      <c r="AQ55">
        <v>21</v>
      </c>
      <c r="AR55">
        <v>53</v>
      </c>
      <c r="AS55">
        <v>63</v>
      </c>
      <c r="AT55">
        <v>57</v>
      </c>
      <c r="AU55">
        <v>19</v>
      </c>
      <c r="AV55">
        <v>234</v>
      </c>
      <c r="AW55" t="s">
        <v>99</v>
      </c>
      <c r="AX55">
        <v>21</v>
      </c>
      <c r="AY55">
        <v>21</v>
      </c>
      <c r="AZ55">
        <v>53</v>
      </c>
      <c r="BA55">
        <v>63</v>
      </c>
      <c r="BB55">
        <v>57</v>
      </c>
      <c r="BC55">
        <v>3.53</v>
      </c>
      <c r="BD55">
        <v>1.25</v>
      </c>
      <c r="BE55">
        <v>4</v>
      </c>
      <c r="BF55">
        <v>4</v>
      </c>
    </row>
    <row r="56" spans="22:58" x14ac:dyDescent="0.25">
      <c r="AO56" t="s">
        <v>100</v>
      </c>
      <c r="AP56">
        <v>25</v>
      </c>
      <c r="AQ56">
        <v>20</v>
      </c>
      <c r="AR56">
        <v>48</v>
      </c>
      <c r="AS56">
        <v>64</v>
      </c>
      <c r="AT56">
        <v>54</v>
      </c>
      <c r="AU56">
        <v>23</v>
      </c>
      <c r="AV56">
        <v>234</v>
      </c>
      <c r="AW56" t="s">
        <v>100</v>
      </c>
      <c r="AX56">
        <v>25</v>
      </c>
      <c r="AY56">
        <v>20</v>
      </c>
      <c r="AZ56">
        <v>48</v>
      </c>
      <c r="BA56">
        <v>64</v>
      </c>
      <c r="BB56">
        <v>54</v>
      </c>
      <c r="BC56">
        <v>3.48</v>
      </c>
      <c r="BD56">
        <v>1.29</v>
      </c>
      <c r="BE56">
        <v>4</v>
      </c>
      <c r="BF56">
        <v>4</v>
      </c>
    </row>
    <row r="57" spans="22:58" x14ac:dyDescent="0.25">
      <c r="AO57" t="s">
        <v>101</v>
      </c>
      <c r="AP57">
        <v>25</v>
      </c>
      <c r="AQ57">
        <v>15</v>
      </c>
      <c r="AR57">
        <v>58</v>
      </c>
      <c r="AS57">
        <v>71</v>
      </c>
      <c r="AT57">
        <v>46</v>
      </c>
      <c r="AU57">
        <v>19</v>
      </c>
      <c r="AV57">
        <v>234</v>
      </c>
      <c r="AW57" t="s">
        <v>101</v>
      </c>
      <c r="AX57">
        <v>25</v>
      </c>
      <c r="AY57">
        <v>15</v>
      </c>
      <c r="AZ57">
        <v>58</v>
      </c>
      <c r="BA57">
        <v>71</v>
      </c>
      <c r="BB57">
        <v>46</v>
      </c>
      <c r="BC57">
        <v>3.46</v>
      </c>
      <c r="BD57">
        <v>1.23</v>
      </c>
      <c r="BE57">
        <v>4</v>
      </c>
      <c r="BF57">
        <v>4</v>
      </c>
    </row>
    <row r="58" spans="22:58" x14ac:dyDescent="0.25">
      <c r="AO58" t="s">
        <v>102</v>
      </c>
      <c r="AP58">
        <v>29</v>
      </c>
      <c r="AQ58">
        <v>23</v>
      </c>
      <c r="AR58">
        <v>41</v>
      </c>
      <c r="AS58">
        <v>65</v>
      </c>
      <c r="AT58">
        <v>56</v>
      </c>
      <c r="AU58">
        <v>20</v>
      </c>
      <c r="AV58">
        <v>234</v>
      </c>
      <c r="AW58" t="s">
        <v>102</v>
      </c>
      <c r="AX58">
        <v>29</v>
      </c>
      <c r="AY58">
        <v>23</v>
      </c>
      <c r="AZ58">
        <v>41</v>
      </c>
      <c r="BA58">
        <v>65</v>
      </c>
      <c r="BB58">
        <v>56</v>
      </c>
      <c r="BC58">
        <v>3.45</v>
      </c>
      <c r="BD58">
        <v>1.34</v>
      </c>
      <c r="BE58">
        <v>4</v>
      </c>
      <c r="BF58">
        <v>4</v>
      </c>
    </row>
    <row r="59" spans="22:58" x14ac:dyDescent="0.25">
      <c r="AI59" s="23"/>
      <c r="AO59" t="s">
        <v>103</v>
      </c>
      <c r="AP59">
        <v>22</v>
      </c>
      <c r="AQ59">
        <v>21</v>
      </c>
      <c r="AR59">
        <v>47</v>
      </c>
      <c r="AS59">
        <v>65</v>
      </c>
      <c r="AT59">
        <v>52</v>
      </c>
      <c r="AU59">
        <v>27</v>
      </c>
      <c r="AV59">
        <v>234</v>
      </c>
      <c r="AW59" t="s">
        <v>103</v>
      </c>
      <c r="AX59">
        <v>22</v>
      </c>
      <c r="AY59">
        <v>21</v>
      </c>
      <c r="AZ59">
        <v>47</v>
      </c>
      <c r="BA59">
        <v>65</v>
      </c>
      <c r="BB59">
        <v>52</v>
      </c>
      <c r="BC59">
        <v>3.5</v>
      </c>
      <c r="BD59">
        <v>1.27</v>
      </c>
      <c r="BE59">
        <v>4</v>
      </c>
      <c r="BF59">
        <v>4</v>
      </c>
    </row>
    <row r="60" spans="22:58" x14ac:dyDescent="0.25">
      <c r="AI60" s="23"/>
      <c r="AO60" t="s">
        <v>104</v>
      </c>
      <c r="AP60">
        <v>0</v>
      </c>
      <c r="AQ60">
        <v>0</v>
      </c>
      <c r="AR60">
        <v>7</v>
      </c>
      <c r="AS60">
        <v>12</v>
      </c>
      <c r="AT60">
        <v>2</v>
      </c>
      <c r="AU60">
        <v>1</v>
      </c>
      <c r="AV60">
        <v>22</v>
      </c>
      <c r="AW60" t="s">
        <v>104</v>
      </c>
      <c r="AX60">
        <v>0</v>
      </c>
      <c r="AY60">
        <v>0</v>
      </c>
      <c r="AZ60">
        <v>7</v>
      </c>
      <c r="BA60">
        <v>12</v>
      </c>
      <c r="BB60">
        <v>2</v>
      </c>
      <c r="BC60">
        <v>3.76</v>
      </c>
      <c r="BD60">
        <v>0.62</v>
      </c>
      <c r="BE60">
        <v>4</v>
      </c>
      <c r="BF60">
        <v>4</v>
      </c>
    </row>
    <row r="61" spans="22:58" x14ac:dyDescent="0.25">
      <c r="AO61" t="s">
        <v>105</v>
      </c>
      <c r="AP61">
        <v>0</v>
      </c>
      <c r="AQ61">
        <v>1</v>
      </c>
      <c r="AR61">
        <v>5</v>
      </c>
      <c r="AS61">
        <v>8</v>
      </c>
      <c r="AT61">
        <v>6</v>
      </c>
      <c r="AU61">
        <v>2</v>
      </c>
      <c r="AV61">
        <v>22</v>
      </c>
      <c r="AW61" t="s">
        <v>105</v>
      </c>
      <c r="AX61">
        <v>0</v>
      </c>
      <c r="AY61">
        <v>1</v>
      </c>
      <c r="AZ61">
        <v>5</v>
      </c>
      <c r="BA61">
        <v>8</v>
      </c>
      <c r="BB61">
        <v>6</v>
      </c>
      <c r="BC61">
        <v>3.95</v>
      </c>
      <c r="BD61">
        <v>0.89</v>
      </c>
      <c r="BE61">
        <v>4</v>
      </c>
      <c r="BF61">
        <v>4</v>
      </c>
    </row>
    <row r="62" spans="22:58" ht="15.75" thickBot="1" x14ac:dyDescent="0.3">
      <c r="AO62" t="s">
        <v>106</v>
      </c>
      <c r="AP62">
        <v>0</v>
      </c>
      <c r="AQ62">
        <v>2</v>
      </c>
      <c r="AR62">
        <v>5</v>
      </c>
      <c r="AS62">
        <v>10</v>
      </c>
      <c r="AT62">
        <v>3</v>
      </c>
      <c r="AU62">
        <v>2</v>
      </c>
      <c r="AV62">
        <v>22</v>
      </c>
      <c r="AW62" t="s">
        <v>106</v>
      </c>
      <c r="AX62">
        <v>0</v>
      </c>
      <c r="AY62">
        <v>2</v>
      </c>
      <c r="AZ62">
        <v>5</v>
      </c>
      <c r="BA62">
        <v>10</v>
      </c>
      <c r="BB62">
        <v>3</v>
      </c>
      <c r="BC62">
        <v>3.7</v>
      </c>
      <c r="BD62">
        <v>0.86</v>
      </c>
      <c r="BE62">
        <v>4</v>
      </c>
      <c r="BF62">
        <v>4</v>
      </c>
    </row>
    <row r="63" spans="22:58" ht="15" customHeight="1" x14ac:dyDescent="0.25">
      <c r="V63" s="73" t="s">
        <v>13</v>
      </c>
      <c r="W63" s="74"/>
      <c r="X63" s="74"/>
      <c r="Y63" s="74"/>
      <c r="Z63" s="74"/>
      <c r="AA63" s="75"/>
      <c r="AC63" s="79" t="s">
        <v>14</v>
      </c>
      <c r="AD63" s="79"/>
      <c r="AE63" s="79"/>
      <c r="AF63" s="79"/>
      <c r="AG63" s="79"/>
      <c r="AH63" s="79"/>
      <c r="AI63" s="80" t="s">
        <v>15</v>
      </c>
      <c r="AJ63" s="81"/>
      <c r="AK63" s="84" t="s">
        <v>16</v>
      </c>
      <c r="AL63" s="84"/>
      <c r="AM63" s="84"/>
      <c r="AN63" s="84"/>
      <c r="AO63" t="s">
        <v>107</v>
      </c>
      <c r="AP63">
        <v>0</v>
      </c>
      <c r="AQ63">
        <v>0</v>
      </c>
      <c r="AR63">
        <v>7</v>
      </c>
      <c r="AS63">
        <v>9</v>
      </c>
      <c r="AT63">
        <v>3</v>
      </c>
      <c r="AU63">
        <v>3</v>
      </c>
      <c r="AV63">
        <v>22</v>
      </c>
      <c r="AW63" t="s">
        <v>107</v>
      </c>
      <c r="AX63">
        <v>0</v>
      </c>
      <c r="AY63">
        <v>0</v>
      </c>
      <c r="AZ63">
        <v>7</v>
      </c>
      <c r="BA63">
        <v>9</v>
      </c>
      <c r="BB63">
        <v>3</v>
      </c>
      <c r="BC63">
        <v>3.79</v>
      </c>
      <c r="BD63">
        <v>0.71</v>
      </c>
      <c r="BE63">
        <v>4</v>
      </c>
      <c r="BF63">
        <v>4</v>
      </c>
    </row>
    <row r="64" spans="22:58" ht="15.75" thickBot="1" x14ac:dyDescent="0.3">
      <c r="V64" s="76"/>
      <c r="W64" s="77"/>
      <c r="X64" s="77"/>
      <c r="Y64" s="77"/>
      <c r="Z64" s="77"/>
      <c r="AA64" s="78"/>
      <c r="AC64" s="79"/>
      <c r="AD64" s="79"/>
      <c r="AE64" s="79"/>
      <c r="AF64" s="79"/>
      <c r="AG64" s="79"/>
      <c r="AH64" s="79"/>
      <c r="AI64" s="82"/>
      <c r="AJ64" s="83"/>
      <c r="AK64" s="84"/>
      <c r="AL64" s="84"/>
      <c r="AM64" s="84"/>
      <c r="AN64" s="84"/>
      <c r="AO64" t="s">
        <v>108</v>
      </c>
      <c r="AP64">
        <v>0</v>
      </c>
      <c r="AQ64">
        <v>0</v>
      </c>
      <c r="AR64">
        <v>7</v>
      </c>
      <c r="AS64">
        <v>9</v>
      </c>
      <c r="AT64">
        <v>3</v>
      </c>
      <c r="AU64">
        <v>3</v>
      </c>
      <c r="AV64">
        <v>22</v>
      </c>
      <c r="AW64" t="s">
        <v>108</v>
      </c>
      <c r="AX64">
        <v>0</v>
      </c>
      <c r="AY64">
        <v>0</v>
      </c>
      <c r="AZ64">
        <v>7</v>
      </c>
      <c r="BA64">
        <v>9</v>
      </c>
      <c r="BB64">
        <v>3</v>
      </c>
      <c r="BC64">
        <v>3.79</v>
      </c>
      <c r="BD64">
        <v>0.71</v>
      </c>
      <c r="BE64">
        <v>4</v>
      </c>
      <c r="BF64">
        <v>4</v>
      </c>
    </row>
    <row r="65" spans="1:58" s="32" customFormat="1" ht="40.5" customHeight="1" x14ac:dyDescent="0.25">
      <c r="A65" s="24"/>
      <c r="B65" s="66" t="s">
        <v>36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25">
        <v>1</v>
      </c>
      <c r="W65" s="25">
        <v>2</v>
      </c>
      <c r="X65" s="25">
        <v>3</v>
      </c>
      <c r="Y65" s="25">
        <v>4</v>
      </c>
      <c r="Z65" s="25">
        <v>5</v>
      </c>
      <c r="AA65" s="25" t="s">
        <v>17</v>
      </c>
      <c r="AB65" s="26" t="s">
        <v>18</v>
      </c>
      <c r="AC65" s="25">
        <v>1</v>
      </c>
      <c r="AD65" s="25">
        <v>2</v>
      </c>
      <c r="AE65" s="25">
        <v>3</v>
      </c>
      <c r="AF65" s="25">
        <v>4</v>
      </c>
      <c r="AG65" s="25">
        <v>5</v>
      </c>
      <c r="AH65" s="27" t="s">
        <v>17</v>
      </c>
      <c r="AI65" s="28" t="s">
        <v>19</v>
      </c>
      <c r="AJ65" s="29" t="s">
        <v>20</v>
      </c>
      <c r="AK65" s="30" t="s">
        <v>21</v>
      </c>
      <c r="AL65" s="31" t="s">
        <v>22</v>
      </c>
      <c r="AM65" s="31" t="s">
        <v>23</v>
      </c>
      <c r="AN65" s="31" t="s">
        <v>24</v>
      </c>
      <c r="AO65" s="32" t="s">
        <v>109</v>
      </c>
      <c r="AP65" s="32">
        <v>7</v>
      </c>
      <c r="AQ65" s="32">
        <v>14</v>
      </c>
      <c r="AR65" s="32">
        <v>50</v>
      </c>
      <c r="AS65" s="32">
        <v>91</v>
      </c>
      <c r="AT65" s="32">
        <v>70</v>
      </c>
      <c r="AU65" s="32">
        <v>24</v>
      </c>
      <c r="AV65" s="32">
        <v>256</v>
      </c>
      <c r="AW65" s="32" t="s">
        <v>109</v>
      </c>
      <c r="AX65" s="32">
        <v>7</v>
      </c>
      <c r="AY65" s="32">
        <v>14</v>
      </c>
      <c r="AZ65" s="32">
        <v>50</v>
      </c>
      <c r="BA65" s="32">
        <v>91</v>
      </c>
      <c r="BB65" s="32">
        <v>70</v>
      </c>
      <c r="BC65" s="32">
        <v>3.88</v>
      </c>
      <c r="BD65" s="32">
        <v>1.01</v>
      </c>
      <c r="BE65" s="32">
        <v>4</v>
      </c>
      <c r="BF65" s="32">
        <v>4</v>
      </c>
    </row>
    <row r="66" spans="1:58" s="40" customFormat="1" ht="20.100000000000001" customHeight="1" x14ac:dyDescent="0.25">
      <c r="A66" s="33">
        <v>1</v>
      </c>
      <c r="B66" s="68" t="s">
        <v>25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34">
        <f>AP5</f>
        <v>18</v>
      </c>
      <c r="W66" s="34">
        <f t="shared" ref="W66:AB66" si="2">AQ5</f>
        <v>28</v>
      </c>
      <c r="X66" s="34">
        <f t="shared" si="2"/>
        <v>56</v>
      </c>
      <c r="Y66" s="34">
        <f t="shared" si="2"/>
        <v>67</v>
      </c>
      <c r="Z66" s="34">
        <f t="shared" si="2"/>
        <v>85</v>
      </c>
      <c r="AA66" s="34">
        <f t="shared" si="2"/>
        <v>2</v>
      </c>
      <c r="AB66" s="34">
        <f t="shared" si="2"/>
        <v>256</v>
      </c>
      <c r="AC66" s="35">
        <f t="shared" ref="AC66:AH69" si="3">V66/$AB66</f>
        <v>7.03125E-2</v>
      </c>
      <c r="AD66" s="35">
        <f t="shared" si="3"/>
        <v>0.109375</v>
      </c>
      <c r="AE66" s="35">
        <f t="shared" si="3"/>
        <v>0.21875</v>
      </c>
      <c r="AF66" s="35">
        <f t="shared" si="3"/>
        <v>0.26171875</v>
      </c>
      <c r="AG66" s="35">
        <f t="shared" si="3"/>
        <v>0.33203125</v>
      </c>
      <c r="AH66" s="36">
        <f t="shared" si="3"/>
        <v>7.8125E-3</v>
      </c>
      <c r="AI66" s="37">
        <f t="shared" ref="AI66:AI69" si="4">(V66+W66)/(V66+W66+X66+Y66+Z66)</f>
        <v>0.18110236220472442</v>
      </c>
      <c r="AJ66" s="38">
        <f t="shared" ref="AJ66:AJ69" si="5">(X66+Y66+Z66)/(V66+W66+X66+Y66+Z66)</f>
        <v>0.81889763779527558</v>
      </c>
      <c r="AK66" s="39">
        <f>BC5</f>
        <v>3.68</v>
      </c>
      <c r="AL66" s="39">
        <f t="shared" ref="AL66:AN66" si="6">BD5</f>
        <v>1.24</v>
      </c>
      <c r="AM66" s="39">
        <f t="shared" si="6"/>
        <v>4</v>
      </c>
      <c r="AN66" s="39">
        <f t="shared" si="6"/>
        <v>5</v>
      </c>
      <c r="AO66" s="40" t="s">
        <v>110</v>
      </c>
      <c r="AP66" s="40">
        <v>12</v>
      </c>
      <c r="AQ66" s="40">
        <v>13</v>
      </c>
      <c r="AR66" s="40">
        <v>30</v>
      </c>
      <c r="AS66" s="40">
        <v>85</v>
      </c>
      <c r="AT66" s="40">
        <v>105</v>
      </c>
      <c r="AU66" s="40">
        <v>11</v>
      </c>
      <c r="AV66" s="40">
        <v>256</v>
      </c>
      <c r="AW66" s="40" t="s">
        <v>110</v>
      </c>
      <c r="AX66" s="40">
        <v>12</v>
      </c>
      <c r="AY66" s="40">
        <v>13</v>
      </c>
      <c r="AZ66" s="40">
        <v>30</v>
      </c>
      <c r="BA66" s="40">
        <v>85</v>
      </c>
      <c r="BB66" s="40">
        <v>105</v>
      </c>
      <c r="BC66" s="40">
        <v>4.05</v>
      </c>
      <c r="BD66" s="40">
        <v>1.1000000000000001</v>
      </c>
      <c r="BE66" s="40">
        <v>4</v>
      </c>
      <c r="BF66" s="40">
        <v>5</v>
      </c>
    </row>
    <row r="67" spans="1:58" s="40" customFormat="1" ht="20.100000000000001" customHeight="1" x14ac:dyDescent="0.25">
      <c r="A67" s="33">
        <v>2</v>
      </c>
      <c r="B67" s="68" t="s">
        <v>37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34">
        <f>AP6</f>
        <v>13</v>
      </c>
      <c r="W67" s="34">
        <f t="shared" ref="W67" si="7">AQ6</f>
        <v>21</v>
      </c>
      <c r="X67" s="34">
        <f t="shared" ref="X67" si="8">AR6</f>
        <v>44</v>
      </c>
      <c r="Y67" s="34">
        <f t="shared" ref="Y67" si="9">AS6</f>
        <v>77</v>
      </c>
      <c r="Z67" s="34">
        <f t="shared" ref="Z67" si="10">AT6</f>
        <v>101</v>
      </c>
      <c r="AA67" s="34">
        <f t="shared" ref="AA67" si="11">AU6</f>
        <v>0</v>
      </c>
      <c r="AB67" s="34">
        <f t="shared" ref="AB67" si="12">AV6</f>
        <v>256</v>
      </c>
      <c r="AC67" s="35">
        <f t="shared" si="3"/>
        <v>5.078125E-2</v>
      </c>
      <c r="AD67" s="35">
        <f t="shared" si="3"/>
        <v>8.203125E-2</v>
      </c>
      <c r="AE67" s="35">
        <f t="shared" si="3"/>
        <v>0.171875</v>
      </c>
      <c r="AF67" s="35">
        <f t="shared" si="3"/>
        <v>0.30078125</v>
      </c>
      <c r="AG67" s="35">
        <f t="shared" si="3"/>
        <v>0.39453125</v>
      </c>
      <c r="AH67" s="36">
        <f t="shared" si="3"/>
        <v>0</v>
      </c>
      <c r="AI67" s="37">
        <f t="shared" si="4"/>
        <v>0.1328125</v>
      </c>
      <c r="AJ67" s="38">
        <f t="shared" si="5"/>
        <v>0.8671875</v>
      </c>
      <c r="AK67" s="39">
        <f>BC6</f>
        <v>3.91</v>
      </c>
      <c r="AL67" s="39">
        <f t="shared" ref="AL67" si="13">BD6</f>
        <v>1.1599999999999999</v>
      </c>
      <c r="AM67" s="39">
        <f t="shared" ref="AM67" si="14">BE6</f>
        <v>4</v>
      </c>
      <c r="AN67" s="39">
        <f t="shared" ref="AN67" si="15">BF6</f>
        <v>5</v>
      </c>
      <c r="AO67" s="40" t="s">
        <v>111</v>
      </c>
      <c r="AP67" s="40">
        <v>12</v>
      </c>
      <c r="AQ67" s="40">
        <v>19</v>
      </c>
      <c r="AR67" s="40">
        <v>51</v>
      </c>
      <c r="AS67" s="40">
        <v>79</v>
      </c>
      <c r="AT67" s="40">
        <v>76</v>
      </c>
      <c r="AU67" s="40">
        <v>19</v>
      </c>
      <c r="AV67" s="40">
        <v>256</v>
      </c>
      <c r="AW67" s="40" t="s">
        <v>111</v>
      </c>
      <c r="AX67" s="40">
        <v>12</v>
      </c>
      <c r="AY67" s="40">
        <v>19</v>
      </c>
      <c r="AZ67" s="40">
        <v>51</v>
      </c>
      <c r="BA67" s="40">
        <v>79</v>
      </c>
      <c r="BB67" s="40">
        <v>76</v>
      </c>
      <c r="BC67" s="40">
        <v>3.79</v>
      </c>
      <c r="BD67" s="40">
        <v>1.1299999999999999</v>
      </c>
      <c r="BE67" s="40">
        <v>4</v>
      </c>
      <c r="BF67" s="40">
        <v>4</v>
      </c>
    </row>
    <row r="68" spans="1:58" s="40" customFormat="1" ht="20.100000000000001" customHeight="1" x14ac:dyDescent="0.25">
      <c r="A68" s="33">
        <v>3</v>
      </c>
      <c r="B68" s="68" t="s">
        <v>26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34">
        <f>AP8</f>
        <v>22</v>
      </c>
      <c r="W68" s="34">
        <f t="shared" ref="W68:AB68" si="16">AQ8</f>
        <v>28</v>
      </c>
      <c r="X68" s="34">
        <f t="shared" si="16"/>
        <v>59</v>
      </c>
      <c r="Y68" s="34">
        <f t="shared" si="16"/>
        <v>98</v>
      </c>
      <c r="Z68" s="34">
        <f t="shared" si="16"/>
        <v>48</v>
      </c>
      <c r="AA68" s="34">
        <f t="shared" si="16"/>
        <v>1</v>
      </c>
      <c r="AB68" s="34">
        <f t="shared" si="16"/>
        <v>256</v>
      </c>
      <c r="AC68" s="35">
        <f t="shared" si="3"/>
        <v>8.59375E-2</v>
      </c>
      <c r="AD68" s="35">
        <f t="shared" si="3"/>
        <v>0.109375</v>
      </c>
      <c r="AE68" s="35">
        <f t="shared" si="3"/>
        <v>0.23046875</v>
      </c>
      <c r="AF68" s="35">
        <f t="shared" si="3"/>
        <v>0.3828125</v>
      </c>
      <c r="AG68" s="35">
        <f t="shared" si="3"/>
        <v>0.1875</v>
      </c>
      <c r="AH68" s="36">
        <f t="shared" si="3"/>
        <v>3.90625E-3</v>
      </c>
      <c r="AI68" s="37">
        <f t="shared" si="4"/>
        <v>0.19607843137254902</v>
      </c>
      <c r="AJ68" s="38">
        <f t="shared" si="5"/>
        <v>0.80392156862745101</v>
      </c>
      <c r="AK68" s="39">
        <f>BC8</f>
        <v>3.48</v>
      </c>
      <c r="AL68" s="39">
        <f t="shared" ref="AL68:AN68" si="17">BD8</f>
        <v>1.17</v>
      </c>
      <c r="AM68" s="39">
        <f t="shared" si="17"/>
        <v>4</v>
      </c>
      <c r="AN68" s="39">
        <f t="shared" si="17"/>
        <v>4</v>
      </c>
      <c r="AO68" s="40" t="s">
        <v>112</v>
      </c>
      <c r="AP68" s="40">
        <v>10</v>
      </c>
      <c r="AQ68" s="40">
        <v>13</v>
      </c>
      <c r="AR68" s="40">
        <v>65</v>
      </c>
      <c r="AS68" s="40">
        <v>102</v>
      </c>
      <c r="AT68" s="40">
        <v>39</v>
      </c>
      <c r="AU68" s="40">
        <v>27</v>
      </c>
      <c r="AV68" s="40">
        <v>256</v>
      </c>
      <c r="AW68" s="40" t="s">
        <v>112</v>
      </c>
      <c r="AX68" s="40">
        <v>10</v>
      </c>
      <c r="AY68" s="40">
        <v>13</v>
      </c>
      <c r="AZ68" s="40">
        <v>65</v>
      </c>
      <c r="BA68" s="40">
        <v>102</v>
      </c>
      <c r="BB68" s="40">
        <v>39</v>
      </c>
      <c r="BC68" s="40">
        <v>3.64</v>
      </c>
      <c r="BD68" s="40">
        <v>0.97</v>
      </c>
      <c r="BE68" s="40">
        <v>4</v>
      </c>
      <c r="BF68" s="40">
        <v>4</v>
      </c>
    </row>
    <row r="69" spans="1:58" s="40" customFormat="1" ht="25.5" customHeight="1" thickBot="1" x14ac:dyDescent="0.3">
      <c r="A69" s="71" t="s">
        <v>27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  <c r="V69" s="97">
        <f>SUM(V66:V68)</f>
        <v>53</v>
      </c>
      <c r="W69" s="97">
        <f t="shared" ref="W69:AB69" si="18">SUM(W66:W68)</f>
        <v>77</v>
      </c>
      <c r="X69" s="97">
        <f t="shared" si="18"/>
        <v>159</v>
      </c>
      <c r="Y69" s="97">
        <f t="shared" si="18"/>
        <v>242</v>
      </c>
      <c r="Z69" s="97">
        <f t="shared" si="18"/>
        <v>234</v>
      </c>
      <c r="AA69" s="97">
        <f t="shared" si="18"/>
        <v>3</v>
      </c>
      <c r="AB69" s="97">
        <f t="shared" si="18"/>
        <v>768</v>
      </c>
      <c r="AC69" s="44">
        <f t="shared" si="3"/>
        <v>6.9010416666666671E-2</v>
      </c>
      <c r="AD69" s="44">
        <f t="shared" si="3"/>
        <v>0.10026041666666667</v>
      </c>
      <c r="AE69" s="44">
        <f t="shared" si="3"/>
        <v>0.20703125</v>
      </c>
      <c r="AF69" s="44">
        <f t="shared" si="3"/>
        <v>0.31510416666666669</v>
      </c>
      <c r="AG69" s="44">
        <f t="shared" si="3"/>
        <v>0.3046875</v>
      </c>
      <c r="AH69" s="45">
        <f t="shared" si="3"/>
        <v>3.90625E-3</v>
      </c>
      <c r="AI69" s="46">
        <f t="shared" si="4"/>
        <v>0.16993464052287582</v>
      </c>
      <c r="AJ69" s="47">
        <f t="shared" si="5"/>
        <v>0.83006535947712423</v>
      </c>
      <c r="AK69" s="48">
        <f>AVERAGE(AK66:AK68)</f>
        <v>3.69</v>
      </c>
      <c r="AL69" s="49"/>
      <c r="AM69" s="43">
        <f>MEDIAN(AM66:AM68)</f>
        <v>4</v>
      </c>
      <c r="AN69" s="50"/>
      <c r="AO69" s="40" t="s">
        <v>113</v>
      </c>
      <c r="AP69" s="40">
        <v>10</v>
      </c>
      <c r="AQ69" s="40">
        <v>15</v>
      </c>
      <c r="AR69" s="40">
        <v>55</v>
      </c>
      <c r="AS69" s="40">
        <v>93</v>
      </c>
      <c r="AT69" s="40">
        <v>64</v>
      </c>
      <c r="AU69" s="40">
        <v>19</v>
      </c>
      <c r="AV69" s="40">
        <v>256</v>
      </c>
      <c r="AW69" s="40" t="s">
        <v>113</v>
      </c>
      <c r="AX69" s="40">
        <v>10</v>
      </c>
      <c r="AY69" s="40">
        <v>15</v>
      </c>
      <c r="AZ69" s="40">
        <v>55</v>
      </c>
      <c r="BA69" s="40">
        <v>93</v>
      </c>
      <c r="BB69" s="40">
        <v>64</v>
      </c>
      <c r="BC69" s="40">
        <v>3.78</v>
      </c>
      <c r="BD69" s="40">
        <v>1.05</v>
      </c>
      <c r="BE69" s="40">
        <v>4</v>
      </c>
      <c r="BF69" s="40">
        <v>4</v>
      </c>
    </row>
    <row r="70" spans="1:58" s="53" customFormat="1" ht="30" customHeight="1" thickBot="1" x14ac:dyDescent="0.3">
      <c r="A70" s="108"/>
      <c r="B70" s="108"/>
      <c r="C70" s="108"/>
      <c r="D70" s="108"/>
      <c r="E70" s="108"/>
      <c r="F70" s="108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3" t="s">
        <v>114</v>
      </c>
      <c r="AP70" s="53">
        <v>19</v>
      </c>
      <c r="AQ70" s="54">
        <v>20</v>
      </c>
      <c r="AR70" s="53">
        <v>57</v>
      </c>
      <c r="AS70" s="53">
        <v>88</v>
      </c>
      <c r="AT70" s="53">
        <v>58</v>
      </c>
      <c r="AU70" s="53">
        <v>14</v>
      </c>
      <c r="AV70" s="53">
        <v>256</v>
      </c>
      <c r="AW70" s="53" t="s">
        <v>114</v>
      </c>
      <c r="AX70" s="53">
        <v>19</v>
      </c>
      <c r="AY70" s="53">
        <v>20</v>
      </c>
      <c r="AZ70" s="53">
        <v>57</v>
      </c>
      <c r="BA70" s="53">
        <v>88</v>
      </c>
      <c r="BB70" s="53">
        <v>58</v>
      </c>
      <c r="BC70" s="53">
        <v>3.6</v>
      </c>
      <c r="BD70" s="53">
        <v>1.17</v>
      </c>
      <c r="BE70" s="53">
        <v>4</v>
      </c>
      <c r="BF70" s="53">
        <v>4</v>
      </c>
    </row>
    <row r="71" spans="1:58" s="32" customFormat="1" ht="36.75" customHeight="1" x14ac:dyDescent="0.25">
      <c r="A71" s="24"/>
      <c r="B71" s="66" t="s">
        <v>28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7"/>
      <c r="V71" s="55">
        <v>1</v>
      </c>
      <c r="W71" s="55">
        <v>2</v>
      </c>
      <c r="X71" s="55">
        <v>3</v>
      </c>
      <c r="Y71" s="55">
        <v>4</v>
      </c>
      <c r="Z71" s="55">
        <v>5</v>
      </c>
      <c r="AA71" s="55" t="s">
        <v>17</v>
      </c>
      <c r="AB71" s="56" t="s">
        <v>18</v>
      </c>
      <c r="AC71" s="25">
        <v>1</v>
      </c>
      <c r="AD71" s="25">
        <v>2</v>
      </c>
      <c r="AE71" s="25">
        <v>3</v>
      </c>
      <c r="AF71" s="25">
        <v>4</v>
      </c>
      <c r="AG71" s="25">
        <v>5</v>
      </c>
      <c r="AH71" s="27" t="s">
        <v>17</v>
      </c>
      <c r="AI71" s="28" t="s">
        <v>19</v>
      </c>
      <c r="AJ71" s="29" t="s">
        <v>20</v>
      </c>
      <c r="AK71" s="30" t="s">
        <v>21</v>
      </c>
      <c r="AL71" s="31" t="s">
        <v>22</v>
      </c>
      <c r="AM71" s="31" t="s">
        <v>23</v>
      </c>
      <c r="AN71" s="31" t="s">
        <v>24</v>
      </c>
      <c r="AO71" s="32" t="s">
        <v>115</v>
      </c>
      <c r="AP71" s="32">
        <v>4</v>
      </c>
      <c r="AQ71" s="57">
        <v>16</v>
      </c>
      <c r="AR71" s="32">
        <v>51</v>
      </c>
      <c r="AS71" s="32">
        <v>98</v>
      </c>
      <c r="AT71" s="32">
        <v>73</v>
      </c>
      <c r="AU71" s="32">
        <v>14</v>
      </c>
      <c r="AV71" s="32">
        <v>256</v>
      </c>
      <c r="AW71" s="32" t="s">
        <v>115</v>
      </c>
      <c r="AX71" s="32">
        <v>4</v>
      </c>
      <c r="AY71" s="32">
        <v>16</v>
      </c>
      <c r="AZ71" s="32">
        <v>51</v>
      </c>
      <c r="BA71" s="32">
        <v>98</v>
      </c>
      <c r="BB71" s="32">
        <v>73</v>
      </c>
      <c r="BC71" s="32">
        <v>3.91</v>
      </c>
      <c r="BD71" s="32">
        <v>0.96</v>
      </c>
      <c r="BE71" s="32">
        <v>4</v>
      </c>
      <c r="BF71" s="32">
        <v>4</v>
      </c>
    </row>
    <row r="72" spans="1:58" s="40" customFormat="1" ht="33" customHeight="1" x14ac:dyDescent="0.25">
      <c r="A72" s="33">
        <v>4</v>
      </c>
      <c r="B72" s="68" t="s">
        <v>38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34">
        <f>AP10</f>
        <v>22</v>
      </c>
      <c r="W72" s="34">
        <f t="shared" ref="W72:AB72" si="19">AQ10</f>
        <v>40</v>
      </c>
      <c r="X72" s="34">
        <f t="shared" si="19"/>
        <v>50</v>
      </c>
      <c r="Y72" s="34">
        <f t="shared" si="19"/>
        <v>73</v>
      </c>
      <c r="Z72" s="34">
        <f t="shared" si="19"/>
        <v>70</v>
      </c>
      <c r="AA72" s="34">
        <f t="shared" si="19"/>
        <v>1</v>
      </c>
      <c r="AB72" s="34">
        <f t="shared" si="19"/>
        <v>256</v>
      </c>
      <c r="AC72" s="35">
        <f t="shared" ref="AC72:AH76" si="20">V72/$AB72</f>
        <v>8.59375E-2</v>
      </c>
      <c r="AD72" s="35">
        <f t="shared" si="20"/>
        <v>0.15625</v>
      </c>
      <c r="AE72" s="35">
        <f t="shared" si="20"/>
        <v>0.1953125</v>
      </c>
      <c r="AF72" s="35">
        <f t="shared" si="20"/>
        <v>0.28515625</v>
      </c>
      <c r="AG72" s="35">
        <f t="shared" si="20"/>
        <v>0.2734375</v>
      </c>
      <c r="AH72" s="36">
        <f t="shared" si="20"/>
        <v>3.90625E-3</v>
      </c>
      <c r="AI72" s="37">
        <f t="shared" ref="AI72:AI76" si="21">(V72+W72)/(V72+W72+X72+Y72+Z72)</f>
        <v>0.24313725490196078</v>
      </c>
      <c r="AJ72" s="38">
        <f t="shared" ref="AJ72:AJ76" si="22">(X72+Y72+Z72)/(V72+W72+X72+Y72+Z72)</f>
        <v>0.75686274509803919</v>
      </c>
      <c r="AK72" s="39">
        <f>BC10</f>
        <v>3.51</v>
      </c>
      <c r="AL72" s="39">
        <f t="shared" ref="AL72:AN72" si="23">BD10</f>
        <v>1.28</v>
      </c>
      <c r="AM72" s="39">
        <f t="shared" si="23"/>
        <v>4</v>
      </c>
      <c r="AN72" s="39">
        <f t="shared" si="23"/>
        <v>4</v>
      </c>
      <c r="AO72" s="40" t="s">
        <v>116</v>
      </c>
      <c r="AP72" s="40">
        <v>7</v>
      </c>
      <c r="AQ72" s="41">
        <v>18</v>
      </c>
      <c r="AR72" s="40">
        <v>78</v>
      </c>
      <c r="AS72" s="40">
        <v>101</v>
      </c>
      <c r="AT72" s="40">
        <v>23</v>
      </c>
      <c r="AU72" s="40">
        <v>29</v>
      </c>
      <c r="AV72" s="40">
        <v>256</v>
      </c>
      <c r="AW72" s="40" t="s">
        <v>116</v>
      </c>
      <c r="AX72" s="40">
        <v>7</v>
      </c>
      <c r="AY72" s="40">
        <v>18</v>
      </c>
      <c r="AZ72" s="40">
        <v>78</v>
      </c>
      <c r="BA72" s="40">
        <v>101</v>
      </c>
      <c r="BB72" s="40">
        <v>23</v>
      </c>
      <c r="BC72" s="40">
        <v>3.51</v>
      </c>
      <c r="BD72" s="40">
        <v>0.89</v>
      </c>
      <c r="BE72" s="40">
        <v>4</v>
      </c>
      <c r="BF72" s="40">
        <v>4</v>
      </c>
    </row>
    <row r="73" spans="1:58" s="40" customFormat="1" ht="35.25" customHeight="1" x14ac:dyDescent="0.25">
      <c r="A73" s="33">
        <v>5</v>
      </c>
      <c r="B73" s="68" t="s">
        <v>39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34">
        <f t="shared" ref="V73:V75" si="24">AP11</f>
        <v>9</v>
      </c>
      <c r="W73" s="34">
        <f t="shared" ref="W73:W75" si="25">AQ11</f>
        <v>19</v>
      </c>
      <c r="X73" s="34">
        <f t="shared" ref="X73:X75" si="26">AR11</f>
        <v>44</v>
      </c>
      <c r="Y73" s="34">
        <f t="shared" ref="Y73:Y75" si="27">AS11</f>
        <v>103</v>
      </c>
      <c r="Z73" s="34">
        <f t="shared" ref="Z73:Z75" si="28">AT11</f>
        <v>81</v>
      </c>
      <c r="AA73" s="34">
        <f t="shared" ref="AA73:AA75" si="29">AU11</f>
        <v>0</v>
      </c>
      <c r="AB73" s="34">
        <f t="shared" ref="AB73:AB75" si="30">AV11</f>
        <v>256</v>
      </c>
      <c r="AC73" s="35">
        <f t="shared" si="20"/>
        <v>3.515625E-2</v>
      </c>
      <c r="AD73" s="35">
        <f t="shared" si="20"/>
        <v>7.421875E-2</v>
      </c>
      <c r="AE73" s="35">
        <f t="shared" si="20"/>
        <v>0.171875</v>
      </c>
      <c r="AF73" s="35">
        <f t="shared" si="20"/>
        <v>0.40234375</v>
      </c>
      <c r="AG73" s="35">
        <f t="shared" si="20"/>
        <v>0.31640625</v>
      </c>
      <c r="AH73" s="36">
        <f t="shared" si="20"/>
        <v>0</v>
      </c>
      <c r="AI73" s="37">
        <f t="shared" si="21"/>
        <v>0.109375</v>
      </c>
      <c r="AJ73" s="38">
        <f t="shared" si="22"/>
        <v>0.890625</v>
      </c>
      <c r="AK73" s="39">
        <f t="shared" ref="AK73:AK75" si="31">BC11</f>
        <v>3.89</v>
      </c>
      <c r="AL73" s="39">
        <f t="shared" ref="AL73:AL75" si="32">BD11</f>
        <v>1.05</v>
      </c>
      <c r="AM73" s="39">
        <f t="shared" ref="AM73:AM75" si="33">BE11</f>
        <v>4</v>
      </c>
      <c r="AN73" s="39">
        <f t="shared" ref="AN73:AN75" si="34">BF11</f>
        <v>4</v>
      </c>
      <c r="AW73" s="40" t="s">
        <v>119</v>
      </c>
    </row>
    <row r="74" spans="1:58" s="40" customFormat="1" ht="18.75" x14ac:dyDescent="0.25">
      <c r="A74" s="33">
        <v>6</v>
      </c>
      <c r="B74" s="68" t="s">
        <v>40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34">
        <f t="shared" si="24"/>
        <v>9</v>
      </c>
      <c r="W74" s="34">
        <f t="shared" si="25"/>
        <v>18</v>
      </c>
      <c r="X74" s="34">
        <f t="shared" si="26"/>
        <v>33</v>
      </c>
      <c r="Y74" s="34">
        <f t="shared" si="27"/>
        <v>100</v>
      </c>
      <c r="Z74" s="34">
        <f t="shared" si="28"/>
        <v>95</v>
      </c>
      <c r="AA74" s="34">
        <f t="shared" si="29"/>
        <v>1</v>
      </c>
      <c r="AB74" s="34">
        <f t="shared" si="30"/>
        <v>256</v>
      </c>
      <c r="AC74" s="35">
        <f t="shared" si="20"/>
        <v>3.515625E-2</v>
      </c>
      <c r="AD74" s="35">
        <f t="shared" si="20"/>
        <v>7.03125E-2</v>
      </c>
      <c r="AE74" s="35">
        <f t="shared" si="20"/>
        <v>0.12890625</v>
      </c>
      <c r="AF74" s="35">
        <f t="shared" si="20"/>
        <v>0.390625</v>
      </c>
      <c r="AG74" s="35">
        <f t="shared" si="20"/>
        <v>0.37109375</v>
      </c>
      <c r="AH74" s="36">
        <f t="shared" si="20"/>
        <v>3.90625E-3</v>
      </c>
      <c r="AI74" s="37">
        <f t="shared" si="21"/>
        <v>0.10588235294117647</v>
      </c>
      <c r="AJ74" s="38">
        <f t="shared" si="22"/>
        <v>0.89411764705882357</v>
      </c>
      <c r="AK74" s="39">
        <f t="shared" si="31"/>
        <v>4</v>
      </c>
      <c r="AL74" s="39">
        <f t="shared" si="32"/>
        <v>1.05</v>
      </c>
      <c r="AM74" s="39">
        <f t="shared" si="33"/>
        <v>4</v>
      </c>
      <c r="AN74" s="39">
        <f t="shared" si="34"/>
        <v>4</v>
      </c>
    </row>
    <row r="75" spans="1:58" s="40" customFormat="1" ht="18.75" x14ac:dyDescent="0.25">
      <c r="A75" s="33">
        <v>7</v>
      </c>
      <c r="B75" s="68" t="s">
        <v>29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34">
        <f t="shared" si="24"/>
        <v>8</v>
      </c>
      <c r="W75" s="34">
        <f t="shared" si="25"/>
        <v>17</v>
      </c>
      <c r="X75" s="34">
        <f t="shared" si="26"/>
        <v>38</v>
      </c>
      <c r="Y75" s="34">
        <f t="shared" si="27"/>
        <v>85</v>
      </c>
      <c r="Z75" s="34">
        <f t="shared" si="28"/>
        <v>104</v>
      </c>
      <c r="AA75" s="34">
        <f t="shared" si="29"/>
        <v>4</v>
      </c>
      <c r="AB75" s="34">
        <f t="shared" si="30"/>
        <v>256</v>
      </c>
      <c r="AC75" s="35">
        <f t="shared" si="20"/>
        <v>3.125E-2</v>
      </c>
      <c r="AD75" s="35">
        <f t="shared" si="20"/>
        <v>6.640625E-2</v>
      </c>
      <c r="AE75" s="35">
        <f t="shared" si="20"/>
        <v>0.1484375</v>
      </c>
      <c r="AF75" s="35">
        <f t="shared" si="20"/>
        <v>0.33203125</v>
      </c>
      <c r="AG75" s="35">
        <f t="shared" si="20"/>
        <v>0.40625</v>
      </c>
      <c r="AH75" s="36">
        <f t="shared" si="20"/>
        <v>1.5625E-2</v>
      </c>
      <c r="AI75" s="37">
        <f t="shared" si="21"/>
        <v>9.9206349206349201E-2</v>
      </c>
      <c r="AJ75" s="38">
        <f t="shared" si="22"/>
        <v>0.90079365079365081</v>
      </c>
      <c r="AK75" s="39">
        <f t="shared" si="31"/>
        <v>4.03</v>
      </c>
      <c r="AL75" s="39">
        <f t="shared" si="32"/>
        <v>1.06</v>
      </c>
      <c r="AM75" s="39">
        <f t="shared" si="33"/>
        <v>4</v>
      </c>
      <c r="AN75" s="39">
        <f t="shared" si="34"/>
        <v>5</v>
      </c>
    </row>
    <row r="76" spans="1:58" s="40" customFormat="1" ht="19.5" thickBot="1" x14ac:dyDescent="0.3">
      <c r="A76" s="70" t="s">
        <v>30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43">
        <f>SUM(V72:V75)</f>
        <v>48</v>
      </c>
      <c r="W76" s="43">
        <f>SUM(W72:W75)</f>
        <v>94</v>
      </c>
      <c r="X76" s="43">
        <f>SUM(X72:X75)</f>
        <v>165</v>
      </c>
      <c r="Y76" s="43">
        <f>SUM(Y72:Y75)</f>
        <v>361</v>
      </c>
      <c r="Z76" s="43">
        <f>SUM(Z72:Z75)</f>
        <v>350</v>
      </c>
      <c r="AA76" s="43">
        <f>SUM(AA72:AA75)</f>
        <v>6</v>
      </c>
      <c r="AB76" s="43">
        <f>SUM(AB72:AB75)</f>
        <v>1024</v>
      </c>
      <c r="AC76" s="44">
        <f t="shared" si="20"/>
        <v>4.6875E-2</v>
      </c>
      <c r="AD76" s="44">
        <f t="shared" si="20"/>
        <v>9.1796875E-2</v>
      </c>
      <c r="AE76" s="44">
        <f t="shared" si="20"/>
        <v>0.1611328125</v>
      </c>
      <c r="AF76" s="44">
        <f t="shared" si="20"/>
        <v>0.3525390625</v>
      </c>
      <c r="AG76" s="44">
        <f t="shared" si="20"/>
        <v>0.341796875</v>
      </c>
      <c r="AH76" s="45">
        <f t="shared" si="20"/>
        <v>5.859375E-3</v>
      </c>
      <c r="AI76" s="46">
        <f t="shared" si="21"/>
        <v>0.13948919449901767</v>
      </c>
      <c r="AJ76" s="47">
        <f t="shared" si="22"/>
        <v>0.86051080550098236</v>
      </c>
      <c r="AK76" s="48">
        <f>AVERAGE(AK72:AK75)</f>
        <v>3.8574999999999999</v>
      </c>
      <c r="AL76" s="49"/>
      <c r="AM76" s="43">
        <f>MEDIAN(AM72:AM75)</f>
        <v>4</v>
      </c>
      <c r="AN76" s="50"/>
    </row>
    <row r="77" spans="1:58" s="32" customFormat="1" ht="33" customHeight="1" thickBot="1" x14ac:dyDescent="0.3">
      <c r="A77" s="108"/>
      <c r="B77" s="108"/>
      <c r="C77" s="108"/>
      <c r="D77" s="108"/>
      <c r="E77" s="108"/>
      <c r="F77" s="10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58" s="32" customFormat="1" ht="37.5" x14ac:dyDescent="0.25">
      <c r="A78" s="24"/>
      <c r="B78" s="66" t="s">
        <v>31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7"/>
      <c r="V78" s="25">
        <v>1</v>
      </c>
      <c r="W78" s="25">
        <v>2</v>
      </c>
      <c r="X78" s="25">
        <v>3</v>
      </c>
      <c r="Y78" s="25">
        <v>4</v>
      </c>
      <c r="Z78" s="25">
        <v>5</v>
      </c>
      <c r="AA78" s="25" t="s">
        <v>17</v>
      </c>
      <c r="AB78" s="60" t="s">
        <v>18</v>
      </c>
      <c r="AC78" s="25">
        <v>1</v>
      </c>
      <c r="AD78" s="25">
        <v>2</v>
      </c>
      <c r="AE78" s="25">
        <v>3</v>
      </c>
      <c r="AF78" s="25">
        <v>4</v>
      </c>
      <c r="AG78" s="25">
        <v>5</v>
      </c>
      <c r="AH78" s="27" t="s">
        <v>17</v>
      </c>
      <c r="AI78" s="28" t="s">
        <v>19</v>
      </c>
      <c r="AJ78" s="29" t="s">
        <v>20</v>
      </c>
      <c r="AK78" s="30" t="s">
        <v>21</v>
      </c>
      <c r="AL78" s="31" t="s">
        <v>22</v>
      </c>
      <c r="AM78" s="31" t="s">
        <v>23</v>
      </c>
      <c r="AN78" s="31" t="s">
        <v>24</v>
      </c>
    </row>
    <row r="79" spans="1:58" s="40" customFormat="1" ht="32.25" customHeight="1" x14ac:dyDescent="0.25">
      <c r="A79" s="33">
        <v>8</v>
      </c>
      <c r="B79" s="68" t="s">
        <v>32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34">
        <f>AP16</f>
        <v>15</v>
      </c>
      <c r="W79" s="34">
        <f t="shared" ref="W79:AB79" si="35">AQ16</f>
        <v>19</v>
      </c>
      <c r="X79" s="34">
        <f t="shared" si="35"/>
        <v>51</v>
      </c>
      <c r="Y79" s="34">
        <f t="shared" si="35"/>
        <v>80</v>
      </c>
      <c r="Z79" s="34">
        <f t="shared" si="35"/>
        <v>84</v>
      </c>
      <c r="AA79" s="34">
        <f t="shared" si="35"/>
        <v>7</v>
      </c>
      <c r="AB79" s="34">
        <f t="shared" si="35"/>
        <v>256</v>
      </c>
      <c r="AC79" s="35">
        <f t="shared" ref="AC79:AH80" si="36">V79/$AB79</f>
        <v>5.859375E-2</v>
      </c>
      <c r="AD79" s="35">
        <f t="shared" si="36"/>
        <v>7.421875E-2</v>
      </c>
      <c r="AE79" s="35">
        <f t="shared" si="36"/>
        <v>0.19921875</v>
      </c>
      <c r="AF79" s="35">
        <f t="shared" si="36"/>
        <v>0.3125</v>
      </c>
      <c r="AG79" s="35">
        <f t="shared" si="36"/>
        <v>0.328125</v>
      </c>
      <c r="AH79" s="36">
        <f t="shared" si="36"/>
        <v>2.734375E-2</v>
      </c>
      <c r="AI79" s="37">
        <f>(V79+W79)/(V79+W79+X79+Y79+Z79)</f>
        <v>0.13654618473895583</v>
      </c>
      <c r="AJ79" s="38">
        <f>(X79+Y79+Z79)/(V79+W79+X79+Y79+Z79)</f>
        <v>0.86345381526104414</v>
      </c>
      <c r="AK79" s="39">
        <f>BC16</f>
        <v>3.8</v>
      </c>
      <c r="AL79" s="39">
        <f t="shared" ref="AL79:AN79" si="37">BD16</f>
        <v>1.1599999999999999</v>
      </c>
      <c r="AM79" s="39">
        <f t="shared" si="37"/>
        <v>4</v>
      </c>
      <c r="AN79" s="39">
        <f t="shared" si="37"/>
        <v>5</v>
      </c>
      <c r="AO79" s="40" t="s">
        <v>120</v>
      </c>
    </row>
    <row r="80" spans="1:58" s="40" customFormat="1" ht="19.5" thickBot="1" x14ac:dyDescent="0.3">
      <c r="A80" s="70" t="s">
        <v>33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42">
        <f>SUM(V79:V79)</f>
        <v>15</v>
      </c>
      <c r="W80" s="42">
        <f>SUM(W79:W79)</f>
        <v>19</v>
      </c>
      <c r="X80" s="42">
        <f>SUM(X79:X79)</f>
        <v>51</v>
      </c>
      <c r="Y80" s="42">
        <f>SUM(Y79:Y79)</f>
        <v>80</v>
      </c>
      <c r="Z80" s="42">
        <f>SUM(Z79:Z79)</f>
        <v>84</v>
      </c>
      <c r="AA80" s="42">
        <f>SUM(AA79:AA79)</f>
        <v>7</v>
      </c>
      <c r="AB80" s="43">
        <f>SUM(AB79:AB79)</f>
        <v>256</v>
      </c>
      <c r="AC80" s="44">
        <f t="shared" si="36"/>
        <v>5.859375E-2</v>
      </c>
      <c r="AD80" s="44">
        <f t="shared" si="36"/>
        <v>7.421875E-2</v>
      </c>
      <c r="AE80" s="44">
        <f t="shared" si="36"/>
        <v>0.19921875</v>
      </c>
      <c r="AF80" s="44">
        <f t="shared" si="36"/>
        <v>0.3125</v>
      </c>
      <c r="AG80" s="44">
        <f t="shared" si="36"/>
        <v>0.328125</v>
      </c>
      <c r="AH80" s="45">
        <f t="shared" si="36"/>
        <v>2.734375E-2</v>
      </c>
      <c r="AI80" s="46">
        <f>(V80+W80)/(V80+W80+X80+Y80+Z80)</f>
        <v>0.13654618473895583</v>
      </c>
      <c r="AJ80" s="47">
        <f>(X80+Y80+Z80)/(V80+W80+X80+Y80+Z80)</f>
        <v>0.86345381526104414</v>
      </c>
      <c r="AK80" s="48">
        <f>AVERAGE(AK79:AK79)</f>
        <v>3.8</v>
      </c>
      <c r="AL80" s="49"/>
      <c r="AM80" s="61">
        <f>MEDIAN(AM79:AM79)</f>
        <v>4</v>
      </c>
      <c r="AN80" s="50"/>
      <c r="AQ80" s="40" t="s">
        <v>121</v>
      </c>
      <c r="AR80" s="40" t="s">
        <v>122</v>
      </c>
      <c r="AS80" s="40" t="s">
        <v>123</v>
      </c>
      <c r="AT80" s="40" t="s">
        <v>124</v>
      </c>
    </row>
    <row r="81" spans="1:46" s="32" customFormat="1" ht="34.5" customHeight="1" thickBot="1" x14ac:dyDescent="0.3">
      <c r="A81" s="108"/>
      <c r="B81" s="108"/>
      <c r="C81" s="108"/>
      <c r="D81" s="108"/>
      <c r="E81" s="108"/>
      <c r="F81" s="10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32" t="s">
        <v>125</v>
      </c>
      <c r="AP81" s="32" t="s">
        <v>126</v>
      </c>
      <c r="AQ81" s="32">
        <v>10</v>
      </c>
      <c r="AR81" s="32">
        <v>3.9</v>
      </c>
      <c r="AS81" s="32">
        <v>3.9</v>
      </c>
      <c r="AT81" s="32">
        <v>3.9</v>
      </c>
    </row>
    <row r="82" spans="1:46" s="32" customFormat="1" ht="37.5" x14ac:dyDescent="0.25">
      <c r="A82" s="24"/>
      <c r="B82" s="66" t="s">
        <v>35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7"/>
      <c r="V82" s="25">
        <v>1</v>
      </c>
      <c r="W82" s="25">
        <v>2</v>
      </c>
      <c r="X82" s="25">
        <v>3</v>
      </c>
      <c r="Y82" s="25">
        <v>4</v>
      </c>
      <c r="Z82" s="25">
        <v>5</v>
      </c>
      <c r="AA82" s="25" t="s">
        <v>17</v>
      </c>
      <c r="AB82" s="60" t="s">
        <v>18</v>
      </c>
      <c r="AC82" s="25">
        <v>1</v>
      </c>
      <c r="AD82" s="25">
        <v>2</v>
      </c>
      <c r="AE82" s="25">
        <v>3</v>
      </c>
      <c r="AF82" s="25">
        <v>4</v>
      </c>
      <c r="AG82" s="25">
        <v>5</v>
      </c>
      <c r="AH82" s="27" t="s">
        <v>17</v>
      </c>
      <c r="AI82" s="28" t="s">
        <v>19</v>
      </c>
      <c r="AJ82" s="29" t="s">
        <v>20</v>
      </c>
      <c r="AK82" s="30" t="s">
        <v>21</v>
      </c>
      <c r="AL82" s="31" t="s">
        <v>22</v>
      </c>
      <c r="AM82" s="31" t="s">
        <v>23</v>
      </c>
      <c r="AN82" s="31" t="s">
        <v>24</v>
      </c>
      <c r="AP82" s="32" t="s">
        <v>127</v>
      </c>
      <c r="AQ82" s="57">
        <v>36</v>
      </c>
      <c r="AR82" s="32">
        <v>14.1</v>
      </c>
      <c r="AS82" s="32">
        <v>14.1</v>
      </c>
      <c r="AT82" s="32">
        <v>18</v>
      </c>
    </row>
    <row r="83" spans="1:46" s="40" customFormat="1" ht="18.75" x14ac:dyDescent="0.25">
      <c r="A83" s="33">
        <v>9</v>
      </c>
      <c r="B83" s="68" t="s">
        <v>42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34">
        <f>AP44</f>
        <v>14</v>
      </c>
      <c r="W83" s="34">
        <f t="shared" ref="W83:AB83" si="38">AQ44</f>
        <v>21</v>
      </c>
      <c r="X83" s="34">
        <f t="shared" si="38"/>
        <v>56</v>
      </c>
      <c r="Y83" s="34">
        <f t="shared" si="38"/>
        <v>118</v>
      </c>
      <c r="Z83" s="34">
        <f t="shared" si="38"/>
        <v>47</v>
      </c>
      <c r="AA83" s="34">
        <f t="shared" si="38"/>
        <v>0</v>
      </c>
      <c r="AB83" s="34">
        <f t="shared" si="38"/>
        <v>256</v>
      </c>
      <c r="AC83" s="35">
        <f t="shared" ref="AC83:AH85" si="39">V83/$AB83</f>
        <v>5.46875E-2</v>
      </c>
      <c r="AD83" s="35">
        <f t="shared" si="39"/>
        <v>8.203125E-2</v>
      </c>
      <c r="AE83" s="35">
        <f t="shared" si="39"/>
        <v>0.21875</v>
      </c>
      <c r="AF83" s="35">
        <f t="shared" si="39"/>
        <v>0.4609375</v>
      </c>
      <c r="AG83" s="35">
        <f t="shared" si="39"/>
        <v>0.18359375</v>
      </c>
      <c r="AH83" s="36">
        <f t="shared" si="39"/>
        <v>0</v>
      </c>
      <c r="AI83" s="37">
        <f t="shared" ref="AI83:AI85" si="40">(V83+W83)/(V83+W83+X83+Y83+Z83)</f>
        <v>0.13671875</v>
      </c>
      <c r="AJ83" s="38">
        <f t="shared" ref="AJ83:AJ85" si="41">(X83+Y83+Z83)/(V83+W83+X83+Y83+Z83)</f>
        <v>0.86328125</v>
      </c>
      <c r="AK83" s="39">
        <f>BC44</f>
        <v>3.64</v>
      </c>
      <c r="AL83" s="39">
        <f t="shared" ref="AL83:AN83" si="42">BD44</f>
        <v>1.05</v>
      </c>
      <c r="AM83" s="39">
        <f t="shared" si="42"/>
        <v>4</v>
      </c>
      <c r="AN83" s="39">
        <f t="shared" si="42"/>
        <v>4</v>
      </c>
      <c r="AP83" s="40" t="s">
        <v>128</v>
      </c>
      <c r="AQ83" s="40">
        <v>36</v>
      </c>
      <c r="AR83" s="40">
        <v>14.1</v>
      </c>
      <c r="AS83" s="40">
        <v>14.1</v>
      </c>
      <c r="AT83" s="40">
        <v>32</v>
      </c>
    </row>
    <row r="84" spans="1:46" s="40" customFormat="1" ht="18.75" x14ac:dyDescent="0.25">
      <c r="A84" s="33">
        <v>10</v>
      </c>
      <c r="B84" s="68" t="s">
        <v>43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34">
        <f>AP47</f>
        <v>7</v>
      </c>
      <c r="W84" s="34">
        <f t="shared" ref="W84:AB84" si="43">AQ47</f>
        <v>13</v>
      </c>
      <c r="X84" s="34">
        <f t="shared" si="43"/>
        <v>21</v>
      </c>
      <c r="Y84" s="34">
        <f t="shared" si="43"/>
        <v>76</v>
      </c>
      <c r="Z84" s="34">
        <f t="shared" si="43"/>
        <v>138</v>
      </c>
      <c r="AA84" s="34">
        <f t="shared" si="43"/>
        <v>1</v>
      </c>
      <c r="AB84" s="34">
        <f t="shared" si="43"/>
        <v>256</v>
      </c>
      <c r="AC84" s="35">
        <f t="shared" si="39"/>
        <v>2.734375E-2</v>
      </c>
      <c r="AD84" s="35">
        <f t="shared" si="39"/>
        <v>5.078125E-2</v>
      </c>
      <c r="AE84" s="35">
        <f t="shared" si="39"/>
        <v>8.203125E-2</v>
      </c>
      <c r="AF84" s="35">
        <f t="shared" si="39"/>
        <v>0.296875</v>
      </c>
      <c r="AG84" s="35">
        <f t="shared" si="39"/>
        <v>0.5390625</v>
      </c>
      <c r="AH84" s="36">
        <f t="shared" si="39"/>
        <v>3.90625E-3</v>
      </c>
      <c r="AI84" s="37">
        <f t="shared" si="40"/>
        <v>7.8431372549019607E-2</v>
      </c>
      <c r="AJ84" s="38">
        <f t="shared" si="41"/>
        <v>0.92156862745098034</v>
      </c>
      <c r="AK84" s="39">
        <f>BC67</f>
        <v>3.79</v>
      </c>
      <c r="AL84" s="39">
        <f t="shared" ref="AL84:AN84" si="44">BD67</f>
        <v>1.1299999999999999</v>
      </c>
      <c r="AM84" s="39">
        <f t="shared" si="44"/>
        <v>4</v>
      </c>
      <c r="AN84" s="39">
        <f t="shared" si="44"/>
        <v>4</v>
      </c>
      <c r="AP84" s="40" t="s">
        <v>34</v>
      </c>
      <c r="AQ84" s="41">
        <v>8</v>
      </c>
      <c r="AR84" s="40">
        <v>3.1</v>
      </c>
      <c r="AS84" s="40">
        <v>3.1</v>
      </c>
      <c r="AT84" s="40">
        <v>35.200000000000003</v>
      </c>
    </row>
    <row r="85" spans="1:46" s="40" customFormat="1" ht="18.75" x14ac:dyDescent="0.25">
      <c r="A85" s="70" t="s">
        <v>41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43">
        <f>SUM(V83:V84)</f>
        <v>21</v>
      </c>
      <c r="W85" s="43">
        <f>SUM(W83:W84)</f>
        <v>34</v>
      </c>
      <c r="X85" s="43">
        <f>SUM(X83:X84)</f>
        <v>77</v>
      </c>
      <c r="Y85" s="43">
        <f>SUM(Y83:Y84)</f>
        <v>194</v>
      </c>
      <c r="Z85" s="43">
        <f>SUM(Z83:Z84)</f>
        <v>185</v>
      </c>
      <c r="AA85" s="43">
        <f>SUM(AA83:AA84)</f>
        <v>1</v>
      </c>
      <c r="AB85" s="43">
        <f>SUM(AB83:AB84)</f>
        <v>512</v>
      </c>
      <c r="AC85" s="44">
        <f t="shared" si="39"/>
        <v>4.1015625E-2</v>
      </c>
      <c r="AD85" s="44">
        <f t="shared" si="39"/>
        <v>6.640625E-2</v>
      </c>
      <c r="AE85" s="44">
        <f t="shared" si="39"/>
        <v>0.150390625</v>
      </c>
      <c r="AF85" s="44">
        <f t="shared" si="39"/>
        <v>0.37890625</v>
      </c>
      <c r="AG85" s="44">
        <f t="shared" si="39"/>
        <v>0.361328125</v>
      </c>
      <c r="AH85" s="44">
        <f t="shared" si="39"/>
        <v>1.953125E-3</v>
      </c>
      <c r="AI85" s="99">
        <f t="shared" si="40"/>
        <v>0.10763209393346379</v>
      </c>
      <c r="AJ85" s="99">
        <f t="shared" si="41"/>
        <v>0.89236790606653615</v>
      </c>
      <c r="AK85" s="100">
        <f>AVERAGE(AK83:AK84)</f>
        <v>3.7149999999999999</v>
      </c>
      <c r="AL85" s="49"/>
      <c r="AM85" s="43">
        <f>MEDIAN(AM83:AM84)</f>
        <v>4</v>
      </c>
      <c r="AN85" s="50"/>
      <c r="AP85" s="40" t="s">
        <v>129</v>
      </c>
      <c r="AQ85" s="40">
        <v>22</v>
      </c>
      <c r="AR85" s="40">
        <v>8.6</v>
      </c>
      <c r="AS85" s="40">
        <v>8.6</v>
      </c>
      <c r="AT85" s="40">
        <v>43.8</v>
      </c>
    </row>
    <row r="86" spans="1:46" ht="18.75" x14ac:dyDescent="0.25">
      <c r="V86" s="16"/>
      <c r="W86" s="16"/>
      <c r="X86" s="16"/>
      <c r="Y86" s="16"/>
      <c r="Z86" s="16"/>
      <c r="AA86" s="16"/>
      <c r="AB86" s="52"/>
      <c r="AC86" s="62"/>
      <c r="AD86" s="62"/>
      <c r="AE86" s="62"/>
      <c r="AF86" s="62"/>
      <c r="AG86" s="62"/>
      <c r="AH86" s="62"/>
      <c r="AI86" s="63"/>
      <c r="AJ86" s="63"/>
      <c r="AK86" s="64"/>
      <c r="AL86" s="64"/>
      <c r="AM86" s="98"/>
      <c r="AN86" s="16"/>
      <c r="AP86" t="s">
        <v>130</v>
      </c>
      <c r="AQ86">
        <v>29</v>
      </c>
      <c r="AR86">
        <v>11.3</v>
      </c>
      <c r="AS86">
        <v>11.3</v>
      </c>
      <c r="AT86">
        <v>55.1</v>
      </c>
    </row>
    <row r="87" spans="1:46" x14ac:dyDescent="0.25">
      <c r="AP87" t="s">
        <v>131</v>
      </c>
      <c r="AQ87">
        <v>4</v>
      </c>
      <c r="AR87">
        <v>1.6</v>
      </c>
      <c r="AS87">
        <v>1.6</v>
      </c>
      <c r="AT87">
        <v>56.6</v>
      </c>
    </row>
    <row r="88" spans="1:46" ht="21" customHeight="1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P88" t="s">
        <v>132</v>
      </c>
      <c r="AQ88">
        <v>31</v>
      </c>
      <c r="AR88">
        <v>12.1</v>
      </c>
      <c r="AS88">
        <v>12.1</v>
      </c>
      <c r="AT88">
        <v>68.8</v>
      </c>
    </row>
    <row r="89" spans="1:46" x14ac:dyDescent="0.25">
      <c r="AP89" t="s">
        <v>133</v>
      </c>
      <c r="AQ89">
        <v>22</v>
      </c>
      <c r="AR89">
        <v>8.6</v>
      </c>
      <c r="AS89">
        <v>8.6</v>
      </c>
      <c r="AT89">
        <v>77.3</v>
      </c>
    </row>
    <row r="90" spans="1:46" x14ac:dyDescent="0.25">
      <c r="AP90" t="s">
        <v>134</v>
      </c>
      <c r="AQ90">
        <v>25</v>
      </c>
      <c r="AR90">
        <v>9.8000000000000007</v>
      </c>
      <c r="AS90">
        <v>9.8000000000000007</v>
      </c>
      <c r="AT90">
        <v>87.1</v>
      </c>
    </row>
    <row r="91" spans="1:46" x14ac:dyDescent="0.25">
      <c r="AP91" t="s">
        <v>135</v>
      </c>
      <c r="AQ91">
        <v>24</v>
      </c>
      <c r="AR91">
        <v>9.4</v>
      </c>
      <c r="AS91">
        <v>9.4</v>
      </c>
      <c r="AT91">
        <v>96.5</v>
      </c>
    </row>
    <row r="92" spans="1:46" x14ac:dyDescent="0.25">
      <c r="AP92" t="s">
        <v>136</v>
      </c>
      <c r="AQ92">
        <v>9</v>
      </c>
      <c r="AR92">
        <v>3.5</v>
      </c>
      <c r="AS92">
        <v>3.5</v>
      </c>
      <c r="AT92">
        <v>100</v>
      </c>
    </row>
    <row r="93" spans="1:46" ht="21" customHeight="1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P93" t="s">
        <v>45</v>
      </c>
      <c r="AQ93">
        <v>256</v>
      </c>
      <c r="AR93">
        <v>100</v>
      </c>
      <c r="AS93">
        <v>100</v>
      </c>
    </row>
    <row r="97" spans="1:29" ht="21" customHeight="1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</row>
    <row r="100" spans="1:29" ht="21" customHeight="1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</row>
    <row r="103" spans="1:29" ht="21" customHeight="1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</row>
    <row r="107" spans="1:29" ht="21" customHeight="1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</row>
  </sheetData>
  <sheetProtection sheet="1" objects="1" scenarios="1"/>
  <mergeCells count="62">
    <mergeCell ref="C22:G22"/>
    <mergeCell ref="C23:G23"/>
    <mergeCell ref="C24:G24"/>
    <mergeCell ref="C20:H20"/>
    <mergeCell ref="A70:F70"/>
    <mergeCell ref="A77:F77"/>
    <mergeCell ref="A81:F81"/>
    <mergeCell ref="A14:E14"/>
    <mergeCell ref="A15:E15"/>
    <mergeCell ref="A17:G17"/>
    <mergeCell ref="AA19:AD19"/>
    <mergeCell ref="AA20:AC20"/>
    <mergeCell ref="AA21:AC21"/>
    <mergeCell ref="A2:AE2"/>
    <mergeCell ref="A7:AN7"/>
    <mergeCell ref="A8:AN8"/>
    <mergeCell ref="A9:AE9"/>
    <mergeCell ref="A10:AN10"/>
    <mergeCell ref="A11:AN11"/>
    <mergeCell ref="C21:G21"/>
    <mergeCell ref="V63:AA64"/>
    <mergeCell ref="AC63:AH64"/>
    <mergeCell ref="AI63:AJ64"/>
    <mergeCell ref="AK63:AN64"/>
    <mergeCell ref="B65:U65"/>
    <mergeCell ref="B66:U66"/>
    <mergeCell ref="Q22:T22"/>
    <mergeCell ref="Q23:S23"/>
    <mergeCell ref="Q24:S24"/>
    <mergeCell ref="AA32:AD32"/>
    <mergeCell ref="AA33:AC33"/>
    <mergeCell ref="AA34:AC34"/>
    <mergeCell ref="C25:G25"/>
    <mergeCell ref="C26:G26"/>
    <mergeCell ref="C27:G27"/>
    <mergeCell ref="C28:G28"/>
    <mergeCell ref="C29:G29"/>
    <mergeCell ref="C30:G30"/>
    <mergeCell ref="C31:G31"/>
    <mergeCell ref="C32:G32"/>
    <mergeCell ref="A69:U69"/>
    <mergeCell ref="B71:U71"/>
    <mergeCell ref="B72:U72"/>
    <mergeCell ref="B73:U73"/>
    <mergeCell ref="B74:U74"/>
    <mergeCell ref="B75:U75"/>
    <mergeCell ref="B67:U67"/>
    <mergeCell ref="B68:U68"/>
    <mergeCell ref="A80:U80"/>
    <mergeCell ref="B82:U82"/>
    <mergeCell ref="B83:U83"/>
    <mergeCell ref="B84:U84"/>
    <mergeCell ref="A76:U76"/>
    <mergeCell ref="B78:U78"/>
    <mergeCell ref="B79:U79"/>
    <mergeCell ref="A85:U85"/>
    <mergeCell ref="A100:AC100"/>
    <mergeCell ref="A103:AC103"/>
    <mergeCell ref="A107:AC107"/>
    <mergeCell ref="A88:AC88"/>
    <mergeCell ref="A93:AC93"/>
    <mergeCell ref="A97:AC97"/>
  </mergeCells>
  <pageMargins left="0.70866141732283472" right="0.70866141732283472" top="0.74803149606299213" bottom="0.74803149606299213" header="0.31496062992125984" footer="0.31496062992125984"/>
  <pageSetup paperSize="9" scale="2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 CL Centros</vt:lpstr>
      <vt:lpstr>'PAS CL Centros'!Área_de_impresión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2022-09-28T09:34:44Z</dcterms:created>
  <dcterms:modified xsi:type="dcterms:W3CDTF">2022-09-28T11:14:03Z</dcterms:modified>
</cp:coreProperties>
</file>