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stadisticas\ENCUESTAS\Encuestas 2023\CL PDI\"/>
    </mc:Choice>
  </mc:AlternateContent>
  <bookViews>
    <workbookView xWindow="0" yWindow="0" windowWidth="28800" windowHeight="10785" tabRatio="917" firstSheet="8" activeTab="13"/>
  </bookViews>
  <sheets>
    <sheet name="SEGMENTACIÓN POBLACIÓN" sheetId="1" r:id="rId1"/>
    <sheet name="INDICE" sheetId="15" r:id="rId2"/>
    <sheet name="I. DESEMPEÑO DEL PUESTO DE TRAB" sheetId="3" r:id="rId3"/>
    <sheet name="II. CONDICIONES DESRROLLO PUEST" sheetId="4" r:id="rId4"/>
    <sheet name="III PARTICIPACION" sheetId="5" r:id="rId5"/>
    <sheet name="IV. FORMACIÓN EVALUACIÓN" sheetId="6" r:id="rId6"/>
    <sheet name="V. RELACIONES INTERNAS DE TRABA" sheetId="7" r:id="rId7"/>
    <sheet name="VI. COMUNICACIÓN DESARRLLO TRAB" sheetId="8" r:id="rId8"/>
    <sheet name="VII. PROMOCIÓN Y DESARROLLO CAR" sheetId="9" r:id="rId9"/>
    <sheet name="VIII.RECOMPENSAS, RECONOCIMIENT" sheetId="10" r:id="rId10"/>
    <sheet name="IX. VALORACIÓN GENERAL." sheetId="12" r:id="rId11"/>
    <sheet name="X. EVALUACIÓN DE LA ACCIÓN LIDE" sheetId="13" r:id="rId12"/>
    <sheet name="XI. OPINIÓN GENERAL INSTITUCION" sheetId="11" r:id="rId13"/>
    <sheet name="XII. OPINIÓN GENERAL ENCUESTA" sheetId="14" r:id="rId14"/>
  </sheets>
  <definedNames>
    <definedName name="_xlnm.Print_Area" localSheetId="2">'I. DESEMPEÑO DEL PUESTO DE TRAB'!$A$1:$AJ$158</definedName>
    <definedName name="_xlnm.Print_Area" localSheetId="1">INDICE!$A$1:$J$25</definedName>
    <definedName name="_xlnm.Print_Area" localSheetId="0">'SEGMENTACIÓN POBLACIÓN'!$A$1:$AL$119</definedName>
    <definedName name="_xlnm.Print_Area" localSheetId="6">'V. RELACIONES INTERNAS DE TRABA'!$A$1:$AD$38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4" l="1"/>
  <c r="U36" i="4"/>
  <c r="R36" i="4"/>
  <c r="V36" i="4"/>
  <c r="S36" i="4"/>
  <c r="T36" i="4"/>
  <c r="R52" i="3"/>
  <c r="V52" i="3"/>
  <c r="S52" i="3"/>
  <c r="W52" i="3"/>
  <c r="T52" i="3"/>
  <c r="U52" i="3"/>
  <c r="X23" i="11" l="1"/>
  <c r="X22" i="11"/>
  <c r="X21" i="11"/>
  <c r="X20" i="11"/>
  <c r="X19" i="11"/>
  <c r="X18" i="11"/>
  <c r="W36" i="4"/>
  <c r="X52" i="3"/>
  <c r="E105" i="1" l="1"/>
  <c r="E106" i="1"/>
  <c r="E107" i="1"/>
  <c r="E108" i="1"/>
  <c r="E109" i="1"/>
  <c r="E110" i="1"/>
  <c r="E111" i="1"/>
  <c r="E104" i="1"/>
  <c r="E112" i="1" s="1"/>
  <c r="B105" i="1"/>
  <c r="B106" i="1"/>
  <c r="B107" i="1"/>
  <c r="B108" i="1"/>
  <c r="B109" i="1"/>
  <c r="B110" i="1"/>
  <c r="B111" i="1"/>
  <c r="B112" i="1"/>
  <c r="B104" i="1"/>
  <c r="I76" i="1"/>
  <c r="I77" i="1"/>
  <c r="I78" i="1"/>
  <c r="I79" i="1"/>
  <c r="I80" i="1"/>
  <c r="I81" i="1"/>
  <c r="I82" i="1"/>
  <c r="I83" i="1"/>
  <c r="I84" i="1"/>
  <c r="I85" i="1"/>
  <c r="I86" i="1"/>
  <c r="I87" i="1"/>
  <c r="I88" i="1"/>
  <c r="I89" i="1"/>
  <c r="I90" i="1"/>
  <c r="I91" i="1"/>
  <c r="I75" i="1"/>
  <c r="E92" i="1"/>
  <c r="E76" i="1"/>
  <c r="E77" i="1"/>
  <c r="E78" i="1"/>
  <c r="E79" i="1"/>
  <c r="E80" i="1"/>
  <c r="E81" i="1"/>
  <c r="E82" i="1"/>
  <c r="E83" i="1"/>
  <c r="E84" i="1"/>
  <c r="E85" i="1"/>
  <c r="E86" i="1"/>
  <c r="E87" i="1"/>
  <c r="E88" i="1"/>
  <c r="E89" i="1"/>
  <c r="E90" i="1"/>
  <c r="E91" i="1"/>
  <c r="E75" i="1"/>
  <c r="F76" i="1"/>
  <c r="F77" i="1"/>
  <c r="F78" i="1"/>
  <c r="F79" i="1"/>
  <c r="F80" i="1"/>
  <c r="F81" i="1"/>
  <c r="F82" i="1"/>
  <c r="F83" i="1"/>
  <c r="F84" i="1"/>
  <c r="F85" i="1"/>
  <c r="F86" i="1"/>
  <c r="F87" i="1"/>
  <c r="F88" i="1"/>
  <c r="F89" i="1"/>
  <c r="F90" i="1"/>
  <c r="F91" i="1"/>
  <c r="F75" i="1"/>
  <c r="B76" i="1"/>
  <c r="B77" i="1"/>
  <c r="B78" i="1"/>
  <c r="B79" i="1"/>
  <c r="B80" i="1"/>
  <c r="B81" i="1"/>
  <c r="B82" i="1"/>
  <c r="B83" i="1"/>
  <c r="B84" i="1"/>
  <c r="B85" i="1"/>
  <c r="B86" i="1"/>
  <c r="B87" i="1"/>
  <c r="B88" i="1"/>
  <c r="B89" i="1"/>
  <c r="B90" i="1"/>
  <c r="B91" i="1"/>
  <c r="B92" i="1"/>
  <c r="B75" i="1"/>
  <c r="M55" i="1"/>
  <c r="M56" i="1"/>
  <c r="M57" i="1"/>
  <c r="M58" i="1"/>
  <c r="M59" i="1"/>
  <c r="M60" i="1"/>
  <c r="M61" i="1"/>
  <c r="M54" i="1"/>
  <c r="P55" i="1"/>
  <c r="P56" i="1"/>
  <c r="P57" i="1"/>
  <c r="P58" i="1"/>
  <c r="P59" i="1"/>
  <c r="P60" i="1"/>
  <c r="P54" i="1"/>
  <c r="B55" i="1"/>
  <c r="B56" i="1"/>
  <c r="B57" i="1"/>
  <c r="B54" i="1"/>
  <c r="E55" i="1"/>
  <c r="E56" i="1"/>
  <c r="E57" i="1"/>
  <c r="E54" i="1"/>
  <c r="N33" i="1"/>
  <c r="N32" i="1"/>
  <c r="C33" i="1"/>
  <c r="C32" i="1"/>
  <c r="P61" i="1" l="1"/>
  <c r="E58" i="1"/>
  <c r="X23" i="10" l="1"/>
  <c r="X18" i="10"/>
  <c r="X20" i="10"/>
  <c r="X22" i="10"/>
  <c r="X21" i="10"/>
  <c r="X19" i="10"/>
  <c r="R30" i="3"/>
  <c r="S30" i="3"/>
  <c r="T30" i="3"/>
  <c r="U30" i="3"/>
  <c r="V30" i="3"/>
  <c r="W30" i="3"/>
  <c r="X30" i="3" l="1"/>
  <c r="AH24" i="11"/>
  <c r="R24" i="11"/>
  <c r="S24" i="11"/>
  <c r="T24" i="11"/>
  <c r="U24" i="11"/>
  <c r="V24" i="11"/>
  <c r="W24" i="11"/>
  <c r="Q24" i="11"/>
  <c r="AH43" i="13"/>
  <c r="R43" i="13"/>
  <c r="S43" i="13"/>
  <c r="T43" i="13"/>
  <c r="U43" i="13"/>
  <c r="V43" i="13"/>
  <c r="W43" i="13"/>
  <c r="Q43" i="13"/>
  <c r="Q30" i="13"/>
  <c r="AH30" i="13"/>
  <c r="W30" i="13"/>
  <c r="V30" i="13"/>
  <c r="U30" i="13"/>
  <c r="T30" i="13"/>
  <c r="S30" i="13"/>
  <c r="R30" i="13"/>
  <c r="AH20" i="13"/>
  <c r="R20" i="13"/>
  <c r="S20" i="13"/>
  <c r="T20" i="13"/>
  <c r="U20" i="13"/>
  <c r="V20" i="13"/>
  <c r="W20" i="13"/>
  <c r="Q20" i="13"/>
  <c r="AF26" i="12"/>
  <c r="P26" i="12"/>
  <c r="Q26" i="12"/>
  <c r="R26" i="12"/>
  <c r="S26" i="12"/>
  <c r="T26" i="12"/>
  <c r="U26" i="12"/>
  <c r="O26" i="12"/>
  <c r="AH24" i="10"/>
  <c r="R24" i="10"/>
  <c r="S24" i="10"/>
  <c r="T24" i="10"/>
  <c r="U24" i="10"/>
  <c r="V24" i="10"/>
  <c r="W24" i="10"/>
  <c r="Q24" i="10"/>
  <c r="Q24" i="9"/>
  <c r="R24" i="9"/>
  <c r="S24" i="9"/>
  <c r="T24" i="9"/>
  <c r="U24" i="9"/>
  <c r="V24" i="9"/>
  <c r="W24" i="9"/>
  <c r="AH24" i="9"/>
  <c r="AF26" i="8"/>
  <c r="O26" i="8"/>
  <c r="AC23" i="7"/>
  <c r="M23" i="7"/>
  <c r="N23" i="7"/>
  <c r="O23" i="7"/>
  <c r="P23" i="7"/>
  <c r="Q23" i="7"/>
  <c r="R23" i="7"/>
  <c r="L23" i="7"/>
  <c r="AG25" i="6"/>
  <c r="Q25" i="6"/>
  <c r="R25" i="6"/>
  <c r="S25" i="6"/>
  <c r="T25" i="6"/>
  <c r="U25" i="6"/>
  <c r="V25" i="6"/>
  <c r="P25" i="6"/>
  <c r="P19" i="5"/>
  <c r="P26" i="8"/>
  <c r="Q26" i="8"/>
  <c r="R26" i="8"/>
  <c r="S26" i="8"/>
  <c r="T26" i="8"/>
  <c r="U26" i="8"/>
  <c r="AG19" i="5"/>
  <c r="Q19" i="5"/>
  <c r="R19" i="5"/>
  <c r="S19" i="5"/>
  <c r="T19" i="5"/>
  <c r="U19" i="5"/>
  <c r="V19" i="5"/>
  <c r="AH36" i="4"/>
  <c r="AH23" i="4"/>
  <c r="R23" i="4"/>
  <c r="S23" i="4"/>
  <c r="T23" i="4"/>
  <c r="U23" i="4"/>
  <c r="V23" i="4"/>
  <c r="W23" i="4"/>
  <c r="Q23" i="4"/>
  <c r="AI52" i="3"/>
  <c r="AI30" i="3"/>
  <c r="AI42" i="3"/>
  <c r="S42" i="3"/>
  <c r="T42" i="3"/>
  <c r="U42" i="3"/>
  <c r="V42" i="3"/>
  <c r="W42" i="3"/>
  <c r="X42" i="3"/>
  <c r="AA42" i="3" s="1"/>
  <c r="R42" i="3"/>
  <c r="AB20" i="13" l="1"/>
  <c r="AC19" i="5"/>
  <c r="AF24" i="11"/>
  <c r="AF24" i="10"/>
  <c r="AA30" i="13"/>
  <c r="AD26" i="12"/>
  <c r="AB24" i="10"/>
  <c r="AF24" i="9"/>
  <c r="AA24" i="9"/>
  <c r="AD26" i="8"/>
  <c r="AC42" i="3"/>
  <c r="AC52" i="3"/>
  <c r="AE25" i="6"/>
  <c r="AD24" i="9"/>
  <c r="AF43" i="13"/>
  <c r="AC20" i="13"/>
  <c r="Y20" i="13"/>
  <c r="Y43" i="13"/>
  <c r="AD30" i="13"/>
  <c r="AB43" i="13"/>
  <c r="AD20" i="13"/>
  <c r="AF30" i="13"/>
  <c r="AC30" i="13"/>
  <c r="AA43" i="13"/>
  <c r="AF20" i="13"/>
  <c r="Y30" i="13"/>
  <c r="X30" i="13"/>
  <c r="AB30" i="13"/>
  <c r="AC43" i="13"/>
  <c r="AE30" i="13"/>
  <c r="AA26" i="12"/>
  <c r="AC26" i="12"/>
  <c r="AC24" i="10"/>
  <c r="Y24" i="10"/>
  <c r="AA23" i="7"/>
  <c r="AB23" i="4"/>
  <c r="AB42" i="3"/>
  <c r="AG42" i="3"/>
  <c r="AG52" i="3"/>
  <c r="AB26" i="12"/>
  <c r="AE19" i="5"/>
  <c r="AF23" i="4"/>
  <c r="AE23" i="4"/>
  <c r="X36" i="4"/>
  <c r="AE36" i="4"/>
  <c r="X23" i="4"/>
  <c r="Y23" i="4"/>
  <c r="Z23" i="4"/>
  <c r="AD23" i="4"/>
  <c r="AA23" i="4"/>
  <c r="AF36" i="4"/>
  <c r="AC23" i="4"/>
  <c r="Z30" i="13"/>
  <c r="AA20" i="13"/>
  <c r="AE24" i="11"/>
  <c r="AA24" i="11"/>
  <c r="AA24" i="10"/>
  <c r="AE24" i="9"/>
  <c r="AE43" i="13"/>
  <c r="AC24" i="11"/>
  <c r="AD25" i="6"/>
  <c r="AB24" i="9"/>
  <c r="AE24" i="10"/>
  <c r="Y24" i="11"/>
  <c r="AB24" i="11"/>
  <c r="Z24" i="11"/>
  <c r="AD24" i="11"/>
  <c r="X24" i="11"/>
  <c r="Z43" i="13"/>
  <c r="AD43" i="13"/>
  <c r="X43" i="13"/>
  <c r="AE20" i="13"/>
  <c r="Z20" i="13"/>
  <c r="X20" i="13"/>
  <c r="W26" i="12"/>
  <c r="X26" i="12"/>
  <c r="Y26" i="12"/>
  <c r="V26" i="12"/>
  <c r="Z26" i="12"/>
  <c r="Z24" i="10"/>
  <c r="AD24" i="10"/>
  <c r="X24" i="10"/>
  <c r="Y24" i="9"/>
  <c r="AC24" i="9"/>
  <c r="Z24" i="9"/>
  <c r="X24" i="9"/>
  <c r="AC26" i="8"/>
  <c r="AB26" i="8"/>
  <c r="AC25" i="6"/>
  <c r="AD19" i="5"/>
  <c r="AD36" i="4"/>
  <c r="AD42" i="3"/>
  <c r="Z42" i="3"/>
  <c r="AF52" i="3"/>
  <c r="AE52" i="3"/>
  <c r="Z52" i="3"/>
  <c r="AD52" i="3"/>
  <c r="AA52" i="3"/>
  <c r="AB52" i="3"/>
  <c r="Y52" i="3"/>
  <c r="AF42" i="3"/>
  <c r="AE42" i="3"/>
  <c r="Y42" i="3"/>
  <c r="AE16" i="3" l="1"/>
  <c r="Z30" i="3" l="1"/>
  <c r="AB30" i="3"/>
  <c r="AG30" i="3"/>
  <c r="AA30" i="3"/>
  <c r="AD30" i="3"/>
  <c r="AC30" i="3"/>
  <c r="AF30" i="3"/>
  <c r="Y30" i="3"/>
  <c r="AE30" i="3"/>
  <c r="AE23" i="9"/>
  <c r="AD23" i="9"/>
  <c r="AC23" i="9"/>
  <c r="AB23" i="9"/>
  <c r="AA23" i="9"/>
  <c r="Z23" i="9"/>
  <c r="Y23" i="9"/>
  <c r="X23" i="9"/>
  <c r="AE23" i="11"/>
  <c r="AD23" i="11"/>
  <c r="AC23" i="11"/>
  <c r="AB23" i="11"/>
  <c r="AA23" i="11"/>
  <c r="Z23" i="11"/>
  <c r="Y23" i="11"/>
  <c r="AE22" i="11"/>
  <c r="AD22" i="11"/>
  <c r="AC22" i="11"/>
  <c r="AB22" i="11"/>
  <c r="AA22" i="11"/>
  <c r="Z22" i="11"/>
  <c r="Y22" i="11"/>
  <c r="AE42" i="13"/>
  <c r="AD42" i="13"/>
  <c r="AC42" i="13"/>
  <c r="AB42" i="13"/>
  <c r="AA42" i="13"/>
  <c r="Z42" i="13"/>
  <c r="Y42" i="13"/>
  <c r="X42" i="13"/>
  <c r="AE41" i="13"/>
  <c r="AD41" i="13"/>
  <c r="AC41" i="13"/>
  <c r="AB41" i="13"/>
  <c r="AA41" i="13"/>
  <c r="Z41" i="13"/>
  <c r="Y41" i="13"/>
  <c r="X41" i="13"/>
  <c r="AE40" i="13"/>
  <c r="AD40" i="13"/>
  <c r="AC40" i="13"/>
  <c r="AB40" i="13"/>
  <c r="AA40" i="13"/>
  <c r="Z40" i="13"/>
  <c r="Y40" i="13"/>
  <c r="X40" i="13"/>
  <c r="AE39" i="13"/>
  <c r="AD39" i="13"/>
  <c r="AC39" i="13"/>
  <c r="AB39" i="13"/>
  <c r="AA39" i="13"/>
  <c r="Z39" i="13"/>
  <c r="Y39" i="13"/>
  <c r="X39" i="13"/>
  <c r="AE38" i="13"/>
  <c r="AD38" i="13"/>
  <c r="AC38" i="13"/>
  <c r="AB38" i="13"/>
  <c r="AA38" i="13"/>
  <c r="Z38" i="13"/>
  <c r="Y38" i="13"/>
  <c r="X38" i="13"/>
  <c r="AE37" i="13"/>
  <c r="AD37" i="13"/>
  <c r="AC37" i="13"/>
  <c r="AB37" i="13"/>
  <c r="AA37" i="13"/>
  <c r="Z37" i="13"/>
  <c r="Y37" i="13"/>
  <c r="X37" i="13"/>
  <c r="AE36" i="13"/>
  <c r="AD36" i="13"/>
  <c r="AC36" i="13"/>
  <c r="AB36" i="13"/>
  <c r="AA36" i="13"/>
  <c r="Z36" i="13"/>
  <c r="Y36" i="13"/>
  <c r="X36" i="13"/>
  <c r="AE29" i="13"/>
  <c r="AD29" i="13"/>
  <c r="AC29" i="13"/>
  <c r="AB29" i="13"/>
  <c r="AA29" i="13"/>
  <c r="Z29" i="13"/>
  <c r="Y29" i="13"/>
  <c r="X29" i="13"/>
  <c r="AE28" i="13"/>
  <c r="AD28" i="13"/>
  <c r="AC28" i="13"/>
  <c r="AB28" i="13"/>
  <c r="AA28" i="13"/>
  <c r="Z28" i="13"/>
  <c r="Y28" i="13"/>
  <c r="X28" i="13"/>
  <c r="AE27" i="13"/>
  <c r="AD27" i="13"/>
  <c r="AC27" i="13"/>
  <c r="AB27" i="13"/>
  <c r="AA27" i="13"/>
  <c r="Z27" i="13"/>
  <c r="Y27" i="13"/>
  <c r="X27" i="13"/>
  <c r="AC25" i="12"/>
  <c r="AB25" i="12"/>
  <c r="AA25" i="12"/>
  <c r="Z25" i="12"/>
  <c r="Y25" i="12"/>
  <c r="X25" i="12"/>
  <c r="W25" i="12"/>
  <c r="V25" i="12"/>
  <c r="AC24" i="12"/>
  <c r="AB24" i="12"/>
  <c r="AA24" i="12"/>
  <c r="Z24" i="12"/>
  <c r="Y24" i="12"/>
  <c r="X24" i="12"/>
  <c r="W24" i="12"/>
  <c r="V24" i="12"/>
  <c r="AE23" i="10"/>
  <c r="AD23" i="10"/>
  <c r="AC23" i="10"/>
  <c r="AB23" i="10"/>
  <c r="AA23" i="10"/>
  <c r="Z23" i="10"/>
  <c r="Y23" i="10"/>
  <c r="AE22" i="10"/>
  <c r="AD22" i="10"/>
  <c r="AC22" i="10"/>
  <c r="AB22" i="10"/>
  <c r="AA22" i="10"/>
  <c r="Z22" i="10"/>
  <c r="Y22" i="10"/>
  <c r="AE21" i="10"/>
  <c r="AD21" i="10"/>
  <c r="AC21" i="10"/>
  <c r="AB21" i="10"/>
  <c r="AA21" i="10"/>
  <c r="Z21" i="10"/>
  <c r="Y21" i="10"/>
  <c r="AE22" i="9" l="1"/>
  <c r="AD22" i="9"/>
  <c r="AC22" i="9"/>
  <c r="AB22" i="9"/>
  <c r="AA22" i="9"/>
  <c r="Z22" i="9"/>
  <c r="Y22" i="9"/>
  <c r="X22" i="9"/>
  <c r="AC25" i="8"/>
  <c r="AB25" i="8"/>
  <c r="AA25" i="8"/>
  <c r="Z25" i="8"/>
  <c r="Y25" i="8"/>
  <c r="X25" i="8"/>
  <c r="W25" i="8"/>
  <c r="V25" i="8"/>
  <c r="AC24" i="8"/>
  <c r="AB24" i="8"/>
  <c r="AA24" i="8"/>
  <c r="Z24" i="8"/>
  <c r="Y24" i="8"/>
  <c r="X24" i="8"/>
  <c r="W24" i="8"/>
  <c r="V24" i="8"/>
  <c r="AD24" i="6"/>
  <c r="AC24" i="6"/>
  <c r="AB24" i="6"/>
  <c r="AA24" i="6"/>
  <c r="Z24" i="6"/>
  <c r="Y24" i="6"/>
  <c r="X24" i="6"/>
  <c r="W24" i="6"/>
  <c r="AD23" i="6"/>
  <c r="AC23" i="6"/>
  <c r="AB23" i="6"/>
  <c r="AA23" i="6"/>
  <c r="Z23" i="6"/>
  <c r="Y23" i="6"/>
  <c r="X23" i="6"/>
  <c r="W23" i="6"/>
  <c r="AD22" i="6"/>
  <c r="AC22" i="6"/>
  <c r="AB22" i="6"/>
  <c r="AA22" i="6"/>
  <c r="Z22" i="6"/>
  <c r="Y22" i="6"/>
  <c r="X22" i="6"/>
  <c r="W22" i="6"/>
  <c r="AE35" i="4"/>
  <c r="AD35" i="4"/>
  <c r="AC35" i="4"/>
  <c r="AB35" i="4"/>
  <c r="AA35" i="4"/>
  <c r="Z35" i="4"/>
  <c r="Y35" i="4"/>
  <c r="X35" i="4"/>
  <c r="AE34" i="4"/>
  <c r="AD34" i="4"/>
  <c r="AC34" i="4"/>
  <c r="AB34" i="4"/>
  <c r="AA34" i="4"/>
  <c r="Z34" i="4"/>
  <c r="Y34" i="4"/>
  <c r="X34" i="4"/>
  <c r="X32" i="4"/>
  <c r="Y32" i="4"/>
  <c r="Z32" i="4"/>
  <c r="AA32" i="4"/>
  <c r="AB32" i="4"/>
  <c r="AC32" i="4"/>
  <c r="AD32" i="4"/>
  <c r="AE32" i="4"/>
  <c r="X33" i="4"/>
  <c r="Y33" i="4"/>
  <c r="Z33" i="4"/>
  <c r="AA33" i="4"/>
  <c r="AB33" i="4"/>
  <c r="AC33" i="4"/>
  <c r="AD33" i="4"/>
  <c r="AE33" i="4"/>
  <c r="AE31" i="4"/>
  <c r="AD31" i="4"/>
  <c r="AC31" i="4"/>
  <c r="AB31" i="4"/>
  <c r="AA31" i="4"/>
  <c r="Z31" i="4"/>
  <c r="Y31" i="4"/>
  <c r="X31" i="4"/>
  <c r="AE30" i="4"/>
  <c r="AD30" i="4"/>
  <c r="AC30" i="4"/>
  <c r="AB30" i="4"/>
  <c r="AA30" i="4"/>
  <c r="Z30" i="4"/>
  <c r="Y30" i="4"/>
  <c r="X30" i="4"/>
  <c r="AE29" i="4"/>
  <c r="AD29" i="4"/>
  <c r="AC29" i="4"/>
  <c r="AB29" i="4"/>
  <c r="AA29" i="4"/>
  <c r="Z29" i="4"/>
  <c r="Y29" i="4"/>
  <c r="X29" i="4"/>
  <c r="AE28" i="4"/>
  <c r="AD28" i="4"/>
  <c r="AC28" i="4"/>
  <c r="AB28" i="4"/>
  <c r="AA28" i="4"/>
  <c r="Z28" i="4"/>
  <c r="Y28" i="4"/>
  <c r="X28" i="4"/>
  <c r="Y34" i="3"/>
  <c r="Z34" i="3"/>
  <c r="AA34" i="3"/>
  <c r="AB34" i="3"/>
  <c r="AC34" i="3"/>
  <c r="AD34" i="3"/>
  <c r="AE34" i="3"/>
  <c r="AF34" i="3"/>
  <c r="Y35" i="3"/>
  <c r="Z35" i="3"/>
  <c r="AA35" i="3"/>
  <c r="AB35" i="3"/>
  <c r="AC35" i="3"/>
  <c r="AD35" i="3"/>
  <c r="AE35" i="3"/>
  <c r="AF35" i="3"/>
  <c r="Y36" i="3"/>
  <c r="Z36" i="3"/>
  <c r="AA36" i="3"/>
  <c r="AB36" i="3"/>
  <c r="AC36" i="3"/>
  <c r="AD36" i="3"/>
  <c r="AE36" i="3"/>
  <c r="AF36" i="3"/>
  <c r="Y37" i="3"/>
  <c r="Z37" i="3"/>
  <c r="AA37" i="3"/>
  <c r="AB37" i="3"/>
  <c r="AC37" i="3"/>
  <c r="AD37" i="3"/>
  <c r="AE37" i="3"/>
  <c r="AF37" i="3"/>
  <c r="Y38" i="3"/>
  <c r="Z38" i="3"/>
  <c r="AA38" i="3"/>
  <c r="AB38" i="3"/>
  <c r="AC38" i="3"/>
  <c r="AD38" i="3"/>
  <c r="AE38" i="3"/>
  <c r="AF38" i="3"/>
  <c r="AE18" i="14"/>
  <c r="AD18" i="14"/>
  <c r="AC18" i="14"/>
  <c r="AB18" i="14"/>
  <c r="AA18" i="14"/>
  <c r="Z18" i="14"/>
  <c r="Y18" i="14"/>
  <c r="X18" i="14"/>
  <c r="AE21" i="11"/>
  <c r="AD21" i="11"/>
  <c r="AC21" i="11"/>
  <c r="AB21" i="11"/>
  <c r="AA21" i="11"/>
  <c r="Z21" i="11"/>
  <c r="Y21" i="11"/>
  <c r="AE20" i="11"/>
  <c r="AD20" i="11"/>
  <c r="AC20" i="11"/>
  <c r="AB20" i="11"/>
  <c r="AA20" i="11"/>
  <c r="Z20" i="11"/>
  <c r="Y20" i="11"/>
  <c r="AE19" i="11"/>
  <c r="AD19" i="11"/>
  <c r="AC19" i="11"/>
  <c r="AB19" i="11"/>
  <c r="AA19" i="11"/>
  <c r="Z19" i="11"/>
  <c r="Y19" i="11"/>
  <c r="AE18" i="11"/>
  <c r="AD18" i="11"/>
  <c r="AC18" i="11"/>
  <c r="AB18" i="11"/>
  <c r="AA18" i="11"/>
  <c r="Z18" i="11"/>
  <c r="Y18" i="11"/>
  <c r="AE19" i="13"/>
  <c r="AD19" i="13"/>
  <c r="AC19" i="13"/>
  <c r="AB19" i="13"/>
  <c r="AA19" i="13"/>
  <c r="Z19" i="13"/>
  <c r="Y19" i="13"/>
  <c r="X19" i="13"/>
  <c r="AE18" i="13"/>
  <c r="AD18" i="13"/>
  <c r="AC18" i="13"/>
  <c r="AB18" i="13"/>
  <c r="AA18" i="13"/>
  <c r="Z18" i="13"/>
  <c r="Y18" i="13"/>
  <c r="X18" i="13"/>
  <c r="AE17" i="13"/>
  <c r="AD17" i="13"/>
  <c r="AC17" i="13"/>
  <c r="AB17" i="13"/>
  <c r="AA17" i="13"/>
  <c r="Z17" i="13"/>
  <c r="Y17" i="13"/>
  <c r="X17" i="13"/>
  <c r="AC23" i="12"/>
  <c r="AB23" i="12"/>
  <c r="AA23" i="12"/>
  <c r="Z23" i="12"/>
  <c r="Y23" i="12"/>
  <c r="X23" i="12"/>
  <c r="W23" i="12"/>
  <c r="V23" i="12"/>
  <c r="AC22" i="12"/>
  <c r="AB22" i="12"/>
  <c r="AA22" i="12"/>
  <c r="Z22" i="12"/>
  <c r="Y22" i="12"/>
  <c r="X22" i="12"/>
  <c r="W22" i="12"/>
  <c r="V22" i="12"/>
  <c r="AC21" i="12"/>
  <c r="AB21" i="12"/>
  <c r="AA21" i="12"/>
  <c r="Z21" i="12"/>
  <c r="Y21" i="12"/>
  <c r="X21" i="12"/>
  <c r="W21" i="12"/>
  <c r="V21" i="12"/>
  <c r="AC20" i="12"/>
  <c r="AB20" i="12"/>
  <c r="AA20" i="12"/>
  <c r="Z20" i="12"/>
  <c r="Y20" i="12"/>
  <c r="X20" i="12"/>
  <c r="W20" i="12"/>
  <c r="V20" i="12"/>
  <c r="AE20" i="10"/>
  <c r="AD20" i="10"/>
  <c r="AC20" i="10"/>
  <c r="AB20" i="10"/>
  <c r="AA20" i="10"/>
  <c r="Z20" i="10"/>
  <c r="Y20" i="10"/>
  <c r="AE19" i="10"/>
  <c r="AD19" i="10"/>
  <c r="AC19" i="10"/>
  <c r="AB19" i="10"/>
  <c r="AA19" i="10"/>
  <c r="Z19" i="10"/>
  <c r="Y19" i="10"/>
  <c r="AE18" i="10"/>
  <c r="AD18" i="10"/>
  <c r="AC18" i="10"/>
  <c r="AB18" i="10"/>
  <c r="AA18" i="10"/>
  <c r="Z18" i="10"/>
  <c r="Y18" i="10"/>
  <c r="AE21" i="9"/>
  <c r="AD21" i="9"/>
  <c r="AC21" i="9"/>
  <c r="AB21" i="9"/>
  <c r="AA21" i="9"/>
  <c r="Z21" i="9"/>
  <c r="Y21" i="9"/>
  <c r="X21" i="9"/>
  <c r="AE20" i="9"/>
  <c r="AD20" i="9"/>
  <c r="AC20" i="9"/>
  <c r="AB20" i="9"/>
  <c r="AA20" i="9"/>
  <c r="Z20" i="9"/>
  <c r="Y20" i="9"/>
  <c r="X20" i="9"/>
  <c r="AE19" i="9"/>
  <c r="AD19" i="9"/>
  <c r="AC19" i="9"/>
  <c r="AB19" i="9"/>
  <c r="AA19" i="9"/>
  <c r="Z19" i="9"/>
  <c r="Y19" i="9"/>
  <c r="X19" i="9"/>
  <c r="AE18" i="9"/>
  <c r="AD18" i="9"/>
  <c r="AC18" i="9"/>
  <c r="AB18" i="9"/>
  <c r="AA18" i="9"/>
  <c r="Z18" i="9"/>
  <c r="Y18" i="9"/>
  <c r="X18" i="9"/>
  <c r="AC23" i="8"/>
  <c r="AB23" i="8"/>
  <c r="AA23" i="8"/>
  <c r="Z23" i="8"/>
  <c r="Y23" i="8"/>
  <c r="X23" i="8"/>
  <c r="W23" i="8"/>
  <c r="V23" i="8"/>
  <c r="AC22" i="8"/>
  <c r="AB22" i="8"/>
  <c r="AA22" i="8"/>
  <c r="Z22" i="8"/>
  <c r="Y22" i="8"/>
  <c r="X22" i="8"/>
  <c r="W22" i="8"/>
  <c r="V22" i="8"/>
  <c r="AC21" i="8"/>
  <c r="AB21" i="8"/>
  <c r="AA21" i="8"/>
  <c r="Z21" i="8"/>
  <c r="Y21" i="8"/>
  <c r="X21" i="8"/>
  <c r="W21" i="8"/>
  <c r="V21" i="8"/>
  <c r="AC20" i="8"/>
  <c r="AB20" i="8"/>
  <c r="AA20" i="8"/>
  <c r="Z20" i="8"/>
  <c r="Y20" i="8"/>
  <c r="X20" i="8"/>
  <c r="W20" i="8"/>
  <c r="V20" i="8"/>
  <c r="AA26" i="8" s="1"/>
  <c r="Z22" i="7"/>
  <c r="Y22" i="7"/>
  <c r="X22" i="7"/>
  <c r="W22" i="7"/>
  <c r="V22" i="7"/>
  <c r="U22" i="7"/>
  <c r="T22" i="7"/>
  <c r="S22" i="7"/>
  <c r="Z21" i="7"/>
  <c r="Y21" i="7"/>
  <c r="X21" i="7"/>
  <c r="W21" i="7"/>
  <c r="V21" i="7"/>
  <c r="U21" i="7"/>
  <c r="T21" i="7"/>
  <c r="S21" i="7"/>
  <c r="Z20" i="7"/>
  <c r="Y20" i="7"/>
  <c r="X20" i="7"/>
  <c r="W20" i="7"/>
  <c r="V20" i="7"/>
  <c r="U20" i="7"/>
  <c r="T20" i="7"/>
  <c r="S20" i="7"/>
  <c r="Z19" i="7"/>
  <c r="Y19" i="7"/>
  <c r="X19" i="7"/>
  <c r="W19" i="7"/>
  <c r="V19" i="7"/>
  <c r="U19" i="7"/>
  <c r="T19" i="7"/>
  <c r="S19" i="7"/>
  <c r="AD21" i="6"/>
  <c r="AC21" i="6"/>
  <c r="AB21" i="6"/>
  <c r="AA21" i="6"/>
  <c r="Z21" i="6"/>
  <c r="Y21" i="6"/>
  <c r="X21" i="6"/>
  <c r="W21" i="6"/>
  <c r="AD20" i="6"/>
  <c r="AC20" i="6"/>
  <c r="AB20" i="6"/>
  <c r="AA20" i="6"/>
  <c r="Z20" i="6"/>
  <c r="Y20" i="6"/>
  <c r="X20" i="6"/>
  <c r="W20" i="6"/>
  <c r="AD19" i="6"/>
  <c r="AC19" i="6"/>
  <c r="AB19" i="6"/>
  <c r="AA19" i="6"/>
  <c r="Z19" i="6"/>
  <c r="Y19" i="6"/>
  <c r="X19" i="6"/>
  <c r="W19" i="6"/>
  <c r="AD18" i="6"/>
  <c r="AC18" i="6"/>
  <c r="AB18" i="6"/>
  <c r="AA18" i="6"/>
  <c r="Z18" i="6"/>
  <c r="Y18" i="6"/>
  <c r="X18" i="6"/>
  <c r="W18" i="6"/>
  <c r="AD18" i="5"/>
  <c r="AC18" i="5"/>
  <c r="AB18" i="5"/>
  <c r="AA18" i="5"/>
  <c r="Z18" i="5"/>
  <c r="Y18" i="5"/>
  <c r="X18" i="5"/>
  <c r="W18" i="5"/>
  <c r="AD17" i="5"/>
  <c r="AC17" i="5"/>
  <c r="AB17" i="5"/>
  <c r="AA17" i="5"/>
  <c r="Z17" i="5"/>
  <c r="Y17" i="5"/>
  <c r="X17" i="5"/>
  <c r="W17" i="5"/>
  <c r="AD16" i="5"/>
  <c r="AC16" i="5"/>
  <c r="AB16" i="5"/>
  <c r="AA16" i="5"/>
  <c r="Z16" i="5"/>
  <c r="Y16" i="5"/>
  <c r="X16" i="5"/>
  <c r="W16" i="5"/>
  <c r="AD15" i="5"/>
  <c r="AC15" i="5"/>
  <c r="AB15" i="5"/>
  <c r="AA15" i="5"/>
  <c r="Z15" i="5"/>
  <c r="Y15" i="5"/>
  <c r="X15" i="5"/>
  <c r="W15" i="5"/>
  <c r="AE22" i="4"/>
  <c r="AD22" i="4"/>
  <c r="AC22" i="4"/>
  <c r="AB22" i="4"/>
  <c r="AA22" i="4"/>
  <c r="Z22" i="4"/>
  <c r="Y22" i="4"/>
  <c r="X22" i="4"/>
  <c r="AE21" i="4"/>
  <c r="AD21" i="4"/>
  <c r="AC21" i="4"/>
  <c r="AB21" i="4"/>
  <c r="AA21" i="4"/>
  <c r="Z21" i="4"/>
  <c r="Y21" i="4"/>
  <c r="X21" i="4"/>
  <c r="AE20" i="4"/>
  <c r="AD20" i="4"/>
  <c r="AC20" i="4"/>
  <c r="AB20" i="4"/>
  <c r="AA20" i="4"/>
  <c r="Z20" i="4"/>
  <c r="Y20" i="4"/>
  <c r="X20" i="4"/>
  <c r="AF51" i="3"/>
  <c r="AE51" i="3"/>
  <c r="AD51" i="3"/>
  <c r="AC51" i="3"/>
  <c r="AB51" i="3"/>
  <c r="AA51" i="3"/>
  <c r="Z51" i="3"/>
  <c r="Y51" i="3"/>
  <c r="AF50" i="3"/>
  <c r="AE50" i="3"/>
  <c r="AD50" i="3"/>
  <c r="AC50" i="3"/>
  <c r="AB50" i="3"/>
  <c r="AA50" i="3"/>
  <c r="Z50" i="3"/>
  <c r="Y50" i="3"/>
  <c r="AF49" i="3"/>
  <c r="AE49" i="3"/>
  <c r="AD49" i="3"/>
  <c r="AC49" i="3"/>
  <c r="AB49" i="3"/>
  <c r="AA49" i="3"/>
  <c r="Z49" i="3"/>
  <c r="Y49" i="3"/>
  <c r="AF48" i="3"/>
  <c r="AE48" i="3"/>
  <c r="AD48" i="3"/>
  <c r="AC48" i="3"/>
  <c r="AB48" i="3"/>
  <c r="AA48" i="3"/>
  <c r="Z48" i="3"/>
  <c r="Y48" i="3"/>
  <c r="AF41" i="3"/>
  <c r="AE41" i="3"/>
  <c r="AD41" i="3"/>
  <c r="AC41" i="3"/>
  <c r="AB41" i="3"/>
  <c r="AA41" i="3"/>
  <c r="Z41" i="3"/>
  <c r="Y41" i="3"/>
  <c r="AF40" i="3"/>
  <c r="AE40" i="3"/>
  <c r="AD40" i="3"/>
  <c r="AC40" i="3"/>
  <c r="AB40" i="3"/>
  <c r="AA40" i="3"/>
  <c r="Z40" i="3"/>
  <c r="Y40" i="3"/>
  <c r="AF39" i="3"/>
  <c r="AE39" i="3"/>
  <c r="AD39" i="3"/>
  <c r="AC39" i="3"/>
  <c r="AB39" i="3"/>
  <c r="AA39" i="3"/>
  <c r="Z39" i="3"/>
  <c r="Y39" i="3"/>
  <c r="AF33" i="3"/>
  <c r="AE33" i="3"/>
  <c r="AD33" i="3"/>
  <c r="AC33" i="3"/>
  <c r="AB33" i="3"/>
  <c r="AA33" i="3"/>
  <c r="Z33" i="3"/>
  <c r="Y33" i="3"/>
  <c r="Y16" i="3"/>
  <c r="Y17" i="3"/>
  <c r="Y18" i="3"/>
  <c r="Y19" i="3"/>
  <c r="Y20" i="3"/>
  <c r="Y21" i="3"/>
  <c r="Y22" i="3"/>
  <c r="Y23" i="3"/>
  <c r="Y24" i="3"/>
  <c r="Y25" i="3"/>
  <c r="Y26" i="3"/>
  <c r="Y27" i="3"/>
  <c r="Y28" i="3"/>
  <c r="Y29" i="3"/>
  <c r="Z18" i="3"/>
  <c r="AA18" i="3"/>
  <c r="AB18" i="3"/>
  <c r="AC18" i="3"/>
  <c r="AD18" i="3"/>
  <c r="AE18" i="3"/>
  <c r="AF18" i="3"/>
  <c r="Z19" i="3"/>
  <c r="AA19" i="3"/>
  <c r="AB19" i="3"/>
  <c r="AC19" i="3"/>
  <c r="AD19" i="3"/>
  <c r="AE19" i="3"/>
  <c r="AF19" i="3"/>
  <c r="Z20" i="3"/>
  <c r="AA20" i="3"/>
  <c r="AB20" i="3"/>
  <c r="AC20" i="3"/>
  <c r="AD20" i="3"/>
  <c r="AE20" i="3"/>
  <c r="AF20" i="3"/>
  <c r="Z21" i="3"/>
  <c r="AA21" i="3"/>
  <c r="AB21" i="3"/>
  <c r="AC21" i="3"/>
  <c r="AD21" i="3"/>
  <c r="AE21" i="3"/>
  <c r="AF21" i="3"/>
  <c r="Z22" i="3"/>
  <c r="AA22" i="3"/>
  <c r="AB22" i="3"/>
  <c r="AC22" i="3"/>
  <c r="AD22" i="3"/>
  <c r="AE22" i="3"/>
  <c r="AF22" i="3"/>
  <c r="Z23" i="3"/>
  <c r="AA23" i="3"/>
  <c r="AB23" i="3"/>
  <c r="AC23" i="3"/>
  <c r="AD23" i="3"/>
  <c r="AE23" i="3"/>
  <c r="AF23" i="3"/>
  <c r="Z24" i="3"/>
  <c r="AA24" i="3"/>
  <c r="AB24" i="3"/>
  <c r="AC24" i="3"/>
  <c r="AD24" i="3"/>
  <c r="AE24" i="3"/>
  <c r="AF24" i="3"/>
  <c r="Z25" i="3"/>
  <c r="AA25" i="3"/>
  <c r="AB25" i="3"/>
  <c r="AC25" i="3"/>
  <c r="AD25" i="3"/>
  <c r="AE25" i="3"/>
  <c r="AF25" i="3"/>
  <c r="Z26" i="3"/>
  <c r="AA26" i="3"/>
  <c r="AB26" i="3"/>
  <c r="AC26" i="3"/>
  <c r="AD26" i="3"/>
  <c r="AE26" i="3"/>
  <c r="AF26" i="3"/>
  <c r="Z27" i="3"/>
  <c r="AA27" i="3"/>
  <c r="AB27" i="3"/>
  <c r="AC27" i="3"/>
  <c r="AD27" i="3"/>
  <c r="AE27" i="3"/>
  <c r="AF27" i="3"/>
  <c r="Z28" i="3"/>
  <c r="AA28" i="3"/>
  <c r="AB28" i="3"/>
  <c r="AC28" i="3"/>
  <c r="AD28" i="3"/>
  <c r="AE28" i="3"/>
  <c r="AF28" i="3"/>
  <c r="Z29" i="3"/>
  <c r="AA29" i="3"/>
  <c r="AB29" i="3"/>
  <c r="AC29" i="3"/>
  <c r="AD29" i="3"/>
  <c r="AE29" i="3"/>
  <c r="AF29" i="3"/>
  <c r="Z25" i="6" l="1"/>
  <c r="Y25" i="6"/>
  <c r="AA25" i="6"/>
  <c r="AB25" i="6"/>
  <c r="X25" i="6"/>
  <c r="W25" i="6"/>
  <c r="Z26" i="8"/>
  <c r="W26" i="8"/>
  <c r="V26" i="8"/>
  <c r="Y26" i="8"/>
  <c r="X26" i="8"/>
  <c r="Z23" i="7"/>
  <c r="U23" i="7"/>
  <c r="Y23" i="7"/>
  <c r="V23" i="7"/>
  <c r="T23" i="7"/>
  <c r="S23" i="7"/>
  <c r="W23" i="7"/>
  <c r="X23" i="7"/>
  <c r="Z19" i="5"/>
  <c r="X19" i="5"/>
  <c r="AB19" i="5"/>
  <c r="Y19" i="5"/>
  <c r="AA19" i="5"/>
  <c r="W19" i="5"/>
  <c r="AF17" i="3"/>
  <c r="AE17" i="3"/>
  <c r="AD17" i="3"/>
  <c r="AC17" i="3"/>
  <c r="AB17" i="3"/>
  <c r="AA17" i="3"/>
  <c r="Z17" i="3"/>
  <c r="AF16" i="3"/>
  <c r="AD16" i="3"/>
  <c r="AC16" i="3"/>
  <c r="AB16" i="3"/>
  <c r="AA16" i="3"/>
  <c r="Z16" i="3"/>
  <c r="AB36" i="4" l="1"/>
  <c r="AC36" i="4"/>
  <c r="AA36" i="4"/>
  <c r="Z36" i="4"/>
  <c r="Y36" i="4"/>
</calcChain>
</file>

<file path=xl/sharedStrings.xml><?xml version="1.0" encoding="utf-8"?>
<sst xmlns="http://schemas.openxmlformats.org/spreadsheetml/2006/main" count="2976" uniqueCount="1023">
  <si>
    <t>Servicio de Planificación y Evaluación</t>
  </si>
  <si>
    <t>RESULTADOS DE ENCUESTAS DE OPINIÓN Y SATISFACCION DEL PERSONAL DOCENTE E INVESTIGADOS DE LA UNIVERSIDAD DE JAÉN AÑO 2018</t>
  </si>
  <si>
    <t>INFORME GLOBAL</t>
  </si>
  <si>
    <t>DATOS DE SEGMENTACIÓN</t>
  </si>
  <si>
    <t>Sexo</t>
  </si>
  <si>
    <t>Hombre</t>
  </si>
  <si>
    <t>Mujer</t>
  </si>
  <si>
    <t>Régimen Jurídico</t>
  </si>
  <si>
    <t>Funcionario</t>
  </si>
  <si>
    <t>Laboral</t>
  </si>
  <si>
    <t>CATEGORIA PROFESIONAL</t>
  </si>
  <si>
    <t>Profesor sustituto interino</t>
  </si>
  <si>
    <t>Profesor asociado CIS</t>
  </si>
  <si>
    <t>Profesor asociado laboral</t>
  </si>
  <si>
    <t>Profesor ayudante Doctor</t>
  </si>
  <si>
    <t>Profesor colaborador</t>
  </si>
  <si>
    <t>Profesor contratado Doctor</t>
  </si>
  <si>
    <t>Profesor contratado Doctor temporal</t>
  </si>
  <si>
    <t>Antropología, Geografía e Historia</t>
  </si>
  <si>
    <t>Biología Animal, Biología Vegetal y Ecología</t>
  </si>
  <si>
    <t>Ciencias de la Salud</t>
  </si>
  <si>
    <t>Derecho Civil, Derecho Financiero y Tributario</t>
  </si>
  <si>
    <t>Derecho Penal, Filosofía del Derecho, Filosofía Moral y Filosofía</t>
  </si>
  <si>
    <t>Derecho Público</t>
  </si>
  <si>
    <t>Derecho Público y Común Europeo</t>
  </si>
  <si>
    <t>Derecho Público y Derecho Privado Especial</t>
  </si>
  <si>
    <t>Didáctica de la Expresión Musical, Plástica y Corporal</t>
  </si>
  <si>
    <t>Didáctica de las Ciencias</t>
  </si>
  <si>
    <t>Economía</t>
  </si>
  <si>
    <t>Economía Financiera y Contabilidad</t>
  </si>
  <si>
    <t>Enfermería</t>
  </si>
  <si>
    <t>Estadística e Investigación Operativa</t>
  </si>
  <si>
    <t>Filología Española</t>
  </si>
  <si>
    <t>Filología Inglesa</t>
  </si>
  <si>
    <t>Física</t>
  </si>
  <si>
    <t>Geología</t>
  </si>
  <si>
    <t>Informática</t>
  </si>
  <si>
    <t>Ingeniería Cartográfica, Geodésica y Fotogrametría</t>
  </si>
  <si>
    <t>Ingeniería de Telecomunicación</t>
  </si>
  <si>
    <t>Ingeniería Eléctrica</t>
  </si>
  <si>
    <t>Ingeniería Electrónica y Automática</t>
  </si>
  <si>
    <t>Ingeniería Gráfica, Diseño y Proyectos</t>
  </si>
  <si>
    <t>Ingeniería Mecánica y Minera</t>
  </si>
  <si>
    <t>Ingeniería Química, Ambiental y de los Materiales</t>
  </si>
  <si>
    <t>Lenguas y Culturas Mediterráneas</t>
  </si>
  <si>
    <t>Matemáticas</t>
  </si>
  <si>
    <t>Organización de Empresas, Marketing y Sociología</t>
  </si>
  <si>
    <t>Patrimonio Histórico</t>
  </si>
  <si>
    <t>Pedagogía</t>
  </si>
  <si>
    <t>Psicología</t>
  </si>
  <si>
    <t>Química Física y Analítica</t>
  </si>
  <si>
    <t>Centro de Estudios de Postgrado</t>
  </si>
  <si>
    <t>Escuela Politécnica Superior de Jaén</t>
  </si>
  <si>
    <t>Escuela Politécnica Superior de Linares</t>
  </si>
  <si>
    <t>Facultad de Ciencias de la Salud</t>
  </si>
  <si>
    <t>Facultad de Ciencias Experimentales</t>
  </si>
  <si>
    <t>Facultad de Ciencias Sociales y Jurídicas</t>
  </si>
  <si>
    <t>Facultad de Humanidades y Ciencias de la Educación</t>
  </si>
  <si>
    <t>Facultad de Trabajo Social</t>
  </si>
  <si>
    <t>DEPARTAMENTO</t>
  </si>
  <si>
    <t>CENTRO EN EL QUE IMPARTE LA MAYOR CARGA DOCENTE</t>
  </si>
  <si>
    <t>I.DESEMPEÑO DEL PUESTO DE TRABAJO</t>
  </si>
  <si>
    <t>I.I ACTIVIDAD DOCENTE</t>
  </si>
  <si>
    <t xml:space="preserve">La garantía del ejercicio del derecho a la libertad de cátedra. </t>
  </si>
  <si>
    <t xml:space="preserve">El apoyo de gestión para la realización de las actividades docentes prestado por las Unidades (Secretarias, Departamentos, Atención y Ayuda al Estudiante, administración Centros). </t>
  </si>
  <si>
    <t>I.II ACTIVIDAD INVESTIGADORA</t>
  </si>
  <si>
    <t xml:space="preserve">Políticas y planes de apoyo a la transferencia de investigación. </t>
  </si>
  <si>
    <t>I.III ACTIVIDAD DE GESTIÓN</t>
  </si>
  <si>
    <t>II.CONDICIONES PARA EL DESARROLLO DEL TRABAJO</t>
  </si>
  <si>
    <t xml:space="preserve">Espacios y equipamientos para el desarrollo de las actividades docentes (teóricas y prácticas). </t>
  </si>
  <si>
    <t>III. PARTICIPACIÓN</t>
  </si>
  <si>
    <t>IV. FORMACIÓN/EVALUACIÓN</t>
  </si>
  <si>
    <t>V. RELACIONES INTERNAS DE TRABAJO</t>
  </si>
  <si>
    <t>VI. COMUNICACIÓN PARA EL DESARROLLO DEL TRABAJO. </t>
  </si>
  <si>
    <t>VII. PROMOCIÓN Y DESARROLLO DE CARRERA.</t>
  </si>
  <si>
    <t xml:space="preserve">VIII.RECOMPENSAS, RECONOCIMIENTOS Y ATENCIÓN A LAS PERSONAS. </t>
  </si>
  <si>
    <t xml:space="preserve">Medidas de conciliación de la vida familiar y laboral que aplica la Universidad (permisos de maternidad o adopción, lactancia, reducciones de jornada por conciliación, premios y reducciones de jornada por situaciones excepcionales). </t>
  </si>
  <si>
    <t>IX. VALORACIÓN GENERAL.</t>
  </si>
  <si>
    <t>X. EVALUACIÓN DE LA ACCIÓN DEL LIDERAZGO.</t>
  </si>
  <si>
    <t>X.I. ÁMBITO DIRECTOR/A DEL DEPARTAMENTO.</t>
  </si>
  <si>
    <t xml:space="preserve">La gestión realizada en la organización de las titulaciones y su impacto en el profesorado. </t>
  </si>
  <si>
    <t>X.III. ÁMBITO EQUIPO DE DIRECCIÓN DE LA UNIVERSIDAD.</t>
  </si>
  <si>
    <t xml:space="preserve">Referente como modelo de actitud y comportamiento en la implantación e impulso de la cultura de la calidad y excelencia. </t>
  </si>
  <si>
    <t>XI. OPINIÓN GENERAL SOBRE LA INSTITUCIÓN.</t>
  </si>
  <si>
    <t>XII. OPINIÓN GENERAL SOBRE LA ENCUESTA.</t>
  </si>
  <si>
    <t>ns/nc</t>
  </si>
  <si>
    <t>TOTAL</t>
  </si>
  <si>
    <t>Insatisfacción en % (1+2)</t>
  </si>
  <si>
    <t>Satisfacción en % (3+4+5)</t>
  </si>
  <si>
    <t>Media</t>
  </si>
  <si>
    <t>Desv. Típica</t>
  </si>
  <si>
    <t>Mediana</t>
  </si>
  <si>
    <t>Moda</t>
  </si>
  <si>
    <t xml:space="preserve">La adecuación entre el encargo docente asignado y sus capacidades, competencias y conocimientos. </t>
  </si>
  <si>
    <t xml:space="preserve">El ajuste entre la cantidad de las actividades de docencia asignadas y el tiempo disponible de acuerdo con la jornada laboral. </t>
  </si>
  <si>
    <t xml:space="preserve">Los criterios de ordenación docente que aplica la Universidad de Jaén. </t>
  </si>
  <si>
    <t xml:space="preserve">La asignación/distribución realizada por el Departamento/Área de conocimiento de las actividades de docencia entre los profesores. </t>
  </si>
  <si>
    <t xml:space="preserve">El apoyo para la realización de las prácticas docentes prestados por los técnicos de apoyo de los laboratorios. </t>
  </si>
  <si>
    <t xml:space="preserve">Disponibilidad de medios para acceder a repositorios documentales y metodologías docentes en apoyo de la actividad docente. </t>
  </si>
  <si>
    <t xml:space="preserve">Adecuación de la distribución de los grupos de teoría. </t>
  </si>
  <si>
    <t xml:space="preserve">Adecuación de la distribución de los grupos de prácticas </t>
  </si>
  <si>
    <t xml:space="preserve">Eficacia de la acción tutorial individual. </t>
  </si>
  <si>
    <t xml:space="preserve">Eficacia de la acción tutorial colectiva. </t>
  </si>
  <si>
    <t xml:space="preserve">Eficacia de las prácticas de empresas. </t>
  </si>
  <si>
    <t xml:space="preserve">Eficacia de la coordinación de las prácticas curriculares. </t>
  </si>
  <si>
    <t xml:space="preserve">La garantía del ejercicio del derecho a la libertad de investigación. </t>
  </si>
  <si>
    <t xml:space="preserve">La disponibilidad de tiempo para realizar la actividad investigadora (en relación con los encargos docentes asignados). </t>
  </si>
  <si>
    <t xml:space="preserve">Criterios de minoración docente por la actividad investigadora que aplica la Universidad de Jaén. </t>
  </si>
  <si>
    <t xml:space="preserve">Políticas y planes de apoyo para el desarrollo de la actividad investigadora de los profesores. </t>
  </si>
  <si>
    <t xml:space="preserve">Planes y programas de apoyo a la difusión de la investigación. </t>
  </si>
  <si>
    <t xml:space="preserve">Recursos y mecanismos de apoyo aportados para la difusión y explotación de los resultados de investigación. </t>
  </si>
  <si>
    <t xml:space="preserve">El apoyo de gestión y soporte administrativo para la realización de los proyectos y actividades de investigación, transferencia, difusión y explotación prestados por las Unidades (Servicio de gestión de la investigación, Publicaciones). </t>
  </si>
  <si>
    <t xml:space="preserve">La actividad técnica de apoyo para la realización de las actividades de investigación (Servicios Centrales de Apoyo a la Investigación). </t>
  </si>
  <si>
    <t xml:space="preserve">Adecuación de las tareas de gestión que le son demandadas por la actividad académica e investigadora que realiza. (Informes, solicitudes, actas, memorias, justificación, etc.) </t>
  </si>
  <si>
    <t xml:space="preserve">Criterios de minoración docente por las actividades o cargos de gestión que desempeña. </t>
  </si>
  <si>
    <t xml:space="preserve">Recursos de apoyo del personal técnico y administrativo para realizar las tareas de gestión propias de los cargos académicos. </t>
  </si>
  <si>
    <t xml:space="preserve">Recursos de datos, información y conocimiento que le proporcionan para realizar las actividades o cargos de gestión que desempeña. </t>
  </si>
  <si>
    <t xml:space="preserve">Desarrollo de la prevención de riesgos laborales en los espacios donde realiza su actividad (información y formación sobre los riesgos, medidas de prevención adoptadas, equipos de protección individual, medidas de emergencia, etc.). </t>
  </si>
  <si>
    <t xml:space="preserve">Condiciones físicas del lugar de trabajo particular y los espacios del Departamento (ventilación, temperatura, luminosidad, espacio para trabajar, etc.). </t>
  </si>
  <si>
    <t xml:space="preserve">Recursos de equipamiento, materiales y tecnológicos (despacho, espacios del Departamento, suministros de oficina, medios para la comunicación, recursos informáticos). </t>
  </si>
  <si>
    <t>II.I ÁMBITO GENERAL</t>
  </si>
  <si>
    <t>II.II ÁMBITO DOCENTE/INVESTIGADOR</t>
  </si>
  <si>
    <t xml:space="preserve">Instalaciones y equipamientos para la realización de las actividades de investigación. </t>
  </si>
  <si>
    <t xml:space="preserve">Recursos de conocimiento de la Biblioteca (bibliográficos, bases de datos, repositorios). </t>
  </si>
  <si>
    <t xml:space="preserve">Distribución horaria de las clases realizada por los Centros. </t>
  </si>
  <si>
    <t xml:space="preserve">Gestión de la asignación de espacios para la actividad docentes y académica en general y la atención/resolución de incidencias. </t>
  </si>
  <si>
    <t xml:space="preserve">Adecuación de las aulas para el desarrollo de las enseñanzas (acondicionamiento, equipamiento, iluminación, mobiliario etc.). </t>
  </si>
  <si>
    <t xml:space="preserve">Adecuación de los equipamientos de los laboratorios, espacios experimentales y de las aulas de prácticas para el desarrollo de las enseñanzas. </t>
  </si>
  <si>
    <t xml:space="preserve">Recursos para la enseñanza virtual y las plataformas para la interacción y comunicación con el alumnado. </t>
  </si>
  <si>
    <t xml:space="preserve">Mecanismos facilitados para participar en la elaboración de la organización docente (guías, asignación asignaturas, encargos docentes) del Departamento/Área. </t>
  </si>
  <si>
    <t xml:space="preserve">Posibilidad de realizar propuestas de mejora en el ámbito de la organización docente de los Centros y Departamentos. </t>
  </si>
  <si>
    <t xml:space="preserve">Posibilidad de participar en la fijación de resultados de calidad y propuestas para la mejora y revisión de los planes de estudio de las titulaciones en las que imparte docencia. </t>
  </si>
  <si>
    <t xml:space="preserve">Facilidades para poder participar y cumplir con las obligaciones derivadas de la pertenencia a los órganos colegiados de la Universidad. </t>
  </si>
  <si>
    <t xml:space="preserve">Posibilidad de participar en la identificación de las necesidades de perfeccionamiento/formación para el desempeño de la actividad académica. </t>
  </si>
  <si>
    <t xml:space="preserve">Facilidades y recursos proporcionados por la Universidad para participar en actividades internas de perfeccionamiento/formación e innovación docente. </t>
  </si>
  <si>
    <t xml:space="preserve">Facilidades y recursos proporcionados por la Universidad para participar en actividades externas de perfeccionamiento/actualización (Curso, jornadas, congresos, etc.). </t>
  </si>
  <si>
    <t xml:space="preserve">Interés y eficacia de las actividades de perfeccionamiento/formación ofertadas/realizadas en relación a las necesidades para el desarrollo de la actividad académica. </t>
  </si>
  <si>
    <t xml:space="preserve">Utilidad, accesibilidad y eficacia de uso del Portal de formacin del PDI de la Universidad de Jan. </t>
  </si>
  <si>
    <t xml:space="preserve">El programa aplicado para evaluar la actividad docente del profesorado (Docencia). </t>
  </si>
  <si>
    <t xml:space="preserve">Con el sistema de encuesta de percepción del alumnado sobre la labor docente del profesorado. </t>
  </si>
  <si>
    <t xml:space="preserve">Eficacia de la coordinación interna en el Departamento/Área. </t>
  </si>
  <si>
    <t xml:space="preserve">Eficacia de la coordinación de la gestión de los títulos entre los Centros y Departamentos. </t>
  </si>
  <si>
    <t xml:space="preserve">Eficacia de la coordinación en las asignaturas con responsabilidades de impartición compartida. </t>
  </si>
  <si>
    <t xml:space="preserve">Eficacia de la coordinación entre los Departamentos y Centros con las estructuras de apoyo técnico y de gestión. </t>
  </si>
  <si>
    <t xml:space="preserve">Comunicación proporcionada por el Departamento/Área respecto a las necesidades para el desempeño la actividad docente. </t>
  </si>
  <si>
    <t xml:space="preserve">Comunicación proporcionada por el Centro respecto a las necesidades para el desempeño la actividad docente. </t>
  </si>
  <si>
    <t xml:space="preserve">Eficacia de los canales, medios y métodos utilizados para la comunicación en el Departamento y en los Centros. </t>
  </si>
  <si>
    <t xml:space="preserve">Adecuación de la información institucional que le proporciona la Universidad. </t>
  </si>
  <si>
    <t xml:space="preserve">Eficacia de los canales, medios y métodos utilizados para recibir la comunicación institucional de la Universidad. </t>
  </si>
  <si>
    <t xml:space="preserve">Medios facilitados para la difusión interna y externa de actividades de interés relacionados con su actividad académica e investigadora. </t>
  </si>
  <si>
    <t xml:space="preserve">La política de promoción de categoría profesional que, en el marco de sus competencias, desarrolla la Universidad de Jaén. </t>
  </si>
  <si>
    <t xml:space="preserve">Las posibilidades que le han ofrecido la Universidad para la promoción de categoría profesional desde su incorporación en ella (en el marco de sus competencias). </t>
  </si>
  <si>
    <t xml:space="preserve">Facilidades y apoyos proporcionados por la Universidad para la promoción de categoría profesional. </t>
  </si>
  <si>
    <t xml:space="preserve">Facilidades y apoyos proporcionados por la Universidad para la adquisición del título de Doctor. </t>
  </si>
  <si>
    <t xml:space="preserve">Garantías de equidad e igualdad de oportunidades en los procesos selectivos internos en los que ha participado. </t>
  </si>
  <si>
    <t xml:space="preserve">Actual sistema retributivo del profesorado universitario. </t>
  </si>
  <si>
    <t xml:space="preserve">Las retribuciones percibidas actualmente comparadas entre las funciones de su categoría profesional con otras. </t>
  </si>
  <si>
    <t>Reconocimientos no retributivos recibidos por la Universidad por la actividad académica e investigadora, innovación docente, trasferencia y difusión de la investigación (reconocimientos de los servicios prestados, felicitaciones, menciones, elogios, compe</t>
  </si>
  <si>
    <t>Beneficios sociales establecidos por la Universidad (Plan de acción social, atención sanitaria, guarderías, premios por jubilación, fomento actividades deportivas y culturales, fondos de pensiones, conciertos con empresas para obtener beneficios, otras at</t>
  </si>
  <si>
    <t xml:space="preserve">Permisos, licencias y vacaciones. </t>
  </si>
  <si>
    <t xml:space="preserve">Nivel general de satisfacción. </t>
  </si>
  <si>
    <t>Grado general de motivación. (En función de las prácticas de gestión que desarrolla la Universidad y que inciden en su motivación formación y capacitación, promoción, autonomía, libertades de cátedra y de investigación, participación, comunicación, retri</t>
  </si>
  <si>
    <t xml:space="preserve">Grado de implicación personal con la Universidad. </t>
  </si>
  <si>
    <t xml:space="preserve">Grado de implicación personal con su Departamento/Centro-s. </t>
  </si>
  <si>
    <t xml:space="preserve">Se identifica con la actual misión, visión, valores y estrategias de la Universidad. </t>
  </si>
  <si>
    <t xml:space="preserve">Grado de implicación personal con su Grupo de Investigación. </t>
  </si>
  <si>
    <t xml:space="preserve">Prácticas de comunicación personal de la misión, visión, valores, estrategias (Universidad/Departamento) y objetivos del contrato programa de los Departamentos. </t>
  </si>
  <si>
    <t xml:space="preserve">Actitudes y acciones para motivar y facilitar la implicación, la participación y el perfeccionamiento, actualización e innovación en las actividades de mejora de las actividades docentes. </t>
  </si>
  <si>
    <t xml:space="preserve">La gestión realizada en el Departamento en relación al profesorado. </t>
  </si>
  <si>
    <t xml:space="preserve">Prácticas de comunicación personal de la misión, visión, valores, estrategias (Universidad/Centro) y objetivos de calidad de los títulos. </t>
  </si>
  <si>
    <t xml:space="preserve">Actitudes y acciones para motivar y facilitar la implicación y la participación en las actividades de mejora de los planes de estudios. </t>
  </si>
  <si>
    <t xml:space="preserve">Prácticas de comunicación personal de la misión, visión, valores, estrategias (Universidad). </t>
  </si>
  <si>
    <t xml:space="preserve">Actitudes y acciones para motivar y facilitar la participación en las actividades de mejora de las actividades del profesorado. </t>
  </si>
  <si>
    <t xml:space="preserve">Acciones de reconocimiento por el trabajo realizado y los esfuerzos por la mejora. </t>
  </si>
  <si>
    <t xml:space="preserve">Prácticas y acciones para fomentar y promover la igualdad de oportunidades, la equidad en la gestión y trato con el profesorado. </t>
  </si>
  <si>
    <t xml:space="preserve">Prácticas y acciones para fomentar y promover la igualdad de género. </t>
  </si>
  <si>
    <t xml:space="preserve">Valoración general de las políticas aplicadas y la gestión realizada sobre el profesorado. </t>
  </si>
  <si>
    <t>X.II. ÁMBITO DECANO/A O DIRECTOR/A DEL CENTRO</t>
  </si>
  <si>
    <t xml:space="preserve">Considera que la gestión del Departamento está alineada con la misión, visión, valores y Plan Estratégico de la Universidad. </t>
  </si>
  <si>
    <t xml:space="preserve">Considera que el sistema de gestión de calidad aplicado a los Centros y titulaciones está contribuyendo a la mejora continua y a la consecución de resultados excelentes. </t>
  </si>
  <si>
    <t xml:space="preserve">Considera que el Gobierno y la Dirección de la Universidad impulsa la consecución de la misión, misión, valores y las estrategias </t>
  </si>
  <si>
    <t xml:space="preserve">Considera que en la Universidad se promueve la calidad y la excelencia como objetivo institucional. </t>
  </si>
  <si>
    <t xml:space="preserve">Considera que en la Universidad se fomentan valores de comportamiento ético y de transparencia y se actúa conforme a estos. </t>
  </si>
  <si>
    <t xml:space="preserve">Considera que en la Universidad se desarrollan actitudes, valores y actuaciones de responsabilidad social (protección del medio ambiente, seguridad y prevención, accesibilidad e igualdad). </t>
  </si>
  <si>
    <t xml:space="preserve">Considera que las preguntas de la encuesta son adecuadas para conocer el clima laboral del profesorado (respecto al apartado 1 &amp;quotCuestionario de satisfacción&amp;quot). </t>
  </si>
  <si>
    <t xml:space="preserve">Posibilidades facilitadas para la promoción en igualdad de oportunidades en género. </t>
  </si>
  <si>
    <t>Grado general de motivación. (En función de las prácticas de gestión que desarrolla la Universidad y que inciden en su motivación formación y capacitación, promoción, autonomía, libertades de cátedra y de investigación, participación, comunicación, retribuciones, reconocimientos y atenciones sociales).</t>
  </si>
  <si>
    <t>Observaciones</t>
  </si>
  <si>
    <t>Sugerencias/observaciones en relación al desempeño del puesto de trabajo en la actividad docente:</t>
  </si>
  <si>
    <t>Sugerencias/observaciones en relación al desempeño del puesto de trabajo en la actividad investigadora:</t>
  </si>
  <si>
    <t>Sugerencias/observaciones en relación al desempeño del puesto de trabajo en la actividad de gestión:</t>
  </si>
  <si>
    <t>TOTAL GENERAL</t>
  </si>
  <si>
    <t>Sugerencias/observaciones en relación a la participación:</t>
  </si>
  <si>
    <t>Sugerencias/observaciones en relación a la formación/evaluación:</t>
  </si>
  <si>
    <t>Sugerencias/observaciones en relación a las relaciones internas del trabajo:</t>
  </si>
  <si>
    <t>Sugerencias/observaciones en relación a la comunicación para el desarrollo del trabajo:</t>
  </si>
  <si>
    <t>Sugerencias/observaciones en relación a promoción y desarrollo de carrera:</t>
  </si>
  <si>
    <t>Sugerencias/observaciones en relación a recompensas,reconocimientos y atención a las personas:</t>
  </si>
  <si>
    <t>Sugerencias/observaciones en relación a la valoración general:</t>
  </si>
  <si>
    <t>Sugerencias/observaciones en relación a la evaluación de la acción de liderazgo en el ámbito decano/a o director/a del centro:</t>
  </si>
  <si>
    <t>Sugerencias/observaciones en relación a la evaluación de la acción de liderazgo en el ámbito director/a del departamento:</t>
  </si>
  <si>
    <t>Sugerencias/observaciones en relación a la evaluación de la acción de liderazgo en el ámbito Equipo de dirección de la universidad:</t>
  </si>
  <si>
    <t>Sugerencias/observaciones en relación a la opinión general sobre la institución:</t>
  </si>
  <si>
    <t>Sugerencias/observaciones en relación a las condiciones para el desarrollo del trabajo en el ámbito docente/investigador:</t>
  </si>
  <si>
    <t>Sugerencias/observaciones en relación a las condiciones para el desarrollo del trabajo en el ámbito general</t>
  </si>
  <si>
    <t>ÁMBITOS</t>
  </si>
  <si>
    <t xml:space="preserve">Nota: pinche sobre el ámbito que desesa consultar para acceder a su correspondiente hoja </t>
  </si>
  <si>
    <t>DIMENSIÓN DESEMPEÑO DEL PUESTO DE TRABAJO</t>
  </si>
  <si>
    <t>DIMENSIÓN PARTICIPACIÓN</t>
  </si>
  <si>
    <t>DIMENSIÓN RELACIONES INTERNAS DE TRABAJO</t>
  </si>
  <si>
    <t>DIMENSIÓN RECOMPENSAS, RECONOCIMIENTOS Y ATENCIÓN A LAS PERSONAS</t>
  </si>
  <si>
    <t>VALORACIÓN GENERAL</t>
  </si>
  <si>
    <t>DIMENSIÓN EVALUACIÓN DE LA ACCIÓN DEL LIDERAZGO</t>
  </si>
  <si>
    <t>OPINIÓN GENERAL SOBRE LA INSTITUCIÓN</t>
  </si>
  <si>
    <t>OPINIÓN GENERAL SOBRE LA ENCUESTA</t>
  </si>
  <si>
    <t>NS/NC</t>
  </si>
  <si>
    <t>Total</t>
  </si>
  <si>
    <t>[La garantía del ejercicio del derecho a la libertad de cátedra. ] Indique su nivel de satisfacción con respecto a las siguientes cuestiones relacionadas con la ACTIVIDAD DOCENTE  Valore de 1 a 5, recordando que: 1 = “Muy insatisfecho/a”. 2 = “In</t>
  </si>
  <si>
    <t>[La adecuación entre el encargo docente asignado y sus capacidades, competencias y conocimientos. ] Indique su nivel de satisfacción con respecto a las siguientes cuestiones relacionadas con la ACTIVIDAD DOCENTE  Valore de 1 a 5, recordando que: 1 = “</t>
  </si>
  <si>
    <t>[El ajuste entre la cantidad de las actividades de docencia asignadas y el tiempo disponible de acuerdo con la jornada laboral. ] Indique su nivel de satisfacción con respecto a las siguientes cuestiones relacionadas con la ACTIVIDAD DOCENTE  Valore de 1</t>
  </si>
  <si>
    <t>[Los criterios de ordenación docente que aplica la Universidad de Jaén. ] Indique su nivel de satisfacción con respecto a las siguientes cuestiones relacionadas con la ACTIVIDAD DOCENTE  Valore de 1 a 5, recordando que: 1 = “Muy insatisfecho/a”. 2</t>
  </si>
  <si>
    <t>[La asignación/distribución realizada por el Departamento/Área de conocimiento de las actividades de docencia entre los profesores. ] Indique su nivel de satisfacción con respecto a las siguientes cuestiones relacionadas con la ACTIVIDAD DOCENTE  Valor</t>
  </si>
  <si>
    <t>[El apoyo de gestión para la realización de las actividades docentes prestado por las Unidades (Secretarias, Departamentos, Atención y Ayuda al Estudiante, administración Centros). ] Indique su nivel de satisfacción con respecto a las siguientes cuest</t>
  </si>
  <si>
    <t>[El apoyo para la realización de las prácticas docentes prestados por los técnicos de apoyo de los laboratorios. ] Indique su nivel de satisfacción con respecto a las siguientes cuestiones relacionadas con la ACTIVIDAD DOCENTE  Valore de 1 a 5, record</t>
  </si>
  <si>
    <t>[Disponibilidad de medios para acceder a repositorios documentales y metodologías docentes en apoyo de la actividad docente. ] Indique su nivel de satisfacción con respecto a las siguientes cuestiones relacionadas con la ACTIVIDAD DOCENTE  Valore de 1 a</t>
  </si>
  <si>
    <t>[Adecuación de la distribución de los grupos de teoría. ] Indique su nivel de satisfacción con respecto a las siguientes cuestiones relacionadas con la ACTIVIDAD DOCENTE  Valore de 1 a 5, recordando que: 1 = “Muy insatisfecho/a”. 2 = “Insatisfec</t>
  </si>
  <si>
    <t>[Adecuación de la distribución de los grupos de prácticas ] Indique su nivel de satisfacción con respecto a las siguientes cuestiones relacionadas con la ACTIVIDAD DOCENTE  Valore de 1 a 5, recordando que: 1 = “Muy insatisfecho/a”. 2 = “Insatisf</t>
  </si>
  <si>
    <t>[Eficacia de la acción tutorial individual. ] Indique su nivel de satisfacción con respecto a las siguientes cuestiones relacionadas con la ACTIVIDAD DOCENTE  Valore de 1 a 5, recordando que: 1 = “Muy insatisfecho/a”. 2 = “Insatisfecho/a”. 3 = �</t>
  </si>
  <si>
    <t>[Eficacia de la acción tutorial colectiva. ] Indique su nivel de satisfacción con respecto a las siguientes cuestiones relacionadas con la ACTIVIDAD DOCENTE  Valore de 1 a 5, recordando que: 1 = “Muy insatisfecho/a”. 2 = “Insatisfecho/a”. 3 = �</t>
  </si>
  <si>
    <t>[Eficacia de las prácticas de empresas. ] Indique su nivel de satisfacción con respecto a las siguientes cuestiones relacionadas con la ACTIVIDAD DOCENTE  Valore de 1 a 5, recordando que: 1 = “Muy insatisfecho/a”. 2 = “Insatisfecho/a”. 3 = “Ni</t>
  </si>
  <si>
    <t>[Eficacia de la coordinación de las prácticas curriculares. ] Indique su nivel de satisfacción con respecto a las siguientes cuestiones relacionadas con la ACTIVIDAD DOCENTE  Valore de 1 a 5, recordando que: 1 = “Muy insatisfecho/a”. 2 = “Insatis</t>
  </si>
  <si>
    <t>[La garantía del ejercicio del derecho a la libertad de investigación. ] Indique su nivel de satisfacción con respecto a las siguientes cuestiones relacionadas con la ACTIVIDAD INVESTIGADORA  Valore de 1 a 5, recordando que: 1 = “Muy insatisfecho/a�</t>
  </si>
  <si>
    <t>[La disponibilidad de tiempo para realizar la actividad investigadora (en relación con los encargos docentes asignados). ] Indique su nivel de satisfacción con respecto a las siguientes cuestiones relacionadas con la ACTIVIDAD INVESTIGADORA  Valore de 1</t>
  </si>
  <si>
    <t>[Criterios de minoración docente por la actividad investigadora que aplica la Universidad de Jaén. ] Indique su nivel de satisfacción con respecto a las siguientes cuestiones relacionadas con la ACTIVIDAD INVESTIGADORA  Valore de 1 a 5, recordando que:</t>
  </si>
  <si>
    <t>[Políticas y planes de apoyo para el desarrollo de la actividad investigadora de los profesores. ] Indique su nivel de satisfacción con respecto a las siguientes cuestiones relacionadas con la ACTIVIDAD INVESTIGADORA  Valore de 1 a 5, recordando que: 1</t>
  </si>
  <si>
    <t>[Políticas y planes de apoyo a la transferencia de investigación. ] Indique su nivel de satisfacción con respecto a las siguientes cuestiones relacionadas con la ACTIVIDAD INVESTIGADORA  Valore de 1 a 5, recordando que: 1 = “Muy insatisfecho/a”. 2</t>
  </si>
  <si>
    <t>[Planes y programas de apoyo a la difusión de la investigación. ] Indique su nivel de satisfacción con respecto a las siguientes cuestiones relacionadas con la ACTIVIDAD INVESTIGADORA  Valore de 1 a 5, recordando que: 1 = “Muy insatisfecho/a”. 2 =</t>
  </si>
  <si>
    <t>[Recursos y mecanismos de apoyo aportados para la difusión y explotación de los resultados de investigación. ] Indique su nivel de satisfacción con respecto a las siguientes cuestiones relacionadas con la ACTIVIDAD INVESTIGADORA  Valore de 1 a 5, reco</t>
  </si>
  <si>
    <t>[El apoyo de gestión y soporte administrativo para la realización de los proyectos y actividades de investigación, transferencia, difusión y explotación prestados por las Unidades (Servicio de gestión de la investigación, Publicaciones). ] Indique s</t>
  </si>
  <si>
    <t>[La actividad técnica de apoyo para la realización de las actividades de investigación (Servicios Centrales de Apoyo a la Investigación). ] Indique su nivel de satisfacción con respecto a las siguientes cuestiones relacionadas con la ACTIVIDAD INVESTI</t>
  </si>
  <si>
    <t>[Adecuación de las tareas de gestión que le son demandadas por la actividad académica e investigadora que realiza. (Informes, solicitudes, actas, memorias, justificación, etc.) ] Indique su nivel de satisfacción con respecto a las siguientes cuestione</t>
  </si>
  <si>
    <t>[Criterios de minoración docente por las actividades o cargos de gestión que desempeña. ] Indique su nivel de satisfacción con respecto a las siguientes cuestiones relacionadas con la ACTIVIDAD DE GESTIÓN  Valore de 1 a 5, recordando que: 1 = “Muy</t>
  </si>
  <si>
    <t>[Recursos de apoyo del personal técnico y administrativo para realizar las tareas de gestión propias de los cargos académicos. ] Indique su nivel de satisfacción con respecto a las siguientes cuestiones relacionadas con la ACTIVIDAD DE GESTIÓN  Valore</t>
  </si>
  <si>
    <t>[Recursos de datos, información y conocimiento que le proporcionan para realizar las actividades o cargos de gestión que desempeña. ] Indique su nivel de satisfacción con respecto a las siguientes cuestiones relacionadas con la ACTIVIDAD DE GESTIÓN  V</t>
  </si>
  <si>
    <t>[Desarrollo de la prevención de riesgos laborales en los espacios donde realiza su actividad (información y formación sobre los riesgos, medidas de prevención adoptadas, equipos de protección individual, medidas de emergencia, etc.). ] Indique su nive</t>
  </si>
  <si>
    <t>[Condiciones físicas del lugar de trabajo particular y los espacios del Departamento (ventilación, temperatura, luminosidad, espacio para trabajar, etc.). ] Indique su nivel de satisfacción con respecto a las siguientes cuestiones DE  ÁMBITO GENERAL</t>
  </si>
  <si>
    <t>[Recursos de equipamiento, materiales y tecnológicos (despacho, espacios del Departamento, suministros de oficina, medios para la comunicación, recursos informáticos). ] Indique su nivel de satisfacción con respecto a las siguientes cuestiones DE  ÁM</t>
  </si>
  <si>
    <t>[Espacios y equipamientos para el desarrollo de las actividades docentes (teóricas y prácticas). ] Indique su nivel de satisfacción con respecto a las siguientes cuestiones relacionadas con la ÁMBITO DOCENTE/INVESTIGADOR  Valora de 1 a 5, recordando qu</t>
  </si>
  <si>
    <t>[Instalaciones y equipamientos para la realización de las actividades de investigación. ] Indique su nivel de satisfacción con respecto a las siguientes cuestiones relacionadas con la ÁMBITO DOCENTE/INVESTIGADOR  Valora de 1 a 5, recordando que: 1 = �</t>
  </si>
  <si>
    <t>[Recursos de conocimiento de la Biblioteca (bibliográficos, bases de datos, repositorios). ] Indique su nivel de satisfacción con respecto a las siguientes cuestiones relacionadas con la ÁMBITO DOCENTE/INVESTIGADOR  Valora de 1 a 5, recordando que: 1 =</t>
  </si>
  <si>
    <t>[Distribución horaria de las clases realizada por los Centros. ] Indique su nivel de satisfacción con respecto a las siguientes cuestiones relacionadas con la ÁMBITO DOCENTE/INVESTIGADOR  Valora de 1 a 5, recordando que: 1 = “Muy insatisfecho/a”. 2</t>
  </si>
  <si>
    <t>[Gestión de la asignación de espacios para la actividad docentes y académica en general y la atención/resolución de incidencias. ] Indique su nivel de satisfacción con respecto a las siguientes cuestiones relacionadas con la ÁMBITO DOCENTE/INVESTIGA</t>
  </si>
  <si>
    <t>[Adecuación de las aulas para el desarrollo de las enseñanzas (acondicionamiento, equipamiento, iluminación, mobiliario etc.). ] Indique su nivel de satisfacción con respecto a las siguientes cuestiones relacionadas con la ÁMBITO DOCENTE/INVESTIGADOR</t>
  </si>
  <si>
    <t>[Adecuación de los equipamientos de los laboratorios, espacios experimentales y de las aulas de prácticas para el desarrollo de las enseñanzas. ] Indique su nivel de satisfacción con respecto a las siguientes cuestiones relacionadas con la ÁMBITO DOCE</t>
  </si>
  <si>
    <t>[Recursos para la enseñanza virtual y las plataformas para la interacción y comunicación con el alumnado. ] Indique su nivel de satisfacción con respecto a las siguientes cuestiones relacionadas con la ÁMBITO DOCENTE/INVESTIGADOR  Valora de 1 a 5, rec</t>
  </si>
  <si>
    <t>[Mecanismos facilitados para participar en la elaboración de la organización docente (guías, asignación asignaturas, encargos docentes) del Departamento/Área. ] Indique su nivel de satisfacción con respecto a las siguientes cuestiones  Valore de 1 a</t>
  </si>
  <si>
    <t>[Posibilidad de realizar propuestas de mejora en el ámbito de la organización docente de los Centros y Departamentos. ] Indique su nivel de satisfacción con respecto a las siguientes cuestiones  Valore de 1 a 5, recordando que: 1 = “Muy insatisfecho/</t>
  </si>
  <si>
    <t>[Posibilidad de participar en la fijación de resultados de calidad y propuestas para la mejora y revisión de los planes de estudio de las titulaciones en las que imparte docencia. ] Indique su nivel de satisfacción con respecto a las siguientes cuestion</t>
  </si>
  <si>
    <t>[Facilidades para poder participar y cumplir con las obligaciones derivadas de la pertenencia a los órganos colegiados de la Universidad. ] Indique su nivel de satisfacción con respecto a las siguientes cuestiones  Valore de 1 a 5, recordando que: 1 = �</t>
  </si>
  <si>
    <t>[Posibilidad de participar en la identificación de las necesidades de perfeccionamiento/formación para el desempeño de la actividad académica. ] Indique su nivel de satisfacción con respecto a las siguientes cuestiones   Valore de 1 a 5, recordando q</t>
  </si>
  <si>
    <t>[Facilidades y recursos proporcionados por la Universidad para participar en actividades internas de perfeccionamiento/formación e innovación docente. ] Indique su nivel de satisfacción con respecto a las siguientes cuestiones   Valore de 1 a 5, record</t>
  </si>
  <si>
    <t>[Facilidades y recursos proporcionados por la Universidad para participar en actividades externas de perfeccionamiento/actualización (Curso, jornadas, congresos, etc.). ] Indique su nivel de satisfacción con respecto a las siguientes cuestiones   Valore</t>
  </si>
  <si>
    <t>[Interés y eficacia de las actividades de perfeccionamiento/formación ofertadas/realizadas en relación a las necesidades para el desarrollo de la actividad académica. ] Indique su nivel de satisfacción con respecto a las siguientes cuestiones   Valor</t>
  </si>
  <si>
    <t>[Utilidad, accesibilidad y eficacia de uso del Portal de formación del PDI de la Universidad de Jaén. ] Indique su nivel de satisfacción con respecto a las siguientes cuestiones   Valore de 1 a 5, recordando que: 1 = “Muy insatisfecho/a”. 2 = “In</t>
  </si>
  <si>
    <t>[El programa aplicado para evaluar la actividad docente del profesorado (Docencia). ] Indique su nivel de satisfacción con respecto a las siguientes cuestiones   Valore de 1 a 5, recordando que: 1 = “Muy insatisfecho/a”. 2 = “Insatisfecho/a”. 3 =</t>
  </si>
  <si>
    <t>[Con el sistema de encuesta de percepción del alumnado sobre la labor docente del profesorado. ] Indique su nivel de satisfacción con respecto a las siguientes cuestiones   Valore de 1 a 5, recordando que: 1 = “Muy insatisfecho/a”. 2 = “Insatisfec</t>
  </si>
  <si>
    <t>[Eficacia de la coordinación interna en el Departamento/Área. ] Indique su nivel de satisfacción con respecto a las siguientes cuestiones   Valore de 1 a 5, recordando que: 1 = “Muy insatisfecho/a”. 2 = “Insatisfecho/a”. 3 = “Ni insatisfecho/</t>
  </si>
  <si>
    <t>[Eficacia de la coordinación de la gestión de los títulos entre los Centros y Departamentos. ] Indique su nivel de satisfacción con respecto a las siguientes cuestiones   Valore de 1 a 5, recordando que: 1 = “Muy insatisfecho/a”. 2 = “Insatisfec</t>
  </si>
  <si>
    <t>[Eficacia de la coordinación en las asignaturas con responsabilidades de impartición compartida. ] Indique su nivel de satisfacción con respecto a las siguientes cuestiones   Valore de 1 a 5, recordando que: 1 = “Muy insatisfecho/a”. 2 = “Insatis</t>
  </si>
  <si>
    <t>[Eficacia de la coordinación entre los Departamentos y Centros con las estructuras de apoyo técnico y de gestión. ] Indique su nivel de satisfacción con respecto a las siguientes cuestiones   Valore de 1 a 5, recordando que: 1 = “Muy insatisfecho/a�</t>
  </si>
  <si>
    <t>[Comunicación proporcionada por el Departamento/Área respecto a las necesidades para el desempeño la actividad docente. ] Indique su nivel de satisfacción con respecto a las siguientes cuestiones  Valore de 1 a 5, recordando que: 1 = “Muy insatisfech</t>
  </si>
  <si>
    <t>[Comunicación proporcionada por el Centro respecto a las necesidades para el desempeño la actividad docente. ] Indique su nivel de satisfacción con respecto a las siguientes cuestiones  Valore de 1 a 5, recordando que: 1 = “Muy insatisfecho/a”. 2 =</t>
  </si>
  <si>
    <t>[Eficacia de los canales, medios y métodos utilizados para la comunicación en el Departamento y en los Centros. ] Indique su nivel de satisfacción con respecto a las siguientes cuestiones  Valore de 1 a 5, recordando que: 1 = “Muy insatisfecho/a”. 2</t>
  </si>
  <si>
    <t>[Adecuación de la información institucional que le proporciona la Universidad. ] Indique su nivel de satisfacción con respecto a las siguientes cuestiones  Valore de 1 a 5, recordando que: 1 = “Muy insatisfecho/a”. 2 = “Insatisfecho/a”. 3 = “N</t>
  </si>
  <si>
    <t>[Eficacia de los canales, medios y métodos utilizados para recibir la comunicación institucional de la Universidad. ] Indique su nivel de satisfacción con respecto a las siguientes cuestiones  Valore de 1 a 5, recordando que: 1 = “Muy insatisfecho/a�</t>
  </si>
  <si>
    <t>[Medios facilitados para la difusión interna y externa de actividades de interés relacionados con su actividad académica e investigadora. ] Indique su nivel de satisfacción con respecto a las siguientes cuestiones  Valore de 1 a 5, recordando que: 1 =</t>
  </si>
  <si>
    <t>[La política de promoción de categoría profesional que, en el marco de sus competencias, desarrolla la Universidad de Jaén. ] Indique su nivel de satisfacción con respecto a las siguientes cuestiones   Valore de 1 a 5, recordando que: 1 = “Muy insa</t>
  </si>
  <si>
    <t>[Las posibilidades que le han ofrecido la Universidad para la promoción de categoría profesional desde su incorporación en ella (en el marco de sus competencias). ] Indique su nivel de satisfacción con respecto a las siguientes cuestiones   Valore de</t>
  </si>
  <si>
    <t>[Facilidades y apoyos proporcionados por la Universidad para la promoción de categoría profesional. ] Indique su nivel de satisfacción con respecto a las siguientes cuestiones   Valore de 1 a 5, recordando que: 1 = “Muy insatisfecho/a”. 2 = “Insa</t>
  </si>
  <si>
    <t>[Facilidades y apoyos proporcionados por la Universidad para la adquisición del título de Doctor. ] Indique su nivel de satisfacción con respecto a las siguientes cuestiones   Valore de 1 a 5, recordando que: 1 = “Muy insatisfecho/a”. 2 = “Insati</t>
  </si>
  <si>
    <t>[Garantías de equidad e igualdad de oportunidades en los procesos selectivos internos en los que ha participado. ] Indique su nivel de satisfacción con respecto a las siguientes cuestiones   Valore de 1 a 5, recordando que: 1 = “Muy insatisfecho/a”.</t>
  </si>
  <si>
    <t>[Posibilidades facilitadas para la promoción en igualdad de oportunidades en género. ] Indique su nivel de satisfacción con respecto a las siguientes cuestiones   Valore de 1 a 5, recordando que: 1 = “Muy insatisfecho/a”. 2 = “Insatisfecho/a”.</t>
  </si>
  <si>
    <t>[Actual sistema retributivo del profesorado universitario. ] Indique su nivel de satisfacción con respecto a las siguientes cuestiones   Valore de 1 a 5, recordando que: 1 = “Muy insatisfecho/a”. 2 = “Insatisfecho/a”. 3 = “Ni insatisfecho/a ni</t>
  </si>
  <si>
    <t>[Las retribuciones percibidas actualmente comparadas entre las funciones de su categoría profesional con otras. ] Indique su nivel de satisfacción con respecto a las siguientes cuestiones   Valore de 1 a 5, recordando que: 1 = “Muy insatisfecho/a”.</t>
  </si>
  <si>
    <t>[Reconocimientos no retributivos recibidos por la Universidad por la actividad académica e investigadora, innovación docente, trasferencia y difusión de la investigación (reconocimientos de los servicios prestados, felicitaciones, menciones, elogios, c</t>
  </si>
  <si>
    <t>[Beneficios sociales establecidos por la Universidad (Plan de acción social, atención sanitaria, guarderías, premios por jubilación, fomento actividades deportivas y culturales, fondos de pensiones, conciertos con empresas para obtener beneficios, otra</t>
  </si>
  <si>
    <t>[Permisos, licencias y vacaciones. ] Indique su nivel de satisfacción con respecto a las siguientes cuestiones   Valore de 1 a 5, recordando que: 1 = “Muy insatisfecho/a”. 2 = “Insatisfecho/a”. 3 = “Ni insatisfecho/a ni satisfecho/a”. 4 = “</t>
  </si>
  <si>
    <t>[Medidas de conciliación de la vida familiar y laboral que aplica la Universidad (permisos de maternidad o adopción, lactancia, reducciones de jornada por conciliación, premios y reducciones de jornada por situaciones excepcionales). ] Indique su nivel</t>
  </si>
  <si>
    <t>[Nivel general de satisfacción. ] Indique su nivel de satisfacción con respecto a las siguientes cuestiones  Valore de 1 a 5, recordando que: 1 = “Muy insatisfecho/a”. 2 = “Insatisfecho/a”. 3 = “Ni insatisfecho/a ni satisfecho/a”. 4 = “Sati</t>
  </si>
  <si>
    <t>[Grado general de motivación. (En función de las prácticas de gestión que desarrolla la Universidad y que inciden en su motivación formación y capacitación, promoción, autonomía, libertades de cátedra y de investigación, participación, comunica</t>
  </si>
  <si>
    <t>[Grado de implicación personal con la Universidad. ] Indique su nivel de satisfacción con respecto a las siguientes cuestiones  Valore de 1 a 5, recordando que: 1 = “Muy insatisfecho/a”. 2 = “Insatisfecho/a”. 3 = “Ni insatisfecho/a ni satisfech</t>
  </si>
  <si>
    <t>[Grado de implicación personal con su Departamento/Centro-s. ] Indique su nivel de satisfacción con respecto a las siguientes cuestiones  Valore de 1 a 5, recordando que: 1 = “Muy insatisfecho/a”. 2 = “Insatisfecho/a”. 3 = “Ni insatisfecho/a ni</t>
  </si>
  <si>
    <t>[Se identifica con la actual misión, visión, valores y estrategias de la Universidad. ] Indique su nivel de satisfacción con respecto a las siguientes cuestiones  Valore de 1 a 5, recordando que: 1 = “Muy insatisfecho/a”. 2 = “Insatisfecho/a”. 3</t>
  </si>
  <si>
    <t>[Grado de implicación personal con su Grupo de Investigación. ] Indique su nivel de satisfacción con respecto a las siguientes cuestiones  Valore de 1 a 5, recordando que: 1 = “Muy insatisfecho/a”. 2 = “Insatisfecho/a”. 3 = “Ni insatisfecho/a</t>
  </si>
  <si>
    <t>[Prácticas de comunicación personal de la misión, visión, valores, estrategias (Universidad/Departamento) y objetivos del contrato programa de los Departamentos. ] Indique su nivel de satisfacción con respecto a las siguientes cuestiones relacionadas</t>
  </si>
  <si>
    <t>[Actitudes y acciones para motivar y facilitar la implicación, la participación y el perfeccionamiento, actualización e innovación en las actividades de mejora de las actividades docentes. ] Indique su nivel de satisfacción con respecto a las siguient</t>
  </si>
  <si>
    <t>[La gestión realizada en el Departamento en relación al profesorado. ] Indique su nivel de satisfacción con respecto a las siguientes cuestiones relacionadas con el/la DIRECTOR/A DE DEPARTAMENTO  Valore de 1 a 5, recordando que: 1 = “Muy insatisfecho</t>
  </si>
  <si>
    <t>[Prácticas de comunicación personal de la misión, visión, valores, estrategias (Universidad/Centro) y objetivos de calidad de los títulos. ] Indique su nivel de satisfacción con respecto a las siguientes cuestiones relacionadas con el/la DECANO/A O D</t>
  </si>
  <si>
    <t>[Actitudes y acciones para motivar y facilitar la implicación y la participación en las actividades de mejora de los planes de estudios. ] Indique su nivel de satisfacción con respecto a las siguientes cuestiones relacionadas con el/la DECANO/A O DIRECT</t>
  </si>
  <si>
    <t>[La gestión realizada en la organización de las titulaciones y su impacto en el profesorado. ] Indique su nivel de satisfacción con respecto a las siguientes cuestiones relacionadas con el/la DECANO/A O DIRECTOR/A DEL CENTRO   Valore de 1 a 5, recordan</t>
  </si>
  <si>
    <t>[Prácticas de comunicación personal de la misión, visión, valores, estrategias (Universidad). ] Indique su nivel de satisfacción con respecto a las siguientes cuestiones relacionadas con el EQUIPO DE DIRECCIÓN DE LA UNIVERSIDAD  Valore de 1 a 5, reco</t>
  </si>
  <si>
    <t>[Referente como modelo de actitud y comportamiento en la implantación e impulso de la cultura de la calidad y excelencia. ] Indique su nivel de satisfacción con respecto a las siguientes cuestiones relacionadas con el EQUIPO DE DIRECCIÓN DE LA UNIVERSID</t>
  </si>
  <si>
    <t>[Actitudes y acciones para motivar y facilitar la participación en las actividades de mejora de las actividades del profesorado. ] Indique su nivel de satisfacción con respecto a las siguientes cuestiones relacionadas con el EQUIPO DE DIRECCIÓN DE LA UN</t>
  </si>
  <si>
    <t>[Acciones de reconocimiento por el trabajo realizado y los esfuerzos por la mejora. ] Indique su nivel de satisfacción con respecto a las siguientes cuestiones relacionadas con el EQUIPO DE DIRECCIÓN DE LA UNIVERSIDAD  Valore de 1 a 5, recordando que: 1</t>
  </si>
  <si>
    <t>[Prácticas y acciones para fomentar y promover la igualdad de oportunidades, la equidad en la gestión y trato con el profesorado. ] Indique su nivel de satisfacción con respecto a las siguientes cuestiones relacionadas con el EQUIPO DE DIRECCIÓN DE LA</t>
  </si>
  <si>
    <t>[Prácticas y acciones para fomentar y promover la igualdad de género. ] Indique su nivel de satisfacción con respecto a las siguientes cuestiones relacionadas con el EQUIPO DE DIRECCIÓN DE LA UNIVERSIDAD  Valore de 1 a 5, recordando que: 1 = “Muy ins</t>
  </si>
  <si>
    <t>[Valoración general de las políticas aplicadas y la gestión realizada sobre el profesorado. ] Indique su nivel de satisfacción con respecto a las siguientes cuestiones relacionadas con el EQUIPO DE DIRECCIÓN DE LA UNIVERSIDAD  Valore de 1 a 5, recorda</t>
  </si>
  <si>
    <t>[Considera que la gestión del Departamento está alineada con la misión, visión, valores y Plan Estratégico de la Universidad. ] Indique su nivel de satisfacción con respecto a las siguientes cuestiones  Valore de 1 a 5, recordando que: 1 = “Muy ins</t>
  </si>
  <si>
    <t>[Considera que el sistema de gestión de calidad aplicado a los Centros y titulaciones está contribuyendo a la mejora continua y a la consecución de resultados excelentes. ] Indique su nivel de satisfacción con respecto a las siguientes cuestiones  Valo</t>
  </si>
  <si>
    <t>[Considera que el Gobierno y la Dirección de la Universidad impulsa la consecución de la misión, misión, valores y las estrategias ] Indique su nivel de satisfacción con respecto a las siguientes cuestiones  Valore de 1 a 5, recordando que: 1 = “Muy</t>
  </si>
  <si>
    <t>[Considera que en la Universidad se promueve la calidad y la excelencia como objetivo institucional. ] Indique su nivel de satisfacción con respecto a las siguientes cuestiones  Valore de 1 a 5, recordando que: 1 = “Muy insatisfecho/a”. 2 = “Insatis</t>
  </si>
  <si>
    <t>[Considera que en la Universidad se fomentan valores de comportamiento ético y de transparencia y se actúa conforme a estos. ] Indique su nivel de satisfacción con respecto a las siguientes cuestiones  Valore de 1 a 5, recordando que: 1 = “Muy insatis</t>
  </si>
  <si>
    <t>[Considera que en la Universidad se desarrollan actitudes, valores y actuaciones de responsabilidad social (protección del medio ambiente, seguridad y prevención, accesibilidad e igualdad). ] Indique su nivel de satisfacción con respecto a las siguiente</t>
  </si>
  <si>
    <t>[Considera que las preguntas de la encuesta son adecuadas para conocer el clima laboral del profesorado. ] Valore de 1 a 5, recordando que: 1 = “Muy insatisfecho/a”. 2 = “Insatisfecho/a”. 3 = “Ni insatisfecho/a ni satisfecho/a”. 4 = “Satisfec</t>
  </si>
  <si>
    <t>a Existen múltiples modos. Se muestra el valor más pequeño</t>
  </si>
  <si>
    <t>Tabla de frecuencia</t>
  </si>
  <si>
    <t>Por favor, indique su sexo:</t>
  </si>
  <si>
    <t>Frecuencia</t>
  </si>
  <si>
    <t>Porcentaje</t>
  </si>
  <si>
    <t>Porcentaje válido</t>
  </si>
  <si>
    <t>Porcentaje acumulado</t>
  </si>
  <si>
    <t>Válido</t>
  </si>
  <si>
    <t>Régimen jurídico:</t>
  </si>
  <si>
    <t>Categoría profesional:</t>
  </si>
  <si>
    <t>Catedrático de Universidad</t>
  </si>
  <si>
    <t>Catedrático de Escuela Universitaria</t>
  </si>
  <si>
    <t>Titular de Universidad</t>
  </si>
  <si>
    <t>Titular de Escuela Universitaria</t>
  </si>
  <si>
    <t>Indique el Centro en el que imparte la mayor carga docente:</t>
  </si>
  <si>
    <t>Señale el departamento de adscripción:</t>
  </si>
  <si>
    <t>Biología Experimental</t>
  </si>
  <si>
    <t>Química Inorgánica y Orgánica</t>
  </si>
  <si>
    <t>con 120 alumnos en tercero de informática no se puede ejercer correctamente la docencia. Estoy terminando el cuatrimestre y 102 alumnos asisten regularmente. Hace falta duplicar tercero</t>
  </si>
  <si>
    <t>Desgraciadamente, los alumnos hacen un uso mínimo de la tutorías individuales a pesar de su alta eficacia para resolver dudas.</t>
  </si>
  <si>
    <t>El trabajo que supone la dirección y evaluación de TFG y TFM, así como su carga burocrática y de seguimiento de alumnado, es considerable y, en mi opinión, deficitariamente reconocido.</t>
  </si>
  <si>
    <t>En mi caso estoy bastante satisfecha en general, pero creo que hay demasiada diversidad y que, en muchos casos, queda a la responsabilidad del profesorado mientras que en otros se es excesivamente estricto. Esto deriva en que nos volvemos más burócratas puesto que si no sigues la letra a pie juntillas, acabas perjudicándote</t>
  </si>
  <si>
    <t>En turno de tarde no hay disponibilidad de técnicos de apoyo en las prácticas, con las dificultades que supone esto para el desarrollo de unas prácticas de calidad y, con la situación actual de pandemia, con el riego que supone realizarlas solo sin su apoyo.</t>
  </si>
  <si>
    <t>Es muy importante que se garantice la distribución equilibrada de la carga docente del profesorado entre los dos cuatrimestres y evitar la acumulación de docencia en un solo de los cuatrimestres</t>
  </si>
  <si>
    <t>Excesiva burocratización y gusto por el mantenimiento de un sistema de garantía de calidad del que somos sirvientes, más que beneficiarios. Paupérrima calidad y escasa versatilidad y capacidad de la plataforma ILIAS que ha quedado de manifiesto en el momento que ha sido realmente necesaria.</t>
  </si>
  <si>
    <t>Faltan laboratorios docentes.</t>
  </si>
  <si>
    <t>Favorezcan la investigación en la Universidad reponiendo los descuentos que había por sexenios, entre otros. Sólo han dejado, casualmente, los descuentos por cargos. Para investigar y para impartir docencia de calidad necesitamos TIEMPO.</t>
  </si>
  <si>
    <t>Hay unos puntos que creo deberían tenerse en cuenta. 1. Las quejas de los alumnos nos perjudican demasiado, de hecho, cuando una queja de alumno/os llega al director de departamento y estamentos superiores, aunque finalmente el profesor esté en lo correcto y se le "dé la razón", es una mancha en el expediente. Es algo totalmente incompresible y que sin lugar a dudas repercute en la calidad de la docencia, pues en ocasiones tenemos "miedo" de aplicar la guía docente a la hora de calificar con un suspenso a ciertos alumnos, pues como le comento nos acarrean posible problemas bastante importantes. 2. En segundo lugar, este año imparto una asignatura bastante complicada, Dirección Financiera I y II, y se da el caso que tengo alumnos que no han aprobado asignaturas como Contabilidad financiera y similares ( el nombre cambia según la titulación) que es imprescindible para comprender la asignatura que menciono, esto hace que muchos alumnos estén totalmente perdidos en la asignatura, lo que hace retrasar las clases y el funcionamiento normal de la asignatura. Y en consiguiente, el número de suspensos suele ser muy elevado con lo que, las quejas comentadas en el punto 1, cada año son mayores. Se arreglaría si no se permitiera la matriculación en asignaturas sin haber aprobados previamente otras que estén "conectadas". 3. Ante esta situación, nos encontramos totalmente indefensos, existe la figura del "Defensor del estudiante", pero, ¿quién nos defiende a nosotros ante el cumplimiento de nuestros derechos y obligaciones? En ocasiones me planteo aprobar a alumnos problemáticos aunque la calificación esté muy lejos del aprobado, o a alumnos que claramente han "copiado" o incumplido las "reglas" de las pruebas y/o exámenes, parciales y similares. No sé si este es el foro para comentar estos aspectos, pero lamentablemente es un problema que se está dando en la Universidad de Jaén, y como he mencionado anteriormente, repercute en la calidad de la docencia.</t>
  </si>
  <si>
    <t>La carga docente de nuevos profesores contratados es inadecuada a sus competencias, capacidades y conocimientos</t>
  </si>
  <si>
    <t>La conciliación laboral-familiar sigue sin tomarse en serio a la hora de aplicar criterios. La Facultad de HH y CCEE se la pasa por el arco del triunfo.  Por otro lado, la "orden" del rector de impartir las clases virtuales obligatoriamente desde los campus de la UJA suena absurda y provinciana. Muy lamentable y poco esperable en una universidad española en pleno siglo XXI. La mayor parte del profesorado con buena conexión a internet desde casa ha hecho caso omiso a tal orden, pero en casos particulares (profesorado con poca experiencia, PSI,..) esa instrucción ha resultado devastadora.</t>
  </si>
  <si>
    <t>La estabilidad laboral del PDI da estabilidad al alumnado, quizá el modelo de contratación esté algo obsoleto y requiera adaptaciones a un siglo xxi que progresa, pero no la jerarquía institucional</t>
  </si>
  <si>
    <t>La plataforma de docencia virtual debería cuidarse más, en estos tiempos es imprescindible. Tendría que tener más recursos.</t>
  </si>
  <si>
    <t>La Universidad debería tener en cuenta un mayor apoyo a las titulaciones de nueva creación. Ingeniería Civil ha cumplido ahora 10 años, pero sigue sin laboratorios específicos de ingeniería civil, faltan profesores especialistas de ingeniería civil. Como consecuencia la sobrecarga que sufren los profesores es importante.</t>
  </si>
  <si>
    <t>Las preguntas sobre el grado de satisfacción con la eficacia de las tutorías y las prácticas deberían, en mi opinión, ser hechas a los estudiantes.</t>
  </si>
  <si>
    <t>Limitación de las instalaciones de despachos para el profesorado, en algunos casos es necesario compartir no sólo despacho sino también equipos informaticos, silla y mesa.</t>
  </si>
  <si>
    <t>Los alumnos hacen poco uso de las tutorias. Los técnicos de laboratorio sólo trabajan en turno de mañana por lo que en las practicas de los grupos de trade no están.</t>
  </si>
  <si>
    <t>Los criterios de ordenación docente que aplica la Universidad de Jaén no incentivan la investigación ni la promoción de otras actividades. Entiendo que no se prioriza lo realmente importante en los criterios de ordenación docente.</t>
  </si>
  <si>
    <t>Los inconvenientes encontrados están relacionados con la Covid: falta de interacción, de apoyo y de cooperación presencial, con respecto a los compañeros y compañeras del Departamento y pobre dinamismo en las clases.</t>
  </si>
  <si>
    <t>No empezar la actividad docente antes de las 9 de la mañana y no terminar después de las 9 de la noche</t>
  </si>
  <si>
    <t>No es posible atender correctamente a un número de estudiantes tan elevado como tenemos en los títulos de Educación. Además, no es lo mismo impartir 240 créditos pero atendiendo sólo a 100 alumnos y alumnas, que tener que atender a 800 estudiantes durante el curso académico. Por otro lado, en el sistema hay una evidente descompensación entre la importancia que se concede a la calidad docente e investigadora. Para el sistema de estabilización y promoción del PDI (acreditaciones) sólo importa la calidad investigadora. La calidad docente no tiene ningún valor. Todo esto lleva a una autoexplotación del personal docente e investigador que no está estable, a una merma de la calidad docente y por supuesto, a una merma de la calidad investigadora. En definitiva, a una sensación de frustración permanente con el sistema. Lo único que compensa el sacrificio es que nos encanta nuestra profesión, la docencia y la investigación.</t>
  </si>
  <si>
    <t>No estoy tan de acuerdo en el número de admitidos en mi titulación y en cuando se admiten. Siempre se supera el cupo máximo, se permite a los estudiantes matricularse muy tarde (cuando ya han perdido algunas prácticas) y los grupos de prácticas quedan siempre saturados. El sistema de Distrito Único Andaluz (o las directrices que cada Universidad hace), son muy mejorable,s desde mi punto de vista.</t>
  </si>
  <si>
    <t>No se dispone de técnico de apoyo en los laboratorios docentes del Área de Materiales</t>
  </si>
  <si>
    <t>No se ha realizado una optima distribución de los grupos de prácticas en condiciones de la pandemia con la limitación en el aforo de los laboratorios. Se deberían haber reconocido más grupos de prácticas conforme al aforo real permitido</t>
  </si>
  <si>
    <t>Para un correcto desarrollo de la actividad docente necesitamos un técnico de laboratorio solicitado en multitud de ocasiones sin éxito</t>
  </si>
  <si>
    <t>Parte de las tutorías deberían ser en línea.</t>
  </si>
  <si>
    <t>Propondría no sobrecargar al profesorado con más TFG/TFM de los que le corresponden y, en su lugar, contratar a profesorado que realice esta función en el segundo cuatrimestre del curso académico tal y como se hace en otras universidades.</t>
  </si>
  <si>
    <t>Que haya un mayor reconocimiento de la docencia.</t>
  </si>
  <si>
    <t>Se debería evitar la modificación en las asignaturas en las que se imparten docencia de un curso a otro, quizás estableciendo criterios distintos a los de antigüedad a la hora de elegir asignaturas.</t>
  </si>
  <si>
    <t>Se necesita apoyo a la gestión y a los laboratorios en la docencia de tarde</t>
  </si>
  <si>
    <t>Seguir mejorando la coordinación entre asignaturas e intra asignaturas</t>
  </si>
  <si>
    <t>Tenemos un gran problema, arrastrado desde hace mucho tiempo, con el técnico de apoyo en los laboratorios de Enfermería. Mala organización, desconocimiento de los materiales a preparar año tras año para la misma práctica,... en unas 3 ocasiones me ha ocurrido quedar con él a las 8h para preparar conjuntamente los escenarios y materiales porque la práctica comienza a las 8:30 y esta persona llegar a las 8:30, pedirle explicaciones, no darlas, y tener que comenzar la práctica a las 9h (haciendo al alumnado esperar media hora en la sala de espera). Esto lo sufrimos la gran mayoría de docentes de Enfermería, el director de Departamento se reunió con él el año pasado por este motivo... TODO SIGUE IGUAL.</t>
  </si>
  <si>
    <t>Tengo unos grupos de prácticas muy numerosos en los que es imposible dar clases de prácticas. Aunque el coeficiente de experimentalidad es 4, en estos grupos con 50 estudiantes es imposible hacer algo que se parezca a una práctica. Más de 20 es un caos.</t>
  </si>
  <si>
    <t>Teniendo en cuenta las circunstancias, los profesores necesitamos más apoyo técnico a la hora de impartir las clases, ya que esta carencia nos ha hecho perder mucho tiempo al comienzo de este cuatrimestre y al fin y al cabo, no es competencia nuestra</t>
  </si>
  <si>
    <t>- Que se conceda con mayor facilidad autorización al PSI de la UJA participar en otros proyectos interuniversitarios, al margen de cuando finalice su contrato.</t>
  </si>
  <si>
    <t>Dada la situación de la Covid, dificulta hasta el informarte sobre los grupos de investigación y de las posibilidades de crear proyectos nuevos.</t>
  </si>
  <si>
    <t>Demasiada burocracia y algunas dificultades para la ejecución de algunos aspectos. Por ejemplo, cuando se solicita un contrato de investigación pasa mucho tiempo administrativo hasta que se obtiene o se cierran los ejercicios económicos cuando todavía queda pendiente actividad investigadora. Los plazos de investigación no deberían coincidir con los plazos anuales porque se pierden al menos 3-4 meses a nivel administrativo, un estrés siempre con esto.</t>
  </si>
  <si>
    <t>demasiada burocracia, papeles</t>
  </si>
  <si>
    <t>El plan de apoyo a la investigación de la UJA es mercantilista y cortoplacista y el enfoque de la publicación como objetivo más que como consecuencia de una labor investigadora seria y respaldada es, sencillamente, anacrónico y tercermundista. Los pésimos resultados en términos de proyectos concedidos justificarían que se replanteara por completo. En todas las convocatorias de ayudas de la UJA resultan beneficiados los grandes grupos, que ya tienen acceso a financiación por otras vías. La investigación fundamental está siendo completamente ninguneada. Y la supuesta atención a la singularidad de los distintos grupos solo ha significado café para todos, pero más café para los más grandes y menos para los más pequeños. Las minoraciones docentes reales vienen por la gestión, para la UJA investigar es solo gestionar un proyecto.</t>
  </si>
  <si>
    <t>El profesor sustituto interino es cargado con los créditos máximos (24, y a veces más, aunque no sean remunerados), con asignaturas que nadie quiere y que a menudo son distintas cada año. Haciendo por tanto, que el tiempo para investigar y terminar de formarnos sea muy escaso, ya que hay constantemente que estudiar y preparar clases. Además, nuestros contratos normalmente terminan el 31 de agosto para ser contratados de nuevo a mediados de septiembre, por lo que las minoraciones no se nos tienen en cuenta (aunque hayamos dirigido 5 TFGs o dado clase a grandes grupos, por ejemplo). Creo que de alguna forma se debería "premiar" o "compensar" a esta figura, que para la carga de trabajo y condiciones, recibe una remuneración baja. Asimismo, a pesar de llevar varios años en la UJA, tenemos acceso y derechos limitados a determinadas actividades.</t>
  </si>
  <si>
    <t>El SCAI debería tener más personal para poder atender correctamente a los usuarios.</t>
  </si>
  <si>
    <t>En determinadas áreas es prácticamente imposible publicar JCRs al ritmo que deberíamos para obtener las acreditaciones de la ANECA en los momentos deseables. Es decir, las exigencias en investigación son muy elevadas, y no tienen en cuenta que tenemos que alternarlas con la docencia, la gestión, la transferencia, ...</t>
  </si>
  <si>
    <t>En realidad en la investigación en la Universidad de Jaén se aplica el principio de 'el que más tiene, más se le dará' y mientras el resto del profesorado cargado de clases sin poder investigar. Y, además, estos grandes investigadores sin pisar las aulas para compartir su conocimiento.</t>
  </si>
  <si>
    <t>Entiendo que en los planes de investigación propios se debería favorecer a los investigadores que estan empezando y no a los consolidados que pueden acceder en condiciones de concurrencia competitiva a otros planes de investigación.</t>
  </si>
  <si>
    <t>Es necesario un apoyo determinante a los grupos de investigación de nueva creación, sobre todo los relacionados con grados también de reciente creación. Como he comentado anteriormente, en Ingeniería Civil hay muy poca estructura de apoyo a la docencia e investigación. Siempre que sale una resolución, concurso, Plan de Apoyo etc.. se piensa en grupos consolidados. Y eso es un problema para aquellos profesores que han entrado de ayudantes doctores y tienen que compatibilizar la labor docente e investigadora en una titulación totalmente novel y desprovista de medios. Y lo peor, es que luego para una plaza de contratado doctor o titular de universidad tendría que competir con otros candidatos procedentes de otras universidades, con una actividad docente e investigadora mucho mas afianzada en la titulación.</t>
  </si>
  <si>
    <t>Esta Universidad apoya y financia a los mismos grupos de siempre, que tienen mayores resultados y cada vez más posibilidades de triunfar. Es una espiral que no se detiene y que perjudica a los más humildes.  Creo que el mejor indicador que existe es cuánto produce un grupo en relación con la financiación que recibe por proyectos, contratos, etc.  Quizá si se midiera esa tasa, habría muchas sorpresas, ya que hay grupos con pocos recursos que producen bastante más en relación con lo poco que se les da.</t>
  </si>
  <si>
    <t>Falta personal de apoyo en SGI para poder disponer de tiempo para atender como seria deseable. Criterios minoracion docente insuficientes y que no permiten dedicar recursos a atraer financiacion externa.</t>
  </si>
  <si>
    <t>Hace falta más personal de apoyo a la investigación y más personal dedicado a la difusión</t>
  </si>
  <si>
    <t>Impartir docencia en asignaturas que son de tu ámbito específico de conocimiento, adaptar ahora la docencia a formatos online - innovadores - participativos "INNOVACIÓN DOCENTE". Hay que elegir entre vida personal/social o investigar; así de triste. Desconozco por completo qué planes de programas y apoyo existen para la investigación. Seguramente habremos recibido 200 correos sobre eso pero, otra vez, la falta de tiempo y los documentos extensísimos que se suelen enviar, hacen esto imposible de leer y que sea útil. Sí conozco sin embargo las ayudas a la investigación de mi departamento.</t>
  </si>
  <si>
    <t>La actividad investigadora no está suficientemente valorada en los Criterios de minoración docente. En estos criterios se premia de forma significativa al que tiene menos méritos de investigación. De hecho se premia a los que no tienen méritos de investigación, pasando de 32 a 24 créditos sin hacer un seguimiento, ya que una vez que se les ha aplicado la minoración de créditos tampoco presentan méritos de investigación en los años sucesivos.  No hay verdaderos planes de difusión de la investigación, la divulgación científica que realiza la Universidad es en periódicos muy locales y muchas veces se busca más el sensacionalismo inmediato que el rigor científico</t>
  </si>
  <si>
    <t>La burocracia o el comportamiento del PAS en cuestiones de investigación es inadmisible. Para poder hacer un contrato con cargo a un proyecto, el periodo mínimo es de 45 días de trámite pero, generalmente, es más. Por ejemplo, ahora mismo una compañera hizo una solicitud sobre el 11 de septiembre y se resolvió ayer 26 de noviembre y a falta de una firma puede que tarden más de una semana en finalizar el proceso. En mi caso, solicité una contratación el día 14 de septiembre y me he enterado haciendo YO el seguimiento de las publicaciones por la página web de que mi plaza estaba desierta. El lunes día 23 solicité una contratación con cargo a la Acción 1 para comenzar el 15 de enero y ya le digo yo que con suerte no estará ni para finales de Enero ni mediados de febrero. Eso es poca eficacia y pérdida de dinero de proyectos.</t>
  </si>
  <si>
    <t>La carga y obligaciones docentes limita el desarrollo de las actividades de investigación.</t>
  </si>
  <si>
    <t>La convocatoria de proyectos de investigación por la UJA, en la que todos compiten contra todos, independientemente del tamaño, trayectoria, ámbito de especialización, acceso a otras fuentes de financiación, etc, prima en mi opinión a los que ya son muy competitivos, con capacidad para acceder a fondos externos, penalizando a los que no tienen aún esas capacidades, algo que se podría conseguir precisamente a través de esos proyectos de financiación interna, que obligan a competir después en ámbitos externos.</t>
  </si>
  <si>
    <t>La dinámica de "Equipos de Investigación" (normativa UJA) y "Grupos PAIDI" de investigación no ha sido, en mi experiencia, bien entendida –o más bien malentendida, adrede, por inercias emocionales propias de una institución que parece seguir movilizándose visceralmente "por cortijos"– por lxs coordinadorxs e IPs de investigación, lo cual ha generado un mal clima de trabajo de investigación, cometiéndose incluso agravios, disfunciones e irregularidades resultantes de actitudes revanchistas impropias de lxs líderes de investigación.</t>
  </si>
  <si>
    <t>La filosofia de apoyar al investigador o grupo excelente, casi que exclusivamente, con los planes de apoyo de la propia universidad, solo favorece que el que ya es excelente lo siga siendo y se le sume mas recursos de a los que ya obtiene en convocatorias externas. El plan no debería ser el de la Universidad de Jaen, sino el de los grupos de excelencia de la Universidad de Jaén.</t>
  </si>
  <si>
    <t>La política que se quiere aplicar a la hora de autorizar nuestra participación en proyectos de investigación de otras universidades supone un tremendo obstáculo en nuestra carrera investigadora.</t>
  </si>
  <si>
    <t>La resolución de las gestiones que realiza el PAD de investigación y transferencia es de gran calidad y eficacia. Pero existe lentitud en la resolución de gestiones de investigación y transferencia. Esta lentitud es una situación que el PAD vive con ansiedad y agobio. La capacidad cuantitativa de atención al PDI del los servicios de apoyo de gestión y administrativo y la actividad técnica de apoyo a la investigación de la Universidad de Jaén está desbordada. La cantidad de PAD de estos servicios es muy inferior y desproporcionada respecto de la cantidad de actividad de investigación y transferencia que realiza el PDI. Con frecuencia, el PDI nos cargamos con más actividades de gestión ante la preocupación de la lentitud toman las actividades de investigación y transferencia a realizar.</t>
  </si>
  <si>
    <t>La unidad técnica del Vicerrectorado de Investigación carece de los suficientes medios humanos para poder gestionar todo. Además, la mayoría de ellos son contratados estacionalmente: necesitamos funcionarios.</t>
  </si>
  <si>
    <t>Las políticas y planes de apoyo a la transferencia de investigación y a la difusión de resultados de nuestras investigaciones son inexistentes.</t>
  </si>
  <si>
    <t>Lo mismo: menos descuentos por tener cargos, más descuentos por investigar. Así no se puede.</t>
  </si>
  <si>
    <t>Los actuales criterios dificultan la posibilidad de gestionar y desarrollar de manera correcta  los proyectos de investigación obtenidos a través del Art. 83 como ocurría en criterios anteriores, resulta complejo teniendo encargos docentes elevados llevar a cabo este tipo de trabajos.</t>
  </si>
  <si>
    <t>Para poder investigar la burocracia es enorme. Para realizar esas tareas deberíamos tener mucho más apoyo</t>
  </si>
  <si>
    <t>Resulta increíble que quien no hace investigación tenga las mismas obligaciones docentes que quien sí la hace.</t>
  </si>
  <si>
    <t>Se debe de minorizar la carga docente para poder dedicar tiempo a la investigación y gestión, cuando tienes la docencia concentrada en un cuatrimestre, solo puedes dedicar el otro cuatrimestre a la investigación, es imposible compatibilizarlo todo durante todo el curso académico</t>
  </si>
  <si>
    <t>Si se quieren hacer bien las dos cosas, investigar y enseñar, alguna de ellas se resiente, y me temo que suele ser la segunda. Habría que diferenciar mejor ambos perfiles y valorar ambas lineas por igual.</t>
  </si>
  <si>
    <t>Si tienes mucho encargo docente y sobre todo, muchos estudiantes que atender (docencia de grado y máster, TFGs, TFMs, PAT, Comisiones, Juntas...) no queda tiempo para investigar, salvo que se lo robes a tu vida personal. En definitiva, tenemos un PDI frustrado y estresado permanentemente, con lo que se perjudican las relaciones personales (en el ámbito profesional y familiar).</t>
  </si>
  <si>
    <t>Sin incentivo alguno; sin excelencia alguna; sin reconocimiento alguno. En esta universidad gana igual y se reconoce igual a la gente que se desvive por cumplir con proyectos y por cumplir con nuestros estudiantes que a los que se sacan el abono de los toros para San Isidro y ya no pisan el campus hasta San Lucas. Una política de investigación errática, sin ningún rumbo y apoyada en etiquetas como la "excelencia" y la "internacionalización" que, a la luz de los recursos disponibles y de los incentivos para realizarla, provocan auténtico sonrojo.</t>
  </si>
  <si>
    <t>Sin obervaciones</t>
  </si>
  <si>
    <t>¿Desempeña cargo académico?</t>
  </si>
  <si>
    <t>Si</t>
  </si>
  <si>
    <t>No</t>
  </si>
  <si>
    <t>A todo lo anterior, sumamos una excesiva burocracia. Perdemos muchísimo tiempo (que no tenemos) en rellenar papeles.</t>
  </si>
  <si>
    <t>Con estas respuestas, una vez aclarado el departamento, la categoría profesional y el género, se acaba de resolver la identidad del entrevistado. No es que me preocupe ni vaya a condicionar mis respuestas por ello, pero se dice al principio que la encuesta asegura el anonimato.</t>
  </si>
  <si>
    <t>Cuando se comienza con el desempeño de un cargo académico hecho en falta una guía de obligaciones, o tareas habituales, además de que he sufrido de bastantes problemas porque tampoco parece que haya un plan de adaptación de los servicios y comunicaciones que deben cambiar cuando uno accede al cargo. Por lo tanto, creo que estaría bien que, incluso para el nuevo profesorado, hubiera guías con los trámites, las plataformas donde acceder y las obligaciones vinculadas con un cargo (o puesto de PDI).</t>
  </si>
  <si>
    <t>Demasiada burocracia y dificultades en las justificaciones, o nos ayudan o nos enseñan bien para no estar todo el rato subsanando</t>
  </si>
  <si>
    <t>Es excesiva la cantidad de documentacion necesaria para un simple desplazamiento. La fiscalizacion excesiva debido a las malas prácticas de unos pocos complica la gestion diaria de muchos. La solucion no es el aumento de la fiscalizacion, sino la aplicacion de medidas que realmente penalicen al que no use de forma adecuada los recursos de investigacion, sea quien sea.</t>
  </si>
  <si>
    <t>Estamos sobrepasados, la cantidad de tareas que se resuelven en los centros es descomunal</t>
  </si>
  <si>
    <t>Existe una descompensación en cuanto al descargo de horas de docencia entre unos cargos y otros.</t>
  </si>
  <si>
    <t>Hay que tratar de disminuir la carga burocrática, que cada vez está más inflada. Ahora no desempaño cargo académico, pero lo he desempeñado en el pasado.</t>
  </si>
  <si>
    <t>Insisto que la falta de presencialidad, dificulta la ayuda o el aporte de información recibida por parte de los compañeros/as; por lo que, o bien te equivocas, y/o inviertes mucho tiempo en averiguar cómo se hacen las cosas.</t>
  </si>
  <si>
    <t>La labor de secretaría está muy mal reconocida en relación al trabajo que supone.</t>
  </si>
  <si>
    <t>La participación en cualquier tipo de actividad de coordinación de docencia, docencia suplementaria en el PUM, pertenencia a una Comisión de seguimiento implica una ingente cantidad de trabajo administrativo para el que se dedican un número de horas muy elevado que se suma a la de preparación de las clases y atención al alumnado</t>
  </si>
  <si>
    <t>La profesionalización del personal técnico es indispensable para la ejecución de nuevas metas o proyectos de gestión institucionales. En mi opinión, el personal técnico sigue teniendo una mentalidad de "administrativo/a" que no se corresponde con las expectativas de quien suscribe, quien entiende que el personal técnico debería ser co-responsable no solo en el tratamiento técnico de la información (aspecto en el que se presentan también carencias de centralización efectiva de información y agilidad en su conocimiento/entrega), sino que debería ser consustancial al mismo una filosofía de toma de iniciativa que permitiera a los cargos de gestión realizar con mayor efectividad las tareas de los proyectos presentes y, en consecuencia, idear/proyectar/programar/crear/"visualizar" nuevos retos y proyectos de futuro.</t>
  </si>
  <si>
    <t>Los nuevos criterios respecto a las minoraciones hacen que no merezca la pena tomar un cargo de gestión. En mi caso, con las minoraciones que tengo debería de dar 11 créditos de docencia, actualmente soy Directora de Departamento con lo que debería deducirme 10 créditos y realmente me deduzco 3.5. ¿Creen que merece la pena? NO</t>
  </si>
  <si>
    <t>Mayor reducción de créditos o eliminar tareas que son administrativas y recaen en el gestor PDI.</t>
  </si>
  <si>
    <t>Necesidad de mas apoyo de personal técnico y especializado para desempeñar de forma mas adecuada y efectiva el cargo</t>
  </si>
  <si>
    <t>Pienso que existe un gran desequilibrio en las minoraciones docentes reconocidas entre los diferentes cargos de gestión.</t>
  </si>
  <si>
    <t>Se debería de facilitar las tareas de gestión que tiene que realizar el profesorado. En muchas ocasiones actuamos como administrativos</t>
  </si>
  <si>
    <t>Sigue habiendo demasiados trámites para determinadas acciones, como obtener una ayuda para un doctorando, pedir un proyecto de investigación, ...</t>
  </si>
  <si>
    <t>Sin sugerencias</t>
  </si>
  <si>
    <t>Sobrecarga de actividades de gestion que ademas no computan para minoraciones</t>
  </si>
  <si>
    <t>Sugiero un formato único para las memorias de proyectos en las convocatorias FEDER de la UJA que sea idéntico al del Ministerio.  O mejor aún, que la evaluación recibida por entidades como el Ministerio o la JA ya sirviera, acortando plazos y simplificando procesos.</t>
  </si>
  <si>
    <t>Yo he realizado pocos cargos de gestión, pero cualquier cargo tiene mucha burocracia que quita muchísimo tiempo a la docencia y a la investigación</t>
  </si>
  <si>
    <t>Actualmente no se pueden desarrollar prácticas con estas temperaturas tan bajas, hay que dejar todos los laboratorios abiertos y si no sufres el Covid, pillas una pulmonia. En las situación actual todo debería ser on-line</t>
  </si>
  <si>
    <t>Bajo la situación sociosanitaria actual, y siendo obligatorio el uso de mascarilla en la UJA, hay trabajadores/as que no llevan mascarillas en zonas comunes o de acceso compartido, dentro de los propios edificios, o que aún siguen fumando en los halls.</t>
  </si>
  <si>
    <t>Compartir despacho está bien, pero en época COVID estoy optando por teletrabajar. Independientemente de si para dar las clases es mejor hacerlo desde el despacho porque somos full house - 3 docentes - en el despacho. Y técnicamente, con las guías en la mano, no es lo correcto, debo estar en el despacho, aunque eso me ponga en riesgo a mí y a mis compañer@s, con la consiguiente molestia de ruido y alboloroto si uso el streaming para docencia para el resto de docentes del despacho.</t>
  </si>
  <si>
    <t>Creo necesario un mayor soporte de información, asesoramiento y mantenimiento informático.</t>
  </si>
  <si>
    <t>Cursos obligatorios (online y asíncronos) sobre riesgos laborales, así como aquellos básicos de cosas que se deberían conocer dentro de la universidad.</t>
  </si>
  <si>
    <t>Desde hace años no funciona la calefacción, no se puede estar en el despacho.</t>
  </si>
  <si>
    <t>El despacho es compartido entre 7 profesoras y profesoras, en mi caso en concreto comparto incluso mesa, estanterías, silla y ordenador.</t>
  </si>
  <si>
    <t>El profesorado sustituto interino tiene que llevarse su propio material (ordenador portátil en este caso) para poder trabajar y ADEMÁS desplazarse hasta el despacho con sus propios materiales para desarrollar su labor docente.</t>
  </si>
  <si>
    <t>El Servicio de Prevención de Riesgos Laborales no ha prestado una atención adecuada al profesorado durante la pandemia</t>
  </si>
  <si>
    <t>El sistema de calefacción/aire acondicionado del edificio B3 funciona sólo a veces.</t>
  </si>
  <si>
    <t>El tener un despacho compartido ha obligado a establecer unos turnos durante la semana en los que no puedo acceder a mi habitual puesto de trabajo</t>
  </si>
  <si>
    <t>En algunos despachos ubicados en seminarios, somos muchos compañeros lo que impide a veces trabajar de forma eficiente y concentrada. Asimismo, algunos materiales y equipos, están anticuados y podrían modernizarse.</t>
  </si>
  <si>
    <t>En cuanto a lugar de trabajo, estoy encantado. Pero me gustaría comentar lo siguiente, en agosto se desactiva "aires acondicionados" de los despachos, en mi caso, siempre trabajo desde el despacho y en agosto se hace imposible trabajar en estas condiciones.  Gracias por la iniciativa. Un saludo.</t>
  </si>
  <si>
    <t>En las dependencia hace mucho calor en verano y mucho frío en invierno</t>
  </si>
  <si>
    <t>En mi despacho hay un zumbido provocado por los servicios de ventilación. Tengo que tener cerrado el aire acondicionado. He puesto parte pero tras visita de los técnicos parece que no tiene solución. Es una vergüenza que algunos profesores aún fumen en sus despachos, el olor a tabaco me llega por el conducto de ventilación. Se deberían tomar medidas muy fuertes contra el profesorado que incumple la legislación y que fuma en sus despachos e incluso en los lavabos. También se debería prohibir y controlar que se fumara en los pasillos exteriores de los edificios. No puedo tener la ventana abierta ya que me entra directamente el humo.</t>
  </si>
  <si>
    <t>En mi opinión, debería haber más supervisión de los riesgos y protección individual en los laboratorios de investigación.</t>
  </si>
  <si>
    <t>En nuestro despacho somos 5 profesores (demasiados)</t>
  </si>
  <si>
    <t>En prevención de riesgos laborales muchas veces la respuesta a problemas planteados (ergonomía, despachos al lado de almacenes de productos peligrosos, etc) es, o no contestar, o decir que no está contemplado.</t>
  </si>
  <si>
    <t>Es absolutamente inaceptable impartir clase práctica en aulas sin ventanas, con la única ventilación de un extractor general del edificio situado a 50 metros de distancia.</t>
  </si>
  <si>
    <t>Esta situación de pandemia nos ha hecho darnos más cuenta de la necesidad de tomar conciencia de la PRL. los recursos de equipamiento, yo estoy bien pero cuando se incorpora un PDI nuevo hay dificultades en suministrarle recursos, sobre todo informáticos, debería de ser de oficio como para el PAS</t>
  </si>
  <si>
    <t>La climatización del edificio B3 en invierno es muy deficiente</t>
  </si>
  <si>
    <t>La prevención de riesgos laborales inexistente en la práctica.</t>
  </si>
  <si>
    <t>La silla del despacho me está destrozando la espalda pero no hay forma de que me la cambien por una ergonómica</t>
  </si>
  <si>
    <t>Los profesores sustitutos interinos necesitamos contar con el material necesario para desempeñar la docencia, que como mínimo es un ordenador el cual no tenemos y tenemos que traer el nuestro particular.</t>
  </si>
  <si>
    <t>Mi departamento adquirió una maquinaria maravillosa y muy cara, y no había espacio donde instalarla, ni la Universidad ni la EPS han sido capaces en 3 años de darnos un espacio o una solución, teniendo que ubicarla finalmente en espacios del departamento reubicando otras máquinas y puestos de trabajo. Daban ganas de dejarla en medio del campus y así habríamos salido en los periódicos.</t>
  </si>
  <si>
    <t>No hay</t>
  </si>
  <si>
    <t>No se ha informado como desinfectar el aula, maletín, etc</t>
  </si>
  <si>
    <t>Tanto las medidas de prevención adoptadas, como los equipos de protección individual adaptadas para el profesorado en la pandemia han sido y son totalmente insuficientes. Aunque se le has hecho llegar por parte del departamento sugerencias de mejora no han sido tenidas en cuenta. La única protección es la reducción de aforo del laboratorio (al 50%) y toallitas desinfectantes limitadas</t>
  </si>
  <si>
    <t>Algunas aulas de informática disponen de ordenadores antiguos que no funcionan bien. Antes existía la posibilidad de desconectar la red durante la realización de los exámenes, ahora no y eso permite que os alumnos puedan comunicarse entre ellos y con el exterior.</t>
  </si>
  <si>
    <t>Algunas de las aulas en las que llevo a cabo la enseñanza no están adaptadas correctamente para la situación actual que vivimos. No tienen ventilación natural y, los supuestos equipos de extracción dejan mucho que desear. Los dispositivos para la transmisión virtual de las clases en directo también están dando problemas, pues con el micrófono instalado en el techo de las aulas, desde casa apenas escuchan nada. Nos "obligan" a tener que solicitar material extra (como micrófonos inalámbricos) al departamento/área y si este no puede facilitarlo, tenemos que comprarlo nosotros mismos si queremos que el alumnado que está en casa pueda seguir la clase o, sencillamente, no perder la voz en una jornada de trabajo.</t>
  </si>
  <si>
    <t>Aunque entiendo que es una cuestion compleja el hecho de que los centros decidan horarios en distintos días obliga a que los ultimos esten condiconados por los horarios de los primeros dejandoles poco margen de maniobra y perjuicio a los profesores implicados.</t>
  </si>
  <si>
    <t>Como he indicado anteriormente, necesitamos más laboratorios docentes. Algunas aulas de A-4 son inadecuadas para la docencia pues al usar la pantalla de proyección se tapa la pizarra de tiza. Las pizarras portátiles son incómodas para el profesor y los estudiantes pues, son pequeñas, lo que obliga a reducir el tamaño de la letra y tienen muchos brillos que impiden la visualización correcta.</t>
  </si>
  <si>
    <t>Deberían dotarse de micrófono y altavoces todas las aulas.</t>
  </si>
  <si>
    <t>Distribución horaria de la docencia: Las personas que no tenemos hijos/as SIEMPRE salimos perdiendo. No tener personas dependientes a tu cargo supone al final una desventaja laboral. Este es mi 5º año en la UJA y mi 5º año adaptándome a las necesidades de los demás. En mi caso particular, sí que tengo que cuidar, y sola, a un perro de 55 kg que tiene sus necesidades y tiempo de dedicación propias de perro gigante. Estos cuidados o estos cargos no se contemplan. Pero si no tuviera perro da igual, una persona sin cargas de cuidados siempre acaba en desventaja laboral y es injusto. Laboratorios: los espacios para las prácticas de Enfermería son insuficientes.</t>
  </si>
  <si>
    <t>El alumnado en casa se queja de que no va bien el sonido desde el aula, a veces no ven la pantalla, etc</t>
  </si>
  <si>
    <t>El alumnado es excesivamente numeroso. Las aulas deberían tener un mobiliario que se pudiera organizar según las necesidades docentes de cada momento. Las aulas deberían estar adecuadamete ventiladas, cosa que llevamos demandando años y la única solución que nos han dado es que el profesorado nos dediquemos a subir y bajar persianas cada vez que entramos a una clase</t>
  </si>
  <si>
    <t>El catálogo de revistas electrónicas a las que se tiene acceso a través de la UJA es limitado en comparación con otras universidades</t>
  </si>
  <si>
    <t>El desempeño de las clases prácticas en el aula de plástica de la Universidad de Jaén (aula 11-A4) no está adaptada a los materiales y metodologías de la enseñanza que el PDI necesitamos desempeñar. Se requiere mobiliario de trabajo de taller artístico. El mobiliario de asiento que dispone el alumnado en el aula es bastante incómodo y resulta molesto para el seguimiento de la docencia en las horas de clase establecidas. Respecto de los recursos para la enseñanza virtual, valoro muy positivamente la adscripción de las cuentas TIC de la UJA a las herramientas Google para la docencia y comunicación con el alumnado. Para las actividades de investigación en Humanidades también se requieren de espacios de almacén y gestión de materiales.</t>
  </si>
  <si>
    <t>El edificio B-5, especialmente las aulas de la segunda planta, es nefasto para la docencia</t>
  </si>
  <si>
    <t>El horario de trabajo debería ajustarse a una franja horaria únicamente. Esto se debería recoger en los repartos que se hace de la docencia dentro de los Departamentos. No es normal que un PDI tenga comience sus clases a las 8:30 de la mañana y tenga la última a las 8:30 de la tarde, aunque sean estas las dos horas que tenga de docencia presencial al día y el resto de lo dedique a investigación y gestión. Es un rango de 13 horas diarias que no ayuda a la conciliación.</t>
  </si>
  <si>
    <t>El inicio del curso 2020/21 ha puesto de manifiesto las múltiples carencias de equipamiento de las clases para adaptarse a las medidas sanitarias exigidas</t>
  </si>
  <si>
    <t>El mobiliario y el espacio de las aulas de edificios como el B4 o el A5, son inadecuadas para la realización de trabajos grupales, o que permitan la interacción entre el alumnado. Si el profesor opta por utilizar otros métodos educativos que no sean el estrictamente  tradicional, el aula en formato de anfiteatro que tenemos en la mayoría de los edificios es muy inadecuada. Espacios sin escalones, con pupitres móviles, con fácil acceso a enchufes que facilite el uso de las TIC por parte del alumnado en clase, facilidad de acceso a la red wi-fi de la Universidad y la mejor cobertura de ella para todas las aulas, podrían ayudar mucho en la calidad e innovación docente.</t>
  </si>
  <si>
    <t>El que los grupos de tarde terminen sus clases de teoría o prácticas a una hora como las 21:30 es simplemente irracional. A una hora en la que en toda Europa están cenando o llendo a la cama en la UJA estamos impartiendo clase. Empezando las clases por la mañana a las 8:30 y eliminando la absurda hora para comer de 14:30 a 15:30 permitiría a los alumnos terminar a las 19:30.</t>
  </si>
  <si>
    <t>En algunas aulas los ordenadores no funcionan correctamente, creo que puede ser el teclado inalámbrico y no el ordenador en sí.</t>
  </si>
  <si>
    <t>en derecho vendría muy bien un simulatorio de sala judicial, para prácticas</t>
  </si>
  <si>
    <t>En Ingeniería Civil, en el área de Ingeniería de la Construcción no hay ni laboratorio ni equipamiento del mismo.</t>
  </si>
  <si>
    <t>En muchas ocasiones tengo la sensación de que hay más recursos de los que conozco o me da tiempo a aprender para poder utilizarlos</t>
  </si>
  <si>
    <t>En relación a la distribución horaria de las clases considero que se debería tener más en cuenta la conciliación familiar</t>
  </si>
  <si>
    <t>Es de aplaudir la dotación de las aulas con cámaras y demás elementos para emitir por videoconferencia.</t>
  </si>
  <si>
    <t>Es deficiente la Adecuación de los laboratorio para el desarrollo de las enseñanzas en condiciones de pandemia  Antes de realizar el contrato con Google Meet, la enseñanza virtual ha tenido dificultades cuando el número de alumnos era numeroso  El sistema de evaluación a través de ILIAS también ha generado problemas</t>
  </si>
  <si>
    <t>Es un debate que se debe abrir, pero horarios lectivos hasta las 21.30 son poco sensibles con la conciliacion familiar. Son muchas las horas desde las 8.30 hasta las 19:30, por ejemplo, para que se asigne docencia de mañana y tarde en esas franjas usando los 5 dias de la semana. Y sin embargo parece existir una tendencia a concentrar mas en menos dias de la semana en vez de a usar mejor las franjas existentes.    La docencia de master debería evitar jornadas maratorianas de una asignatura de 4 horas de profesores no externos. En mi opinion solo favorece la reduccion de desplazamientos de unos pocos, a costa de hacer soporífiras las clases para el alumno y el profesor.</t>
  </si>
  <si>
    <t>Esta muy bien la docencia virtual en estas circunstancias, pero cuando todos utilizan el mismo método puede no funcionar tan bien</t>
  </si>
  <si>
    <t>Faltan mayores recursos para las áreas de humanidades, las cuales, si bien no necesitan de un equipamiento tecnológico tan importante como en otras áreas (en términois generales), necesita de más y mejores recursos ESPECÍFICOS de bases de datos, equipamiento para la comunicación, licencias de software, etc.</t>
  </si>
  <si>
    <t>Faltaría suscribirse a muchas revistas científicas a las que no tenemos acceso</t>
  </si>
  <si>
    <t>He contestado teniendo en cuenta las clases en la pandemia. Falta ventilación, faltan filtros, falta limpieza y desinfección.</t>
  </si>
  <si>
    <t>He registrado muchas incidencias con la emisión en streaming desde las aulas. Las cámaras tendían a desconfigurarse, como se suele decir, cada dos por tres.</t>
  </si>
  <si>
    <t>ILIAS es un producto obsoleto</t>
  </si>
  <si>
    <t>Insisto en la falta de información o necesidad de una guía para nuevos profesores (recursos de biblioteca, investigación, etc...)</t>
  </si>
  <si>
    <t>Insuficientes laboratorios para las prácticas</t>
  </si>
  <si>
    <t>La adaptación de las aulas para el sistema de semipresencialidad ha sido muy deficiente. La calidad del sonido y de la imagen transmitida desde las aulas era pésima, dificultaba enormemente el seguimiento de las clases en modo telemático.</t>
  </si>
  <si>
    <t>La biblioteca universitaria debería de tener mayor capacidad de compra de fondos bibliográficos, al menos en Humanidades (concretamente en las Filologías).</t>
  </si>
  <si>
    <t>La plataforma Illias sigue dando problemas</t>
  </si>
  <si>
    <t>Las pantallas a mitad de pizarra son un enorme error. La cobertura de los teclados obliga a estar cerca del PC. ILIAS es una plataforma muy mejorable.</t>
  </si>
  <si>
    <t>Los aularios son adecuados para la impartición de clases excepto el B5, cuyas aulas parecen de colegio más que de universidad. Aunque supongo que eso ya no tiene remedio</t>
  </si>
  <si>
    <t>Los laboratorios de los que disponemos, aunque bien equipados, son claramente insuficientes para atender las necesidades docentes del Área, especialmente en el primer cuatrimestre.</t>
  </si>
  <si>
    <t>Me parece un error cambiar la plataforma de docencia virtual, después del tiempo de formación empleado para su correcto uso</t>
  </si>
  <si>
    <t>Necesidad de mejorar en las instalaciones de laboratorios o espacios para la docencia practica</t>
  </si>
  <si>
    <t>No tenemos un aula libre de mobiliario para la realización de las prácticas pese a que se lleva años pidiendo.</t>
  </si>
  <si>
    <t>No todas las aulas de esta universidad son lo mismo por lo que el desarrollo del trabajo va a depender del aula que te asignen. Hay aularios en los que hay deficiencia de iluminación, ventilación y ausencia de pizarras una vez que despliegas todos los medios técnicos con los que contamos.</t>
  </si>
  <si>
    <t>Reconozco el esfuerzo que se ha hecho para desarrollar un enseñanza virtual, pero la situación que estamos viviendo a puesto de manifiesto las deficiencias que tenemos.</t>
  </si>
  <si>
    <t>Respecto al  "Distribución horaria de las clases realizada por los Centros", la puntuación tan baja está motivada por le hecho de vernos obligados, desde la Facultad, a tener que impartir asignaturas de forma concentrada, lo que afecta gravemente a las actividades docentes y al aprendizaje del alumnado.</t>
  </si>
  <si>
    <t>Se sugiere una mejora de la ventilación en el aulario del Campus Cientfífico-Tecnológico de Linares (no cabe la posibilidad de abrir ventanas para facilitar la ventilación)</t>
  </si>
  <si>
    <t>Sugiero que se empiecen a dar pasos en pos de adoptar un modelo de horario de clases más europeo, la actual duración de 8:30 a 21:30 es excesiva y no permite la conciliación familiar (que no consiste solo en facilitar el llevar/recoger a hijos/as de colegios). La Google suite (no pensada para la docencia) ha permitido salvar la docencia durante la pandemia, puesto que ILIAS se ha mostrado completamente insuficiente para la evaluación y la comunicación con los estudiantes.</t>
  </si>
  <si>
    <t>Ya he comentado que deberían asignarse más recursos a enseñanza virtual.</t>
  </si>
  <si>
    <t>Al ser sustituto interino, nunca he sido partícipe de los cuestiones planteadas, por lo que lamentablemente no sé qué responder.</t>
  </si>
  <si>
    <t>Aún no tengo la experiencia suficiente, ni he tenido oportunidad.</t>
  </si>
  <si>
    <t>Como siempre, lo que falla es la previsión y los plazos para cumplir con cualquier cosa que se nos demanda. Siempre vamos con prisas...</t>
  </si>
  <si>
    <t>Creo que es fundamental una revisión continua de los grados, adecuando las asignaturas y temarios a las novedades que van surgiendo. Es inaudito que en el grado de Ingeniería Civil, no haya asignaturas optativas en 4º Curso específicas del ejercicio de la profesión de la Ingeniería Civil.</t>
  </si>
  <si>
    <t>Dada la sobrecarga de trabajo que sufrimos, no es factible implicarse en mecanismos de participacion</t>
  </si>
  <si>
    <t>Deberían tenerse más en cuenta los resultados proporcionados por la coordinación horizontal de los distintos cursos del grado.</t>
  </si>
  <si>
    <t>En mi oponion, en ocasiones la necesidad por mantender un numero de alumnos y unos parámetros de "calidad" reflejados en las memorias dificulta propuestas encaminadas a hacer mejor en la práctica la docencia de las titulaciones- la "calidad" vs la calidad. Pero esto tiene dificil solucion con los sistemas actuales basados.</t>
  </si>
  <si>
    <t>La elaboración de guías para este curso académico ha estado marcado por la incertidumbre en cuanto a la situación sanitaria, por lo que la complejidad y la falta de información ha sido manifiesta. Creo que ha sido una situación puntual de este curso académico.</t>
  </si>
  <si>
    <t>libertad de cátedra y guía docente única no parecen muy compatibles, a no ser que sea de mínimos</t>
  </si>
  <si>
    <t>Basicamente, la formación en el ámbito de la innovación y la docencia se ha convertido en un ejercicio personal. La mayoría de los cursos se tienen que realizar fuera de tu horario académico con lo que, en muchas ocasiones, son inviables para el profesorado. Amén de su utilidad.</t>
  </si>
  <si>
    <t>Descontento con el sistema de encuesta de percepción del alumnado sobre la labor docente del profesorado. Por dos motivos:  - El PSI en múltiples ocasiones se le asignan  impartir en asignaturas un número de créditos inferior al establecido para que el alumnado pueda evaluarle. Por ejemplo: Nos asignan 0'9 créditos en una asignatura y como ese encargo es inferior a 1'5 créditos  no está establecido que el alumnado pueda evaluarnos. Esto en nuestra categoría nos perjudica al no poseer informes de evaluaciones a efectos de acreditaciones. - El curso 2019-2020 en el primer cuatrimestre comunicaron que no se emitirían los informes de evaluación por una incidencia técnica. Igualmente en el segundo cuatrimestre comunicaron que el hecho de fomentar que el profesorado proporcione al alumnado el código de evaluación era una cuestión voluntaria. Considero que con independencia de la metodología (presencial o virtual) nuestra labor docente se realizó por lo que debe ser evaluada y emitido el correspondiente informe</t>
  </si>
  <si>
    <t>Después del desastre del curso pasado, este curso no se han realizado las encuestas del alumnado, aunque la docencia se ha impartido y otras universidades de nuestro entorno han continuado evaluándola. Esto supone un prejuicio grave para los investigadores en formación y ayudantes doctores de la UJA. Sugiero, en cualquier caso, una reformulación de algunas preguntas que inducen al estudiante a emitir juicios de valor para los que no están capacitados (capacidad del profesorado) o que permiten dar valores escalados a preguntas que serían más precisas si admitieran únicamente un si/no como respuesta.</t>
  </si>
  <si>
    <t>Echo en falta un mayor número de actividades/cursos/seminarios de mejora de la calidad docente en la EPS de Linares.</t>
  </si>
  <si>
    <t>El año pasado no se realizó la encuesta del segundo cuatrimestre y se perdió la del primero. Así que el sistema no funcionó.</t>
  </si>
  <si>
    <t>El curso pasado, teóricamente las encuestas del alumnado se perdieron. Esto repercute de forma muy desfavorable en personal sustituto que necesita de estos complementos para su valoración</t>
  </si>
  <si>
    <t>El nuevo sistema de encuesta de percepción del alumnado sobre la labor docente del profesorado no se desarrolló convenientemente antes de su puesta en marcha, por  lo que se perdieron las encuestas del primer cuatrimestre del curso 2019/2020, con el consiguiente perjuicio para el profesorado sometido a evaluación.</t>
  </si>
  <si>
    <t>El programa Docentia debería estar abierto permanente, para cualquier periodo.</t>
  </si>
  <si>
    <t>El programa Docentia requiere demasiado papeleo. Las encuestas de los alumnos son un mecanismo insuficiente para evaluar la labor del profesorado, y no tiene mecanismos suficientes para asegurar que la respuesta de los alumnos es veraz.</t>
  </si>
  <si>
    <t>el sistema de encuestas del alumnado sobre el profesorado no sirven para nada, es una pérdida de tiempo para el alumno y el profesor.</t>
  </si>
  <si>
    <t>En los últimos meses se han dado cursos de formación muy buenos relacionados con la enseñanza virtual a través de las herramientas de Google.</t>
  </si>
  <si>
    <t>Es inasumible que sea el profesorado el que realice las encuestas. El PDI no puedes ser el encuestador de su propia encuesta. Se está desvirtuando el objetivo de las encuestas y el papel que puede tener como indicador en los sistemas de calidad.  Desconozco si el Docentia que esta aplicando la Universidad cuenta con la acreditación de las agencias de evaluación autonómica o nacional</t>
  </si>
  <si>
    <t>Hay cursos de formación que están muy bien y se aprende bastante. Otros, sin embargo, son muy poco prácticos</t>
  </si>
  <si>
    <t>Insisto en el poco tiempo que llevo y en la Covid, no facilita que fluya la información entre personas, por lo que las opciones y recursos no llegan. En cuanto a las encuestas del alumnado sobre el profesorado considero que sería más útil una vez y al finalizar el curso, ya que por cuatrimestres y en las situaciones en las que nos encontramos, los alumnos/as tienden a culpar a los profesores.</t>
  </si>
  <si>
    <t>La encuesta de percepción del alumnado debe actualizarse. Algunos ítems han quedado desfasados y/o no miden calidad docente.</t>
  </si>
  <si>
    <t>Las encuestas del alumnado como informacion para el profesor son muy importantes. El problema es cuando su ámbito sale fuera de ese uso, aceditaciones de personas y títulos, etc. Creo que hay otros mecanismos que los equipos de direccion deberían usar para detectar si un profesor realiza o no una buena labor dentro de unos estándares.   Titulaciones con pocos alumnos, o con muchos alumnos apesebrados y dirigidos por las opiniones de unos pocos, o con alumnos que ya llevan tiempo en el sistema, pueden tener fuertes sesgos asociados a la percepcion del alumno sobre lo que si o no debe enseñar el profesor- aspecto que está fuera de su decisión, la penalizacion del profesor por exigir mas o menos, poner mas o menos pruebas de evaluacion etc. Es una pena, pero la objetividad que se espera de alumnos ya maduros no es siempre la que se observa en el aula.. Por suerte esta percepcion suele cambiar en años sucesivos cuando miran hacia atrás.   Las publicaciones de libros que nadie lee o artículos forzados en congresos docentes para obtener unos items en muchos tipos de estos sistemas de evaluacion, tambien es una perversion de este sistema de meritaje, que desmerece al que publica de verdad informacion relevante sobre su docencia, cuando está preparado y tras años de experiencia de impartición de una determinada materia.</t>
  </si>
  <si>
    <t>Las preguntas de la encuesta de percepción del alumnado hace tiempo que no se cambian; algunas son incorrectas, por ejemplo, preguntar sobre evaluación de la asignatura cuando esta no se ha producido</t>
  </si>
  <si>
    <t>Los ítems de la encuesta al alumnado no se han adaptado a la situación de docencia actual.</t>
  </si>
  <si>
    <t>Los portales tienen la dificultad de que a veces, no puedes acceder desde fuera de la UJA generando retrasos que pueden suponer la no asistencia. Las encuestas no se ajustan bien a la verdadera labor del docente. se mezclan cuestiones generales con particulares</t>
  </si>
  <si>
    <t>Los profesores asociados por la limitación horaria no podemos tener acceso a la mayoría de los recursos de formación docente</t>
  </si>
  <si>
    <t>No he valorado bien el sistema de encuesta de percepción del alumnado sobre la labor docente del profesorado (antiguo sistema mediante encuestas presenciales) porque en dos cursos académicos no obtuve puntuación alguna: un año se perdieron las encuestas y otro año no vinieron a hacerla ni me comunicaron nada. Lamentable,</t>
  </si>
  <si>
    <t>Nunca he usado el portal de formación del PDI, ni actualmente puedo acceder.</t>
  </si>
  <si>
    <t>Que se impartan más cursos de formación en horario de tarde.</t>
  </si>
  <si>
    <t>Esto varia mucho según las personas implicadas</t>
  </si>
  <si>
    <t>Existen comisiones, pero los defectos en la coordinación de contenidos entre distintas asignaturas del grado siguen ahí.</t>
  </si>
  <si>
    <t>Lo que se puede online</t>
  </si>
  <si>
    <t>Un departamento con mas de 80 profesores es inviable.</t>
  </si>
  <si>
    <t>Demasiada información desde múltiples fuentes. Solo la gestión del correo interno (desde oficinas, departamentos, centros y órganos de gobierno) es abrumador, lo consume un tiempo considerable.</t>
  </si>
  <si>
    <t>El número de mensajes que se envían con información institucional es muy elevado. La idea de agruparlas en uno sólo es muy interesante.</t>
  </si>
  <si>
    <t>En ocasiones en muy poca la informacion que transciende sobre los ordenes del dia de las juntas de centro o lo que se resuelve en las mismas, e incluso que la asistencia a las mismas se abriera al resto de personas del centro en el caso de determinadas tomas de decisiones, previa solicitud de los interesados. Esto si ha existido en otras epocas. La existencia de mayor informacion de lo que se hace y cómo, no solo favorece la transparencia sino que más gente se animo a participar en el funcionamiento del centro.  Me parece muy importante la centralizacion de los informes de informacion, que era excesiva, y los resumenes sobre lo que se debate en organos como el consejo de gobierno, y creo que algo parecido debería existir a  nivel de centros.</t>
  </si>
  <si>
    <t>La información institucional de la Universidad a los miembros de la comunidad universitaria está muy sesgada, tanto en medios como en contenidos, por la propaganda en favor de los equipos de gobierno y administradores en activo.</t>
  </si>
  <si>
    <t>Me parece muy acertada la reciente implantación de UJA Informa al objeto de reducir el número de correo electrónicos que recibimos.</t>
  </si>
  <si>
    <t>No me queda claro cuáles son los "Medios facilitados para la difusión interna y externa de actividades de interés relacionados con su actividad académica e investigadora", más allá de alguna actividad en concreto y de notificar las actividades interesantes a la dirección del centro.</t>
  </si>
  <si>
    <t>Recibimos un número de correos tan grande que nos saturamos de información, la mayor parte de la cual no nos interesa en absoluto</t>
  </si>
  <si>
    <t>Se han multiplicado en exceso los comunicados por distintas vías desde la Universidad para dar la misma información en el inicio del curso 2020/21</t>
  </si>
  <si>
    <t>Tras leerlas en repetidas ocasiones, no consigo entender qué es lo que se me pregunta en los dos primeros ítems. La redacción de los ítems necesita ser mejorada, de forma que sea más concreta.</t>
  </si>
  <si>
    <t>Adquirí el título de doctor antes de que la Universidad de Jaén fuese creada.</t>
  </si>
  <si>
    <t>Creo que se ha hecho un gran trabajo en la igualdad de oportunidades, aunque ciertamente quedan cuestiones por avanzar</t>
  </si>
  <si>
    <t>Desconozco los canales a través de los cuales la Universidad "facilita y apoya" a las personas para promocionar laboralmente.</t>
  </si>
  <si>
    <t>Durante la baja maternal se pierde el reconocimiento de los créditos de docencia de ese periodo, lo cual es fiel reflejo de la posición de inferioridad de las mujeres que tienen hijos.</t>
  </si>
  <si>
    <t>Es apremiante la puesta en marcha de un Estatuto del Personal Docente que organice de manera más precisa la promoción y desarrollo de la carrera universitaria.</t>
  </si>
  <si>
    <t>Esta encuesta es larguísima :(</t>
  </si>
  <si>
    <t>La coletilla "en el marco de sus competencias" puede matizar mucho la respuesta, no siempre queda claro para el trabajador hasta qué punto cada cosa es competencia de la Universidad y hasta qué punto es competencia de otros.</t>
  </si>
  <si>
    <t>La Universidad debería de ayudar más al profesor de cara a las sucesivas acreditaciones de ANECA. Otras universidades tienen servicios de atención personalizados para esta tarea.</t>
  </si>
  <si>
    <t>Las reducciones en los encargos docentes, no deberían entenderse solo como "un premio" para el que realiza muchas tareas, sino como un apoyo tambien para que se facilite la promocion de las personas que empiezan en el sistema. Muchas de esas tareas, transferencia, investigacion, ya tienen un reconocimiento asociado en formato económico a traves de complementos y demas, y a nivel de meritaje con las acreditaciones. En ocasiones es innecesario sumar reducciones adicionales que penalizan la promocion de otros haciendo que sumen mas docencia. Aspecto que se vio fuertememente agravado con los famosos 32 y 16 créditos.   Cargas de 18 créditos y 24 créditos, sin casi capacidad de acceder a reducciones, encargos en ocasiones de asignaturas cambiantes o de mucha carga de trabajo un año si y otro tambien, no favorece la promoción.  Dificultad en la participacion en organos o convocatorias por el hecho de no ser permanente es otro de los aspectos que desfavorecen la promocion en este sistema de meritaje excesivo en el que se acredita debe sumar muchos items de dirversa índole.  Como en casi todos los trabajos, el cuidado de la familia, aspecto que enriquece tambien a nivel laboral (eficacia, empatia, toma de decisiones más justas, etc) penaliza en la carrera profesional, y sobre todo todavía mas a las mujeres.  En estas ademas,  el pretender el liderazgo todavía se ve como algo negativo o algo que se alcanza no por merito propio sino gracias a otros, pese a que es algo que se espera de los hombres. Pero esto ya está cambiando poco a poco.</t>
  </si>
  <si>
    <t>Mi percepción honesta es buena (según mi experiencia personal) pero la realidad de los que inician su carrera ahora es bien distinta. La precarización y la existencia de figuras como PSI, las tasas de reposición (que la UJA no puede solucionar) y el envejecimiento evidente de la plantilla (al menos en mi entorno) son problemas que harán que los investigadores en formación, PA y PAD no tengan esa percepción.</t>
  </si>
  <si>
    <t>Se parte de una situación de desigualdad intrínseca con la sociedad en la que vivimos. Los órganos de representación de nuestra universidad no son una excepción y la toma de decisiones sigue mostrando esa desigualdad real.</t>
  </si>
  <si>
    <t>Conciliar vida familiar/social y laboral es muy difícil. Las exigencias son constantes y altísimas y el grado de competitividad, extremo.</t>
  </si>
  <si>
    <t>Considerando la responsabilidad de un profesor universitario, más aún si cabe en una titulación habilitante, y los méritos que se exigen para el acceso, este es uno de los  trabajos peor pagados en España. Los sueldos en general en todas las categorías son muy bajos, pero particularmente ofensivos son los sueldos de los sustitutos interinos y su agravio comparativo con los interinos de instituto.</t>
  </si>
  <si>
    <t>Creo que los reconocimientos no retributivos son poco explícitos. Lo de las felicitaciones creo que no se que son, pero sí que se han algunos premios anualmente que serían equiparables aunque faltan</t>
  </si>
  <si>
    <t>El PDI laboral temporal no puede cobrar los méritos docentes y de investigación reconocidos, lo que es una discriminación con respecto al personal indefinido.</t>
  </si>
  <si>
    <t>En cuanto a los permisos el problema es que hay que poner a un profesor que te sustituya y eso no es siempre posible.</t>
  </si>
  <si>
    <t>En el nuevo Plan de Ordenación Docente hay un apartado para actividades realizadas en la universidad que no cuentan como descuentos docentes ni económicos y que aún no sabemos qué beneficios van a suponer para el profesorado.</t>
  </si>
  <si>
    <t>Entiendo que la retribución está por debajo de lo exigido, también entiendo que el gasto público en España está disparado por lo que, no sé hasta qué punto sería factible una subida retributiva.</t>
  </si>
  <si>
    <t>He sido progenitor durante mi carrera universitaria y las medidas de conciliación de la vida familiar y laboral han sido, en opinión del que suscribe, meramente testimoniales. El sacrificio en diferentes parcelas (tiempo, esfuerzo y salud, por mencionar solo tres) para poder compaginar la alta exigencia académica (que se ha incrementado exponencialmente en la última decada) con la decisión de formar una familia es muy considerable, y sinceramente creo que ni la universidad ni las administraciones han sabido empatizar, calibrar y desarrollar políticas de discriminación positiva que distribuyan equitativamente las necesidades sociales de formación y relevo generacional.</t>
  </si>
  <si>
    <t>Los profesores asociados no tenemos derecho a nada</t>
  </si>
  <si>
    <t>Me parece un desproposito que como funcionario pueda cobrar mas del doble por hacer la misma tarea que hacía como laboral. La diferencia de sueldo solo basada en la antiguedad y/o categoría es perversa. Debería estar asociada mas a las tares desarrolladas.  El apoyo con medidas activas a la familia en nuestro ámbito, por ejemplo, mas que en aspectos como el los y las, debería pasar por ayudar más en planes de accion social, a problemas de fertilidad debidos al retraso que se produce debido a las carreras tan exigentes, o a situaciones de estres,  mas ayudas y convenios con guarderías cercanas que faciliten el cuidado de los hijos, etc.</t>
  </si>
  <si>
    <t>No es de recibo que por tener hijos a cargo la medida sea dejarnos volver a casa a las 20:30, o sea, no dar clases a partir de esa hora. A las 20:30 los niños están casi para dormirse.</t>
  </si>
  <si>
    <t>Sugiero que las medidas de conciliación de la vida familiar vaya más allá de las familias con hijos. Existen muchos modelos posibles. La modificación de los horarios de docencia sería un paso muy adecuado en esta dirección. Las cuestiones retributivas no son una cuestión que la UJA pueda abordar, entiendo que nuestra satisfacción o no con este punto debería estar fuera de esta encuesta, porque no podrían solucionarse.</t>
  </si>
  <si>
    <t>Todos los años nos cambian al final de curso los criterios de reconocimientos docentes, y normalmente, pare perjudicarnos. Lo que me parece una falta de respeto al trabajo que realizamos</t>
  </si>
  <si>
    <t>Ya comenté sobre lo que me parecían los incentivos y el sistema de retribución por trabajo y méritos</t>
  </si>
  <si>
    <t>- Valoro muy positivamente tanto los cursos de formación de PDI como el Servicio de Préstamo Interbibliotecario a través de CASBA y las actividades variadas de extensión universitaria (Cine Club Universitario, conciertos, visitas guiadas, etc)</t>
  </si>
  <si>
    <t>Creo que el sistema universitario andaluz concibe a las diferentes universidades como competidoras y no como posibles colaboradoras, lo cual tiene poco sentido teniendo en cuenta las diferentes características de unas y otras. La búsqueda de financiación externa, como síntoma de éxito alcanza un peso excesivo, no tiene en cuenta esas diferencias, disminuye los vínculos interuniversitarios y aumentará, a la larga, la desigualdad entre ellas; dado que hacia dentro tendemos a imitar el modelo, finamente nos encontraremos (creo que ya ocurre) en esta contradicción.</t>
  </si>
  <si>
    <t>El concepto de "sostenibilidad" debería permear toda la estrategia de la nueva universidad del siglo XXI, no solo la verde...</t>
  </si>
  <si>
    <t>Entiendo que en estas preguntas la escala se refiere al grado en que una persona está motivada o implicada y no al grado de satisfacción de su nivel de implicación</t>
  </si>
  <si>
    <t>Hay una apuesta excesiva por la "excelencia" y la foto rápida que muestra que se está en muchos sitios. A mi parecer esto esta descuidando aspectos muy importantes que tenía esta universidad tan pequeña en cuanto a cercanía de las relaciones, trabajo colaborativo y desinteresado, y la calidad de lo importante y no de la fachada. Pero esto es lo que mueve a la sociedad actual y la universidad es un reflejo mas de lo mismo.</t>
  </si>
  <si>
    <t>Me encantaría poder entrar en un grupo de investigación</t>
  </si>
  <si>
    <t>Me temo que es un poco arrogante (¿ingenuo?) por parte de los gestores de la UJA llegar a creer que la motivación de los profesores pueda depender fundametalmente de la gestión que ellos hacen y no de la vocación docente e investigadora de éstos. Agradezco en cualquier caso la posibilidad que se nos ofrece de dar nuestra opinión al respecto. Saludos cordiales.</t>
  </si>
  <si>
    <t>Mi grupo de investigación no hace nada como grupo</t>
  </si>
  <si>
    <t>No formo parte de ningún grupo de investigación, ni tengo muy claro requisitos u opciones para formar parte de alguno de ellos aunque tengo un interés máximo. En este sentido estoy bastante desencantado con la Universidad de Jaén.</t>
  </si>
  <si>
    <t>Si miro hacia adentro, estas son mis respuestas, pero cuando comparo con como están otros grupos entonces no se</t>
  </si>
  <si>
    <t>Soy consciente de una falta de motivación e implicación personal debida a mi juicio, por un lado:  por la decreciente implicación e interés de mi alumnado; por otro,  por la creciente cantidad de tareas administrativas que hay que realizar (y que en muchos casos recae sobre el profesorado) para poner en marcha cualquier iniciativa o propuesta y finalmente porque, con frecuencia,  me veo desbordada y sobrepasada por la cantidad de información que recibo a diario sobre la que, no ya es que no tenga tiempo de plantearme participar, asistir, etc. , sino casi, ni de leer.</t>
  </si>
  <si>
    <t>A ver, mi departamento es demasiado grande (yo  lo dividiría al menos en dos porque su gestión es muy complicada), nuestro director se deja la vida en esto y supongo que debe tener un nivel de estres al límite. Aún así, creo que lidera bien pero muy de tarea porque no le da tiempo a otra cosa, cada vez nos relacionamos menos y el bienestar psicológico es importante.</t>
  </si>
  <si>
    <t>El contrato programa no es un incentivo real, valora muy poco el esfuerzo que se hace por parte del departamento y de todos los profesores. Debería de estar mas ligado a la financiación de la Universidad   Desde la Universidad no se incentiva ni se motiva a mayor implicación y  dedicación en investigación y docencia. El profesorado es el que desarrolla esas actitudes y acciones de motivación a nivel personal</t>
  </si>
  <si>
    <t>En cuanto a la gestión del departamento, entiendo que es una labor tremendamente complicada, por lo que no sé muy bien cómo valorar este aspecto, es por ello que lo dejo en un 3.</t>
  </si>
  <si>
    <t>Insisto en que llevo poco tiempo y la comunicación en la presente situación es complicada</t>
  </si>
  <si>
    <t>La primera pregunta es incomprensible. Parte de la falsa percepción de que lo más importante en la gestión del departamento es alcanzar los objetivos del contrato programa. ¡Qué tendrá que ver con el liderazgo!</t>
  </si>
  <si>
    <t>Muy contento con el Director</t>
  </si>
  <si>
    <t>Creo que se hace una labor muy buena pero hace falta mas informacion a toda la escuela de lo que se hace y las decisiones que se toman, y favorecer la participacion de personas pese a que discrepen abiertamente de muchas de las politicas que se lleven a cabo. Es mas constructivo rodearse de opiniones diversas, pese a que luego se tome la decision que se crea mas acertada.</t>
  </si>
  <si>
    <t>Está como en medio y le veo más partidario que otra cosa, el verdadero líder es el director de depto aunque a veces creo que tenemos tantos jefes que  no se sabe bien quien tiene la autoridad,</t>
  </si>
  <si>
    <t>La actual Junta de Dirección de la Facultad de Humanidades es invisible.</t>
  </si>
  <si>
    <t>La petición de datos e información necesarias para obtener la validación de las titulaciones me parece desproporcionada, poco útil para obtener información valiosa y siempre se necesita "para ayer", lo que indica falta de previsión.</t>
  </si>
  <si>
    <t>- La UJA debe seguir profundizando en su relación con la ciudad de Jaén y provincia: actividades culturales, cursos de extensión universitaria, sedes físicas en barrios históricos de Jaén y Linares, etc.</t>
  </si>
  <si>
    <t>Considerar que, en situación de no presencialidad el profesorado pueda elegir impartir las sesiones desde casa o desde el despacho en lugar de obligar a que lo hagamos desde los establecimientos de la universidad. Debería ser una opción (y no una imposición) para que cada docente cumpliera con su obligación de la forma que le sea más conveniente y menos arriesgada.</t>
  </si>
  <si>
    <t>Hay una buena cultura de dirección, pero liderar lo que se dice liderar en sentido completo, pues es complicado porque no hay una relación cercana. El B1 esta muy lejos</t>
  </si>
  <si>
    <t>Las preguntas se van haciendo cada vez más incomprensibles</t>
  </si>
  <si>
    <t>No hay estímulos. Da igual quien trabaje mucho o poco, da igual los resultados objetivos obtenidos. Al final, la sensación es "café para todos/as". No se premia ni reconoce el esfuerzo. El sistema invita a dejar de implicarse.</t>
  </si>
  <si>
    <t>Respecto a estas cuestiones, tampoco sabría muy bien cómo responder, personalmente estoy totalmente volcado con mi función como profesor, me encanta y  casi no lo entiendo como un "trabajo". Sí es cierto que al tener tanto peso la investigación en nuestro currículum y no formar parte de ningún proyecto de investigación ni similar,  en ocasiones siento que el tiempo que invierto en los alumnos es tiempo perdido para "labrar" un futuro en la Universidad, lo que es cuanto menos, paradójico.</t>
  </si>
  <si>
    <t>Se nota el cambio de actitud de la segunda etapa. La primera etapa fue más constructiva, dialogante, y se tomaron iniciativas decisivas. Se ha pasado a una etapa de cumplir con lo incluido en el programa, etc. y da la sensacion de ser un poco inmovil, a lo ya planificado. Está muy bien, pero el diálogo con personas con opiniones diversas enriquece, pese a que al final se haga lo mismo. En ocasiones parece que molesta la discrepancia, y se consigue que todo se convierta en un monólogo.</t>
  </si>
  <si>
    <t>Solo puedo valorar los aspectos relacionados con el profesorado sustituto interino, que es el que conozco</t>
  </si>
  <si>
    <t>¿Cuál es la misión de la Universidad? ¿En qué consiste la excelencia? ¿son cosas tan evidentes que no necesitan explicación? ¿Estas encuestas cerradas son verdaderamente útiles? ¿por qué no se interpreta la calidad a través de métodos cualitativos? ¿qué fue del Claustro como lugar para el tratar los grandes asuntos que afectan a la comunidad universitaria? ¿Qué modelo de gobernanza necesitamos?</t>
  </si>
  <si>
    <t>Considero que la UJA impulsa adecuadamente la misión, visión y valores que tiene planteados en su plan estratégico pero, personalmente, no me identifico suficientemente  con esa visión  como para implicarme de un modo más proactivo.</t>
  </si>
  <si>
    <t>De nuevo, no contesto al tercer item, porque no entiendo (por más que lo leo) qué se me está preguntando. En mi opinión, la redacción de los ítems debe ser mejorada para futuras encuestas, de manera que sea entendible y se pregunte por aspectos concretos.</t>
  </si>
  <si>
    <t>En cuanto a estas cuestiones, me remito a lo que he indicado al inicio de la encuesta, cada vez me siento más desprotegido con respecto a alumnos problemáticos. Además el hecho de que sin investigación tarde o temprano no formaré parte de la UJA, me hace plantearme si merece la pena invertir tanto tiempo en el desarrollo de la asignatura más allá de dar mi horario de clases.</t>
  </si>
  <si>
    <t>En general considero que los "planes de calidad y excelencia": - son autoreferenciales - han hecho que ambos conceptos pierdan su significado - consumen una gran cantidad de tiempo y recursos a todos los niveles de la universidad que estarían mejor empleados en trabajar en otras cuestiones</t>
  </si>
  <si>
    <t>La gestión de calidad está basada en tasa de éxito y tasa de rendimiento. No se consideran otros indicadores como el nivel de estudiantado que entra en las titulaciones, análisis de tasas de éxito cercanas al 100% (¿Por qué se considera esto excelente?).</t>
  </si>
  <si>
    <t>La UJA debería saber definir y desarrollar su "sello propio" en un mundo (demasiado) cambiante, congeniando recursos y potencial de manera sostenible, motivadora y creativa, así como reconocer y "calibrar" los logros de una institución que ha mejorado sustancialmente, por encima de su tamaño y posición "natural" en el sistema universitario andaluz. La flexibilidad del voluntarismo y la implicación tiene un punto de inflexión que conviene no traspasar. Un proyecto a futuro de la UJA debería, insisto, "calibrar" los pasos dados hasta la presente en virtud de su potencial para diseñar la cantidad y calidad de nuevos pasos a dar a futuro...</t>
  </si>
  <si>
    <t>La universidad genera un discurso, que se puede estar de acuerdo o no, que se puede matizar e incluso debatir, y práctica otras cosas. Qué prima, obviamente la práctica.</t>
  </si>
  <si>
    <t>La Universidad NO fomenta valores de comportamiento ético. Este tema solo interesa desde el punto de vista teórico y sobre el papel.</t>
  </si>
  <si>
    <t>La Universidad permite comportamientos nada éticos al PAS y al Profesorado. No es ético que se permita que el profesorado que vive fuera de Jaén acuda solamente 3 días a la UJA. No es ético que el PAS no atienda servicios porque no se cumpla un requisito general, como por ejemplo no dar la llave maestra a nadie y cuando viene un comité externo de evaluación de un título no se da la llave maestra para mostrarles el Centro y se pone a nadie que nos acompañe, claramente esto sería una excepción que hay que atender. Mi Departamento va en dirección opuesta a la UJA y al Centro.</t>
  </si>
  <si>
    <t>No he valorado con alta puntuación si considero que la Universidad promueve la calidad y la excelencia como objetivo institucional porque en mi propia Área algún profesor ha actuado de forma no honesta, incurriendo incluso en delitos (varias veces), y aún a sabiendas de los hechos, la Universidad (como institución) no ha hecho nada al respecto, ni una amonestación, ninguna consecuencia.  Así no se puede promover la calidad y la excelencia si no la exiges a tus propios trabajadores; el mensaje para el resto es deprimente y desalentador.</t>
  </si>
  <si>
    <t>Solo tengo una queja en este apartado. La institución, en general, fomenta la ética pero también sabe quien no lo hace bien y no pasa nada, siguen haciéndolo mal y al final eso se ve y desmotiva.</t>
  </si>
  <si>
    <t>¿Se puede contestar a tanta generalidad y sacar alguna conclusión?</t>
  </si>
  <si>
    <t>Creo que algunas preguntas indagan sobre si "existe la posibilidad" de determinadas cuestiones (por poner solo un ejemplo, en el bloque sobre participación) pero no sobre el grado de satisfacción que sentimos con la participación efectiva que de hecho se de (o no) por parte de la comunidad universitaria.    Creo que además,  habría que profundizar más en el clima laboral del profesorado y no tanto en la percepción que tenemos sobre el desempeño de funciones de los departamentos, centros y equipo de gobierno.</t>
  </si>
  <si>
    <t>Creo que los problemas fundamentales del clima entre el profesorado se generan por actitudes individuales tóxicas y falta de corporativismo docente de un porcentaje del profesorado, que aunque es mínimo, hace daño. También  la falta de implicación y trabajo, muchas veces de este mismo profesorado, implica que el resto tenga que asumir mayores responsabilidades. Creo que se deben articular acciones destinadas a mejorar esto y adoptar medidas de control para evitar la relajación de ciertos docentes, puesto que amparados en la supuesta libertad ejercen el libertinaje.</t>
  </si>
  <si>
    <t>Creo que también se debería haber preguntado por las relaciones dentro de las áreas y los departamentos</t>
  </si>
  <si>
    <t>Demasiado extensa. Cansancio del entrevistado, lo que ocasiona falta de interés e implicación en la última parte del cuestionario.</t>
  </si>
  <si>
    <t>El cuestionario es demasiado largo y probablemente la tasa de respuesta sea baja</t>
  </si>
  <si>
    <t>En general mi visión en los distintos aspectos que afectan a la Universidad considero que son adecuados.</t>
  </si>
  <si>
    <t>Encuesta excesivamente larga. Sugiero incluir cuántas páginas faltan para concluirla. La redacción de los ítems a veces es poco clara.</t>
  </si>
  <si>
    <t>Encuesta muy extensa lo cual seguramente reduce la amplitud de la muestra.</t>
  </si>
  <si>
    <t>Enhorabuena por la encuesta, la cual deja "escanear", de arriba abajo, desde los cimientos hasta la cúspide, las personas, los grupos, la institución y el marco educativo/legislativo en el que esta se inscribe.</t>
  </si>
  <si>
    <t>Es larguisimaaaaa... por favor, plantearla de otra manera. He estado a punto de dejarla en varias ocasiones... sé lo importante que es contestarla pero ya os digo que una y no más... por favor, replantearla. Gracias</t>
  </si>
  <si>
    <t>Es una encuesta "enternecedora"</t>
  </si>
  <si>
    <t>Es una encuesta insorpotable.</t>
  </si>
  <si>
    <t>Espero que esta encuesta sirva para algo.</t>
  </si>
  <si>
    <t>Existen otros aspectos importantes que tienen que ver con la vida universitaria y la creación de un sentido de "comunidad". También tengo la percepción de haber ido derivando mi carga de trabajo hacia actividades meramente administrativas y de gestión, debilitando las relativas a docencia e investigación.</t>
  </si>
  <si>
    <t>Hay aspectos "más cercanos" que no se tratan en la encuesta y que resultan más determinantes sobre el clima laboral de cada uno, aunque también entiendo que no es fácil implementarlos en la encuesta.</t>
  </si>
  <si>
    <t>Hay demasiadas preguntas, lo que puede desaminar a su cumplimentación. Algunas preguntas son difíciles de seguir y saber a qué se refieren exactamente. En los departamentos pequeños, las preguntas del principio hacen que el anonimato sea complicado de asegurar.</t>
  </si>
  <si>
    <t>Hay mucha pregunta, que solo podría ser respondida de forma correcta por alguien que forme parte de organismos internos de la UJA, dado que así conocería mejor la existencia de los planes de liderazgo, calidad, transparencia, equidad en género....</t>
  </si>
  <si>
    <t>Hay muchas preguntas poco claras</t>
  </si>
  <si>
    <t>He echado en falta preguntas acerca del clima laboral /relaciones entre profesorado dentro de los departamentos; es decir, relaciones "entre iguales". Lo mejor de la encuesta considero que es el apartado de observaciones.</t>
  </si>
  <si>
    <t>La encuesta es demasiado larga y en ciertos momentos provoca cansancio seguir haciéndola, además hay muchas cuestiones que personalmente desconozco y sobtre las que aún no puedo opinar.</t>
  </si>
  <si>
    <t>La encuesta es excesivamente larga</t>
  </si>
  <si>
    <t>La encuesta es larga y tediosa. Entiendo que el personal no la haga pues me está llevando más de media hora hacerla y creo que los compañeros abandonan antes de terminarla.</t>
  </si>
  <si>
    <t>La encuesta es muy larga. 23 minutos en responder a una encuesta me parece demasiado.</t>
  </si>
  <si>
    <t>Mi baja sintonía con este tipo de elementos de evaluación es que tratan de valorar con un instrumento descriptivo problemas de valoración, mientras las encuestas no se acompañen de otros metodologías, entrevistas, grupos de discusión, poco se podrá concluir. Y aunque sean tan largas como está no sabrán realmente lo que ocurre bajo sus pies, tendrán datos e indicadores, en definitiva sabrán, pero no conocerán. Un buen ejemplo de ello es  que obviamente dan valor a palabras como libertad, calidad o transparencia, a la idea de liderazgo o gobernanza, pero no sabemos ni cómo se generan esas palabras , ni en relación a qué se utilizan. Esta encuesta plantea que la UJA está comprometida con la calidad, cosa que es obvia y no puede ser de otra manera, pero no dicen ni valoran qué calidad, dónde la calidad o si acaso es un valor o un mérito, un ejercicio propio de la administración o parte del buen-gobierno, un hecho que corresponde al mundo de los productos empresariales o la idea de estar conectado con la idea de bien-común, nada de esto se aclara, quizás por que del dicho al hecho hay un trecho... o quizás porque puede interesar hacer la encuesta, pero da un poco igual el resultado, que dicho así estará siempre inferido.</t>
  </si>
  <si>
    <t>MUCHAS DE LAS PREGUNTAS NO ESTÁN RELACIONADAS CON LA MOTIVACIÓN. HABRÍA QUE VER SI LA UNIVERSIDAD ATIENDE LAS NECESIDADES DE SU PROFESORADO Y VER LO QUE NECESITAN. EN LA SITUACIÓN ACTUAL DE COVID, NO SE HA TENIDO EN CUENTA LAS NECESIDADES DEL PROFESORADO. HE SENTIDO QUE LA UNIVERSIDAD NO SE PREOCUPABA POR SU PERSONAL. HAY QUE ELIMINAR BUROCRACIA.</t>
  </si>
  <si>
    <t>Muchas preguntas tienen una redacción descuidada, cuando no incomprensible. Brillan por su ausencia la calidad y la excelencia. Resulta descorazonador tener que enfrentarse a una tarea de este tipo y creo que solo los muy comprometidos con su trabajo serán capaces de llegar al final. Agradezco en cualquier caso el esfuerzo realizado. Saludos cordiales.</t>
  </si>
  <si>
    <t>Muchos de los resultados de la encuesta no deberían contemplar cuando se realiza el departamento al que pertenece el profesorado o si es hombre/mujer o categoría. Quizas debería desligarse los aspectos asociados a aspectos de la globalidad o la escuela y los del departamento, si es que es necesario tener informacion que identifique tantos aspectos del profesor. Por un lado se pierde el anonimato, al ser tantas las categoráis que tenemos etc, y por otro lado, ya en la anterior se notó que en aquellos departamentos que cuentan con miembros en organos de direccion de responsabilidad, el numero de encuestados fue menor. Y esto se evitaría eliminando la identificacion de estos apectos creo.</t>
  </si>
  <si>
    <t>No es un estudio de clima sino de satisfacción. Muchas preguntas no están bien redactadas. Hay preguntas dew respuesta SI/NO con opciones de respuesta Likert de satisfacción. El apartado de liderazgo no evalúa liderazgo.</t>
  </si>
  <si>
    <t>Por lo general, las preguntas son adecuadas, pero creo que sobran las que tienen que ver con la misión, la visión y los valores de la UJA  Primero porque no mucha gente conoce cuál es la misión, la visión y los valores; y, en segundo lugar, porque no veo la relación entre que se respeten/fomenten estos parámetros  y el que el PDI se sienta más o menos valorado, motivado o cómodo en su puesto de trabajo.</t>
  </si>
  <si>
    <t>Supongo que la encuesta dará una idea global sobre el clima laboral. Pero un aspecto que debe ser mejorado es la redacción de los ítems. Muchos de ellos son demasiado vagos y poco concretos. En algunos casos, ha habido ítems en los que no he sabido qué se me preguntaba en concreto. También la encuesta me ha parecido larga en exceso.</t>
  </si>
  <si>
    <t>Considera que las preguntas de la encuesta son adecuadas para conocer el clima laboral del profesorado</t>
  </si>
  <si>
    <t xml:space="preserve">Utilidad, accesibilidad y eficacia de uso del Portal de formación del PDI de la Universidad de Jaén. </t>
  </si>
  <si>
    <t>La necesidad de mejorar el salario y de que exista un mayor equilibrio en La dedicación docente del colectivo de PSI en general</t>
  </si>
  <si>
    <t>Desempeña cargo académico</t>
  </si>
  <si>
    <t>SI</t>
  </si>
  <si>
    <t>NO</t>
  </si>
  <si>
    <t>DIMENSIÓN PROMOCIÓN Y DESARROLLO DE CARRERA</t>
  </si>
  <si>
    <t>DIMENSIÓN CONDICIONES PARA EL DESARROLLO DEL TRABAJO</t>
  </si>
  <si>
    <t>DIMENSIÓN FORMACIÓN / EVALUACIÓN</t>
  </si>
  <si>
    <t>DIMENSIÓN COMUNICACIÓN PARA EL DESARROLLO DEL TRABAJO</t>
  </si>
  <si>
    <t>58.1</t>
  </si>
  <si>
    <t>41.9</t>
  </si>
  <si>
    <t>100.0</t>
  </si>
  <si>
    <t>69.9</t>
  </si>
  <si>
    <t>30.1</t>
  </si>
  <si>
    <t>17.3</t>
  </si>
  <si>
    <t>47.5</t>
  </si>
  <si>
    <t>1.3</t>
  </si>
  <si>
    <t>48.8</t>
  </si>
  <si>
    <t>48.3</t>
  </si>
  <si>
    <t>97.1</t>
  </si>
  <si>
    <t>2.9</t>
  </si>
  <si>
    <t>13.9</t>
  </si>
  <si>
    <t>83.7</t>
  </si>
  <si>
    <t>.3</t>
  </si>
  <si>
    <t>84.0</t>
  </si>
  <si>
    <t>2.4</t>
  </si>
  <si>
    <t>86.4</t>
  </si>
  <si>
    <t>5.3</t>
  </si>
  <si>
    <t>91.7</t>
  </si>
  <si>
    <t>93.1</t>
  </si>
  <si>
    <t>6.4</t>
  </si>
  <si>
    <t>99.5</t>
  </si>
  <si>
    <t>.5</t>
  </si>
  <si>
    <t>1.6</t>
  </si>
  <si>
    <t>17.1</t>
  </si>
  <si>
    <t>18.7</t>
  </si>
  <si>
    <t>12.0</t>
  </si>
  <si>
    <t>30.7</t>
  </si>
  <si>
    <t>7.2</t>
  </si>
  <si>
    <t>37.9</t>
  </si>
  <si>
    <t>49.9</t>
  </si>
  <si>
    <t>20.3</t>
  </si>
  <si>
    <t>70.1</t>
  </si>
  <si>
    <t>28.8</t>
  </si>
  <si>
    <t>98.9</t>
  </si>
  <si>
    <t>1.1</t>
  </si>
  <si>
    <t>3.5</t>
  </si>
  <si>
    <t>5.1</t>
  </si>
  <si>
    <t>8.0</t>
  </si>
  <si>
    <t>2.7</t>
  </si>
  <si>
    <t>10.7</t>
  </si>
  <si>
    <t>2.1</t>
  </si>
  <si>
    <t>12.8</t>
  </si>
  <si>
    <t>15.2</t>
  </si>
  <si>
    <t>3.7</t>
  </si>
  <si>
    <t>22.4</t>
  </si>
  <si>
    <t>25.9</t>
  </si>
  <si>
    <t>26.4</t>
  </si>
  <si>
    <t>1.9</t>
  </si>
  <si>
    <t>28.3</t>
  </si>
  <si>
    <t>3.2</t>
  </si>
  <si>
    <t>31.5</t>
  </si>
  <si>
    <t>5.6</t>
  </si>
  <si>
    <t>37.1</t>
  </si>
  <si>
    <t>39.2</t>
  </si>
  <si>
    <t>41.6</t>
  </si>
  <si>
    <t>44.3</t>
  </si>
  <si>
    <t>46.7</t>
  </si>
  <si>
    <t>54.1</t>
  </si>
  <si>
    <t>56.8</t>
  </si>
  <si>
    <t>57.9</t>
  </si>
  <si>
    <t>59.5</t>
  </si>
  <si>
    <t>62.1</t>
  </si>
  <si>
    <t>67.7</t>
  </si>
  <si>
    <t>70.7</t>
  </si>
  <si>
    <t>73.3</t>
  </si>
  <si>
    <t>8.5</t>
  </si>
  <si>
    <t>81.9</t>
  </si>
  <si>
    <t>84.3</t>
  </si>
  <si>
    <t>91.5</t>
  </si>
  <si>
    <t>93.9</t>
  </si>
  <si>
    <t>95.2</t>
  </si>
  <si>
    <t>.8</t>
  </si>
  <si>
    <t>96.0</t>
  </si>
  <si>
    <t>97.6</t>
  </si>
  <si>
    <t>Aunque la gestión de las prácticas curriculares externas me parece adecuada, estimo que el estudiantado no alcanza las competencias previstas con esta materia. Fundamentalmente, hay una falta de formación en el estudiantado que se une al hecho que el tutor/a de la empresa sólo busca la resolución de los temas que, en el período de duración de las prácticas,surgen en el día a día de la misma, sin tener en gran consideración la formación del alumnado.</t>
  </si>
  <si>
    <t>Creo que sería útil poder obtener, en cualquier momento del curso académico, un certificado de docencia impartida, en lugar de tener que esperar al fin del contrato. Sobre todo, en plazas como las de Profesor Sustituto Interino, donde el personal suele encontrarse en un proceso de solicitud de distintas plazas en distintas universidades, con el objetivo de estabilizar su situación laboral, sería útil poder incluir como mérito docente la docencia impartida hasta ese momento, pudiendo así obtener el mayor número de puntos posibles.</t>
  </si>
  <si>
    <t>Debido a la extinción de algunos grados, se está asignando al profesorado la tutorización y evaluación de los alumnos que tienen pendientes asignaturas de las que ya no se immparte clase, sin ningún tipo de reconocimiento académico. Cuando a los 24 créditos se suman varias de estas asignaturas, la sobrecarga de trabajo es inevitable. Sería de agradecer que se revisara esta situación.</t>
  </si>
  <si>
    <t>Disponemos un sólo técnico de laboratorio en el Departamento, que claramente es insuficiente. Los grupos de prácticas de 25 alumnos son inviables para las asignaturas que se imparten en mi área, en los que sólo hay un equipo o como mucho, dos.  Las tutorías colectivas no se nos tienen en cuenta en el POD.</t>
  </si>
  <si>
    <t>El criterio de elección de asignaturas atendiendo a un orden de prelación del profesorado está hoy en día obsoleto. Además, ninguna asignatura debería estar únicamente al cargo de un único docente por diferentes motivos. Se debe tender a fomentar una asignación docente de asignaturas a equipos docentes de al menos dos profesores, garantizando su continuidad y fomentando su mejora continua. En este sentido, se debe evitar a toda costa que cualquier asignatura recaiga exclusivamente en personal con poca experiencia.</t>
  </si>
  <si>
    <t>El ejercicio del derecho a la libertad de cátedra la tengo garantizada solo para la docencia en Grado, pero no en Máster. En el Máster en Investigación y Educación Estética (donde imparto), la Coordinación del Máster ejerce control unipersonal sobre la actividad docente del Máster. Esta situación se ha puesto en conocimiento de instancias superiores en reiteradas ocasiones y no parece que los órganos universitarios con responsabilidad en ello elaboren una respuesta y tomen medidas al respecto.</t>
  </si>
  <si>
    <t>El nuevo perfil del alumnado es pésimo, muy desmotivante, sin ganas de estudiar, creen saberlo todo y con un comportamiento nefasto en clase. La eficacia baja en tutoría se refiere a que no vienen apenas, salvo honrosas excepciones que lo son también en cuanto a comportamiento.</t>
  </si>
  <si>
    <t>El PDI, como su propio nombre indica, no solo se dedica a la docencia. La carga docente sería adecuada sin la carga de gestión que tenemos que llevar a cabo y que no se reconoce adecuadamente. La jornada laboral semanal ha se ser distribuida también, cómo no, teniendo en cuenta el tiempo dedicado a la investigación (sin la cual no podemos promocionar). Por todo ello el tiempo dedicado a la función laboral excede siempre al que deberíamos dedicar.</t>
  </si>
  <si>
    <t>En asignaturas obligatorias prácticas como Educación musical el ratio de alumnado es demasiado alto para poder realizar una docencia eficaz y satisfactoria.</t>
  </si>
  <si>
    <t>En determinadas asignaturas de Máster, pertenecientes a la escuela de Posgrado, no se realizan divisiones de grupos de prácticas (20 alumnos), que sí se tienen en cuenta en asignaturas de grado. Esto va en detrimento del desarrollo de dichas prácticas, puesto que los puestos de laboratorio son limitados y la atención del profesorado también</t>
  </si>
  <si>
    <t>En los criterios de ordenación docente UJA, debería tenerse en cuenta un aspecto clave en la dedicación docente del profesorado: el número de alumnos. No es lo mismo impartir un master, 6 créditos, con 8 alumnos, que una asignatura de 1º, 6 créditos, 82 alumnos. Pero a efectos POD, ambas computan de la misma manera. No es sólo el mayor esfuerzo docente (obvio) del segundo caso. Es la dedicación a tutorías o el esfuerzo de corrección de exámenes y prácticas. Por otra parte, UJA debería plantearse, cara a efectos POD, la relación entre esfuerzo docente y cursos de impartición de docencia. No es igual dar clase a alumnos de 1er curso (recién llegados a la Universidad, inmaduros...) que hacerlo a alumnos de 4º. Por experiencia propia de este profesor, puedo afirmar que la docencia en 4º es mucho más gratificante (además de cómoda, dicho sea de paso). No abordar estos asuntos, genera descontento en el profesorado en lo relativo a la asignación de carga docente POD.</t>
  </si>
  <si>
    <t>Es necesario tener en cuenta que la asignación inicial de las actividades de docencia no es la que se mantiene en la realidad ya que, año tras año, hemos de asumir encargo docente excedente  sobrevenido como consecuencia de bajas laborales y la lentitud del procedimiento para incorporar a personal para cubrir dichas bajas.</t>
  </si>
  <si>
    <t>Especificaré sobre algunos ítems:  La asignación/distribución realizada por el Departamento/Área de conocimiento de las actividades de docencia entre los profesores -&gt; creo que no se tiene en cuenta los conocimientos del nuevo profesorado. El apoyo de gestión para la realización de las actividades docentes prestado por las Unidades (Secretarias, Departamentos, Atención y Ayuda al Estudiante, administración Centros). -&gt; Hay poca información al respecto. El PSI que llega no tiene conocimiento de nada, solo de las asignaturas que debe impartir. Adecuación de la distribución de los grupos de teoría -&gt; en la Facultad de Humanidades, algunos grados tienen una ratio exagerada. No se puede realizar una docencia adecuada y tampoco una atención justa para el estudiantado. Se debería reflexionar sobre la distribución de horas de teoría en relación con la cantidad de alumnos. Adecuación de la distribución de los grupos de prácticas -&gt; a veces, aunque se dividan los estudiantes en grupos, sigue siendo elevado el número de alumnos. Además, la división de grupos requiere trabajar más horas que no se contempla en ningún lado.</t>
  </si>
  <si>
    <t>Falta de ajuste en algunos casos de los grupos de prácticas.</t>
  </si>
  <si>
    <t>Falta de material docente e instalaciones</t>
  </si>
  <si>
    <t>Grupos de teoría muy grandes. Necesidad de eliminar los 0.5 cr reservados a tutorías colectivas en muchas asignaturas Necesidad de redefinir los tamaños de los grupos de prácticas ("coeficiente de experimentalidad") en muchas asignaturas, especialmente, las de 1º de carrera.</t>
  </si>
  <si>
    <t>Hay profesores asociados de otras áreas de conocimiento que dan clase en áreas que no son afines.</t>
  </si>
  <si>
    <t>La actividad docente en el ámbito de la educación se ve mermada por el excesivo número de estudiantes y por un sistema que sólo valora la investigación de calidad, lo que redunda en un estrés laboral que afecta a la inmensa mayoría de profesores y profesoras de la facultad de educación</t>
  </si>
  <si>
    <t>La asignación por parte del departamento y área de conocimiento de las actividades docentes no debería basarse en la antigüedad del docente en la Universidad, sino en las competencias que se posean. Además de ello, el conocimiento y técnicas de enseñanza debería ser actualizado, mejorado y adaptado a los nuevos avances tecnológicos y, no depender de la ya mencionada antigüedad. Por otra parte, los grupos de teoría deberían estar igualados tanto por la mañana como por la tarde. La carga docente no es la misma para aquellos profesores que imparten docencia por la tarde en comparación a aquellos que la imparten por la mañana. El grupo de la tarde posee un 45% más de alumnos en comparación con cualquiera de los dos grupos de la mañana.  Además, esto es incluso más negativo si la preferencia de horario se basa una vez más en la ya citada antigüedad. Esta desigualdad en la distribución horaria entre profesores, desafortunadamente hace que para aquellos con más créditos de encargo docente sea muy difícil dedicar algún tiempo a las labores de investigación.</t>
  </si>
  <si>
    <t>La división entre docencia de mañana y tarde provoca innumerables conflictos tanto para el alumnado como para el profesorado: horarios de autobuses, conciliación, dobles jornadas laborales, etc.</t>
  </si>
  <si>
    <t>La dotación de técnicos de laboratorio es insuficiente para el apoyo a la docencia</t>
  </si>
  <si>
    <t>La labor de tutoría se ve muy resentida por su infrautilización por parte de estudiantes. Incluso la asistencia  a sesiones de tutorías colectiva se ve condicionada por su obligatoriedad o no.</t>
  </si>
  <si>
    <t>Las tutoria on Line están teniendo más demanda que las presenciales. Los grupos de practicas tienen que ser más reducidos</t>
  </si>
  <si>
    <t>Los coordinadores de grupos de prácticas curriculares se compensan con 1,2 créditos, lo cual no es en absoluto representativo del tiempo necesarios para realizar adecuadamente esta labor. Puede generarse o una inversión de tiempo mayor a la asignada o una coordinación insuficiente respecto a las necesidades derivadas de la responsabilidad de coordinación; o una combinación de ambas. La mayoría de PDI no quiere recibir este tipo de encargo docente, y el puesto termina siendo asumido por los profesores con figuras contractuales más débiles; sin posibilidad de rotación.  Esta situación finalmente conlleva una perdida de calidad de las prácticas, y menos tiempo para labores de investigación por parte del profesor asignado.</t>
  </si>
  <si>
    <t>Los criterios para las minoraciones docentes son inadecuados. Por ejemplo, la atención a grandes grupos sólo se le aplica al coordinador/a de la asignatura, que normalmente imparte la teoría. Para quien imparte las prácticas, que tiene que corregir gran cantidad de trabajos en grupos de unos 80 estudiantes, no se le tiene en cuenta esta minoración, algo que considero injusto.</t>
  </si>
  <si>
    <t>Los grupos de prácticas son excesivamente grandes, imposibilitando la realización de actividades más aplicadas.</t>
  </si>
  <si>
    <t>los problemas son estrucutrales: división entre grupos de teoría y práctica (inútiles y problemáticos en las titulaciones de CC Sociales), inutilidad del TFG, etc.</t>
  </si>
  <si>
    <t>Los servicios de apoyo administrativo (en departamentos, facultades y ciertos servicios situados en Rectorado) funcionan en numerosas ocasiones vía silencio administrativo o con un trato poco agradable</t>
  </si>
  <si>
    <t>Me contrataron por bolsa un día antes de comenzar las clases. Debería haber una mejor planificación del profesorado necesario Soy médico y me denegaron la compatibilidad horaria, ya que el puesto debería ser " Profesor Asociado en Ciencias de la Salud". Ruego cambiarlo y planificarlo para sucesivos contratos, ya que prácticamente la totalidad del profesorado en Medicina ejerce su profesión asistencial en la administración pública Ha sido una experiencia muy gratificante e ilusionante. Ojalá pueda desarrollar mi carrera universitaria en la UJA</t>
  </si>
  <si>
    <t>Observaciones: el absentismo de los estudiantes. De 50 matriculados acuden regularmente a clase un 30%. En el primer cuatrimestre solo he atendido en tutoría a 3 estudiantes. Este comportamiento se nota en la evaluación, tanto en la continua, como en la correspondiente a la prueba de examen contemplada en la guía docente.</t>
  </si>
  <si>
    <t>Ratios muy grandes tanto en teoría como en práctica. Desdobles que dificultan la coordinación entre asignaturas al haber solo 7 grupos de prácticas para 4 grupos de teoría.</t>
  </si>
  <si>
    <t>Se necesita más apoyo administrativo porque es insuficiente.</t>
  </si>
  <si>
    <t>Sería deseable que tanto los grupos de teoría como de prácticas fueran menos numerosos. Tal y como están sólo se pueden dar clases magistrales y las prácticas son poco prácticas</t>
  </si>
  <si>
    <t>Menor carga docente de los profesores noveles. Encargo de materias generalistas de cada área. - Reformulación de las tareas de las secretarías de apoyo. No sólo tramitación administrativa sino verdadera GESTIÓN de apoyo a la investigación y docencia - Mayor control del Departamento de la actividad docente y cumplimiento de programas - Prioridad absoluta en la elección de horarios de los profesores con personas dependientes en domicilio</t>
  </si>
  <si>
    <t>Aunque a mí no me ha ocurrido, hasta el momento, la posibilidad expresada por el Vicerrector de Investigación de negar la participación de los investigadores de la UJA en proyectos de investigación de otras universidades andaluzas, independientemente de las razones de tipo económico que la impulsan, supone, sin duda, una cortapisa seria a la libertad de investigación de la que aquí se habla.</t>
  </si>
  <si>
    <t>Casi todo el trabajo de gestión a nivel de investigación (burocracia, contratación de personal, economía, ...) recae, de manera importante, en el personal investigador mermando, de forma importante, el tiempo disponible para las tareas científico-técnicas que son las que realmente son competencia directa de dicho personal.</t>
  </si>
  <si>
    <t>El servicio de publicaciones resulta poco eficaz y eficiente. Es muy necesario poner en marcha el repositorio institucional de la UJA para la producción investigadora de los profesores, como tienen otras universidades.</t>
  </si>
  <si>
    <t>El sistema actual hace que para muchos de nosotros sea imposible desarrolar simultáneamente una docencia de calidad, la gestión de una EBC, una correcta conciliación familiar y, además, realizar una investigación del nivel necesario para publicar en revistas de muy alto impacto, que son las únicas que cuentan para alcanzar sexenios, subir de categoría, etc. El reconocimiento que se hace a la excelencia en docencia, si bien existe, sirve para bien poco.</t>
  </si>
  <si>
    <t>El volumen de los actuales encargos docentes en Departamentos que van a un porcentaje de plantilla cercano al 100% de su potencial, así como una dedicación responsable a la gestión universitaria, cuando es el caso, hacen inviable el desarrollo de la carrera investigadora.</t>
  </si>
  <si>
    <t>En las áreas de nueva creación no se tiene en cuenta para nada en la asignación de docencia la dificultad para llevar a cabo la actividad investigadora. Hablamos de áreas con un profesor titular y un interino, con mas de 45 créditos a impartir. Es necesario realizar un estudio específico de este tipo de áreas para poder compaginar la actividad docente y la investigadora.</t>
  </si>
  <si>
    <t>En ocasiones, trato de hostilidad hacia el investigador. El resultado es que es preferible participar en proyectos externos a la UJA que organizar uno desde la misma UJA.</t>
  </si>
  <si>
    <t>Es totalmente inaceptable que Coordinadores de proyectos Europeos (HE, H2020) no puedan tener retribuciones. En las condiciones actuales el PDI no volverá a pedir   proyectos Europeos</t>
  </si>
  <si>
    <t>Es una vergüenza que al colectivo de Profesores Sustitutos Interinos no se nos reconozca nuestras labores de investigación. Es contradictorio que, a pesar de que se nos diga que nos contratan solo para cubrir docencia, en las bolsas se nos midan nuestros perfiles investigadores cuando al mismo tiempo no se nos reconoce este perfil a la hora de solicitar apoyo, minoraciones, sueldo, etc.</t>
  </si>
  <si>
    <t>Falta de transferencia en la asignación de recursos y gestión interna de los grupos de investigación.</t>
  </si>
  <si>
    <t>La actividad investigadora se supone que es consustancial al trabajo del PDI. Pero la realidad no es así: en las universidades españolas -y UJA no es ajena a ello- investiga quien quiere. Y quien no, no, ya que no hay mecanismos que obliguen a ello. Las recompensas por investigar -sexenios, complementos autonómicos- son, en términos monetarios, entre escasas y ridículas. Resulta más rentable "pasar" de investigar, vivir bien dedicándose sólo a la docencia, y cobrar un poco -sólo un poco- menos que quien sí investiga y tiene muchos sexenios y quinquenios.</t>
  </si>
  <si>
    <t>La carga docente y las tareas de caracter administrativo hacen muy dificil sacar tiempo para la investigación</t>
  </si>
  <si>
    <t>La figura de PSI no tiene reconocida su función investigadora, sin embargo, los PSI también colaboramos con nuestros artículos en el reconocimiento de la Universidad de Jaén (y, en algunos casos, más que el profesorado permanente). Nuestra función en este ámbito debería reconocerse.</t>
  </si>
  <si>
    <t>Los Servicios Centrales de Apoyo a la Investigación son insuficientes. La atención que ofrecen es la mejor posible pero hay muy poco personal.</t>
  </si>
  <si>
    <t>No se puede investigar si las cargas docentes del profesorado están tan desequilibradas</t>
  </si>
  <si>
    <t>No se valora de manera adecuada la actividad investigadora para las minoraciones</t>
  </si>
  <si>
    <t>nunca he visto apoyo a la investigación</t>
  </si>
  <si>
    <t>Para el PSI no existe ningún derecho a la minoración, ni compensación de ningún tipo, pero sí que tiene que corregir una gran cantidad de TFG, realizar tutorizaciones grupales de prácticas, corregir prácticas, etc.</t>
  </si>
  <si>
    <t>Para PSI no existe  minoración docente</t>
  </si>
  <si>
    <t>Si bien existe apoyo y se proporciona información y recursos, la sensación es de cierta falta de ese apoyo en las labores de gestión (antes -solicitud- y durante el transcurso del proyecto)</t>
  </si>
  <si>
    <t>Si se hace una real dedicación docente es muy difícil compaginarla con un buen nivel de investigación. No se presta el suficiente apoyo a los jóvenes investigadores.</t>
  </si>
  <si>
    <t>Ver comentario en la sección de docencia.</t>
  </si>
  <si>
    <t>Ya lo he señalado en el apartado anterior. Es imposible llevar acabo una labor investigadora de calidad, como nos exige el sistema, teniendo que atender a 500 o más estudiantes por curso</t>
  </si>
  <si>
    <t>burocratización digital creciente. Cada vez dedicamos más tiempo a alimentar con documentos digitales inútiles e indicadores no válidos e invervibles</t>
  </si>
  <si>
    <t>Cada vez son más exigentes los requisitos administrativos en el desempeño del puesto de trabajo. El tiempo que ello lleva desanima, muchas veces, a emprender ciertas tareas. Grave error por parte de las Universidades españolas (UJA incluida).</t>
  </si>
  <si>
    <t>Como responsables de Área no hay minoración docente. Solo complementos al coeficiente de dedicación personal</t>
  </si>
  <si>
    <t>Debe mejorarse el mecanismo de recopilación de actividades desarrolladas por el profesorado para elaboración del coeficiente de dedicación académica personal. Actualmente se producen muchos errores que obligan al profesorado a tener que llevar una contabilidad propia de sus labores para temas que debería ser de conocimiento de la Universidad, Facultades o Departamentos, e.g. trabajos fin de título, pertenencia a comisiones, participación en PAT, etc.</t>
  </si>
  <si>
    <t>Demasiada burocracia e informes en todos los ámbitos (investigación y docencia) y poco apoyo de índole administrativa.</t>
  </si>
  <si>
    <t>Demasiado papeleo para todo. Ahora no lo desempeño pero lo he desempeñado prácticamente casi toda mi vida académica.</t>
  </si>
  <si>
    <t>El aumento del número mínimo de créditos a impartir hace que, en algunos casos, no se pueda beneficia de las minoraciones docentes por cargo, dificultando además la disponibilidad de tiempo para desarrollar de manera eficiente las exigencias del cargo.</t>
  </si>
  <si>
    <t>EL PSI no tiene ninguna minoración docente por  las actividades o cargos de gestión que desempeña.</t>
  </si>
  <si>
    <t>En mi labor de gestión considero que gran parte de mi actividad debería ser desempeñada por personal de administración y servicios, pero siempre se encuentran muchas dificultades para que dicho personal asuma ciertas tareas, recayendo finalmente en mi puesto de gestión.</t>
  </si>
  <si>
    <t>En relación a: Adecuación de las tareas de gestión que le son demandadas por la actividad académica e investigadora que realiza. (Informes, solicitudes, actas, memorias, justificación, etc.)  Nos hacen perder demasiado tiempo con gestiones administrativas y burocráticas, deberían simplificarse todos los trámites</t>
  </si>
  <si>
    <t>En varias ocasiones ha sido notoria la necesidad de un mayor número de personal administrativo.</t>
  </si>
  <si>
    <t>Es necesario mejorar la gestión, homogeneidad y facilidad de obtención de los datos de la UJA</t>
  </si>
  <si>
    <t>Excesiva burocracia</t>
  </si>
  <si>
    <t>Excesiva burocratización. Trámites de resolución muy tardía (sobre todo cuando hablamos de contratos en proyectos de investigación). Sobreinformación de convocatorias</t>
  </si>
  <si>
    <t>La burocracia y las reuniones son excesivas. Por ejemplo las reuniones de coordinación de Grado son muy frecuentes, redundantes y no aportan nada. Otro ejemplo en relación a la burocracia: tener que hacer informes de necesidad absurdos o el nuevo sistema de comisión de servicios...</t>
  </si>
  <si>
    <t>La gestión de la calidad requiere mayor apoyo técnico y administrativo.</t>
  </si>
  <si>
    <t>La gestión que puede llevar a cabo un profesor ayudante doctor no es la adecuada en muchas ocasiones. Se nos pide ser coordinadores de curso en la coordinación horizontal desde que llegamos, prestar servicio en diferentes comisiones, ser secretarios/as de las mismas, coordinadores de acuerdos de intercambio, etc. Todas estas labores no son reconocidas adecuadamente por la UJA y llevan mucho tiempo. Además de ello, por ser ayudantes doctores no tenemos la oportunidad de realizar labores de gestión que sí están reconocidas, tanto por la UJA como por ANECA, como ser secretario/a de departamento. Desde mi punto de vista, es claramente injusto.</t>
  </si>
  <si>
    <t>Las tareas de gestión son necesarias, pero están excesivamente burocratizadas, lo que incrementa el tiempo de ejecución. Es necesario configurar procesos más simples y eficientes.</t>
  </si>
  <si>
    <t>Necesitamos personal de apoyo en nuestro máster de educación bilingüe. Las labores de gestión que conlleva son ingentes (resolución de dudas, baremación de los preinscritos, enlace con el profesorado externo, asignación de tutores de TFM, organización de los tribunales...). Nuestro administrativo en el Dpto está saturado y hace lo que puede. No reclamo minoraciones docentes sino que alguien se encargue de estas tareas de gestión en vez de mí, para poder dedicarme a la investigación y docencia, que es lo que más procede como PDI que soy.</t>
  </si>
  <si>
    <t>Observación. Es una constante, no exclusiva de nuestra Universidad, sino generalizada, la carga burocrática que exige investigar. Incluso la desconfianza sobre los/as investigadores/as en el desempeño de sus tareas investigadoras. Insisto, es un asunto general del sistema universitario español.</t>
  </si>
  <si>
    <t>Para desempeñar el cargo con eficacia y eficiencia (calidad) necesitaría realmente dedicarme en cuerpo y alma sólo a él. Es imposible hacer todo lo que el mismo requiere en los tiempos y formas que se solicita.</t>
  </si>
  <si>
    <t>Qué los administrativos se encarguen de forma autónoma y con conocimiento y no haya que estar explicándoles cómo han de hacer el trabajo y que además no lo tengan hecho en el plazo necesario, lo cual supone una sobrecarga de trabajo administrativo para el profesorado cuyo tiempo debería dedicar a otras funciones, sino ¿para qué están los/as administrativos/as?</t>
  </si>
  <si>
    <t>Se necesitaria apoyo administrativo para el desarrollo de los Prácticum del Grado de Enfermería.</t>
  </si>
  <si>
    <t>Sería muy conveniente disponer de más personal técnico que apoyara la carga de gestión que se genera en un Centro.</t>
  </si>
  <si>
    <t>Sin un personal de servicio coordinado, comprometido y profesionalizado el desempeño de cargos unipersonales es un lastre en el desempeño personal e institucional.</t>
  </si>
  <si>
    <t>RESULTADOS DE LA ENCUESTA DE CLIMA LABORAL, EVALUACIÓN DEL LIDERAZGO Y VALORACIÓN DE LA INSTITUCIÓN DEL PERSONAL DOCENTE E INVESTIGADOR. AÑO 2022</t>
  </si>
  <si>
    <t>Al profesorado no se nos obliga hacer cursos de riesgos laborales ni simulacros de forma obligatoria. En cuanto a las condiciones del lugar, los despachos son espaciosos pero los equipos de ordenador están muy anticuados, tardan mucho en funcionar y se quedan pillados. Al final tengo que trabajar con mi ordenador personal porque con el del despacho es imposible. Además, llevo un año con la pantalla rota pero no ha venido nadie a cambiarla, y lo mismo con la silla. El aire acondicionado funciona cuando quiere.</t>
  </si>
  <si>
    <t>Condiciones físicas, calefacción: los splits situados en la parte superior de la pared no son la mejor forma de mantener caldeada una habitación (el aire caliente asciende)</t>
  </si>
  <si>
    <t>Considero que habría que mejorar la eficiencia energética y climatización de los edificios. Algunas aulas siguen sin tener un sistema de sonido que posibilite el utilizar micrófono. Los cañones de algunas aulas no ofrecen la nitidez suficiente para que el alumnado vea lo que se muestra en la pantalla con claridad.</t>
  </si>
  <si>
    <t>Creo necesaria la mejora del servicio de informática, tanto en recursos humanos  como medios técnicos para atender incidencias y problemas de este campo.</t>
  </si>
  <si>
    <t>Debería existir un espacio con nevera y microondas, en donde el profesorado que imparte clase en los turnos de mañana y tarde pudiera dejar la comida y comer tranquilo. El servicio de limpieza de los despachos es mejorable. No es normal que, en 4 años, nunca hayan limpiado las ventanas. Las aulas deberían de estar dotadas de un sistema de megafonía y los equipos de algunos edificios (ej. edificio B5) deberían renovarse, ya que no funcionan correctamente.</t>
  </si>
  <si>
    <t>El aerogenerador instalado en el tejado del edificio A3 produce mucho ruido y vibraciones en días de viento moderado o fuerte, y molesta mucho incluso en la primera planta (molesta incluso en los edificios vecinos de la calle). La iluminación de los despachos es obsoleta (tubos fluorescentes), y producen dolores de cabeza a algunas personas. No se impide el paso de vecinos al campus para pasear a sus perros, que no dejan de ladrar durante las clases y el trabajo de despacho. Muchas de las ventanas de los despachos (A3) están mal instaladas y/o conservadas, dejando pasar ruido y corrientes de aire, y el personal de mantenimiento no puede hacer nada al respecto. La climatización no funciona correctamente en numerosas ocasiones (A3). No hay secamanos eléctricos en los baños y el papel que se usa en su lugar se agota enseguida a diario.  Son solo algunos ejemplos de problemas flagrantes que observa todo el mundo a diario y nadie soluciona. La política de prevención de riesgos laborales no es eficiente ni proactiva, y si se aplica, es siempre motivada por quejas persistentes de personas influyentes.</t>
  </si>
  <si>
    <t>El Edificio D3 en invierno es realmente frío. Se da como excusa el ahorro energético, si bien en los pasillos de otros edificios, como el B4 o el Rectorado, la calefacción está siempre encendida.</t>
  </si>
  <si>
    <t>El edificio D3 no dispone de calefacción en pasillos, baños, etc.</t>
  </si>
  <si>
    <t>El sistema de temperatura es altamente ineficaz y costoso para la universidad y el medioambiente, frío o calor sin confort.</t>
  </si>
  <si>
    <t>En los días más fríos del invierno resulta prácticamente imposible alcanzar una temperatura de trabajo cercana a los 20 ºC en el despacho que tengo asignado.</t>
  </si>
  <si>
    <t>En mi despacho (ala delantera del edificio C5) hace muchísimo frío, y la climatización apenas lo amortigua.</t>
  </si>
  <si>
    <t>Hace mucho frío en los despachos y pasillos de la segunda planta del C5</t>
  </si>
  <si>
    <t>Hay escasez de información en cuanto prevención de riesgos.</t>
  </si>
  <si>
    <t>La asistencia informática es muy mejorable. Hay muchos servicios que se dejan de dar pronto, lo que obliga a cambiar ordenadores que funcionan perfectamente (me parece totalmente antiecológico) y otros servicios que no se ofertan y para los que hay que pagar a una empresa externa (contando la Universidad con personal preparado para llevarlos a cabo)</t>
  </si>
  <si>
    <t>La temperatura en invierno de la calefacción es baja y en los despachos hace frio.</t>
  </si>
  <si>
    <t>La Universidad de Jaén no me facilita equipamiento para trabajar, por lo que cada día debo de traer mi ordenador personal al puesto de trabajo. En el departamento la asignación personal no alcanza ni para pagar un congreso, así que menos aún para una pantalla o un ordenador.</t>
  </si>
  <si>
    <t>La Universidad de Jaén siempre ha echado balones fuera en materia de riesgos laborales. Incluso en cuestiones básicas de ergonomía en los despachos. La silla que tengo la he pagado de mis proyectos OTRI. Con los personales investigadores también nos reclaman que paguemos nosotros los recursos. Mejor no comentar otros aspectos más serios. Sobran las palabras y esta encuesta en materias que ya se conocen de sobra.</t>
  </si>
  <si>
    <t>Los ordenadores HP del plan renove están dando muchos problemas y complicaciones de uso</t>
  </si>
  <si>
    <t>Los sistemas de ventilación y temperatura (calefacción) con frecuencia no funcionan correctamente.</t>
  </si>
  <si>
    <t>Manifiestamente insuficiente los espacios disponibles como despachos y laboratorios para ejercer nuestro trabajo docente y en particular para la investigación</t>
  </si>
  <si>
    <t>Me dieron un despacho compartido en el edificio multiusos sin ordenador</t>
  </si>
  <si>
    <t>Mi despacho se encuentra en el edificio D3, donde hay despachos múltiples con 5 o más profesores, y despachos que originariamente eran para 1, con dos profesores y un becario. Es necesario ampliar el espacio para nuestro departamento.</t>
  </si>
  <si>
    <t>No me parece bien que se desconecte la climatización los días no laborables</t>
  </si>
  <si>
    <t>Problemas con la temperatura</t>
  </si>
  <si>
    <t>Problemas para acceder al aparcamiento a partir de algunas horas. Es necesario parking para acceso de PDI/PAS.</t>
  </si>
  <si>
    <t>Si bien existe un nivel relativamente alto de recursos y equipamiento, creo que debería seguir mejorándose en el acceso igualitario a los mismos, tanto a nivel departamental, como de centro, como de universidad.</t>
  </si>
  <si>
    <t>Mi despacho no cuenta con mobiliario adecuado. La silla que tengo tiene brazos y no me permite acoplarme bien a la mesa. Las mesas son fijas (no tienen altura regulable). -El sistema de bomba de calor funciona de forma irregular.</t>
  </si>
  <si>
    <t>Adecuación de las aulas, mobiliario: debería adaptarse a las nuevas metodologías de trabajo en grupos. Adecuación de los laboratorios, espacios: debería ajustarse el número de alumnos por grupo de prácticas para poder acceder a los laboratorios de forma segura y sin aglomeración.</t>
  </si>
  <si>
    <t>Adecuación de las aulas: bien en general, exceptuando las aulas del edificio C4 Adecuación laboratorios prácticas: insuficiente en relación a disponibilidad de laboratorios</t>
  </si>
  <si>
    <t>Algunos ordenadores de los aularios no funcionan bien. La universidad debería disponer de un laboratorio experimental en el antiguo edificio de Magisterio para realizar experimentos por parte de los equipos de investigación de los departamentos de Organización de Empresas, Marketing y Sociología y Psicología. Hay algunas publicaciones y/o bases de datos importantes que no están accesibles desde la biblioteca de la UJA. Se podría invertir en ampliar el acceso a esos recursos según demanda.</t>
  </si>
  <si>
    <t>Aunque no tiene fácil solución, casi todas las aulas tienen mobiliario no movible y formato auditorio. Eso puede dificultar la práctica docente en algunas asignaturas.</t>
  </si>
  <si>
    <t>Considero que, de cara a una mejor conciliación de profesorado y alumnado, la docencia debería ofertarse de forma mayoritaria en turno de mañana (y no de forma equilibrada entre la mañana y la tarde como ocurre actualmente en muchas titulaciones). Las aulas ya no responden a las necesidades de una formación basada en las competencias. Las mesas corridas y las gradas funcionan muy bien para impartir clases magistrales, pero no resultan tan adecuadas para trabajar en grupos (por ejemplo). Contar con un mayor número de aulas con un mobiliario flexible, sería de gran ayuda.</t>
  </si>
  <si>
    <t>Creo que se debería recuperar la opción de impartir tutorías de forma online, la calidad de la tutoría es igual que de forma presencial, incluso algo mejor debido a que facilita el uso de distintas plataformas web que nos pueden asistir en la tutoría. Además, la flexibilidad horaria que se puede tener con tutorías online es mayor, sobre todo para el personal que, por cuestiones personales, se desplaza a Jaén desde otras ciudades para exclusivamente impartir su docencia y/o estar disponible en el horario de tutorías que se ha establecido; horas de tutoría que a menudo se traducen en desplazarse a Jaén para trabajar en el despacho, sin recibir a ninguna persona en tutorías, puesto que no lo necesitan en ese día concreto.</t>
  </si>
  <si>
    <t>Desconocimiento del funcionamiento de PLATEA y ausencia de formación al profesorado para su correcta utillización</t>
  </si>
  <si>
    <t>El acceso a JSTOR es fundamental en nuestra labor investigadora y no tenerlo la dificulta enormemente. Sobre la distribución horaria de las clases, en las reuniones de coordinación se ha hecho mención por escrito en varias ocasiones a la posibilidad de tener un horario de tarde 14:30-20:30, lo cual sería sin duda beneficioso para el alumnado que tiene que salir de clase a las 21:00 para poder viajar en autobús a su casa. Por último, el sistema de sonido en el aulario A4 no es el adecuado para los ejercicios de escucha en las clases de inglés instrumental.</t>
  </si>
  <si>
    <t>El alumnado se suele quejar de que los asientos no  bastante incómodos en las aulas de teoría de numerosos edificios.</t>
  </si>
  <si>
    <t>El aula de prácticas 21 del A4 no tiene ventilación natural al ser ventanas fijas</t>
  </si>
  <si>
    <t>El aulario no es el idóneo, pero permite desarrollar la docencia correctamente. Considero que hay otras prioridades tanto para el profesorado, como para el alumnado que el cambiar mesas y sillas (a considerar la gestión de equipamientos que eliminan de la UJA =&gt; ODS).  Muchos departamentos no tenemos ni siquiera un lugar donde guardar y custodiar el poco material para investigación del que disponemos, ni decir ya un laboratorio para poder realizar las evaluaciones pertinentes. Horario de clase: las sesiones de solo 1h ralentizan y dificultan avanzar en la materia. Además, no permiten utilizar metodologías activas. Al menos 1:30h por sesión para poder hacer sesiones teórico-prácticas y fomentar el aprendizaje funcional.</t>
  </si>
  <si>
    <t>En ocasiones la distribución que se hace de las aulas específicas, para las sesiones de prácticas, provoca que se solapen en horario varias materias del mismo área y que sea imposible para alguno de los grupos acceder al aula específica durante todo el cuatrimestre. Tal vez se debiera tener en cuenta, a la hora de organizar los horarios, el uso que hacen las materias de las aulas específicas y, en la medida de lo posible, evitar esos solapamientos que suponen una enorme dificultad para el correcto desarrollo de la asignatura y perjudican tanto al docente, como al alumnado</t>
  </si>
  <si>
    <t>En relación a los equipamientos para la actividad docente, valoro muy positivamente el acondicionamiento de las aulas de uso docente. Pero las mesas fijas no favorecen las nuevas metodologías docentes (aprendizaje activo, aprendizaje entre pares, etc.). En el aula específica de plástica-edificio B4, existe el problema de que una profesora no deja disponible para el resto de profesoras del Área la llave del mobiliario interno, de modo que realiza un uso personal del mobiliario del aula (esta profesora no guarda la llave del mobiliario en el llavero del aula y no deja conocimiento al resto de profesoras del Área del sitio donde se guarda la llave). Sobre el equipamiento docente adquirido para materias de artes plásticas y visuales y a petición de una única profesora, no se informa ni se pone a disposición del resto de profesoras del Área de las nuevas adquisiciones del Departamento de materiales en convocatoria anual de Gerencia, de modo que el resto de profesoras del Área no tenemos conocimiento ni nuevos materiales disponibles para nuestra docencia en Grados y Másteres oficiales.  En relación a los equipamientos para la actividad de investigación, los equipos de investigación de humanidades necesitamos espacios de archivo de la investigación.</t>
  </si>
  <si>
    <t>Es urgente que la universidad de Jaén invierta en recursos bibliográficos y bases de datos, no puede ser que seamos la única universidad sin acceso ilimitado a Jstor o a Muse. Las aulas son amplias, pero se debería hacer un estudio de afinidad sobre qué salas son más afines a tener aulas con mobiliario movil para que se puedan hacer las actividades grupales y cooperativas sin que el mobiliario sea un obstáculo. La enseñanza online no funciona. No tenemos las herramientas para evitar que se copien en los exámenes online, la parte cooperativa es imposible de ejecutar de forma correcta, y el alumnado no se involucra en la enseñanza por muchas herramientas que utilicemos.</t>
  </si>
  <si>
    <t>Este pasado cuatrimestre, el sistema de envío de avisos a los alumnos no funcionaba correctamente, lo que ha generado problemas.</t>
  </si>
  <si>
    <t>Existe un alto número de recursos que debiera ir mejor acompasado con la prestación de mejor ayuda y formación técnicas.</t>
  </si>
  <si>
    <t>Falta la suficiente actualización y mantenimiento de las aulas docentes de ordenadores.</t>
  </si>
  <si>
    <t>Faltan espacios de simulación adecuados, amplios y suficientes para todas las asisgnaturas. Reclamación crónica del Departamento y la Titulación de momento ignorada sistemáticamente.</t>
  </si>
  <si>
    <t>Hay áreas de conocimiento que no tienen laboratorio ni equipamiento. Las prácticas se realizan exclusivamente en aulas de informática. Gestión de espacios para la asignación de la actividad docente es muy mejorable. En este curso me he encontrado con el doble de alumnos y me han asignado un aula con la mitad de espacio del curso anterior sin consultar. Además, necesito tres pizarras para la actividad docente, y con el aula asignada tengo dos que queda reducida a una si se utiliza el proyector.</t>
  </si>
  <si>
    <t>La distribución horaria de las clases es una locura. El alumnado permanece toda la mañana/tarde vegetando en una silla. Si el crédito equivaliera a menos horas (7-6 horas/crédito) quedaría una franja libre para que hicieran otro tipo de actividades (teatro, conciertos, asistir a conferencias...) . Y  no me refiero con esto a una disminución en el número de nuestras horas de dedicación docente.  Lo que hacen es permanecer en una silla mientras las /las profesores/as de turno utilizan el powerpoint para hacer resumen de artículos que deberían leer ellos/as por su cuenta. Estamos fabricando inútiles.</t>
  </si>
  <si>
    <t>La docencia en las aulas de informática está muy dificultada por que cada año es más complicado acceder a los softwares específicos necesarios para el desarrollo de algunas prácticas. El uso de PC-virtuales dificulta muchísimo el acceso a los alumnos. Los programas se ralentizan y en ocasiones no están disponibles por ninguna vía. Las incidencias en esta línea son continuas. Además los alumnos nos demandan a los profesores poder disponer de un aula informática de libre acceso, para poder acceder al uso de softwares especializados, sin necesidad de tenerlos que instalar en su propio ordenador (lo cual les supone gran dedicación de tiempo y recursos propios)</t>
  </si>
  <si>
    <t>La mayor parte de las aulas están muy bien, pero hay algunas que no son propias de una universidad, más bien parecen de instituto o colegio, como las del Edificio B5</t>
  </si>
  <si>
    <t>La pregunta sobre las instalaciones y equipamientos para las actividades de investigación nunca podrá tener una respuesta con satisfacción plena, porque siempre faltará algo.</t>
  </si>
  <si>
    <t>La Universidad no está suscrita a muchas revistas que son relevantes en nuestro campo</t>
  </si>
  <si>
    <t>Las aulas en formato anfiteatro, con escaleras y pupitres fijos son totalmente inadecuadas para el desarrollo de metodología activa. Además, los escalones dificultan el acceso del alumnado con dificultades de movilidad. Los pupitres fijos no permiten trabajar en pequeños grupos o disponer el aula para realización de seminarios y otras técnicas en las que el alumno sea el protagonista de su aprendizaje. Teniendo en cuenta el avance del uso de las TIC en clase, las aulas necesitan mayor número de enchufes para que el alumnado no se quede sin batería en sus dispositivos durante las horas de clase.</t>
  </si>
  <si>
    <t>Llevo 10 años pidiendo un aula para prácticas con sillas móviles (imprescindible para la realización de las prácticas) donde se puedan mover las sillas sin que me regañen en conserjería o al segundo día de clase me pongan un cartel en el tablón diciéndome sutilmente que está prohibido mover el mobiliario. Si esta encuesta sirve de algo para conseguir esto, les doy la enhorabuena.</t>
  </si>
  <si>
    <t>Llevo años demandando la incorporación de la universidad de Jaén a una base de datos concreta: https://www.jstor.org/ que facilitaría mucho mi investigación y que tienen todas las universidades andaluzas menos la de Jaén. Estaría bien que se apoyara la dotación de recursos para la investigación en humanidades.</t>
  </si>
  <si>
    <t>Los horarios docentes son para los profesores y alumnos bastante caóticos. La organización de las horas docentes de cada asignatura son en palabras de los alumnos internacionales un auténtico caos. Las instalaciones para la actividad investigadora siguen siendo bastante pobres y mal distribuidas en lo que respecta a los fondos que atraen distintos profesores/investigadores y grupos. Inamovibles durante décadas, lo que ciertamente es un error.</t>
  </si>
  <si>
    <t>Los laboratorios docentes están muy equipados pero sería deseable disponer de más laboratorios para optimizar los horarios</t>
  </si>
  <si>
    <t>Los laboratorios para prácticas docentes en Enfermería son insificientes.</t>
  </si>
  <si>
    <t>Los que investigamos en materia económica, sinceramente, tenemos muy difícil el acceso a algo esencial en nuestro campo: BASES DE DATOS. Sólo disponemos de SABI, pero eso limita mucho, al ser exclusiva de España y Portugal... Soy consciente del coste... Pero no se entiende por qué no se pueden comprar buenas bases de datos (Compustat, CRSP, Orbis o Amadeus, por poner un ejemplo) entre varias universidades andaluzas, y poder acceder por franjas horarias o por meses... Tener bases de datos no sólo es esencial para nuestro trabajo... Es también un potencial de atracción de talento investigador... Sugiero que, al menos, se considere para un futuro... Los economistas también somos científicos ... Y necesitamos material en forma de datos para trabajar.</t>
  </si>
  <si>
    <t>Los recursos para enseñanza virtual los adquiréw en época del Covid, o sea que han salido de mi nómina.</t>
  </si>
  <si>
    <t>No hay laboratorio de investigación disponible para poder desempeñar actividades investigadoras ni espacios aptos para ciertas prácticas</t>
  </si>
  <si>
    <t>No se atiende adecuadamente las necesidades de los laboratorios del Departamento de Informática, dado que no se tienen en cuenta las características diferenciadoras que tienen los estudiantes de informática en estos aspectos. Tampoco se cuida adecuadamente la renovación de las sillas de dichos laboratorios, lo cual es contrario a las prácticas básicas relacionadas con prevención de riesgos laborales. En cuanto a los horarios, es un poco anacrónico que se sigan utilizando franjas que empiezan a las "y media", relacionadas históricamente con antiguos horarios de autobuses. Se debería haber planteado hace ya tiempo el horario europeo, que permita una mayor conciliación familiar. Una mayor flexibilidad de horarios en los centros permitiría usar mejor los espacios y tener jornadas de trabajo que finalizasen a las 18 o 19 horas de la tarde. Con la utilización de la plataforma PLATEA hemos perdido muchas de las funcionalidades que ofrecía ILIAS. PLatea (basada en Moodle) es mucho más adecuada para la impartición de cursos on-line y en los que cada estudiante trabaja a su ritmo. Ilias por su parte estaba más adecuada al tipo de docencia presencial que realizamos en la Universidad.</t>
  </si>
  <si>
    <t>Para la implementación de metodologías activas centradas en el alumnado serían necesarias más aulas con mobiliario móvil.</t>
  </si>
  <si>
    <t>Sería conveniente que se hicieran sesiones para acordar los horarios entre los vicedecanatos de la Facultad de Humanidades y Ciencias de la Educación y el profesorado tras el POD. En la Facultad de Trabajo Social se realizan este tipo de sesiones y tienden a ser satisfactorias. De esta manera, no se incurre en la imposición de horario desde el vicedecanato correspondiente, sino a un ejercicio de escucha y compañerismo entre los y las docentes del curso en cuestión y el vicedecanato. Este tipo de actuaciones tendría en consideración a los y las docentes y a sus diferentes necesidades (investigación, gestión, etc.), favoreciendo, de esta manera, tanto la eficacia laboral como la conciliación familiar.</t>
  </si>
  <si>
    <t>Ventanas oscilobatientes en vez de correderas en muchos de los edificios de docencia.</t>
  </si>
  <si>
    <t>la distribución de horarios No suele contemplar la acumulación de días festivos en algunos cuatrimestres que pueden coincidir en el mismo día siendo difícil recueprar clases perdidas por ese motivo - los sistemas de retransmisión en las aulas No funcionan con efectividad</t>
  </si>
  <si>
    <t>Las aulas no permiten el movimiento del mobiliario y no facilitan la disposición en grupos, indispensable para el trabajo cooperativo.</t>
  </si>
  <si>
    <t>A las guías docentes habría que darles un repaso, sobre todo en relación al formato.</t>
  </si>
  <si>
    <t>Demasiado trabajo. Tenemos jornadas laborales maratonianas.</t>
  </si>
  <si>
    <t>En caso del Máster oficial en Investigación y Educación Estética, el profesorado que manifiesta otros criterios o estrategias para la actividad docente, es penalizado apartándolo de su asignación docente anterior. En este Máster, la coordinación de asignaturas se está asignando al profesorado menos experimentado (PSI, PAD), que en ocasiones es la primera vez que imparte en la asignatura y que hasta se trata de PSI no doctor. Son casos de asignaturas donde además participa profesorado con mayor categoría y experiencia (Catedrático, Titular, Contratado Doctor), y donde el profesorado experimentado se encuentra en un clima laboral de silencio y "hacer vista gorda", donde comunicar estos y otros aspectos es perjudicial para su asignación docente en el Máster. En relación a propuestas de mejora en Grado, en el último o últimos dos años, el conjunto del profesorado del Departamento no ha recibido información sobre las actuaciones que realizan las Comisiones de Calidad de los Grados.</t>
  </si>
  <si>
    <t>excesiva burocratización de los planes de estudios, fichas docentes, etc. (por ejemplo, quieres cambiar el nombre de una asignatura en un máster y no puedes) lo que dificulta adaptarse a la velocidad de los cambios</t>
  </si>
  <si>
    <t>La confección del horario de tutorías es muy mejorable; tanto en la aplicación que lo gestiona como en el cambio de normativa que se ha realizado este año una vez iniciado el curso en relación a la posibilidad de realizar tutorías online. Empieza, por desgracia, a ser práctica habitual en nuestra Universidad que se modifiquen los critrerios aprobados de forma arbitraria y sin usar los mencanismos adecuados.</t>
  </si>
  <si>
    <t>La elaboración, organización, propuestas, etc. de carácter docente es menos accesible y transparente en Másteres que en Grados.</t>
  </si>
  <si>
    <t>La respuesta en el caso del tercer ítem depende mucho de si estás presente en la Comisión de Evaluación del Grado correspondiente.</t>
  </si>
  <si>
    <t>Las propuestas para la mejora y revisión de los planes de estudio de las titulaciones de Informática en la EPS son ignoradas sistemáticamente.</t>
  </si>
  <si>
    <t>No se realizan rotaciones de los participantes en la comisiones organizadas por el departamento. Esto imposibilita la incorporación a las mismas de los profesores con reciente incorporación a los órganos colegiados.</t>
  </si>
  <si>
    <t>Organización docente profundamente encorsetada por grupos de prácticas del mismo tamaño independientemente del encargo docente del departamento y del número de contratos FPI, FPU, Juan de la Cierva, Ramón y Cajal, etc. , existente en el Departamento. Hay que abandonar semejante encorsetamiento disfuncional. Hay que ser más imaginativo para aprovechar el potencial docente de los distintos Departamentos y mejor la calidad de la investigación caminando hacia una reducción de grupos donde sea posible sin aumentar el personal docente..</t>
  </si>
  <si>
    <t>Respecto a la tercera pregunta, desde la implantación de los grados la UJA ha tenido mucho cuidado en que no haya existido una posibilidad real de modificar dichas titulaciones. Expreso esto siendo plenamente consciente de las dificultades que conlleva, pero también de lo necesario que puede llegar a ser en muchos casos.</t>
  </si>
  <si>
    <t>Al portal de Formación de PDI se debería poder acceder sin túnel virtual desde fuera de la institución</t>
  </si>
  <si>
    <t>Algunos de los ítems de este apartado son demasiado genéricos y difíciles de interpretar.</t>
  </si>
  <si>
    <t>Con la carga docente, no me queda tiempo ni para investigar. ¿Cómo va a dar tiempo a actualizarse y ha formarse en otros aspectos? Estamos áreas de conocimiento sobrecargadas, casi sin minoraciones, y otras en las que ni las necesitan porque no tienen necesidades docentes. La distribución de trabajo en la UJA es totalmente dispar.</t>
  </si>
  <si>
    <t>Considero que el sistema de encuestas, en sí, es válido. Cuestiono, no obstante, el procedimiento aplicado. Entiendo que no debería ser responsabilidad del profesorado, y que puede condicionar la respuesta de parte del alumnado, aún con todas las garantías aplicables y existentes.</t>
  </si>
  <si>
    <t>El Docentia es complejo y el profesorado pierde un número de horas muy elevado si quiere justificar cada ítem correctamente. El sistema de encuestas del alumnado con respecto al profesorado incluye elementos de evaluación objetiva, como el cumplimiento del horario de tutorías, en que el alumno puede marcar que no asiste, aunque no sea verdad, influyendo negativamente en la evaluación global del profesorado.</t>
  </si>
  <si>
    <t>El portal de formación del PDI, habría que hacerle un arreglillo. No es muy intuitivo y sobre todo el acceso a la plataforma de los cursos es complicado...</t>
  </si>
  <si>
    <t>El portal de formación PDI es "una odisea". Las encuestas de percepción del alumnado, así como que el propio docente sea quien deba de gestionarlo es un atraso. Deberías de revisar los ítems evaluados y ser gestionadas como antes (persona ajena y en un horario preestablecido para esa labor). ¿Por qué no se evalúa la labor docente por una persona experta y dejamos al alumnado esa potestad, cuya nota depende en última instancia del docente al que evalúan? ¿a caso el "profesor guay" que no hace examen, que evalúa atendiendo a sus propios criterios ignorando la guía docente es mejor docente que el que crea un temario de calidad, se preocupa por el aprendizaje de su alumnado y evalúa todo el proceso Enseñanza-Aprendizaje?. ESO ES LO QUE HACE LA ENCUESTA ACTUAL.</t>
  </si>
  <si>
    <t>El profesorado no debería participar en la realización de las encuestas por parte del alumnado al ser parte interesada del proceso. No le corresponde al profesorado  incentivar al alumnado a la realización de las encuestas</t>
  </si>
  <si>
    <t>El profesorado no tendría que tener nada que ver con el sistema de encuestas. Esto tiene que mandarse directamente al/a la estudiante.</t>
  </si>
  <si>
    <t>El sistema de encuesta de percepción del alumnado debe ser mejorado. Estas encuestas a día de hoy no reflejan realmente el desempeño del profesor sino el grado de simpatía que el alumnado tiene hacia el mismo, que normalmente se asocia con prácticas docentes menos estrictas y adaptadas a los antojos continuos del alumnado. Además, el hecho de que estas encuestas tan subjetivas sean la base de evaluaciones del profesorado no es pera nada razonable. El sistema debería ser mejorado y que se pueda realizar de forma online (recibiendo por sistema automático el alumnado el código para ello) sin que el profesor tenga que participar en ninguna parte del proceso. De esta forma también las encuestas llegarían a todo el alumnado.</t>
  </si>
  <si>
    <t>El sistema de encuesta de percepción del alumnado sobre la labor docente del profesorado lleva siendo cuestionado por gran parte del PDI desde hace años, y nadie hace nada.</t>
  </si>
  <si>
    <t>El sistema de encuesta para recoger información sobre la labor docente del profesorado es mejorable. Entre otras cosas, al introducir la clave que da acceso a las encuestas debería aparecer el nombre del profesor que se evalúa. Habría que reflexionar sobre el procedimiento actual de recogida de datos, la participación del alumnado es mejorable.</t>
  </si>
  <si>
    <t>El sistema DOCENTIA es muy costoso de solicitar para el PDI, una tarea muy demandante de gestión. La encuesta sobre la labor docente tiene sesgos no solo en contenido sino también en el número de estudiantes que responden, el control sobre esa participación. Esto se vincula con los criterios para conceder el reconocimiento a "buen docente" por el alumnado, donde impartir en grupos numerosos penaliza, las diferencias entre impartir en grado y en máster o doctorado, ...</t>
  </si>
  <si>
    <t>En los cursos donde fuera posible, se deberían ofertar en formato online. Ello facilitaría la participación de profesores que realizan su actividad en el Campus de Linares</t>
  </si>
  <si>
    <t>En multitud de ocasiones el alumnado utiliza la encuesta sobre labor docente, para demostrar su insatisfacción con otros aspectos de su vida universitaria. Por ejemplo si no tienen acceso a un aula de informática de libre acceso, lo reflejan en la encuesta del profesor, aunque no dependa de este dicho asunto. Tb es habitual que los alumnos penalicen en estas encuestas a aquellos profesores que sean más exigentes con el proceso evaluador, dejando el alumno a un lado la calidad del material, de los contenidos y la implicación del profesor con el proceso de enseñanza en sí.</t>
  </si>
  <si>
    <t>En relación a los cursos de formación del PDI, el profesorado de Linares tenemos mucha dificultad para asistir a los cursos que se organizan en Jaén, siendo muy pocos los que se organizan en Linares. Creo que se debería impulsar la relaización de cursos de formación online.</t>
  </si>
  <si>
    <t>Facilitar el acceso a el Portal de formación del PDI de la Universidad de Jaén. No puedo acceder desde el ordenador de mi dependencia en la UJA El profesorado debe estar ajeno y no participar en el sistema de encuesta de percepción del alumnado sobre la labor docente del profesorado. El índice de participación de alumnado es muy bajo. El antiguo sistema de encuesta (encuestador/a que presencialmente y en papel aplicaba la encuesta a los/as estudiantes) funcionaba correctamente y el docente se mantenía al margen y las encuestas reflejaban un alto índice de participación del alumnado.  Por otro lado, existen años en los que por las incidencias técnicas el profesorado no disponemos de los resultados de dicha encuesta, lo cual nos perjudica a efectos de evaluación de acreditaciones. Otro factor perjudicial para el docente es que no se evalúa su actividad docente en aquellas asignaturas en las que imparte menos de 1'5 créditos.</t>
  </si>
  <si>
    <t>La encuesta de percepción del alumnado tiene ítems que no tiene sentido que se pregunten como percepción. Por poner un ejemplo, con el nivel de absentismo que hay actualmente, se le pregunta al alumnado si asiste a clase el profesorado, ¿Cómo puede saberlo si es el o ella quien no asiste? Antes al menos el alumnado debía estar presente el día de la encuesta pero ahora es un código y puede hacerlo a distancia).</t>
  </si>
  <si>
    <t>La encuesta del alumnado no sirve para nada. Cada estudiante pone números casi al azar dependiendo de cómo le caiga el profesor/a de turno, que no va a tener que ver con cómo haga su trabajo si con lo fácil que se lo ponga para aprobar. El perfil del alumnado ha cambiado muchísimo, y es muy probable que antes estas encuestas si tuvieran un sentido pero ahora no lo tienen. Lo único que miden es si hemos sido "guays" para ellos/as, no si explicas los objetivos, sabes de la materia, y demás items de la encuesta.</t>
  </si>
  <si>
    <t>La forma actual de cumplimentación de las encuestas docentes hace imposible determinar si quién responde ha ido a clase o está en disposición de responder a esas preguntas. Habría que repensar el sistema dada su indudable relevancia.</t>
  </si>
  <si>
    <t>La gestión de ayuda económica para poder asistir a las actividades externas de perfeccionamiento como jornadas y congresos tarda demasiado en cubrir los gastos y en varias ocasiones es el profesorado el que hace pagos de antemano a la espera de que el administrativo haga el trabajo.  La plataforma de formación de PDI debería ser más intuitiva y sin tener las restricciones de acceder solo con la VPN de la universidad, puesto que luego en casa no podemos acceder.</t>
  </si>
  <si>
    <t>La Universidad no facilita la formación especializada a través de actividades externas (ni económicamente ni permitiendo permisos de larga duración)</t>
  </si>
  <si>
    <t>Las encuentas al alumnado deberían ser realizadas sin la intervención de los profesores.</t>
  </si>
  <si>
    <t>Las encuestas de percepción de la labor docente se deben enviar directamente a los estudiantes sin necesidad de la intervención del profesorado.</t>
  </si>
  <si>
    <t>Las encuestas no funcionan y dudo de su utilidad al ponderar únicamente un ítem.</t>
  </si>
  <si>
    <t>Los alumnos que  faltan con frecuencia a clase nos evalúan, y además no entienden las preguntas que les hacen.</t>
  </si>
  <si>
    <t>Los items que preguntan por más de una variable son difíciles de responder. Por ejemplo, encuentro que los recursos para la formación son muy adecuados, pero entiendo que no tenemos muchas facilidades para acceder a dichas actividades por incompatibilidad horaria con las demás tareas.</t>
  </si>
  <si>
    <t>Los sistemas de encuentas no funcionan correctamente, deberían mejorarse.</t>
  </si>
  <si>
    <t>Participar en actividades externas (asistencia a congresos, por ejemplo), implica un doble esfuerzo: el derivado de esa actividad y la recuperación de clases y tutorías para los días que ocupó aquélla. Los alumnos no tienen por qué perder clases porque un profesor asista a un congreso. Al no haber en las actuales estructuras docentes universitarias posibilidades de "derivar" clases a personal en formación (caso de becarios o ayudantes, como pasaba hace unas décadas), el profesor "activo" en sus ejercidos profesionales, se enfrenta a una sobrecarga de trabajo que, muchas veces, desanima a a participar en esas actividades externas.</t>
  </si>
  <si>
    <t>Portal de formación del PDI de la Universidad de Jaén necesita una actualización, además de que estuviera integrado en Universidad Virtual y no tenga unas credenciales de acceso aparte. El programa Docentia solo sirve para acreditaciones por lo que no es un mecanismo eficaz para controlar el desempeño del profesorado y muchos que no tienen que acreditarse, me temo que no lo harán nunca. Las encuestas de labor docente deberían ser más dinámicas, incluir medias, no incluir aspectos subjetivos ni hechos que pueden ser contrastados por otros medios (si el profesor comenta la guía ¿Qué significa que un alumno ponga un 1 cuando todos han puesto 5? no tiene sentido). Tampoco deberían depender de que el profesor pase un código. Además, se debería sensibilizar al estudiantado de su importancia y de que las hagan con rigor.</t>
  </si>
  <si>
    <t>Tanto el programa docentia como la encuesta están mal diseñadas y miden mal la actividad docente. Están desarrollados por aficionados y carecen de utilidad práctica. Sólo son un problema burocrático más que carga de trabajo inútil al PAS.</t>
  </si>
  <si>
    <t>Yo no creo que sea tarea del profesorado la de facilitar los enlaces para que el alumnado realice la encuesta.</t>
  </si>
  <si>
    <t>las encuestas telemáticas del alumnado están dando problemas en los últimos cursos. Hay un par de asignaturas de las que hicieron la encuesta (tengo constancia porque estaba yo en el aula) y nunca me llegaron los resultados.</t>
  </si>
  <si>
    <t>El departamento necesita más apoyo técnico para la gestión del posgrado y una unidad administrativa más eficaz.</t>
  </si>
  <si>
    <t>En relación a la coordinación interna del Departamento, tengo una gran satisfacción cuando la actividad se dirige únicamente a una profesora (permisos, autorizaciones, etc.), pero no con la actividad de gestión de asuntos del Área, en la que existe una influencia desigual de los criterios de una sola profesora del Área respecto del resto del equipo del Área.</t>
  </si>
  <si>
    <t>No existe ningún tipo de reconocimiento para los coordinadores de asignaturas de master con profesorado externo a la universidad, por el simple echo de que solo se atiende un grupo de alumnos. Los profesores que coordinan una asignatura de master, en la mayoría de las ocasiones imparten 1 solo crédito, lo cual no compensa el esfuerzo de coordinación de sus compañeros externos (totalmente ajenos a las metodologías universitarias), la coordinación de preparativos para exámenes, la coordinación y vigilancia de los exámenes de cada una de las convocatorias; la tutorización de alumnos, la correcciones de exámenes, revisiones y preparación de actas. El trabajo es inmenso para 1 solo crédito. Ninguno de mis compañeros PDI quieren coordinar este tipo de asignaturas; pero alguien tiene que hacerlo, de tal forma que los profesores implicados dedican mucho más tiempo del estipulado, sin posibilidad de rotación.</t>
  </si>
  <si>
    <t>Se debe mejorar la coordinación de la gestión de títulos entre los centros y los departamentos. Hay que introducir mejoras en los títulos para actualizarlos que no son atendidas correctamente</t>
  </si>
  <si>
    <t>Siempre hay UNA persona que decide todo.</t>
  </si>
  <si>
    <t>demasiada información no relevante, que merma tiempo, entre la que se esconde información relevante que pasa desapercibida</t>
  </si>
  <si>
    <t>El Área a la que pertenezco la "creé" en la UJA yo, el equipo de investigación lo creé yo, las guías docentes las hago yo, etc. Se me rompe la tecla "À y ";" del ordenador portátil que necesito para mi trabajo, teniendo dinero suficiente en el Área para arreglarlo, y la Directora tarde ¡9 meses", sí NUEVE MESES en decidirse, porque es algo muy delicado y se lo tiene que pensar.  Complicidad total del resto de miembros del Departamento. Esa señora podría haber parido dos veces porque dos años depués el ordenador sigue sin las dos teclas.</t>
  </si>
  <si>
    <t>El boletín ha sido un gran acierto.</t>
  </si>
  <si>
    <t>El Boletín UJA es una gran mejora, pero aún hay cosas que se envían a las listas y que se podrían evitar, como las Tesis a defender. En cuanto al repositorio de los boletines, si estuvieran en formato web (HTML) en vez de PDF se podrían hacer búsquedas más fáciles. Puede que en el boletín, cuando algo sea de mucha relevancia, podría tener un icono de advertencia o un color diferenciado en el título, a veces tiene un aspecto muy plano cuando hay entradas muy importantes mezcladas con otras bastante menos. Cuando se envíe información sobre charlas o reuniones, podría estar bien que se generara en la comunicación el enlace para añadirlo al Google Calendar.</t>
  </si>
  <si>
    <t>En cuanto al último ítem, es imposible que un gabinete de prensa con tan poco personal pueda llevar a cabo una labor satisfactoria de difusión externa de las actividades que ponemos en marcha los miembros del PDI.</t>
  </si>
  <si>
    <t>Habría que preguntar primero si existe comunicación al respecto.</t>
  </si>
  <si>
    <t>Tenemos comprobado el auténtico desbarajuste que hay montado con el boletín uja. Las exposiciones, excursiones o la hora del té con el Rector no pueden difundirse en el mismo sitio que las convocatorias de Investigación o el POD, por poner un ejemplo.</t>
  </si>
  <si>
    <t>¿Existe política de promoción por parte de la UJA?</t>
  </si>
  <si>
    <t>Creo que sería mejor que no se tuviera que pasar por el mismo proceso selectivo para ser Contratado Doctor si ya se hizo para ser Ayudante Doctor, sería suficiente con tan solo exponer un proyecto de investigación, ya que esta parte no se evalua para ser Ayudante Doctor.</t>
  </si>
  <si>
    <t>Cuando me incorporé a la UJA ya había finalizado mis estudios de Doctorado por eso no puedo opinar.</t>
  </si>
  <si>
    <t>El ambiente no facilita la labor dentro de la Academia</t>
  </si>
  <si>
    <t>En igualdad de género, la discriminación positiva no es igualdad</t>
  </si>
  <si>
    <t>En mi vida académica no he tenido ninguna facilidad gestionada por la UJA.</t>
  </si>
  <si>
    <t>Estuve acreditada durante tres año a la espera de la publicación de plazas para acceder a una figura de tipo laboral más estable, y con más derechos. Esto ha retrasado mi promoción profesional, y me ha perjudicado económicamente. Se deduce un transfondo de desigualdad en concepto de genero, edad y responsabilidades familiares.</t>
  </si>
  <si>
    <t>La gran mayoría de las plazas de PAD tienen una línea de investigación definida, que normalmente coincide con uno de los candidatos a la plaza. Dicha situación deja al resto de candidatos en una situación de desigualdad.  Por otro lado, el sistema de oposición establecido por la Universidad de Jaén es demasiado demandante para las plazas de PAD. Desde mi punto de vista, carece de sentido tener que preparar una asignatura que, en muchos casos, no se impartirá en el futuro. Creo que el sistema de oposición, tal y como está establecido en la actualidad, es negativo para propia universidad, ya que los candidatos (la mayoría PSI de la UJA) han de parar durante varios meses su actividad investigadora para preparar las pruebas de oposición.</t>
  </si>
  <si>
    <t>La promoción de categoría la he vivido de manera aislada y unipersonal, con la sensación de que yo tenía un problema (acreditación y/o concurso), y de que yo tenía que apañármelas para solucionarla por mi cuenta. He encontrado respaldo por el órgano de Vicerrectorado de Profesorado para facilitar mi interinidad en el periodo en que esperaba la acreditación. Pero no he tenido ayuda y servicios de la UJA para superar esa evaluación. Igual para Sexenio, etc.</t>
  </si>
  <si>
    <t>Las bolsas de PSI no son nada transparentes en comparación a otras universidades andaluzas. No tiene sentido que no podamos ver el nombre de les demás candidates y que no salgan las puntuaciones desglosadas por bloques.</t>
  </si>
  <si>
    <t>Llegado este punto, agradecería saber cuántas páginas faltan por contestar.</t>
  </si>
  <si>
    <t>Ni la universidad en la que me doctoré ni en ésta, donde me convertí en PTU (con retraso porque me pilló la creación de por medio) y PCU (con tasa de reposición de más de cuatro años) han hecho nada.  El material me lo he comprado yo porque la investigación no espera la petición de 3 libros al año durante un año o mas (ridículo presupuesto de biblioteca), el ordenador seguro lo he puesto yo y cuando llegué aquí era mujer y muy joven, por lo que tuve que aguantar el acoso hasta que el tipo desapareció.</t>
  </si>
  <si>
    <t>Obtuve el título de doctor en otra universidad, así que la pregunta VII.d no aplica.</t>
  </si>
  <si>
    <t>Parece que se prefiere solamente la consolidación del PSI, no existiendo ningún plan de consolidación de los FPU nacionales o postdoctorales.</t>
  </si>
  <si>
    <t>Aunque es difícil de compaginar el calendario académico, lo cierto es que el periodo vacacional queda prácticamente limitado al mes de agosto.</t>
  </si>
  <si>
    <t>Considero que el horario lectivo hasta las 21.30 es incompatible con el desarrollo de una vida personal plena, tanto para trabajadores como estudiantes.</t>
  </si>
  <si>
    <t>Durante 8 años he sido profesor sustituto interino, y cualquier cosa que te impidiese la realización del encargo docente implicaba la anulación del contrato. Me he sentido totalmente al margen de los derechos básicos de cualquier trabajador, como madre y como ser humano. El tiempo libre debe emplearse para lograr acceder y superar la promoción interna.</t>
  </si>
  <si>
    <t>El profesorado desempeña muchas funciones que no son reconocidas. Realiza muchas tareas de índole administrativo</t>
  </si>
  <si>
    <t>El sueldo de los PSI es totalmente inadecuado para la labor que desempeñamos.</t>
  </si>
  <si>
    <t>El tiempo y la dedicación prestados a la universidad tiene en general un reconocimiento económico insuficiente.</t>
  </si>
  <si>
    <t>En cuanto a los permisos para asistencia a congresos , estancias, etc., resulta contradictorio y muy negativo exigir al profesor que busque a algún compañero para que se encargue de hacer las tutorías durante su ausencia o deba recuperarlas a la vuelta. En estos casos de ausencia temporal por trabajo, las tutorías deberían quedar en espera a la vuelta o, como mucho, atenderse telemáticamente. Igualmente, en general, durante el curso debe permitirse la realización de las tutorías de forma telemática o presencial (y no solo presencial física) a elección y acuerdo de alumno y profesor.</t>
  </si>
  <si>
    <t>En el ítem 3, el reconocimiento se limita mucho a nivel de departamento. En cuanto al número 4, solo puedo hablar del Plan de acción social, el cual me parece satisfactorio.</t>
  </si>
  <si>
    <t>Es llamativo que el PDI que imparte docencia en Linares, al coincidir las fiestas locales con el mes de agosto, no disfruta de esos días de descanso. Por contra, el PDI de Linares sí disfruta de esos días a lo largo del periodo anual</t>
  </si>
  <si>
    <t>Esto no creo que sea una cuestión a abordar de forma individualiza por parte de la Universidad de Jaén, sino que sería una cuestión nacional. Desde mi punto de vista, un Profesor Sustituto Interino debería tener las mismas condiciones salariales que un Profesor Ayudante Doctor. Desde el punto de vista docente, y siempre centrándome en un trabajo a jornada completa, impartimos los mismos créditos que un Profesor Ayudante Doctor. Además, a nuestra actividad docente se le ha de asignar la complejidad que implica una sustitución, y es que cada curso se imparten asignaturas distintas, en grados distintos y en distintos puntos del curso académico, lo que puede suponer un aumento de trabajo por parte de docente para impartir su docencia de la mejor forma posible para el estudiantado, algo que sería más fácil si año tras año se imparte la misma docencia.  Además, se alega que el sueldo de un PSI es más bajo debido a que se le paga únicamente para impartir docencia, y no por investigar. Pero la realidad es que un PSI suele ser una persona que está empezando en su carrera académica, y que, por tanto, necesita aumentar sus méritos docentes, pero también de investigación, por su propio interés para obtener una plaza estable en alguna universidad. Por lo tanto, investigará tanto o más que un PAD, indicando en los artículos y resultados de investigación obtenidos, que pertenece a la Universidad de Jaén, en este caso. Así que podríamos decir que investigará para la universidad en la que está adscrito como PSI, pero sin recibir ningún tipo de retribución económica al respecto.</t>
  </si>
  <si>
    <t>Felicitaciones, elogios de la UJA???</t>
  </si>
  <si>
    <t>Frente a lo que hacen otras universidades, la UJA no reconoce trienios a los antiguos FPU</t>
  </si>
  <si>
    <t>La retribución mediante sexenios es injusta para el personal funcionario y no tiene parangón con otros funcionarios públicos.</t>
  </si>
  <si>
    <t>Los PSI que tienen doctorado deberían recibir un suplemento de doctor como ocurre en las figuras de Profesorado Asociado. No es justo que el profesorado interino doctor se haga cargo de tareas como dirección de TFMs y que cobre lo mismo que su compañera PSI que no es doctora y que por lo tanto, no tiene esta carga docente. Además, las retribuciones resultantes del Coeficiente Personal de dedicación académica deberían ingresarse en nuestras nominas como se hace en muchas empresas, y no tener que gastárnoslo en materiales relacionados con la oficina. Varios terminamos gastando ese dinero en tonterías porque no podemos gastarlo en cosas que de verdad importan como cubrir gastos de alquiler, hipoteca, familia, etc. Además, si a eso le sumamos que la unidad administrativa del departamento no hace bien su trabajo, ya que hace con ese dinero lo que quiere y lo reparte entre el profesorado sin consultar, al final te gastas tu propio dinero en comprar material de oficina a la espera de que el administrativo realice el pago.</t>
  </si>
  <si>
    <t>Mejorable la Acción Social: prioridad de circunstancias familiares que supongan un detrimento patrimonial significativo  bien permanente (dependencia de personas del entorno familiar) o súbito (accidente, lesión, enfermedad, tratamiento médico,...) Conciliación: atención a personas dependientes con facilidad de elección de horarios y sistema efectivo de sustitución de docencia entre profesores del Departamento. No es razonable ni tiene justificación la pérdida de horas de docencia por inasistencia justificada del profesorado.</t>
  </si>
  <si>
    <t>Muy bueno ¿Conciliaqué? La última vez que fui a una reunión de horarios me encontré a dos compañeros que con  hijos mayores de 20 años seguían "conciliando". Cuando les dije que era ilegal se partieron de la risa. La vicedecana de turno me chilló que yo no tenía un horario decente "porque no había parido". O sea que lo de entrar a  las 8.30 en una primera fase de mi vida universitaria y salir a las 9.30 en una segunda ha sido lo propio. Da igual que corra el riesgo de caerme cuando no puedo hacerlo por intervención quirúrgica reciente, da igual que lleve aquí más de 30 años, da igual que sea catedrática. DA IGUAL.  Mi sueldo, ahora, está muy bien. Empecé como asociada y me daba para el alquiler de una habitación. En cualquier caso, los compañeros de Europa cobran el doble o el triple que yo. Hace tiempo, en un seminario de 5 días en Montpellier, que es casi España, me pagaron casi como un mes en España.  ¿Cuándo hablamos de los impuestos?</t>
  </si>
  <si>
    <t>No he conseguido averiguar cuántos días de asuntos propios tenemos el profesorado al año</t>
  </si>
  <si>
    <t>NO INCLUÍSTEIS MEDIDAS DE CONCILIACIÓN FAMILIAR Y LABORAL EN EL ULTIMO PDA/POD. Se pasan la pelota entre vicerrectorados y, como siempre, los perjudicados = el PDI. ¿En qué documento oficial aprobado por Consejo de Gobierno aparece una sola medida de conciliación? ¡Las habéis eliminado todas! ¡Y lo ponéis en la cuesta! Esta claro que esto no va a servir para nada y es un mero trámite de cara a la galería. Si para disfrutar de un permiso, día de asuntos propios y u otro, es obligatorio que quien lo va a disfrutar designe a alguien le cubra, ¿quién garantiza el derecho a disfrutar de su permiso? NO ESTÁN GARANTIZADOS. Es la UJA quien tiene que designar el suplente. El mecanismo actual simplemente es disuasorio, para que el PDI no ejerza de sus derechos.</t>
  </si>
  <si>
    <t>No se recompensa el esfuerzo y la dedicación a la academia al estar equiparado el salario del PDI funcionario al de profesorado colaborador que no ha obtenido el grado de doctor</t>
  </si>
  <si>
    <t>Creo que el horario de mañana y tarde para las clases que se aplica en la Facultad de Humanidades y CC. de la Educación No favorece del todo la conciliación familiar. No entiendo bien por qué los grados con un solo grupo de alumnos por curso han de tener horario de mañana y de tarde según el curso.</t>
  </si>
  <si>
    <t>El coste motivacional de las actuales agresivas políticas de promoción y reconocimiento académicos (acreditaciones profesionales, sexenios, concursos-oposiciones, rankings, etc.) es muy alto, para perjuicio de las personas y de los propios cimientos de la institución.</t>
  </si>
  <si>
    <t>Estoy muy desencantada con la Universidad</t>
  </si>
  <si>
    <t>La motivación no la pone la universidad, nunca lo ha hecho, yo ya la traía cuando me parieron. Han intentado desde mi propio DEp. cargarse, cuando estaba de baja, MI grupo de investigación.  Yo creo en el conocimiento y en la literatura, en poco más.  Ya sé qué piensa el que lee esto, ¿qué hace aquí ? Investigar lo que puedo porque en Enseñanza Media no se puede.  Y además revolver el que parece que obsoleto tema de las "clases sociales".  Si en mi Dep. no quieren ni verme y en el Centor no me llaman, ¿cómo me implico?  Ah, vale, mis clases y mi in vestigación.</t>
  </si>
  <si>
    <t>MI grado de implicación ha sido durante 20 años de 10/5 pero la sobrecarga de trabajo tan bestial que padezco, sin descanso ni fines de semana, ha hecho que mi motivación se reduzca muchísimo y actualmente me propongo dejar la mayoría de trabajo extra que tengo para poder vivir y estar con mis seres queridos</t>
  </si>
  <si>
    <t>Mi motivación es personal e intrínseca. Considero que la Universidad no reconoce adecuadamente el trabajo que realiza el PDI, con sobrecarga de trabajo, burocracia, etc. Lo que más se valora es la investigación, lo que más puntúa en los criterios de evaluación y, sin embargo, es lo que menos se reconoce.</t>
  </si>
  <si>
    <t>Solo reclamo ayuda en la gestión del MIEB con un técnico/de apoyo como tiene el Máster de Secundaria. Aun así, estoy muy satisfecho con la universidad y con las facilidades y flexibilidad del Vicerrectorado de Profesorado en relación a mi promoción. Me siento muy implicado con la UJA, en todos sus niveles (Grupo de Investigación, Departamento, Facultad, e Institución en su globalidad).</t>
  </si>
  <si>
    <t>Tienes que desearlo mucho para seguir adelante.</t>
  </si>
  <si>
    <t>En relación con el liderazgo, el PSI, al tener un contrato pasajero, suele tener poco reconocimiento. No obstante, tanto el Departamento como el Área están siempre abiertos a escuchar nuevas opiniones y a pedir ayuda para la elaboración de asignaturas, así como para mejorarlas.</t>
  </si>
  <si>
    <t>Es muy buena gente pero "va a su rollo" y en el fondo, no es culpa de él, es culpa del sistema.</t>
  </si>
  <si>
    <t>Mi Dep. Atrasó la petición de mi pla de CU tras haber sido acreditada DOS MESES, la siguiente acreditación, posterior, fue mandada a las 48 horas. Mi DEpartamento es de al Dir. y sus 'amiguis', ya está. he hecho tantos cursos de innovación docente que a veces me dicen que deje para otros, aunque la gente cada vez se muestra más desinteresada. Y yo empecé con el plan piloto.</t>
  </si>
  <si>
    <t>No creo mucho en esto de misión, visión, etc., no le encuentro la utilidad práctica</t>
  </si>
  <si>
    <t>Valoro al anterior Director, el actual lleva muy poco tiempo en el cargo, insuficiente para realizar la valoración.</t>
  </si>
  <si>
    <t>Valoro y aprovecho al máximo cualquier oportunidad que el departamento brinda en cuanto a innovación docente.</t>
  </si>
  <si>
    <t>De nuevo, en cuanto a la valoración de las acciones a nivel de decanato, tener una opinión fundada depende mucho de si se está o no en las distintas comisiones de seguimiento del grado o de la facultad.</t>
  </si>
  <si>
    <t>preguntas repetidas</t>
  </si>
  <si>
    <t>Sin palabras. Piensa que la dirección de la Politécnica de Jaén le tocó en una tómbola y ha dinamitado, dejando sin funciones porque ni siquiera la convoca, al verdadero órgano rector, su Junta de Centro y sus comisiones.</t>
  </si>
  <si>
    <t>¿Falta mucho para terminar la encuesta?</t>
  </si>
  <si>
    <t>Algunas de las preguntas de este apartado tienen una difícil comprensión. La pregunta por los referentes como modelos es complicada de responder tratándose de un grupo numeroso de personas</t>
  </si>
  <si>
    <t>El rector ha motivado 0, o mejor dicho, ha desmotivado con sus comentarios al profesorado al que tacha de vago frecuentemente. Así no.</t>
  </si>
  <si>
    <t>Es difícil conseguir que parte  del profesorado se implique en la gestión dada la poca recompensa que esta implicación conlleva.</t>
  </si>
  <si>
    <t>Existe parcialidad en las decisiones adoptadas por parte del equipo de gobierno que no favorecen la igualdad de oportunidades</t>
  </si>
  <si>
    <t>Las encuestas están mal diseñadas, la mayoría no las suelo contestar.  Habría que empezar por conocer bien las escalas tipo Likert y su diseño. En esta encuesta en concreto estáis valorando mal la satisfacción, hay desequilibrio entre los puntos (satisfacción/insatisfacción) de la escala. Hay items dobles en un único ítem (en esta página, la nº 3), se puede estar satisfecho o con las actitudes pero no con las acciones. Hay ítems sesgados, etc. Faltan preguntas filtro...</t>
  </si>
  <si>
    <t>Ya no escribo más-Al final todas las encuestas son inútiles.</t>
  </si>
  <si>
    <t>Estos items están muy mal redactados... Si considero no puedo responder satisfecho/insatisfecho!!!!</t>
  </si>
  <si>
    <t>La causa puede ser coyuntural, e incluso derivada de circunstancias externa a la propia institución, pero no parece ético que la promoción universitaria se dilate durante 8 años, por causas externas al aspirante. De tal modo que con datos objetivos durante esos 8 años su unidad familiar este permanentemente en riesgo de pobreza, e incluso cuatro años por debajo de los niveles de pobreza extrema.</t>
  </si>
  <si>
    <t>No se tiene en cuenta en absoluto la calidad de la enseñanza.</t>
  </si>
  <si>
    <t>Algunas cuestiones (especialmente del apartado liderazgo) pueden ser confusas</t>
  </si>
  <si>
    <t>Algunas ni se entienden.Por desgracia tienen la enfermedad de  la ingente burocracia que  existe en la Universidad.</t>
  </si>
  <si>
    <t>Algunas sí y otras no.</t>
  </si>
  <si>
    <t>Algunas son demasiado abstractas.</t>
  </si>
  <si>
    <t>Algunas son muy repetitivas y generan algo de confusión, pero en general creo que si pueden ser adecuadas</t>
  </si>
  <si>
    <t>Considero que las preguntas de esta encuesta ha contemplado la valoración de resultados o conceptos cerrados. El clima laboral no se ciñe a los resultados. Considero pertinente contemplar preguntas sobre las relaciones, la autonomía, el acceso a la información y la capacidad de tomar decisiones en el equipo de trabajo.</t>
  </si>
  <si>
    <t>Creo que encuestas tan largas pierden eficacia y utilidad.</t>
  </si>
  <si>
    <t>Creo que es una encuesta demasiado larga.</t>
  </si>
  <si>
    <t>Demasiadas preguntas y algunas de ellas poco claras. La redacción debería ser más simple.</t>
  </si>
  <si>
    <t>Desconozco la tasa de respuesta de la encuesta, pero supongo que no será muy elevada. La razón es que la encuesta es excesivamente larga y, en algunos apartados, confusa. Sería deseable un repaso -seguro que se ha hecho- a los items para reducirlos.</t>
  </si>
  <si>
    <t>Echo en falta o no me he percatado e cuestiones relacionadas con la calidad docente (percepción relativa a la preocupación docente pro la calidad de la enseñanza).</t>
  </si>
  <si>
    <t>El enunciado de algunos de los ítems debería revisarse porque no se entiende bien a qué se refieren con exactitud.</t>
  </si>
  <si>
    <t>En el clima laboral del profesorado influye el trabajo realizado por el PAS, pediría que hubiera más compromiso y profesionalidad. O que las actuaciones a mejorar fueran revisadas por un supervisor</t>
  </si>
  <si>
    <t>En el hipotético caso de que sirvieran para conocer el ambiente, no harían nada. Llevo denunciando acoso laboral desde 2014, que fui acreditada a Cátedra ya día de hoy todos mudos.</t>
  </si>
  <si>
    <t>En general, una muy mala encuesta, llena de preguntas dobles y cuestiones ambiguas, en coherencia con la abundancia de encuestas inútiles a las que nos vemos sometidos. Una pérdida de tiempo. No estaría de más que los responsables asistieran a un curso sobre cómo hacer una encuesta</t>
  </si>
  <si>
    <t>En ocasiones no queda claro lo que se pregunta Demasiado larga</t>
  </si>
  <si>
    <t>Encuesta excesivamente larga</t>
  </si>
  <si>
    <t>Esta encuesta es excesivamente larga Se quiere recoger todo y eso es imposible Hay ítems en los que dudo que el punto de vista desde el que he respondido corresponda con el punto de vista de quién ha formulado la pregunta Deben hacerse encuestas más sencillas y productivas, aunque se valoren menos aspectos, la calidad podría ser mayor</t>
  </si>
  <si>
    <t>Estimados compañeros, creo que son demasiadas preguntas, los PSI estamos con mucho trabajo, investigación, asignaturas, etc., con lo que pasamos horas y horas en los despachos y con "falta de tiempo", entiendo que una encuesta con tantas preguntas, al principio se responden con todo el amor y cariño del mundo en post de facilitar vuestro trabajo, sin embargo, con el paso de las ventanas se va haciendo demasiado tedioso y las preguntas se leen más rápido.  Solo lo digo porque lo tengan en cuenta, lógicamente no quiero entrar en "vuestro trabajo".   Gracias.</t>
  </si>
  <si>
    <t>He echado en falta alguna pregunta sobre la salud y el bienestar del personal en relación con su desempeño laboral. Los temas de conversación entre compañeros cada vez giran más en torno a la sensación de estar quemados/as, el estrés, la frustración, etc.</t>
  </si>
  <si>
    <t>La encuesta es excesivamente larga y farragosa</t>
  </si>
  <si>
    <t>La encuesta se cierra con una pregunta que refleja lo mal construido que está el cuestionario.  Considero que... opciones de respuesta lógicos Si/NO  El cuestionario está muy mal construido, no valora clima, sino satisfacción, se abusa de ítems likert mal diseñados, no ha pasado por pilotaje antes de ponerlo a disposición (y si se ha hecho, los evaluadores no han hecho su papel). Lo utilizaré en clase para mostrar cómo No debe diseñarse un cuestionario.</t>
  </si>
  <si>
    <t>La encuesta se desoye al igual que las opiniones diarias del PDI. Por un oído entra, por el otro sale.</t>
  </si>
  <si>
    <t>Me parece una encuesta larguísima con algunas cuestiones difícilmente entendibles. Algunas cuestiones previas sobre genero, edad, departamento, centro y cargo académico no garantizan precisamente el anonimato de la encuesta.</t>
  </si>
  <si>
    <t>Muy larga</t>
  </si>
  <si>
    <t>No se preguntan cuestiones más prácticas, como satisfacción con los procedimientos, satisfacción con su tiempo de tramitación, tiempo dedicado a procesar la información institucional, etc.</t>
  </si>
  <si>
    <t>Parte de las preguntas son adecuadas. Otras, no, por lo que deberían aclararse o precisar a qué se refieren o reformularse, por ejemplo: no parece adecuado preguntar al mismo tiempo sobre Área/ y Departamento o sobre Departamento y Centro (deberían distinguirse puesto que son estructuras bien diferentes) ; a qué periodo de tiempo se refiere (puede haber cambio de personas o equipos en los cargos de gestión); el grupo de investigación puede ser de la UJA o de fuera, etc. Convendría indicar también el tiempo o los puntos que restan por contestar.</t>
  </si>
  <si>
    <t>Se me ha hecho eterna, la verdad.</t>
  </si>
  <si>
    <t>Sin una mirada cualitativa todo el apartado de valores esta cojo y muchas de las opiniones son sólo opiniones...</t>
  </si>
  <si>
    <t>Valoro positivamente el gran esfuerzo que, seguramente, ha sido necesario para elaborar esta encuesta.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</si>
</sst>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
    <numFmt numFmtId="166" formatCode="####"/>
  </numFmts>
  <fonts count="21" x14ac:knownFonts="1">
    <font>
      <sz val="11"/>
      <color theme="1"/>
      <name val="Calibri"/>
      <family val="2"/>
      <scheme val="minor"/>
    </font>
    <font>
      <i/>
      <sz val="11"/>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8"/>
      <name val="Arial"/>
      <family val="2"/>
    </font>
    <font>
      <sz val="14"/>
      <name val="Calibri"/>
      <family val="2"/>
      <scheme val="minor"/>
    </font>
    <font>
      <b/>
      <sz val="14"/>
      <color theme="0"/>
      <name val="Calibri"/>
      <family val="2"/>
      <scheme val="minor"/>
    </font>
    <font>
      <sz val="11"/>
      <name val="Arial"/>
      <family val="2"/>
    </font>
    <font>
      <sz val="10"/>
      <name val="Arial"/>
      <family val="2"/>
    </font>
    <font>
      <sz val="14"/>
      <color indexed="8"/>
      <name val="Calibri"/>
      <family val="2"/>
      <scheme val="minor"/>
    </font>
    <font>
      <b/>
      <sz val="14"/>
      <name val="Calibri"/>
      <family val="2"/>
      <scheme val="minor"/>
    </font>
    <font>
      <b/>
      <i/>
      <sz val="14"/>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b/>
      <sz val="11"/>
      <name val="Calibri"/>
      <family val="2"/>
      <scheme val="minor"/>
    </font>
    <font>
      <sz val="12"/>
      <color theme="1"/>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gradientFill degree="90">
        <stop position="0">
          <color theme="0"/>
        </stop>
        <stop position="1">
          <color theme="4"/>
        </stop>
      </gradientFill>
    </fill>
    <fill>
      <patternFill patternType="solid">
        <fgColor theme="3" tint="-0.499984740745262"/>
        <bgColor indexed="64"/>
      </patternFill>
    </fill>
    <fill>
      <gradientFill degree="270">
        <stop position="0">
          <color theme="0"/>
        </stop>
        <stop position="1">
          <color theme="4"/>
        </stop>
      </gradientFill>
    </fill>
    <fill>
      <gradientFill degree="270">
        <stop position="0">
          <color theme="0"/>
        </stop>
        <stop position="1">
          <color theme="7" tint="-0.25098422193060094"/>
        </stop>
      </gradientFill>
    </fill>
    <fill>
      <patternFill patternType="solid">
        <fgColor theme="1" tint="0.249977111117893"/>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diagonal/>
    </border>
  </borders>
  <cellStyleXfs count="4">
    <xf numFmtId="0" fontId="0" fillId="0" borderId="0"/>
    <xf numFmtId="0" fontId="10" fillId="0" borderId="0"/>
    <xf numFmtId="0" fontId="10" fillId="0" borderId="0"/>
    <xf numFmtId="0" fontId="15" fillId="0" borderId="0" applyNumberFormat="0" applyFill="0" applyBorder="0" applyAlignment="0" applyProtection="0"/>
  </cellStyleXfs>
  <cellXfs count="96">
    <xf numFmtId="0" fontId="0" fillId="0" borderId="0" xfId="0"/>
    <xf numFmtId="0" fontId="2" fillId="0" borderId="1" xfId="0" applyFont="1" applyBorder="1" applyAlignment="1">
      <alignment vertical="center" wrapText="1"/>
    </xf>
    <xf numFmtId="0" fontId="0" fillId="0" borderId="0" xfId="0"/>
    <xf numFmtId="0" fontId="4" fillId="0" borderId="1" xfId="0" applyFont="1" applyBorder="1" applyAlignment="1">
      <alignment horizontal="center" vertical="center" wrapText="1"/>
    </xf>
    <xf numFmtId="0" fontId="0" fillId="0" borderId="3" xfId="0" applyBorder="1"/>
    <xf numFmtId="0" fontId="0" fillId="0" borderId="4" xfId="0" applyBorder="1"/>
    <xf numFmtId="0" fontId="2" fillId="0" borderId="2" xfId="0" applyFont="1" applyBorder="1" applyAlignment="1">
      <alignment vertical="center"/>
    </xf>
    <xf numFmtId="0" fontId="6" fillId="0" borderId="0" xfId="0" applyFont="1" applyAlignment="1">
      <alignment horizontal="center" vertical="center" wrapText="1"/>
    </xf>
    <xf numFmtId="0" fontId="8" fillId="3" borderId="6" xfId="0" applyFont="1" applyFill="1" applyBorder="1" applyAlignment="1">
      <alignment horizontal="center" vertical="center" wrapText="1"/>
    </xf>
    <xf numFmtId="0" fontId="0" fillId="0" borderId="0" xfId="0" applyAlignment="1">
      <alignment wrapText="1"/>
    </xf>
    <xf numFmtId="0" fontId="9" fillId="0" borderId="1" xfId="0" applyFont="1" applyFill="1" applyBorder="1" applyAlignment="1">
      <alignment horizontal="center" vertical="center" wrapText="1"/>
    </xf>
    <xf numFmtId="164" fontId="11" fillId="0" borderId="1" xfId="1" applyNumberFormat="1" applyFont="1" applyBorder="1" applyAlignment="1">
      <alignment horizontal="center" vertical="center" wrapText="1"/>
    </xf>
    <xf numFmtId="164" fontId="11" fillId="0" borderId="4" xfId="1" applyNumberFormat="1" applyFont="1" applyBorder="1" applyAlignment="1">
      <alignment horizontal="center" vertical="center" wrapText="1"/>
    </xf>
    <xf numFmtId="10" fontId="7" fillId="0" borderId="1" xfId="0" applyNumberFormat="1"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0" fontId="12" fillId="0" borderId="10" xfId="0" applyNumberFormat="1"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65" fontId="11" fillId="0" borderId="4" xfId="2" applyNumberFormat="1" applyFont="1" applyBorder="1" applyAlignment="1">
      <alignment horizontal="center" vertical="center" wrapText="1"/>
    </xf>
    <xf numFmtId="165" fontId="11" fillId="0" borderId="1" xfId="2" applyNumberFormat="1" applyFont="1" applyBorder="1" applyAlignment="1">
      <alignment horizontal="center" vertical="center" wrapText="1"/>
    </xf>
    <xf numFmtId="0" fontId="0" fillId="0" borderId="0" xfId="0" applyFont="1" applyFill="1" applyAlignment="1">
      <alignment wrapText="1"/>
    </xf>
    <xf numFmtId="0" fontId="12" fillId="4"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165" fontId="11" fillId="6" borderId="1" xfId="2" applyNumberFormat="1" applyFont="1" applyFill="1" applyBorder="1" applyAlignment="1">
      <alignment horizontal="center" vertical="center" wrapText="1"/>
    </xf>
    <xf numFmtId="164" fontId="11" fillId="6" borderId="1" xfId="2" applyNumberFormat="1" applyFont="1" applyFill="1" applyBorder="1" applyAlignment="1">
      <alignment horizontal="center" vertical="center" wrapText="1"/>
    </xf>
    <xf numFmtId="164" fontId="11" fillId="7" borderId="1" xfId="1" applyNumberFormat="1" applyFont="1" applyFill="1" applyBorder="1" applyAlignment="1">
      <alignment horizontal="center" vertical="center" wrapText="1"/>
    </xf>
    <xf numFmtId="10" fontId="7" fillId="7" borderId="1" xfId="0" applyNumberFormat="1" applyFont="1" applyFill="1" applyBorder="1" applyAlignment="1">
      <alignment horizontal="center" vertical="center" wrapText="1"/>
    </xf>
    <xf numFmtId="10" fontId="7" fillId="7" borderId="2" xfId="0" applyNumberFormat="1" applyFont="1" applyFill="1" applyBorder="1" applyAlignment="1">
      <alignment horizontal="center" vertical="center" wrapText="1"/>
    </xf>
    <xf numFmtId="10" fontId="12" fillId="7" borderId="10" xfId="0" applyNumberFormat="1" applyFont="1" applyFill="1" applyBorder="1" applyAlignment="1">
      <alignment horizontal="center" vertical="center" wrapText="1"/>
    </xf>
    <xf numFmtId="10" fontId="12" fillId="7" borderId="11" xfId="0" applyNumberFormat="1" applyFont="1" applyFill="1" applyBorder="1" applyAlignment="1">
      <alignment horizontal="center" vertical="center" wrapText="1"/>
    </xf>
    <xf numFmtId="165" fontId="11" fillId="7" borderId="4" xfId="2" applyNumberFormat="1" applyFont="1" applyFill="1" applyBorder="1" applyAlignment="1">
      <alignment horizontal="center" vertical="center" wrapText="1"/>
    </xf>
    <xf numFmtId="164" fontId="11" fillId="7" borderId="1" xfId="2" applyNumberFormat="1" applyFont="1" applyFill="1" applyBorder="1" applyAlignment="1">
      <alignment horizontal="center" vertical="center" wrapText="1"/>
    </xf>
    <xf numFmtId="0" fontId="14" fillId="7" borderId="2" xfId="0" applyFont="1" applyFill="1" applyBorder="1" applyAlignment="1"/>
    <xf numFmtId="0" fontId="14" fillId="7" borderId="3" xfId="0" applyFont="1" applyFill="1" applyBorder="1" applyAlignment="1"/>
    <xf numFmtId="0" fontId="0" fillId="0" borderId="0" xfId="0" applyBorder="1"/>
    <xf numFmtId="0" fontId="0" fillId="0" borderId="0" xfId="0" applyFont="1" applyBorder="1"/>
    <xf numFmtId="0" fontId="0" fillId="8" borderId="0" xfId="0" applyFont="1" applyFill="1" applyBorder="1"/>
    <xf numFmtId="0" fontId="1" fillId="0" borderId="0" xfId="0" applyFont="1"/>
    <xf numFmtId="0" fontId="2" fillId="0" borderId="0" xfId="0" applyFont="1" applyBorder="1" applyAlignment="1">
      <alignment horizontal="center" vertical="center" wrapText="1"/>
    </xf>
    <xf numFmtId="10" fontId="2" fillId="0" borderId="0" xfId="0" applyNumberFormat="1" applyFont="1" applyBorder="1"/>
    <xf numFmtId="0" fontId="0" fillId="0" borderId="0" xfId="0" applyAlignment="1">
      <alignment horizontal="center"/>
    </xf>
    <xf numFmtId="0" fontId="20" fillId="0" borderId="0" xfId="0" applyFont="1"/>
    <xf numFmtId="0" fontId="20" fillId="0" borderId="20" xfId="0" applyFont="1" applyBorder="1"/>
    <xf numFmtId="166" fontId="11" fillId="0" borderId="4" xfId="2" applyNumberFormat="1" applyFont="1" applyBorder="1" applyAlignment="1">
      <alignment horizontal="center" vertical="center" wrapText="1"/>
    </xf>
    <xf numFmtId="0" fontId="19" fillId="9" borderId="0" xfId="0" applyFont="1" applyFill="1"/>
    <xf numFmtId="0" fontId="19" fillId="0" borderId="0" xfId="0" applyFont="1"/>
    <xf numFmtId="166" fontId="11" fillId="0" borderId="1" xfId="2" applyNumberFormat="1" applyFont="1" applyBorder="1" applyAlignment="1">
      <alignment horizontal="center" vertical="center" wrapText="1"/>
    </xf>
    <xf numFmtId="0" fontId="0" fillId="0" borderId="0" xfId="0" applyFont="1"/>
    <xf numFmtId="0" fontId="2" fillId="0" borderId="1" xfId="0" applyFont="1" applyBorder="1" applyAlignment="1">
      <alignment vertical="center"/>
    </xf>
    <xf numFmtId="0" fontId="4" fillId="0" borderId="21" xfId="0" applyFont="1" applyFill="1" applyBorder="1" applyAlignment="1">
      <alignment horizontal="center" vertical="center" wrapText="1"/>
    </xf>
    <xf numFmtId="0" fontId="0" fillId="0" borderId="2" xfId="0" applyBorder="1" applyAlignment="1"/>
    <xf numFmtId="0" fontId="0" fillId="0" borderId="3" xfId="0" applyBorder="1" applyAlignment="1"/>
    <xf numFmtId="0" fontId="0" fillId="0" borderId="4" xfId="0" applyBorder="1" applyAlignment="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xf numFmtId="0" fontId="0" fillId="0" borderId="0" xfId="0" applyAlignment="1">
      <alignment horizontal="left" wrapText="1"/>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5" fillId="2" borderId="5"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0" xfId="3" applyFont="1" applyFill="1" applyBorder="1" applyAlignment="1">
      <alignment horizontal="left" vertical="center" wrapText="1"/>
    </xf>
    <xf numFmtId="0" fontId="16" fillId="0" borderId="0" xfId="0" applyFont="1" applyAlignment="1">
      <alignment horizontal="center"/>
    </xf>
    <xf numFmtId="0" fontId="17" fillId="2" borderId="0" xfId="3" applyFont="1" applyFill="1"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4" fillId="7" borderId="2" xfId="0" applyFont="1" applyFill="1" applyBorder="1" applyAlignment="1">
      <alignment horizontal="left"/>
    </xf>
    <xf numFmtId="0" fontId="14" fillId="7" borderId="3" xfId="0" applyFont="1" applyFill="1" applyBorder="1" applyAlignment="1">
      <alignment horizontal="left"/>
    </xf>
    <xf numFmtId="0" fontId="14" fillId="7" borderId="4" xfId="0" applyFont="1" applyFill="1" applyBorder="1" applyAlignment="1">
      <alignment horizontal="left"/>
    </xf>
    <xf numFmtId="0" fontId="9" fillId="0" borderId="4"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3" fillId="2" borderId="15" xfId="0" applyFont="1" applyFill="1" applyBorder="1" applyAlignment="1">
      <alignment horizontal="left"/>
    </xf>
    <xf numFmtId="0" fontId="13" fillId="2" borderId="5" xfId="0" applyFont="1" applyFill="1" applyBorder="1" applyAlignment="1">
      <alignment horizontal="left"/>
    </xf>
    <xf numFmtId="0" fontId="14" fillId="0" borderId="0" xfId="0" applyFont="1" applyAlignment="1">
      <alignment horizontal="center"/>
    </xf>
    <xf numFmtId="0" fontId="18" fillId="0" borderId="0" xfId="0" applyFont="1" applyAlignment="1">
      <alignment horizontal="center"/>
    </xf>
    <xf numFmtId="0" fontId="13" fillId="2" borderId="16" xfId="0" applyFont="1" applyFill="1" applyBorder="1" applyAlignment="1">
      <alignment horizontal="left"/>
    </xf>
    <xf numFmtId="0" fontId="13" fillId="2" borderId="0" xfId="0"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0" xfId="0" applyFont="1" applyAlignment="1">
      <alignment horizontal="center"/>
    </xf>
    <xf numFmtId="0" fontId="0" fillId="0" borderId="0" xfId="0" applyAlignment="1">
      <alignment horizontal="left" wrapText="1"/>
    </xf>
  </cellXfs>
  <cellStyles count="4">
    <cellStyle name="Hipervínculo" xfId="3" builtinId="8"/>
    <cellStyle name="Normal" xfId="0" builtinId="0"/>
    <cellStyle name="Normal_Hoja1_1" xfId="1"/>
    <cellStyle name="Normal_Hoja2_1" xfId="2"/>
  </cellStyles>
  <dxfs count="0"/>
  <tableStyles count="0" defaultTableStyle="TableStyleMedium2" defaultPivotStyle="PivotStyleLight16"/>
  <colors>
    <mruColors>
      <color rgb="FF5089BC"/>
      <color rgb="FF97B9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ES"/>
              <a:t>SEXO</a:t>
            </a:r>
          </a:p>
        </c:rich>
      </c:tx>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tint val="77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35B-4DE1-9B79-C10E8F0CDF1B}"/>
              </c:ext>
            </c:extLst>
          </c:dPt>
          <c:dPt>
            <c:idx val="1"/>
            <c:bubble3D val="0"/>
            <c:spPr>
              <a:solidFill>
                <a:schemeClr val="accent1">
                  <a:shade val="76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35B-4DE1-9B79-C10E8F0CDF1B}"/>
              </c:ext>
            </c:extLst>
          </c:dPt>
          <c:dLbls>
            <c:dLbl>
              <c:idx val="0"/>
              <c:layout/>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DEAEDA52-C0EA-4354-8087-D6D56492A940}" type="CATEGORYNAME">
                      <a:rPr lang="en-US"/>
                      <a:pPr>
                        <a:defRPr sz="1200" i="1">
                          <a:solidFill>
                            <a:schemeClr val="accent1">
                              <a:lumMod val="50000"/>
                            </a:schemeClr>
                          </a:solidFill>
                        </a:defRPr>
                      </a:pPr>
                      <a:t>[NOMBRE DE CATEGORÍA]</a:t>
                    </a:fld>
                    <a:r>
                      <a:rPr lang="en-US" baseline="0"/>
                      <a:t>
</a:t>
                    </a:r>
                    <a:fld id="{ADA7E0F9-8BC9-4727-83F9-3021057E5AA8}"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35B-4DE1-9B79-C10E8F0CDF1B}"/>
                </c:ext>
              </c:extLst>
            </c:dLbl>
            <c:dLbl>
              <c:idx val="1"/>
              <c:layout/>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33E3ECA1-B562-44FD-A70D-3BB793D961AE}" type="CATEGORYNAME">
                      <a:rPr lang="en-US"/>
                      <a:pPr>
                        <a:defRPr sz="1200" i="1">
                          <a:solidFill>
                            <a:schemeClr val="accent1">
                              <a:lumMod val="50000"/>
                            </a:schemeClr>
                          </a:solidFill>
                        </a:defRPr>
                      </a:pPr>
                      <a:t>[NOMBRE DE CATEGORÍA]</a:t>
                    </a:fld>
                    <a:r>
                      <a:rPr lang="en-US" baseline="0"/>
                      <a:t>
</a:t>
                    </a:r>
                    <a:fld id="{D382AFBD-76AF-4CBF-84E2-8E3740E8EC5E}"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35B-4DE1-9B79-C10E8F0CDF1B}"/>
                </c:ext>
              </c:extLst>
            </c:dLbl>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15:showDataLabelsRange val="1"/>
              </c:ext>
            </c:extLst>
          </c:dLbls>
          <c:cat>
            <c:strRef>
              <c:f>'SEGMENTACIÓN POBLACIÓN'!$B$32:$B$33</c:f>
              <c:strCache>
                <c:ptCount val="2"/>
                <c:pt idx="0">
                  <c:v>Hombre</c:v>
                </c:pt>
                <c:pt idx="1">
                  <c:v>Mujer</c:v>
                </c:pt>
              </c:strCache>
            </c:strRef>
          </c:cat>
          <c:val>
            <c:numRef>
              <c:f>'SEGMENTACIÓN POBLACIÓN'!$C$32:$C$33</c:f>
              <c:numCache>
                <c:formatCode>General</c:formatCode>
                <c:ptCount val="2"/>
                <c:pt idx="0">
                  <c:v>218</c:v>
                </c:pt>
                <c:pt idx="1">
                  <c:v>157</c:v>
                </c:pt>
              </c:numCache>
            </c:numRef>
          </c:val>
          <c:extLst>
            <c:ext xmlns:c15="http://schemas.microsoft.com/office/drawing/2012/chart" uri="{02D57815-91ED-43cb-92C2-25804820EDAC}">
              <c15:datalabelsRange>
                <c15:f>#REF!</c15:f>
              </c15:datalabelsRange>
            </c:ext>
            <c:ext xmlns:c16="http://schemas.microsoft.com/office/drawing/2014/chart" uri="{C3380CC4-5D6E-409C-BE32-E72D297353CC}">
              <c16:uniqueId val="{00000004-735B-4DE1-9B79-C10E8F0CDF1B}"/>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ES"/>
              <a:t>RÉGIMEN JURÍDICO</a:t>
            </a:r>
          </a:p>
        </c:rich>
      </c:tx>
      <c:layout>
        <c:manualLayout>
          <c:xMode val="edge"/>
          <c:yMode val="edge"/>
          <c:x val="0.30343744531933509"/>
          <c:y val="3.636363636363636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97B9E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73D-4172-AA6C-1DF95498A939}"/>
              </c:ext>
            </c:extLst>
          </c:dPt>
          <c:dPt>
            <c:idx val="1"/>
            <c:bubble3D val="0"/>
            <c:spPr>
              <a:solidFill>
                <a:schemeClr val="accent1">
                  <a:shade val="76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73D-4172-AA6C-1DF95498A939}"/>
              </c:ext>
            </c:extLst>
          </c:dPt>
          <c:dLbls>
            <c:dLbl>
              <c:idx val="0"/>
              <c:layout/>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539A5EFC-49A2-4E83-ABF1-4B5121130A85}" type="CATEGORYNAME">
                      <a:rPr lang="en-US"/>
                      <a:pPr>
                        <a:defRPr sz="1200" i="1">
                          <a:solidFill>
                            <a:schemeClr val="accent1">
                              <a:lumMod val="50000"/>
                            </a:schemeClr>
                          </a:solidFill>
                        </a:defRPr>
                      </a:pPr>
                      <a:t>[NOMBRE DE CATEGORÍA]</a:t>
                    </a:fld>
                    <a:r>
                      <a:rPr lang="en-US" baseline="0"/>
                      <a:t>
</a:t>
                    </a:r>
                    <a:fld id="{531C16D9-A87B-4755-A687-4223882C8009}"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D73D-4172-AA6C-1DF95498A939}"/>
                </c:ext>
              </c:extLst>
            </c:dLbl>
            <c:dLbl>
              <c:idx val="1"/>
              <c:layout/>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A2BAA637-6665-41EB-8BBD-8FA794317B4F}" type="CATEGORYNAME">
                      <a:rPr lang="en-US"/>
                      <a:pPr>
                        <a:defRPr sz="1200" i="1">
                          <a:solidFill>
                            <a:schemeClr val="accent1">
                              <a:lumMod val="50000"/>
                            </a:schemeClr>
                          </a:solidFill>
                        </a:defRPr>
                      </a:pPr>
                      <a:t>[NOMBRE DE CATEGORÍA]</a:t>
                    </a:fld>
                    <a:r>
                      <a:rPr lang="en-US" baseline="0"/>
                      <a:t>
</a:t>
                    </a:r>
                    <a:fld id="{A95CBA56-8E6B-4AA7-B3E0-9D4114477C30}"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D73D-4172-AA6C-1DF95498A939}"/>
                </c:ext>
              </c:extLst>
            </c:dLbl>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15:showDataLabelsRange val="1"/>
              </c:ext>
            </c:extLst>
          </c:dLbls>
          <c:cat>
            <c:strRef>
              <c:f>'SEGMENTACIÓN POBLACIÓN'!$M$32:$M$33</c:f>
              <c:strCache>
                <c:ptCount val="2"/>
                <c:pt idx="0">
                  <c:v>Funcionario</c:v>
                </c:pt>
                <c:pt idx="1">
                  <c:v>Laboral</c:v>
                </c:pt>
              </c:strCache>
            </c:strRef>
          </c:cat>
          <c:val>
            <c:numRef>
              <c:f>'SEGMENTACIÓN POBLACIÓN'!$N$32:$N$33</c:f>
              <c:numCache>
                <c:formatCode>General</c:formatCode>
                <c:ptCount val="2"/>
                <c:pt idx="0">
                  <c:v>262</c:v>
                </c:pt>
                <c:pt idx="1">
                  <c:v>113</c:v>
                </c:pt>
              </c:numCache>
            </c:numRef>
          </c:val>
          <c:extLst>
            <c:ext xmlns:c15="http://schemas.microsoft.com/office/drawing/2012/chart" uri="{02D57815-91ED-43cb-92C2-25804820EDAC}">
              <c15:datalabelsRange>
                <c15:f>#REF!</c15:f>
              </c15:datalabelsRange>
            </c:ext>
            <c:ext xmlns:c16="http://schemas.microsoft.com/office/drawing/2014/chart" uri="{C3380CC4-5D6E-409C-BE32-E72D297353CC}">
              <c16:uniqueId val="{00000004-D73D-4172-AA6C-1DF95498A939}"/>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CATEGORIA PROFESIONAL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POBLACIÓN'!$C$54:$C$57</c:f>
              <c:numCache>
                <c:formatCode>General</c:formatCode>
                <c:ptCount val="4"/>
              </c:numCache>
            </c:numRef>
          </c:val>
          <c:extLst>
            <c:ext xmlns:c16="http://schemas.microsoft.com/office/drawing/2014/chart" uri="{C3380CC4-5D6E-409C-BE32-E72D297353CC}">
              <c16:uniqueId val="{00000004-28DE-43D7-B120-9CEA27AEAADE}"/>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POBLACIÓN'!$D$54:$D$57</c:f>
              <c:numCache>
                <c:formatCode>General</c:formatCode>
                <c:ptCount val="4"/>
              </c:numCache>
            </c:numRef>
          </c:val>
          <c:extLst>
            <c:ext xmlns:c16="http://schemas.microsoft.com/office/drawing/2014/chart" uri="{C3380CC4-5D6E-409C-BE32-E72D297353CC}">
              <c16:uniqueId val="{00000000-22B6-4418-A9F4-2559F65CF7EB}"/>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POBLACIÓN'!$E$54:$E$57</c:f>
              <c:numCache>
                <c:formatCode>General</c:formatCode>
                <c:ptCount val="4"/>
                <c:pt idx="0">
                  <c:v>65</c:v>
                </c:pt>
                <c:pt idx="1">
                  <c:v>5</c:v>
                </c:pt>
                <c:pt idx="2">
                  <c:v>181</c:v>
                </c:pt>
                <c:pt idx="3">
                  <c:v>11</c:v>
                </c:pt>
              </c:numCache>
            </c:numRef>
          </c:val>
          <c:extLst>
            <c:ext xmlns:c16="http://schemas.microsoft.com/office/drawing/2014/chart" uri="{C3380CC4-5D6E-409C-BE32-E72D297353CC}">
              <c16:uniqueId val="{00000001-22B6-4418-A9F4-2559F65CF7EB}"/>
            </c:ext>
          </c:extLst>
        </c:ser>
        <c:dLbls>
          <c:showLegendKey val="0"/>
          <c:showVal val="1"/>
          <c:showCatName val="0"/>
          <c:showSerName val="0"/>
          <c:showPercent val="0"/>
          <c:showBubbleSize val="0"/>
        </c:dLbls>
        <c:gapWidth val="150"/>
        <c:shape val="box"/>
        <c:axId val="436611696"/>
        <c:axId val="436612088"/>
        <c:axId val="0"/>
      </c:bar3DChart>
      <c:catAx>
        <c:axId val="4366116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6612088"/>
        <c:crosses val="autoZero"/>
        <c:auto val="1"/>
        <c:lblAlgn val="ctr"/>
        <c:lblOffset val="100"/>
        <c:noMultiLvlLbl val="0"/>
      </c:catAx>
      <c:valAx>
        <c:axId val="436612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6611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CATEGORIA PROFESIONAL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475415066604372E-2"/>
          <c:y val="9.5627705627705645E-2"/>
          <c:w val="0.93252458493339563"/>
          <c:h val="0.5963489791048846"/>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POBLACIÓN'!$N$54:$N$60</c:f>
              <c:numCache>
                <c:formatCode>General</c:formatCode>
                <c:ptCount val="7"/>
              </c:numCache>
            </c:numRef>
          </c:val>
          <c:extLst>
            <c:ext xmlns:c16="http://schemas.microsoft.com/office/drawing/2014/chart" uri="{C3380CC4-5D6E-409C-BE32-E72D297353CC}">
              <c16:uniqueId val="{00000007-BDC7-491B-94FE-AF8E6BE28486}"/>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POBLACIÓN'!$O$54:$O$60</c:f>
              <c:numCache>
                <c:formatCode>General</c:formatCode>
                <c:ptCount val="7"/>
              </c:numCache>
            </c:numRef>
          </c:val>
          <c:extLst>
            <c:ext xmlns:c16="http://schemas.microsoft.com/office/drawing/2014/chart" uri="{C3380CC4-5D6E-409C-BE32-E72D297353CC}">
              <c16:uniqueId val="{00000000-699A-4776-B770-36469B8D5AFD}"/>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POBLACIÓN'!$P$54:$P$60</c:f>
              <c:numCache>
                <c:formatCode>General</c:formatCode>
                <c:ptCount val="7"/>
                <c:pt idx="0">
                  <c:v>52</c:v>
                </c:pt>
                <c:pt idx="1">
                  <c:v>1</c:v>
                </c:pt>
                <c:pt idx="2">
                  <c:v>9</c:v>
                </c:pt>
                <c:pt idx="3">
                  <c:v>20</c:v>
                </c:pt>
                <c:pt idx="4">
                  <c:v>5</c:v>
                </c:pt>
                <c:pt idx="5">
                  <c:v>24</c:v>
                </c:pt>
                <c:pt idx="6">
                  <c:v>2</c:v>
                </c:pt>
              </c:numCache>
            </c:numRef>
          </c:val>
          <c:extLst>
            <c:ext xmlns:c16="http://schemas.microsoft.com/office/drawing/2014/chart" uri="{C3380CC4-5D6E-409C-BE32-E72D297353CC}">
              <c16:uniqueId val="{00000001-699A-4776-B770-36469B8D5AFD}"/>
            </c:ext>
          </c:extLst>
        </c:ser>
        <c:dLbls>
          <c:showLegendKey val="0"/>
          <c:showVal val="1"/>
          <c:showCatName val="0"/>
          <c:showSerName val="0"/>
          <c:showPercent val="0"/>
          <c:showBubbleSize val="0"/>
        </c:dLbls>
        <c:gapWidth val="150"/>
        <c:shape val="box"/>
        <c:axId val="438384504"/>
        <c:axId val="438384896"/>
        <c:axId val="0"/>
      </c:bar3DChart>
      <c:catAx>
        <c:axId val="4383845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438384896"/>
        <c:crosses val="autoZero"/>
        <c:auto val="1"/>
        <c:lblAlgn val="ctr"/>
        <c:lblOffset val="100"/>
        <c:noMultiLvlLbl val="0"/>
      </c:catAx>
      <c:valAx>
        <c:axId val="438384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4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2122806425603754E-2"/>
          <c:y val="3.0948262425746935E-2"/>
          <c:w val="0.93399617429573145"/>
          <c:h val="0.56585004747690637"/>
        </c:manualLayout>
      </c:layout>
      <c:bar3DChart>
        <c:barDir val="col"/>
        <c:grouping val="clustered"/>
        <c:varyColors val="0"/>
        <c:ser>
          <c:idx val="0"/>
          <c:order val="0"/>
          <c:spPr>
            <a:solidFill>
              <a:srgbClr val="97B9E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'SEGMENTACIÓN POBLACIÓN'!$A$123:$A$157</c:f>
              <c:strCache>
                <c:ptCount val="35"/>
                <c:pt idx="0">
                  <c:v>Antropología, Geografía e Historia</c:v>
                </c:pt>
                <c:pt idx="1">
                  <c:v>Didáctica de la Expresión Musical, Plástica y Corporal</c:v>
                </c:pt>
                <c:pt idx="2">
                  <c:v>Didáctica de las Ciencias</c:v>
                </c:pt>
                <c:pt idx="3">
                  <c:v>Economía</c:v>
                </c:pt>
                <c:pt idx="4">
                  <c:v>Economía Financiera y Contabilidad</c:v>
                </c:pt>
                <c:pt idx="5">
                  <c:v>Enfermería</c:v>
                </c:pt>
                <c:pt idx="6">
                  <c:v>Estadística e Investigación Operativa</c:v>
                </c:pt>
                <c:pt idx="7">
                  <c:v>Filología Española</c:v>
                </c:pt>
                <c:pt idx="8">
                  <c:v>Filología Inglesa</c:v>
                </c:pt>
                <c:pt idx="9">
                  <c:v>Física</c:v>
                </c:pt>
                <c:pt idx="10">
                  <c:v>Geología</c:v>
                </c:pt>
                <c:pt idx="11">
                  <c:v>Biología Animal, Biología Vegetal y Ecología</c:v>
                </c:pt>
                <c:pt idx="12">
                  <c:v>Informática</c:v>
                </c:pt>
                <c:pt idx="13">
                  <c:v>Ingeniería Cartográfica, Geodésica y Fotogrametría</c:v>
                </c:pt>
                <c:pt idx="14">
                  <c:v>Ingeniería de Telecomunicación</c:v>
                </c:pt>
                <c:pt idx="15">
                  <c:v>Ingeniería Eléctrica</c:v>
                </c:pt>
                <c:pt idx="16">
                  <c:v>Ingeniería Electrónica y Automática</c:v>
                </c:pt>
                <c:pt idx="17">
                  <c:v>Ingeniería Gráfica, Diseño y Proyectos</c:v>
                </c:pt>
                <c:pt idx="18">
                  <c:v>Ingeniería Mecánica y Minera</c:v>
                </c:pt>
                <c:pt idx="19">
                  <c:v>Ingeniería Química, Ambiental y de los Materiales</c:v>
                </c:pt>
                <c:pt idx="20">
                  <c:v>Lenguas y Culturas Mediterráneas</c:v>
                </c:pt>
                <c:pt idx="21">
                  <c:v>Matemáticas</c:v>
                </c:pt>
                <c:pt idx="22">
                  <c:v>Biología Experimental</c:v>
                </c:pt>
                <c:pt idx="23">
                  <c:v>Organización de Empresas, Marketing y Sociología</c:v>
                </c:pt>
                <c:pt idx="24">
                  <c:v>Patrimonio Histórico</c:v>
                </c:pt>
                <c:pt idx="25">
                  <c:v>Pedagogía</c:v>
                </c:pt>
                <c:pt idx="26">
                  <c:v>Psicología</c:v>
                </c:pt>
                <c:pt idx="27">
                  <c:v>Química Física y Analítica</c:v>
                </c:pt>
                <c:pt idx="28">
                  <c:v>Química Inorgánica y Orgánica</c:v>
                </c:pt>
                <c:pt idx="29">
                  <c:v>Ciencias de la Salud</c:v>
                </c:pt>
                <c:pt idx="30">
                  <c:v>Derecho Civil, Derecho Financiero y Tributario</c:v>
                </c:pt>
                <c:pt idx="31">
                  <c:v>Derecho Penal, Filosofía del Derecho, Filosofía Moral y Filosofía</c:v>
                </c:pt>
                <c:pt idx="32">
                  <c:v>Derecho Público</c:v>
                </c:pt>
                <c:pt idx="33">
                  <c:v>Derecho Público y Común Europeo</c:v>
                </c:pt>
                <c:pt idx="34">
                  <c:v>Derecho Público y Derecho Privado Especial</c:v>
                </c:pt>
              </c:strCache>
            </c:strRef>
          </c:cat>
          <c:val>
            <c:numRef>
              <c:f>'SEGMENTACIÓN POBLACIÓN'!$B$123:$B$157</c:f>
              <c:numCache>
                <c:formatCode>General</c:formatCode>
                <c:ptCount val="35"/>
                <c:pt idx="0">
                  <c:v>6</c:v>
                </c:pt>
                <c:pt idx="1">
                  <c:v>13</c:v>
                </c:pt>
                <c:pt idx="2">
                  <c:v>11</c:v>
                </c:pt>
                <c:pt idx="3">
                  <c:v>10</c:v>
                </c:pt>
                <c:pt idx="4">
                  <c:v>8</c:v>
                </c:pt>
                <c:pt idx="5">
                  <c:v>9</c:v>
                </c:pt>
                <c:pt idx="6">
                  <c:v>13</c:v>
                </c:pt>
                <c:pt idx="7">
                  <c:v>14</c:v>
                </c:pt>
                <c:pt idx="8">
                  <c:v>13</c:v>
                </c:pt>
                <c:pt idx="9">
                  <c:v>2</c:v>
                </c:pt>
                <c:pt idx="10">
                  <c:v>7</c:v>
                </c:pt>
                <c:pt idx="11">
                  <c:v>12</c:v>
                </c:pt>
                <c:pt idx="12">
                  <c:v>21</c:v>
                </c:pt>
                <c:pt idx="13">
                  <c:v>8</c:v>
                </c:pt>
                <c:pt idx="14">
                  <c:v>9</c:v>
                </c:pt>
                <c:pt idx="15">
                  <c:v>10</c:v>
                </c:pt>
                <c:pt idx="16">
                  <c:v>9</c:v>
                </c:pt>
                <c:pt idx="17">
                  <c:v>8</c:v>
                </c:pt>
                <c:pt idx="18">
                  <c:v>20</c:v>
                </c:pt>
                <c:pt idx="19">
                  <c:v>10</c:v>
                </c:pt>
                <c:pt idx="20">
                  <c:v>4</c:v>
                </c:pt>
                <c:pt idx="21">
                  <c:v>6</c:v>
                </c:pt>
                <c:pt idx="22">
                  <c:v>10</c:v>
                </c:pt>
                <c:pt idx="23">
                  <c:v>21</c:v>
                </c:pt>
                <c:pt idx="24">
                  <c:v>11</c:v>
                </c:pt>
                <c:pt idx="25">
                  <c:v>10</c:v>
                </c:pt>
                <c:pt idx="26">
                  <c:v>32</c:v>
                </c:pt>
                <c:pt idx="27">
                  <c:v>9</c:v>
                </c:pt>
                <c:pt idx="28">
                  <c:v>8</c:v>
                </c:pt>
                <c:pt idx="29">
                  <c:v>19</c:v>
                </c:pt>
                <c:pt idx="30">
                  <c:v>9</c:v>
                </c:pt>
                <c:pt idx="31">
                  <c:v>5</c:v>
                </c:pt>
                <c:pt idx="32">
                  <c:v>3</c:v>
                </c:pt>
                <c:pt idx="33">
                  <c:v>6</c:v>
                </c:pt>
                <c:pt idx="34">
                  <c:v>9</c:v>
                </c:pt>
              </c:numCache>
            </c:numRef>
          </c:val>
          <c:extLst>
            <c:ext xmlns:c16="http://schemas.microsoft.com/office/drawing/2014/chart" uri="{C3380CC4-5D6E-409C-BE32-E72D297353CC}">
              <c16:uniqueId val="{00000000-349C-4135-AAC4-E7F995A9D94A}"/>
            </c:ext>
          </c:extLst>
        </c:ser>
        <c:dLbls>
          <c:showLegendKey val="0"/>
          <c:showVal val="1"/>
          <c:showCatName val="0"/>
          <c:showSerName val="0"/>
          <c:showPercent val="0"/>
          <c:showBubbleSize val="0"/>
        </c:dLbls>
        <c:gapWidth val="150"/>
        <c:shape val="box"/>
        <c:axId val="438386072"/>
        <c:axId val="438386464"/>
        <c:axId val="0"/>
      </c:bar3DChart>
      <c:catAx>
        <c:axId val="4383860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ES"/>
          </a:p>
        </c:txPr>
        <c:crossAx val="438386464"/>
        <c:crosses val="autoZero"/>
        <c:auto val="1"/>
        <c:lblAlgn val="ctr"/>
        <c:lblOffset val="100"/>
        <c:noMultiLvlLbl val="0"/>
      </c:catAx>
      <c:valAx>
        <c:axId val="438386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6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CENTRO</a:t>
            </a:r>
            <a:r>
              <a:rPr lang="es-ES" baseline="0"/>
              <a:t> EN EL QUE IMPARTE LA MAYOR CARGA DOCENTE</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POBLACIÓN'!$C$104:$C$111</c:f>
              <c:numCache>
                <c:formatCode>General</c:formatCode>
                <c:ptCount val="8"/>
              </c:numCache>
            </c:numRef>
          </c:val>
          <c:extLst>
            <c:ext xmlns:c16="http://schemas.microsoft.com/office/drawing/2014/chart" uri="{C3380CC4-5D6E-409C-BE32-E72D297353CC}">
              <c16:uniqueId val="{00000009-AA1D-4AFC-913B-8F7FE197AB49}"/>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POBLACIÓN'!$D$104:$D$111</c:f>
              <c:numCache>
                <c:formatCode>General</c:formatCode>
                <c:ptCount val="8"/>
              </c:numCache>
            </c:numRef>
          </c:val>
          <c:extLst>
            <c:ext xmlns:c16="http://schemas.microsoft.com/office/drawing/2014/chart" uri="{C3380CC4-5D6E-409C-BE32-E72D297353CC}">
              <c16:uniqueId val="{00000000-1911-49B7-AB03-45BD4777CE03}"/>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POBLACIÓN'!$E$104:$E$111</c:f>
              <c:numCache>
                <c:formatCode>General</c:formatCode>
                <c:ptCount val="8"/>
                <c:pt idx="0">
                  <c:v>6</c:v>
                </c:pt>
                <c:pt idx="1">
                  <c:v>64</c:v>
                </c:pt>
                <c:pt idx="2">
                  <c:v>45</c:v>
                </c:pt>
                <c:pt idx="3">
                  <c:v>27</c:v>
                </c:pt>
                <c:pt idx="4">
                  <c:v>45</c:v>
                </c:pt>
                <c:pt idx="5">
                  <c:v>76</c:v>
                </c:pt>
                <c:pt idx="6">
                  <c:v>108</c:v>
                </c:pt>
                <c:pt idx="7">
                  <c:v>4</c:v>
                </c:pt>
              </c:numCache>
            </c:numRef>
          </c:val>
          <c:extLst>
            <c:ext xmlns:c16="http://schemas.microsoft.com/office/drawing/2014/chart" uri="{C3380CC4-5D6E-409C-BE32-E72D297353CC}">
              <c16:uniqueId val="{00000001-1911-49B7-AB03-45BD4777CE03}"/>
            </c:ext>
          </c:extLst>
        </c:ser>
        <c:dLbls>
          <c:showLegendKey val="0"/>
          <c:showVal val="1"/>
          <c:showCatName val="0"/>
          <c:showSerName val="0"/>
          <c:showPercent val="0"/>
          <c:showBubbleSize val="0"/>
        </c:dLbls>
        <c:gapWidth val="150"/>
        <c:shape val="box"/>
        <c:axId val="438387248"/>
        <c:axId val="438387640"/>
        <c:axId val="0"/>
      </c:bar3DChart>
      <c:catAx>
        <c:axId val="4383872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438387640"/>
        <c:crosses val="autoZero"/>
        <c:auto val="1"/>
        <c:lblAlgn val="ctr"/>
        <c:lblOffset val="100"/>
        <c:noMultiLvlLbl val="0"/>
      </c:catAx>
      <c:valAx>
        <c:axId val="43838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7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dESEMPEÑA CARGO ACADÉMICO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tint val="6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19D-4299-BF98-5323A448E636}"/>
              </c:ext>
            </c:extLst>
          </c:dPt>
          <c:dPt>
            <c:idx val="1"/>
            <c:bubble3D val="0"/>
            <c:spPr>
              <a:solidFill>
                <a:srgbClr val="97B9E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19D-4299-BF98-5323A448E636}"/>
              </c:ext>
            </c:extLst>
          </c:dPt>
          <c:dPt>
            <c:idx val="2"/>
            <c:bubble3D val="0"/>
            <c:spPr>
              <a:solidFill>
                <a:srgbClr val="5089BC"/>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19D-4299-BF98-5323A448E63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65000"/>
                        </a:schemeClr>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1-419D-4299-BF98-5323A448E63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3-419D-4299-BF98-5323A448E63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65000"/>
                        </a:schemeClr>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5-419D-4299-BF98-5323A448E636}"/>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'SEGMENTACIÓN POBLACIÓN'!$AA$31:$AA$33</c:f>
              <c:strCache>
                <c:ptCount val="3"/>
                <c:pt idx="0">
                  <c:v>Desempeña cargo académico</c:v>
                </c:pt>
                <c:pt idx="1">
                  <c:v>SI</c:v>
                </c:pt>
                <c:pt idx="2">
                  <c:v>NO</c:v>
                </c:pt>
              </c:strCache>
            </c:strRef>
          </c:cat>
          <c:val>
            <c:numRef>
              <c:f>'SEGMENTACIÓN POBLACIÓN'!$AB$31:$AB$33</c:f>
              <c:numCache>
                <c:formatCode>General</c:formatCode>
                <c:ptCount val="3"/>
                <c:pt idx="1">
                  <c:v>130</c:v>
                </c:pt>
                <c:pt idx="2">
                  <c:v>245</c:v>
                </c:pt>
              </c:numCache>
            </c:numRef>
          </c:val>
          <c:extLst>
            <c:ext xmlns:c16="http://schemas.microsoft.com/office/drawing/2014/chart" uri="{C3380CC4-5D6E-409C-BE32-E72D297353CC}">
              <c16:uniqueId val="{00000006-419D-4299-BF98-5323A448E636}"/>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748393</xdr:colOff>
      <xdr:row>0</xdr:row>
      <xdr:rowOff>50345</xdr:rowOff>
    </xdr:from>
    <xdr:to>
      <xdr:col>16</xdr:col>
      <xdr:colOff>630210</xdr:colOff>
      <xdr:row>3</xdr:row>
      <xdr:rowOff>155560</xdr:rowOff>
    </xdr:to>
    <xdr:pic>
      <xdr:nvPicPr>
        <xdr:cNvPr id="3" name="Imagen 2"/>
        <xdr:cNvPicPr>
          <a:picLocks noChangeAspect="1"/>
        </xdr:cNvPicPr>
      </xdr:nvPicPr>
      <xdr:blipFill>
        <a:blip xmlns:r="http://schemas.openxmlformats.org/officeDocument/2006/relationships" r:embed="rId1"/>
        <a:stretch>
          <a:fillRect/>
        </a:stretch>
      </xdr:blipFill>
      <xdr:spPr>
        <a:xfrm>
          <a:off x="16246929" y="50345"/>
          <a:ext cx="643817" cy="676715"/>
        </a:xfrm>
        <a:prstGeom prst="rect">
          <a:avLst/>
        </a:prstGeom>
      </xdr:spPr>
    </xdr:pic>
    <xdr:clientData/>
  </xdr:twoCellAnchor>
  <xdr:twoCellAnchor editAs="oneCell">
    <xdr:from>
      <xdr:col>15</xdr:col>
      <xdr:colOff>748393</xdr:colOff>
      <xdr:row>0</xdr:row>
      <xdr:rowOff>50345</xdr:rowOff>
    </xdr:from>
    <xdr:to>
      <xdr:col>16</xdr:col>
      <xdr:colOff>630210</xdr:colOff>
      <xdr:row>3</xdr:row>
      <xdr:rowOff>155560</xdr:rowOff>
    </xdr:to>
    <xdr:pic>
      <xdr:nvPicPr>
        <xdr:cNvPr id="9" name="Imagen 8"/>
        <xdr:cNvPicPr>
          <a:picLocks noChangeAspect="1"/>
        </xdr:cNvPicPr>
      </xdr:nvPicPr>
      <xdr:blipFill>
        <a:blip xmlns:r="http://schemas.openxmlformats.org/officeDocument/2006/relationships" r:embed="rId1"/>
        <a:stretch>
          <a:fillRect/>
        </a:stretch>
      </xdr:blipFill>
      <xdr:spPr>
        <a:xfrm>
          <a:off x="16245568" y="50345"/>
          <a:ext cx="643817" cy="676715"/>
        </a:xfrm>
        <a:prstGeom prst="rect">
          <a:avLst/>
        </a:prstGeom>
      </xdr:spPr>
    </xdr:pic>
    <xdr:clientData/>
  </xdr:twoCellAnchor>
  <xdr:twoCellAnchor>
    <xdr:from>
      <xdr:col>3</xdr:col>
      <xdr:colOff>1793875</xdr:colOff>
      <xdr:row>25</xdr:row>
      <xdr:rowOff>100012</xdr:rowOff>
    </xdr:from>
    <xdr:to>
      <xdr:col>10</xdr:col>
      <xdr:colOff>111125</xdr:colOff>
      <xdr:row>40</xdr:row>
      <xdr:rowOff>142875</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412750</xdr:colOff>
      <xdr:row>25</xdr:row>
      <xdr:rowOff>95250</xdr:rowOff>
    </xdr:from>
    <xdr:to>
      <xdr:col>23</xdr:col>
      <xdr:colOff>309562</xdr:colOff>
      <xdr:row>40</xdr:row>
      <xdr:rowOff>63500</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185736</xdr:colOff>
      <xdr:row>48</xdr:row>
      <xdr:rowOff>174625</xdr:rowOff>
    </xdr:from>
    <xdr:to>
      <xdr:col>11</xdr:col>
      <xdr:colOff>539749</xdr:colOff>
      <xdr:row>63</xdr:row>
      <xdr:rowOff>33337</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38099</xdr:colOff>
      <xdr:row>47</xdr:row>
      <xdr:rowOff>111125</xdr:rowOff>
    </xdr:from>
    <xdr:to>
      <xdr:col>28</xdr:col>
      <xdr:colOff>492125</xdr:colOff>
      <xdr:row>62</xdr:row>
      <xdr:rowOff>171450</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666750</xdr:colOff>
      <xdr:row>64</xdr:row>
      <xdr:rowOff>317501</xdr:rowOff>
    </xdr:from>
    <xdr:to>
      <xdr:col>37</xdr:col>
      <xdr:colOff>714375</xdr:colOff>
      <xdr:row>92</xdr:row>
      <xdr:rowOff>7938</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142875</xdr:colOff>
      <xdr:row>101</xdr:row>
      <xdr:rowOff>0</xdr:rowOff>
    </xdr:from>
    <xdr:to>
      <xdr:col>24</xdr:col>
      <xdr:colOff>349249</xdr:colOff>
      <xdr:row>116</xdr:row>
      <xdr:rowOff>158750</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54428</xdr:rowOff>
    </xdr:from>
    <xdr:to>
      <xdr:col>12</xdr:col>
      <xdr:colOff>1224643</xdr:colOff>
      <xdr:row>20</xdr:row>
      <xdr:rowOff>95249</xdr:rowOff>
    </xdr:to>
    <xdr:sp macro="" textlink="">
      <xdr:nvSpPr>
        <xdr:cNvPr id="20" name="8 CuadroTexto"/>
        <xdr:cNvSpPr txBox="1"/>
      </xdr:nvSpPr>
      <xdr:spPr>
        <a:xfrm>
          <a:off x="0" y="1778453"/>
          <a:ext cx="13664293" cy="2241096"/>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POBLACIÓN ESTUDIO: </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Personal docente e investigador en situación profesional de servicio activo y en comisión de servicio  procedentes de otras universidades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Tamaño muestral</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88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Tipo de muestreo</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aleatorio simple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Fecha recogida</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Enero - Febrero 2023</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Nº de en</a:t>
          </a: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cuestas recogidas: 375/Nº encuestas necesarias: 88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Porcentaje de encuestas recogidas sobre la población objeto de estudio:  375/976 = 38,42%</a:t>
          </a:r>
          <a:endParaRPr kumimoji="0" lang="es-ES" sz="16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29</xdr:col>
      <xdr:colOff>407276</xdr:colOff>
      <xdr:row>26</xdr:row>
      <xdr:rowOff>128313</xdr:rowOff>
    </xdr:from>
    <xdr:to>
      <xdr:col>35</xdr:col>
      <xdr:colOff>381000</xdr:colOff>
      <xdr:row>38</xdr:row>
      <xdr:rowOff>178237</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622526</xdr:colOff>
      <xdr:row>0</xdr:row>
      <xdr:rowOff>74159</xdr:rowOff>
    </xdr:from>
    <xdr:to>
      <xdr:col>17</xdr:col>
      <xdr:colOff>488468</xdr:colOff>
      <xdr:row>3</xdr:row>
      <xdr:rowOff>179374</xdr:rowOff>
    </xdr:to>
    <xdr:pic>
      <xdr:nvPicPr>
        <xdr:cNvPr id="2" name="Imagen 1"/>
        <xdr:cNvPicPr>
          <a:picLocks noChangeAspect="1"/>
        </xdr:cNvPicPr>
      </xdr:nvPicPr>
      <xdr:blipFill>
        <a:blip xmlns:r="http://schemas.openxmlformats.org/officeDocument/2006/relationships" r:embed="rId1"/>
        <a:stretch>
          <a:fillRect/>
        </a:stretch>
      </xdr:blipFill>
      <xdr:spPr>
        <a:xfrm>
          <a:off x="12814526" y="74159"/>
          <a:ext cx="627942" cy="6767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679738</xdr:colOff>
      <xdr:row>0</xdr:row>
      <xdr:rowOff>79375</xdr:rowOff>
    </xdr:from>
    <xdr:to>
      <xdr:col>18</xdr:col>
      <xdr:colOff>545680</xdr:colOff>
      <xdr:row>3</xdr:row>
      <xdr:rowOff>184590</xdr:rowOff>
    </xdr:to>
    <xdr:pic>
      <xdr:nvPicPr>
        <xdr:cNvPr id="3" name="Imagen 2"/>
        <xdr:cNvPicPr>
          <a:picLocks noChangeAspect="1"/>
        </xdr:cNvPicPr>
      </xdr:nvPicPr>
      <xdr:blipFill>
        <a:blip xmlns:r="http://schemas.openxmlformats.org/officeDocument/2006/relationships" r:embed="rId1"/>
        <a:stretch>
          <a:fillRect/>
        </a:stretch>
      </xdr:blipFill>
      <xdr:spPr>
        <a:xfrm>
          <a:off x="13633738" y="79375"/>
          <a:ext cx="627942" cy="6767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646546</xdr:colOff>
      <xdr:row>0</xdr:row>
      <xdr:rowOff>118340</xdr:rowOff>
    </xdr:from>
    <xdr:to>
      <xdr:col>18</xdr:col>
      <xdr:colOff>512488</xdr:colOff>
      <xdr:row>4</xdr:row>
      <xdr:rowOff>33055</xdr:rowOff>
    </xdr:to>
    <xdr:pic>
      <xdr:nvPicPr>
        <xdr:cNvPr id="2" name="Imagen 1"/>
        <xdr:cNvPicPr>
          <a:picLocks noChangeAspect="1"/>
        </xdr:cNvPicPr>
      </xdr:nvPicPr>
      <xdr:blipFill>
        <a:blip xmlns:r="http://schemas.openxmlformats.org/officeDocument/2006/relationships" r:embed="rId1"/>
        <a:stretch>
          <a:fillRect/>
        </a:stretch>
      </xdr:blipFill>
      <xdr:spPr>
        <a:xfrm>
          <a:off x="13600546" y="118340"/>
          <a:ext cx="627942" cy="6767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190500</xdr:colOff>
      <xdr:row>0</xdr:row>
      <xdr:rowOff>93229</xdr:rowOff>
    </xdr:from>
    <xdr:to>
      <xdr:col>18</xdr:col>
      <xdr:colOff>56442</xdr:colOff>
      <xdr:row>4</xdr:row>
      <xdr:rowOff>7944</xdr:rowOff>
    </xdr:to>
    <xdr:pic>
      <xdr:nvPicPr>
        <xdr:cNvPr id="2" name="Imagen 1"/>
        <xdr:cNvPicPr>
          <a:picLocks noChangeAspect="1"/>
        </xdr:cNvPicPr>
      </xdr:nvPicPr>
      <xdr:blipFill>
        <a:blip xmlns:r="http://schemas.openxmlformats.org/officeDocument/2006/relationships" r:embed="rId1"/>
        <a:stretch>
          <a:fillRect/>
        </a:stretch>
      </xdr:blipFill>
      <xdr:spPr>
        <a:xfrm>
          <a:off x="13144500" y="93229"/>
          <a:ext cx="627942"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412750</xdr:colOff>
      <xdr:row>0</xdr:row>
      <xdr:rowOff>31750</xdr:rowOff>
    </xdr:from>
    <xdr:to>
      <xdr:col>19</xdr:col>
      <xdr:colOff>278692</xdr:colOff>
      <xdr:row>3</xdr:row>
      <xdr:rowOff>136965</xdr:rowOff>
    </xdr:to>
    <xdr:pic>
      <xdr:nvPicPr>
        <xdr:cNvPr id="2" name="Imagen 1"/>
        <xdr:cNvPicPr>
          <a:picLocks noChangeAspect="1"/>
        </xdr:cNvPicPr>
      </xdr:nvPicPr>
      <xdr:blipFill>
        <a:blip xmlns:r="http://schemas.openxmlformats.org/officeDocument/2006/relationships" r:embed="rId1"/>
        <a:stretch>
          <a:fillRect/>
        </a:stretch>
      </xdr:blipFill>
      <xdr:spPr>
        <a:xfrm>
          <a:off x="14128750" y="31750"/>
          <a:ext cx="627942" cy="676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468313</xdr:colOff>
      <xdr:row>0</xdr:row>
      <xdr:rowOff>63500</xdr:rowOff>
    </xdr:from>
    <xdr:to>
      <xdr:col>18</xdr:col>
      <xdr:colOff>334255</xdr:colOff>
      <xdr:row>3</xdr:row>
      <xdr:rowOff>168715</xdr:rowOff>
    </xdr:to>
    <xdr:pic>
      <xdr:nvPicPr>
        <xdr:cNvPr id="2" name="Imagen 1"/>
        <xdr:cNvPicPr>
          <a:picLocks noChangeAspect="1"/>
        </xdr:cNvPicPr>
      </xdr:nvPicPr>
      <xdr:blipFill>
        <a:blip xmlns:r="http://schemas.openxmlformats.org/officeDocument/2006/relationships" r:embed="rId1"/>
        <a:stretch>
          <a:fillRect/>
        </a:stretch>
      </xdr:blipFill>
      <xdr:spPr>
        <a:xfrm>
          <a:off x="13422313" y="63500"/>
          <a:ext cx="627942" cy="676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587376</xdr:colOff>
      <xdr:row>0</xdr:row>
      <xdr:rowOff>87313</xdr:rowOff>
    </xdr:from>
    <xdr:to>
      <xdr:col>16</xdr:col>
      <xdr:colOff>453318</xdr:colOff>
      <xdr:row>4</xdr:row>
      <xdr:rowOff>2028</xdr:rowOff>
    </xdr:to>
    <xdr:pic>
      <xdr:nvPicPr>
        <xdr:cNvPr id="2" name="Imagen 1"/>
        <xdr:cNvPicPr>
          <a:picLocks noChangeAspect="1"/>
        </xdr:cNvPicPr>
      </xdr:nvPicPr>
      <xdr:blipFill>
        <a:blip xmlns:r="http://schemas.openxmlformats.org/officeDocument/2006/relationships" r:embed="rId1"/>
        <a:stretch>
          <a:fillRect/>
        </a:stretch>
      </xdr:blipFill>
      <xdr:spPr>
        <a:xfrm>
          <a:off x="13192126" y="87313"/>
          <a:ext cx="627942" cy="676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264102</xdr:colOff>
      <xdr:row>0</xdr:row>
      <xdr:rowOff>107661</xdr:rowOff>
    </xdr:from>
    <xdr:to>
      <xdr:col>18</xdr:col>
      <xdr:colOff>130044</xdr:colOff>
      <xdr:row>4</xdr:row>
      <xdr:rowOff>22376</xdr:rowOff>
    </xdr:to>
    <xdr:pic>
      <xdr:nvPicPr>
        <xdr:cNvPr id="2" name="Imagen 1"/>
        <xdr:cNvPicPr>
          <a:picLocks noChangeAspect="1"/>
        </xdr:cNvPicPr>
      </xdr:nvPicPr>
      <xdr:blipFill>
        <a:blip xmlns:r="http://schemas.openxmlformats.org/officeDocument/2006/relationships" r:embed="rId1"/>
        <a:stretch>
          <a:fillRect/>
        </a:stretch>
      </xdr:blipFill>
      <xdr:spPr>
        <a:xfrm>
          <a:off x="13218102" y="107661"/>
          <a:ext cx="627942" cy="676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141432</xdr:colOff>
      <xdr:row>0</xdr:row>
      <xdr:rowOff>112568</xdr:rowOff>
    </xdr:from>
    <xdr:to>
      <xdr:col>16</xdr:col>
      <xdr:colOff>7374</xdr:colOff>
      <xdr:row>4</xdr:row>
      <xdr:rowOff>27283</xdr:rowOff>
    </xdr:to>
    <xdr:pic>
      <xdr:nvPicPr>
        <xdr:cNvPr id="2" name="Imagen 1"/>
        <xdr:cNvPicPr>
          <a:picLocks noChangeAspect="1"/>
        </xdr:cNvPicPr>
      </xdr:nvPicPr>
      <xdr:blipFill>
        <a:blip xmlns:r="http://schemas.openxmlformats.org/officeDocument/2006/relationships" r:embed="rId1"/>
        <a:stretch>
          <a:fillRect/>
        </a:stretch>
      </xdr:blipFill>
      <xdr:spPr>
        <a:xfrm>
          <a:off x="11571432" y="112568"/>
          <a:ext cx="627942" cy="6767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656648</xdr:colOff>
      <xdr:row>0</xdr:row>
      <xdr:rowOff>131329</xdr:rowOff>
    </xdr:from>
    <xdr:to>
      <xdr:col>17</xdr:col>
      <xdr:colOff>635000</xdr:colOff>
      <xdr:row>4</xdr:row>
      <xdr:rowOff>46044</xdr:rowOff>
    </xdr:to>
    <xdr:pic>
      <xdr:nvPicPr>
        <xdr:cNvPr id="2" name="Imagen 1"/>
        <xdr:cNvPicPr>
          <a:picLocks noChangeAspect="1"/>
        </xdr:cNvPicPr>
      </xdr:nvPicPr>
      <xdr:blipFill>
        <a:blip xmlns:r="http://schemas.openxmlformats.org/officeDocument/2006/relationships" r:embed="rId1"/>
        <a:stretch>
          <a:fillRect/>
        </a:stretch>
      </xdr:blipFill>
      <xdr:spPr>
        <a:xfrm>
          <a:off x="12848648" y="131329"/>
          <a:ext cx="740352" cy="6767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190500</xdr:colOff>
      <xdr:row>0</xdr:row>
      <xdr:rowOff>104775</xdr:rowOff>
    </xdr:from>
    <xdr:to>
      <xdr:col>19</xdr:col>
      <xdr:colOff>56442</xdr:colOff>
      <xdr:row>4</xdr:row>
      <xdr:rowOff>19490</xdr:rowOff>
    </xdr:to>
    <xdr:pic>
      <xdr:nvPicPr>
        <xdr:cNvPr id="3" name="Imagen 2"/>
        <xdr:cNvPicPr>
          <a:picLocks noChangeAspect="1"/>
        </xdr:cNvPicPr>
      </xdr:nvPicPr>
      <xdr:blipFill>
        <a:blip xmlns:r="http://schemas.openxmlformats.org/officeDocument/2006/relationships" r:embed="rId1"/>
        <a:stretch>
          <a:fillRect/>
        </a:stretch>
      </xdr:blipFill>
      <xdr:spPr>
        <a:xfrm>
          <a:off x="13906500" y="104775"/>
          <a:ext cx="627942" cy="6767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492125</xdr:colOff>
      <xdr:row>0</xdr:row>
      <xdr:rowOff>104775</xdr:rowOff>
    </xdr:from>
    <xdr:to>
      <xdr:col>18</xdr:col>
      <xdr:colOff>358067</xdr:colOff>
      <xdr:row>4</xdr:row>
      <xdr:rowOff>19490</xdr:rowOff>
    </xdr:to>
    <xdr:pic>
      <xdr:nvPicPr>
        <xdr:cNvPr id="2" name="Imagen 1"/>
        <xdr:cNvPicPr>
          <a:picLocks noChangeAspect="1"/>
        </xdr:cNvPicPr>
      </xdr:nvPicPr>
      <xdr:blipFill>
        <a:blip xmlns:r="http://schemas.openxmlformats.org/officeDocument/2006/relationships" r:embed="rId1"/>
        <a:stretch>
          <a:fillRect/>
        </a:stretch>
      </xdr:blipFill>
      <xdr:spPr>
        <a:xfrm>
          <a:off x="13446125" y="104775"/>
          <a:ext cx="627942" cy="6767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631"/>
  <sheetViews>
    <sheetView showGridLines="0" view="pageBreakPreview" topLeftCell="A87" zoomScale="80" zoomScaleNormal="40" zoomScaleSheetLayoutView="80" workbookViewId="0">
      <selection activeCell="O14" sqref="O14"/>
    </sheetView>
  </sheetViews>
  <sheetFormatPr baseColWidth="10" defaultRowHeight="15" x14ac:dyDescent="0.25"/>
  <cols>
    <col min="1" max="1" width="4.28515625" customWidth="1"/>
    <col min="2" max="2" width="21.140625" customWidth="1"/>
    <col min="3" max="3" width="16.5703125" customWidth="1"/>
    <col min="4" max="4" width="37" customWidth="1"/>
    <col min="8" max="8" width="30.5703125" customWidth="1"/>
    <col min="13" max="13" width="19.42578125" customWidth="1"/>
    <col min="15" max="15" width="15" customWidth="1"/>
    <col min="39" max="56" width="11.42578125" hidden="1" customWidth="1"/>
    <col min="57" max="57" width="0" hidden="1" customWidth="1"/>
  </cols>
  <sheetData>
    <row r="1" spans="1:56"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41"/>
      <c r="AN1" s="41">
        <v>1</v>
      </c>
      <c r="AO1" s="41">
        <v>2</v>
      </c>
      <c r="AP1" s="41">
        <v>3</v>
      </c>
      <c r="AQ1" s="41">
        <v>4</v>
      </c>
      <c r="AR1" s="41">
        <v>5</v>
      </c>
      <c r="AS1" s="41" t="s">
        <v>215</v>
      </c>
      <c r="AT1" s="41" t="s">
        <v>216</v>
      </c>
      <c r="AU1" s="41"/>
      <c r="AV1" s="41">
        <v>1</v>
      </c>
      <c r="AW1" s="41">
        <v>2</v>
      </c>
      <c r="AX1" s="41">
        <v>3</v>
      </c>
      <c r="AY1" s="41">
        <v>4</v>
      </c>
      <c r="AZ1" s="41">
        <v>5</v>
      </c>
      <c r="BA1" s="41" t="s">
        <v>216</v>
      </c>
      <c r="BB1" s="41"/>
      <c r="BC1" s="41"/>
      <c r="BD1" s="41"/>
    </row>
    <row r="2" spans="1:56"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41" t="s">
        <v>217</v>
      </c>
      <c r="AN2" s="41">
        <v>4</v>
      </c>
      <c r="AO2" s="41">
        <v>9</v>
      </c>
      <c r="AP2" s="41">
        <v>22</v>
      </c>
      <c r="AQ2" s="41">
        <v>109</v>
      </c>
      <c r="AR2" s="41">
        <v>240</v>
      </c>
      <c r="AS2" s="41">
        <v>10</v>
      </c>
      <c r="AT2" s="41">
        <v>394</v>
      </c>
      <c r="AU2" s="41" t="s">
        <v>217</v>
      </c>
      <c r="AV2" s="41">
        <v>4</v>
      </c>
      <c r="AW2" s="41">
        <v>9</v>
      </c>
      <c r="AX2" s="41">
        <v>22</v>
      </c>
      <c r="AY2" s="41">
        <v>109</v>
      </c>
      <c r="AZ2" s="41">
        <v>240</v>
      </c>
      <c r="BA2" s="41">
        <v>4.49</v>
      </c>
      <c r="BB2" s="41">
        <v>0.79</v>
      </c>
      <c r="BC2" s="41">
        <v>5</v>
      </c>
      <c r="BD2" s="41">
        <v>5</v>
      </c>
    </row>
    <row r="3" spans="1:56"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41" t="s">
        <v>218</v>
      </c>
      <c r="AN3" s="41">
        <v>4</v>
      </c>
      <c r="AO3" s="41">
        <v>10</v>
      </c>
      <c r="AP3" s="41">
        <v>22</v>
      </c>
      <c r="AQ3" s="41">
        <v>105</v>
      </c>
      <c r="AR3" s="41">
        <v>249</v>
      </c>
      <c r="AS3" s="41">
        <v>4</v>
      </c>
      <c r="AT3" s="41">
        <v>394</v>
      </c>
      <c r="AU3" s="41" t="s">
        <v>218</v>
      </c>
      <c r="AV3" s="41">
        <v>4</v>
      </c>
      <c r="AW3" s="41">
        <v>10</v>
      </c>
      <c r="AX3" s="41">
        <v>22</v>
      </c>
      <c r="AY3" s="41">
        <v>105</v>
      </c>
      <c r="AZ3" s="41">
        <v>249</v>
      </c>
      <c r="BA3" s="41">
        <v>4.5</v>
      </c>
      <c r="BB3" s="41">
        <v>0.8</v>
      </c>
      <c r="BC3" s="41">
        <v>5</v>
      </c>
      <c r="BD3" s="41">
        <v>5</v>
      </c>
    </row>
    <row r="4" spans="1:56"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41" t="s">
        <v>219</v>
      </c>
      <c r="AN4" s="41">
        <v>17</v>
      </c>
      <c r="AO4" s="41">
        <v>34</v>
      </c>
      <c r="AP4" s="41">
        <v>76</v>
      </c>
      <c r="AQ4" s="41">
        <v>143</v>
      </c>
      <c r="AR4" s="41">
        <v>120</v>
      </c>
      <c r="AS4" s="41">
        <v>4</v>
      </c>
      <c r="AT4" s="41">
        <v>394</v>
      </c>
      <c r="AU4" s="41" t="s">
        <v>219</v>
      </c>
      <c r="AV4" s="41">
        <v>17</v>
      </c>
      <c r="AW4" s="41">
        <v>34</v>
      </c>
      <c r="AX4" s="41">
        <v>76</v>
      </c>
      <c r="AY4" s="41">
        <v>143</v>
      </c>
      <c r="AZ4" s="41">
        <v>120</v>
      </c>
      <c r="BA4" s="41">
        <v>3.81</v>
      </c>
      <c r="BB4" s="41">
        <v>1.1000000000000001</v>
      </c>
      <c r="BC4" s="41">
        <v>4</v>
      </c>
      <c r="BD4" s="41">
        <v>4</v>
      </c>
    </row>
    <row r="5" spans="1:56"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41" t="s">
        <v>220</v>
      </c>
      <c r="AN5" s="41">
        <v>28</v>
      </c>
      <c r="AO5" s="41">
        <v>53</v>
      </c>
      <c r="AP5" s="41">
        <v>97</v>
      </c>
      <c r="AQ5" s="41">
        <v>138</v>
      </c>
      <c r="AR5" s="41">
        <v>71</v>
      </c>
      <c r="AS5" s="41">
        <v>7</v>
      </c>
      <c r="AT5" s="41">
        <v>394</v>
      </c>
      <c r="AU5" s="41" t="s">
        <v>220</v>
      </c>
      <c r="AV5" s="41">
        <v>28</v>
      </c>
      <c r="AW5" s="41">
        <v>53</v>
      </c>
      <c r="AX5" s="41">
        <v>97</v>
      </c>
      <c r="AY5" s="41">
        <v>138</v>
      </c>
      <c r="AZ5" s="41">
        <v>71</v>
      </c>
      <c r="BA5" s="41">
        <v>3.44</v>
      </c>
      <c r="BB5" s="41">
        <v>1.1499999999999999</v>
      </c>
      <c r="BC5" s="41">
        <v>4</v>
      </c>
      <c r="BD5" s="41">
        <v>4</v>
      </c>
    </row>
    <row r="6" spans="1:56" ht="15.75" x14ac:dyDescent="0.25">
      <c r="A6" s="58" t="s">
        <v>810</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41" t="s">
        <v>221</v>
      </c>
      <c r="AN6" s="41">
        <v>16</v>
      </c>
      <c r="AO6" s="41">
        <v>18</v>
      </c>
      <c r="AP6" s="41">
        <v>54</v>
      </c>
      <c r="AQ6" s="41">
        <v>123</v>
      </c>
      <c r="AR6" s="41">
        <v>180</v>
      </c>
      <c r="AS6" s="41">
        <v>3</v>
      </c>
      <c r="AT6" s="41">
        <v>394</v>
      </c>
      <c r="AU6" s="41" t="s">
        <v>221</v>
      </c>
      <c r="AV6" s="41">
        <v>16</v>
      </c>
      <c r="AW6" s="41">
        <v>18</v>
      </c>
      <c r="AX6" s="41">
        <v>54</v>
      </c>
      <c r="AY6" s="41">
        <v>123</v>
      </c>
      <c r="AZ6" s="41">
        <v>180</v>
      </c>
      <c r="BA6" s="41">
        <v>4.1100000000000003</v>
      </c>
      <c r="BB6" s="41">
        <v>1.07</v>
      </c>
      <c r="BC6" s="41">
        <v>4</v>
      </c>
      <c r="BD6" s="41">
        <v>5</v>
      </c>
    </row>
    <row r="7" spans="1:56" x14ac:dyDescent="0.25">
      <c r="A7" s="60" t="s">
        <v>2</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41" t="s">
        <v>222</v>
      </c>
      <c r="AN7" s="41">
        <v>13</v>
      </c>
      <c r="AO7" s="41">
        <v>28</v>
      </c>
      <c r="AP7" s="41">
        <v>64</v>
      </c>
      <c r="AQ7" s="41">
        <v>136</v>
      </c>
      <c r="AR7" s="41">
        <v>144</v>
      </c>
      <c r="AS7" s="41">
        <v>9</v>
      </c>
      <c r="AT7" s="41">
        <v>394</v>
      </c>
      <c r="AU7" s="41" t="s">
        <v>222</v>
      </c>
      <c r="AV7" s="41">
        <v>13</v>
      </c>
      <c r="AW7" s="41">
        <v>28</v>
      </c>
      <c r="AX7" s="41">
        <v>64</v>
      </c>
      <c r="AY7" s="41">
        <v>136</v>
      </c>
      <c r="AZ7" s="41">
        <v>144</v>
      </c>
      <c r="BA7" s="41">
        <v>3.96</v>
      </c>
      <c r="BB7" s="41">
        <v>1.07</v>
      </c>
      <c r="BC7" s="41">
        <v>4</v>
      </c>
      <c r="BD7" s="41">
        <v>5</v>
      </c>
    </row>
    <row r="8" spans="1:56" s="2" customFormat="1" x14ac:dyDescent="0.25">
      <c r="M8" s="40"/>
      <c r="N8" s="40"/>
      <c r="AM8" s="41" t="s">
        <v>223</v>
      </c>
      <c r="AN8" s="41">
        <v>13</v>
      </c>
      <c r="AO8" s="41">
        <v>19</v>
      </c>
      <c r="AP8" s="41">
        <v>42</v>
      </c>
      <c r="AQ8" s="41">
        <v>67</v>
      </c>
      <c r="AR8" s="41">
        <v>108</v>
      </c>
      <c r="AS8" s="41">
        <v>145</v>
      </c>
      <c r="AT8" s="41">
        <v>394</v>
      </c>
      <c r="AU8" s="41" t="s">
        <v>223</v>
      </c>
      <c r="AV8" s="41">
        <v>13</v>
      </c>
      <c r="AW8" s="41">
        <v>19</v>
      </c>
      <c r="AX8" s="41">
        <v>42</v>
      </c>
      <c r="AY8" s="41">
        <v>67</v>
      </c>
      <c r="AZ8" s="41">
        <v>108</v>
      </c>
      <c r="BA8" s="41">
        <v>3.96</v>
      </c>
      <c r="BB8" s="41">
        <v>1.18</v>
      </c>
      <c r="BC8" s="41">
        <v>4</v>
      </c>
      <c r="BD8" s="41">
        <v>5</v>
      </c>
    </row>
    <row r="9" spans="1:56"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41" t="s">
        <v>224</v>
      </c>
      <c r="AN9" s="41">
        <v>2</v>
      </c>
      <c r="AO9" s="41">
        <v>18</v>
      </c>
      <c r="AP9" s="41">
        <v>54</v>
      </c>
      <c r="AQ9" s="41">
        <v>144</v>
      </c>
      <c r="AR9" s="41">
        <v>153</v>
      </c>
      <c r="AS9" s="41">
        <v>23</v>
      </c>
      <c r="AT9" s="41">
        <v>394</v>
      </c>
      <c r="AU9" s="41" t="s">
        <v>224</v>
      </c>
      <c r="AV9" s="41">
        <v>2</v>
      </c>
      <c r="AW9" s="41">
        <v>18</v>
      </c>
      <c r="AX9" s="41">
        <v>54</v>
      </c>
      <c r="AY9" s="41">
        <v>144</v>
      </c>
      <c r="AZ9" s="41">
        <v>153</v>
      </c>
      <c r="BA9" s="41">
        <v>4.1500000000000004</v>
      </c>
      <c r="BB9" s="41">
        <v>0.88</v>
      </c>
      <c r="BC9" s="41">
        <v>4</v>
      </c>
      <c r="BD9" s="41">
        <v>5</v>
      </c>
    </row>
    <row r="10" spans="1:56" s="2" customFormat="1" ht="15.75" customHeight="1" x14ac:dyDescent="0.25">
      <c r="A10" s="38"/>
      <c r="B10" s="38"/>
      <c r="C10" s="38"/>
      <c r="D10" s="39"/>
      <c r="S10" s="45"/>
      <c r="T10" s="45"/>
      <c r="U10" s="45"/>
      <c r="V10" s="45"/>
      <c r="W10" s="45"/>
      <c r="X10" s="45"/>
      <c r="Y10" s="45"/>
      <c r="AM10" s="41" t="s">
        <v>225</v>
      </c>
      <c r="AN10" s="41">
        <v>15</v>
      </c>
      <c r="AO10" s="41">
        <v>26</v>
      </c>
      <c r="AP10" s="41">
        <v>54</v>
      </c>
      <c r="AQ10" s="41">
        <v>130</v>
      </c>
      <c r="AR10" s="41">
        <v>156</v>
      </c>
      <c r="AS10" s="41">
        <v>13</v>
      </c>
      <c r="AT10" s="41">
        <v>394</v>
      </c>
      <c r="AU10" s="41" t="s">
        <v>225</v>
      </c>
      <c r="AV10" s="41">
        <v>15</v>
      </c>
      <c r="AW10" s="41">
        <v>26</v>
      </c>
      <c r="AX10" s="41">
        <v>54</v>
      </c>
      <c r="AY10" s="41">
        <v>130</v>
      </c>
      <c r="AZ10" s="41">
        <v>156</v>
      </c>
      <c r="BA10" s="41">
        <v>4.01</v>
      </c>
      <c r="BB10" s="41">
        <v>1.0900000000000001</v>
      </c>
      <c r="BC10" s="41">
        <v>4</v>
      </c>
      <c r="BD10" s="41">
        <v>5</v>
      </c>
    </row>
    <row r="11" spans="1:56" s="2" customFormat="1" ht="15.75" customHeight="1" x14ac:dyDescent="0.25">
      <c r="A11" s="38"/>
      <c r="B11" s="38"/>
      <c r="C11" s="38"/>
      <c r="D11" s="39"/>
      <c r="S11" s="45"/>
      <c r="T11" s="45"/>
      <c r="U11" s="45"/>
      <c r="V11" s="45"/>
      <c r="W11" s="45"/>
      <c r="X11" s="45"/>
      <c r="Y11" s="45"/>
      <c r="AM11" s="41" t="s">
        <v>226</v>
      </c>
      <c r="AN11" s="41">
        <v>18</v>
      </c>
      <c r="AO11" s="41">
        <v>41</v>
      </c>
      <c r="AP11" s="41">
        <v>64</v>
      </c>
      <c r="AQ11" s="41">
        <v>125</v>
      </c>
      <c r="AR11" s="41">
        <v>134</v>
      </c>
      <c r="AS11" s="41">
        <v>12</v>
      </c>
      <c r="AT11" s="41">
        <v>394</v>
      </c>
      <c r="AU11" s="41" t="s">
        <v>226</v>
      </c>
      <c r="AV11" s="41">
        <v>18</v>
      </c>
      <c r="AW11" s="41">
        <v>41</v>
      </c>
      <c r="AX11" s="41">
        <v>64</v>
      </c>
      <c r="AY11" s="41">
        <v>125</v>
      </c>
      <c r="AZ11" s="41">
        <v>134</v>
      </c>
      <c r="BA11" s="41">
        <v>3.83</v>
      </c>
      <c r="BB11" s="41">
        <v>1.1599999999999999</v>
      </c>
      <c r="BC11" s="41">
        <v>4</v>
      </c>
      <c r="BD11" s="41">
        <v>5</v>
      </c>
    </row>
    <row r="12" spans="1:56" s="2" customFormat="1" ht="15.75" customHeight="1" x14ac:dyDescent="0.25">
      <c r="A12" s="38"/>
      <c r="B12" s="38"/>
      <c r="C12" s="38"/>
      <c r="D12" s="39"/>
      <c r="S12" s="45"/>
      <c r="T12" s="45"/>
      <c r="U12" s="45"/>
      <c r="V12" s="45"/>
      <c r="W12" s="45"/>
      <c r="X12" s="45"/>
      <c r="Y12" s="45"/>
      <c r="AM12" s="41" t="s">
        <v>227</v>
      </c>
      <c r="AN12" s="41">
        <v>12</v>
      </c>
      <c r="AO12" s="41">
        <v>27</v>
      </c>
      <c r="AP12" s="41">
        <v>68</v>
      </c>
      <c r="AQ12" s="41">
        <v>126</v>
      </c>
      <c r="AR12" s="41">
        <v>140</v>
      </c>
      <c r="AS12" s="41">
        <v>21</v>
      </c>
      <c r="AT12" s="41">
        <v>394</v>
      </c>
      <c r="AU12" s="41" t="s">
        <v>227</v>
      </c>
      <c r="AV12" s="41">
        <v>12</v>
      </c>
      <c r="AW12" s="41">
        <v>27</v>
      </c>
      <c r="AX12" s="41">
        <v>68</v>
      </c>
      <c r="AY12" s="41">
        <v>126</v>
      </c>
      <c r="AZ12" s="41">
        <v>140</v>
      </c>
      <c r="BA12" s="41">
        <v>3.95</v>
      </c>
      <c r="BB12" s="41">
        <v>1.07</v>
      </c>
      <c r="BC12" s="41">
        <v>4</v>
      </c>
      <c r="BD12" s="41">
        <v>5</v>
      </c>
    </row>
    <row r="13" spans="1:56" s="2" customFormat="1" ht="15.75" customHeight="1" x14ac:dyDescent="0.25">
      <c r="A13" s="38"/>
      <c r="B13" s="38"/>
      <c r="C13" s="38"/>
      <c r="D13" s="39"/>
      <c r="S13" s="45"/>
      <c r="T13" s="45"/>
      <c r="U13" s="45"/>
      <c r="V13" s="45"/>
      <c r="W13" s="45"/>
      <c r="X13" s="45"/>
      <c r="Y13" s="45"/>
      <c r="AM13" s="41" t="s">
        <v>228</v>
      </c>
      <c r="AN13" s="41">
        <v>18</v>
      </c>
      <c r="AO13" s="41">
        <v>39</v>
      </c>
      <c r="AP13" s="41">
        <v>66</v>
      </c>
      <c r="AQ13" s="41">
        <v>104</v>
      </c>
      <c r="AR13" s="41">
        <v>101</v>
      </c>
      <c r="AS13" s="41">
        <v>66</v>
      </c>
      <c r="AT13" s="41">
        <v>394</v>
      </c>
      <c r="AU13" s="41" t="s">
        <v>228</v>
      </c>
      <c r="AV13" s="41">
        <v>18</v>
      </c>
      <c r="AW13" s="41">
        <v>39</v>
      </c>
      <c r="AX13" s="41">
        <v>66</v>
      </c>
      <c r="AY13" s="41">
        <v>104</v>
      </c>
      <c r="AZ13" s="41">
        <v>101</v>
      </c>
      <c r="BA13" s="41">
        <v>3.7</v>
      </c>
      <c r="BB13" s="41">
        <v>1.18</v>
      </c>
      <c r="BC13" s="41">
        <v>4</v>
      </c>
      <c r="BD13" s="41">
        <v>4</v>
      </c>
    </row>
    <row r="14" spans="1:56" s="2" customFormat="1" ht="15.75" customHeight="1" x14ac:dyDescent="0.25">
      <c r="A14" s="38"/>
      <c r="B14" s="38"/>
      <c r="C14" s="38"/>
      <c r="D14" s="39"/>
      <c r="S14" s="45"/>
      <c r="T14" s="45"/>
      <c r="U14" s="45"/>
      <c r="V14" s="45"/>
      <c r="W14" s="45"/>
      <c r="X14" s="45"/>
      <c r="Y14" s="45"/>
      <c r="AM14" s="41" t="s">
        <v>229</v>
      </c>
      <c r="AN14" s="41">
        <v>5</v>
      </c>
      <c r="AO14" s="41">
        <v>9</v>
      </c>
      <c r="AP14" s="41">
        <v>33</v>
      </c>
      <c r="AQ14" s="41">
        <v>61</v>
      </c>
      <c r="AR14" s="41">
        <v>67</v>
      </c>
      <c r="AS14" s="41">
        <v>219</v>
      </c>
      <c r="AT14" s="41">
        <v>394</v>
      </c>
      <c r="AU14" s="41" t="s">
        <v>229</v>
      </c>
      <c r="AV14" s="41">
        <v>5</v>
      </c>
      <c r="AW14" s="41">
        <v>9</v>
      </c>
      <c r="AX14" s="41">
        <v>33</v>
      </c>
      <c r="AY14" s="41">
        <v>61</v>
      </c>
      <c r="AZ14" s="41">
        <v>67</v>
      </c>
      <c r="BA14" s="41">
        <v>4.01</v>
      </c>
      <c r="BB14" s="41">
        <v>1.02</v>
      </c>
      <c r="BC14" s="41">
        <v>4</v>
      </c>
      <c r="BD14" s="41">
        <v>5</v>
      </c>
    </row>
    <row r="15" spans="1:56" s="2" customFormat="1" ht="15.75" customHeight="1" x14ac:dyDescent="0.25">
      <c r="A15" s="38"/>
      <c r="B15" s="38"/>
      <c r="C15" s="38"/>
      <c r="D15" s="39"/>
      <c r="AM15" s="41" t="s">
        <v>230</v>
      </c>
      <c r="AN15" s="41">
        <v>3</v>
      </c>
      <c r="AO15" s="41">
        <v>15</v>
      </c>
      <c r="AP15" s="41">
        <v>36</v>
      </c>
      <c r="AQ15" s="41">
        <v>70</v>
      </c>
      <c r="AR15" s="41">
        <v>74</v>
      </c>
      <c r="AS15" s="41">
        <v>196</v>
      </c>
      <c r="AT15" s="41">
        <v>394</v>
      </c>
      <c r="AU15" s="41" t="s">
        <v>230</v>
      </c>
      <c r="AV15" s="41">
        <v>3</v>
      </c>
      <c r="AW15" s="41">
        <v>15</v>
      </c>
      <c r="AX15" s="41">
        <v>36</v>
      </c>
      <c r="AY15" s="41">
        <v>70</v>
      </c>
      <c r="AZ15" s="41">
        <v>74</v>
      </c>
      <c r="BA15" s="41">
        <v>3.99</v>
      </c>
      <c r="BB15" s="41">
        <v>1</v>
      </c>
      <c r="BC15" s="41">
        <v>4</v>
      </c>
      <c r="BD15" s="41">
        <v>5</v>
      </c>
    </row>
    <row r="16" spans="1:56" s="2" customFormat="1" ht="15.75" customHeight="1" x14ac:dyDescent="0.25">
      <c r="A16" s="38"/>
      <c r="B16" s="38"/>
      <c r="C16" s="38"/>
      <c r="D16" s="39"/>
      <c r="AM16" s="41" t="s">
        <v>231</v>
      </c>
      <c r="AN16" s="41">
        <v>6</v>
      </c>
      <c r="AO16" s="41">
        <v>12</v>
      </c>
      <c r="AP16" s="41">
        <v>27</v>
      </c>
      <c r="AQ16" s="41">
        <v>109</v>
      </c>
      <c r="AR16" s="41">
        <v>224</v>
      </c>
      <c r="AS16" s="41">
        <v>16</v>
      </c>
      <c r="AT16" s="41">
        <v>394</v>
      </c>
      <c r="AU16" s="41" t="s">
        <v>231</v>
      </c>
      <c r="AV16" s="41">
        <v>6</v>
      </c>
      <c r="AW16" s="41">
        <v>12</v>
      </c>
      <c r="AX16" s="41">
        <v>27</v>
      </c>
      <c r="AY16" s="41">
        <v>109</v>
      </c>
      <c r="AZ16" s="41">
        <v>224</v>
      </c>
      <c r="BA16" s="41">
        <v>4.41</v>
      </c>
      <c r="BB16" s="41">
        <v>0.88</v>
      </c>
      <c r="BC16" s="41">
        <v>5</v>
      </c>
      <c r="BD16" s="41">
        <v>5</v>
      </c>
    </row>
    <row r="17" spans="1:56" s="2" customFormat="1" ht="15.75" customHeight="1" x14ac:dyDescent="0.25">
      <c r="A17" s="38"/>
      <c r="B17" s="38"/>
      <c r="C17" s="38"/>
      <c r="D17" s="39"/>
      <c r="AM17" s="41" t="s">
        <v>232</v>
      </c>
      <c r="AN17" s="41">
        <v>46</v>
      </c>
      <c r="AO17" s="41">
        <v>82</v>
      </c>
      <c r="AP17" s="41">
        <v>130</v>
      </c>
      <c r="AQ17" s="41">
        <v>82</v>
      </c>
      <c r="AR17" s="41">
        <v>46</v>
      </c>
      <c r="AS17" s="41">
        <v>8</v>
      </c>
      <c r="AT17" s="41">
        <v>394</v>
      </c>
      <c r="AU17" s="41" t="s">
        <v>232</v>
      </c>
      <c r="AV17" s="41">
        <v>46</v>
      </c>
      <c r="AW17" s="41">
        <v>82</v>
      </c>
      <c r="AX17" s="41">
        <v>130</v>
      </c>
      <c r="AY17" s="41">
        <v>82</v>
      </c>
      <c r="AZ17" s="41">
        <v>46</v>
      </c>
      <c r="BA17" s="41">
        <v>3</v>
      </c>
      <c r="BB17" s="41">
        <v>1.18</v>
      </c>
      <c r="BC17" s="41">
        <v>3</v>
      </c>
      <c r="BD17" s="41">
        <v>3</v>
      </c>
    </row>
    <row r="18" spans="1:56" s="2" customFormat="1" ht="15.75" customHeight="1" x14ac:dyDescent="0.25">
      <c r="A18" s="38"/>
      <c r="B18" s="38"/>
      <c r="C18" s="38"/>
      <c r="D18" s="39"/>
      <c r="AM18" s="41" t="s">
        <v>233</v>
      </c>
      <c r="AN18" s="41">
        <v>72</v>
      </c>
      <c r="AO18" s="41">
        <v>77</v>
      </c>
      <c r="AP18" s="41">
        <v>109</v>
      </c>
      <c r="AQ18" s="41">
        <v>66</v>
      </c>
      <c r="AR18" s="41">
        <v>31</v>
      </c>
      <c r="AS18" s="41">
        <v>39</v>
      </c>
      <c r="AT18" s="41">
        <v>394</v>
      </c>
      <c r="AU18" s="41" t="s">
        <v>233</v>
      </c>
      <c r="AV18" s="41">
        <v>72</v>
      </c>
      <c r="AW18" s="41">
        <v>77</v>
      </c>
      <c r="AX18" s="41">
        <v>109</v>
      </c>
      <c r="AY18" s="41">
        <v>66</v>
      </c>
      <c r="AZ18" s="41">
        <v>31</v>
      </c>
      <c r="BA18" s="41">
        <v>2.74</v>
      </c>
      <c r="BB18" s="41">
        <v>1.22</v>
      </c>
      <c r="BC18" s="41">
        <v>3</v>
      </c>
      <c r="BD18" s="41">
        <v>3</v>
      </c>
    </row>
    <row r="19" spans="1:56" s="2" customFormat="1" ht="15.75" customHeight="1" x14ac:dyDescent="0.25">
      <c r="A19" s="38"/>
      <c r="B19" s="38"/>
      <c r="C19" s="38"/>
      <c r="D19" s="39"/>
      <c r="AM19" s="41" t="s">
        <v>234</v>
      </c>
      <c r="AN19" s="41">
        <v>43</v>
      </c>
      <c r="AO19" s="41">
        <v>78</v>
      </c>
      <c r="AP19" s="41">
        <v>108</v>
      </c>
      <c r="AQ19" s="41">
        <v>94</v>
      </c>
      <c r="AR19" s="41">
        <v>39</v>
      </c>
      <c r="AS19" s="41">
        <v>32</v>
      </c>
      <c r="AT19" s="41">
        <v>394</v>
      </c>
      <c r="AU19" s="41" t="s">
        <v>234</v>
      </c>
      <c r="AV19" s="41">
        <v>43</v>
      </c>
      <c r="AW19" s="41">
        <v>78</v>
      </c>
      <c r="AX19" s="41">
        <v>108</v>
      </c>
      <c r="AY19" s="41">
        <v>94</v>
      </c>
      <c r="AZ19" s="41">
        <v>39</v>
      </c>
      <c r="BA19" s="41">
        <v>3.02</v>
      </c>
      <c r="BB19" s="41">
        <v>1.18</v>
      </c>
      <c r="BC19" s="41">
        <v>3</v>
      </c>
      <c r="BD19" s="41">
        <v>3</v>
      </c>
    </row>
    <row r="20" spans="1:56" s="2" customFormat="1" ht="15.75" customHeight="1" x14ac:dyDescent="0.25">
      <c r="A20" s="38"/>
      <c r="B20" s="38"/>
      <c r="C20" s="38"/>
      <c r="D20" s="39"/>
      <c r="AM20" s="41" t="s">
        <v>235</v>
      </c>
      <c r="AN20" s="41">
        <v>31</v>
      </c>
      <c r="AO20" s="41">
        <v>54</v>
      </c>
      <c r="AP20" s="41">
        <v>92</v>
      </c>
      <c r="AQ20" s="41">
        <v>96</v>
      </c>
      <c r="AR20" s="41">
        <v>37</v>
      </c>
      <c r="AS20" s="41">
        <v>84</v>
      </c>
      <c r="AT20" s="41">
        <v>394</v>
      </c>
      <c r="AU20" s="41" t="s">
        <v>235</v>
      </c>
      <c r="AV20" s="41">
        <v>31</v>
      </c>
      <c r="AW20" s="41">
        <v>54</v>
      </c>
      <c r="AX20" s="41">
        <v>92</v>
      </c>
      <c r="AY20" s="41">
        <v>96</v>
      </c>
      <c r="AZ20" s="41">
        <v>37</v>
      </c>
      <c r="BA20" s="41">
        <v>3.17</v>
      </c>
      <c r="BB20" s="41">
        <v>1.1599999999999999</v>
      </c>
      <c r="BC20" s="41">
        <v>3</v>
      </c>
      <c r="BD20" s="41">
        <v>4</v>
      </c>
    </row>
    <row r="21" spans="1:56" s="2" customFormat="1" ht="15.75" customHeight="1" x14ac:dyDescent="0.25">
      <c r="A21" s="38"/>
      <c r="B21" s="38"/>
      <c r="C21" s="38"/>
      <c r="D21" s="39"/>
      <c r="AM21" s="41" t="s">
        <v>236</v>
      </c>
      <c r="AN21" s="41">
        <v>31</v>
      </c>
      <c r="AO21" s="41">
        <v>53</v>
      </c>
      <c r="AP21" s="41">
        <v>102</v>
      </c>
      <c r="AQ21" s="41">
        <v>106</v>
      </c>
      <c r="AR21" s="41">
        <v>42</v>
      </c>
      <c r="AS21" s="41">
        <v>60</v>
      </c>
      <c r="AT21" s="41">
        <v>394</v>
      </c>
      <c r="AU21" s="41" t="s">
        <v>236</v>
      </c>
      <c r="AV21" s="41">
        <v>31</v>
      </c>
      <c r="AW21" s="41">
        <v>53</v>
      </c>
      <c r="AX21" s="41">
        <v>102</v>
      </c>
      <c r="AY21" s="41">
        <v>106</v>
      </c>
      <c r="AZ21" s="41">
        <v>42</v>
      </c>
      <c r="BA21" s="41">
        <v>3.22</v>
      </c>
      <c r="BB21" s="41">
        <v>1.1399999999999999</v>
      </c>
      <c r="BC21" s="41">
        <v>3</v>
      </c>
      <c r="BD21" s="41">
        <v>4</v>
      </c>
    </row>
    <row r="22" spans="1:56" s="2" customFormat="1" ht="15.75" customHeight="1" x14ac:dyDescent="0.25">
      <c r="A22" s="38"/>
      <c r="B22" s="38"/>
      <c r="C22" s="38"/>
      <c r="D22" s="39"/>
      <c r="AM22" s="41" t="s">
        <v>237</v>
      </c>
      <c r="AN22" s="41">
        <v>32</v>
      </c>
      <c r="AO22" s="41">
        <v>48</v>
      </c>
      <c r="AP22" s="41">
        <v>109</v>
      </c>
      <c r="AQ22" s="41">
        <v>98</v>
      </c>
      <c r="AR22" s="41">
        <v>34</v>
      </c>
      <c r="AS22" s="41">
        <v>73</v>
      </c>
      <c r="AT22" s="41">
        <v>394</v>
      </c>
      <c r="AU22" s="41" t="s">
        <v>237</v>
      </c>
      <c r="AV22" s="41">
        <v>32</v>
      </c>
      <c r="AW22" s="41">
        <v>48</v>
      </c>
      <c r="AX22" s="41">
        <v>109</v>
      </c>
      <c r="AY22" s="41">
        <v>98</v>
      </c>
      <c r="AZ22" s="41">
        <v>34</v>
      </c>
      <c r="BA22" s="41">
        <v>3.17</v>
      </c>
      <c r="BB22" s="41">
        <v>1.1200000000000001</v>
      </c>
      <c r="BC22" s="41">
        <v>3</v>
      </c>
      <c r="BD22" s="41">
        <v>3</v>
      </c>
    </row>
    <row r="23" spans="1:56"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41" t="s">
        <v>238</v>
      </c>
      <c r="AN23" s="41">
        <v>24</v>
      </c>
      <c r="AO23" s="41">
        <v>39</v>
      </c>
      <c r="AP23" s="41">
        <v>86</v>
      </c>
      <c r="AQ23" s="41">
        <v>120</v>
      </c>
      <c r="AR23" s="41">
        <v>68</v>
      </c>
      <c r="AS23" s="41">
        <v>57</v>
      </c>
      <c r="AT23" s="41">
        <v>394</v>
      </c>
      <c r="AU23" s="41" t="s">
        <v>238</v>
      </c>
      <c r="AV23" s="41">
        <v>24</v>
      </c>
      <c r="AW23" s="41">
        <v>39</v>
      </c>
      <c r="AX23" s="41">
        <v>86</v>
      </c>
      <c r="AY23" s="41">
        <v>120</v>
      </c>
      <c r="AZ23" s="41">
        <v>68</v>
      </c>
      <c r="BA23" s="41">
        <v>3.5</v>
      </c>
      <c r="BB23" s="41">
        <v>1.1499999999999999</v>
      </c>
      <c r="BC23" s="41">
        <v>4</v>
      </c>
      <c r="BD23" s="41">
        <v>4</v>
      </c>
    </row>
    <row r="24" spans="1:56" ht="18.75" customHeight="1" x14ac:dyDescent="0.25">
      <c r="A24" s="62" t="s">
        <v>3</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41" t="s">
        <v>239</v>
      </c>
      <c r="AN24" s="41">
        <v>17</v>
      </c>
      <c r="AO24" s="41">
        <v>35</v>
      </c>
      <c r="AP24" s="41">
        <v>69</v>
      </c>
      <c r="AQ24" s="41">
        <v>107</v>
      </c>
      <c r="AR24" s="41">
        <v>64</v>
      </c>
      <c r="AS24" s="41">
        <v>102</v>
      </c>
      <c r="AT24" s="41">
        <v>394</v>
      </c>
      <c r="AU24" s="41" t="s">
        <v>239</v>
      </c>
      <c r="AV24" s="41">
        <v>17</v>
      </c>
      <c r="AW24" s="41">
        <v>35</v>
      </c>
      <c r="AX24" s="41">
        <v>69</v>
      </c>
      <c r="AY24" s="41">
        <v>107</v>
      </c>
      <c r="AZ24" s="41">
        <v>64</v>
      </c>
      <c r="BA24" s="41">
        <v>3.57</v>
      </c>
      <c r="BB24" s="41">
        <v>1.1299999999999999</v>
      </c>
      <c r="BC24" s="41">
        <v>4</v>
      </c>
      <c r="BD24" s="41">
        <v>4</v>
      </c>
    </row>
    <row r="25" spans="1:56" s="2" customFormat="1" x14ac:dyDescent="0.25">
      <c r="AM25" s="41" t="s">
        <v>240</v>
      </c>
      <c r="AN25" s="41">
        <v>51</v>
      </c>
      <c r="AO25" s="41">
        <v>69</v>
      </c>
      <c r="AP25" s="41">
        <v>122</v>
      </c>
      <c r="AQ25" s="41">
        <v>92</v>
      </c>
      <c r="AR25" s="41">
        <v>38</v>
      </c>
      <c r="AS25" s="41">
        <v>22</v>
      </c>
      <c r="AT25" s="41">
        <v>394</v>
      </c>
      <c r="AU25" s="41" t="s">
        <v>240</v>
      </c>
      <c r="AV25" s="41">
        <v>51</v>
      </c>
      <c r="AW25" s="41">
        <v>69</v>
      </c>
      <c r="AX25" s="41">
        <v>122</v>
      </c>
      <c r="AY25" s="41">
        <v>92</v>
      </c>
      <c r="AZ25" s="41">
        <v>38</v>
      </c>
      <c r="BA25" s="41">
        <v>2.99</v>
      </c>
      <c r="BB25" s="41">
        <v>1.18</v>
      </c>
      <c r="BC25" s="41">
        <v>3</v>
      </c>
      <c r="BD25" s="41">
        <v>3</v>
      </c>
    </row>
    <row r="26" spans="1:56" s="2" customFormat="1" x14ac:dyDescent="0.25">
      <c r="AM26" s="41" t="s">
        <v>241</v>
      </c>
      <c r="AN26" s="41">
        <v>23</v>
      </c>
      <c r="AO26" s="41">
        <v>22</v>
      </c>
      <c r="AP26" s="41">
        <v>15</v>
      </c>
      <c r="AQ26" s="41">
        <v>33</v>
      </c>
      <c r="AR26" s="41">
        <v>26</v>
      </c>
      <c r="AS26" s="41">
        <v>3</v>
      </c>
      <c r="AT26" s="41">
        <v>122</v>
      </c>
      <c r="AU26" s="41" t="s">
        <v>241</v>
      </c>
      <c r="AV26" s="41">
        <v>23</v>
      </c>
      <c r="AW26" s="41">
        <v>22</v>
      </c>
      <c r="AX26" s="41">
        <v>15</v>
      </c>
      <c r="AY26" s="41">
        <v>33</v>
      </c>
      <c r="AZ26" s="41">
        <v>26</v>
      </c>
      <c r="BA26" s="41">
        <v>3.14</v>
      </c>
      <c r="BB26" s="41">
        <v>1.45</v>
      </c>
      <c r="BC26" s="41">
        <v>3</v>
      </c>
      <c r="BD26" s="41">
        <v>4</v>
      </c>
    </row>
    <row r="27" spans="1:56" s="2" customFormat="1" x14ac:dyDescent="0.25">
      <c r="AM27" s="41" t="s">
        <v>242</v>
      </c>
      <c r="AN27" s="41">
        <v>16</v>
      </c>
      <c r="AO27" s="41">
        <v>16</v>
      </c>
      <c r="AP27" s="41">
        <v>24</v>
      </c>
      <c r="AQ27" s="41">
        <v>29</v>
      </c>
      <c r="AR27" s="41">
        <v>34</v>
      </c>
      <c r="AS27" s="41">
        <v>3</v>
      </c>
      <c r="AT27" s="41">
        <v>122</v>
      </c>
      <c r="AU27" s="41" t="s">
        <v>242</v>
      </c>
      <c r="AV27" s="41">
        <v>16</v>
      </c>
      <c r="AW27" s="41">
        <v>16</v>
      </c>
      <c r="AX27" s="41">
        <v>24</v>
      </c>
      <c r="AY27" s="41">
        <v>29</v>
      </c>
      <c r="AZ27" s="41">
        <v>34</v>
      </c>
      <c r="BA27" s="41">
        <v>3.41</v>
      </c>
      <c r="BB27" s="41">
        <v>1.38</v>
      </c>
      <c r="BC27" s="41">
        <v>4</v>
      </c>
      <c r="BD27" s="41">
        <v>5</v>
      </c>
    </row>
    <row r="28" spans="1:56" s="2" customFormat="1" x14ac:dyDescent="0.25">
      <c r="AM28" s="45" t="s">
        <v>243</v>
      </c>
      <c r="AN28" s="44">
        <v>14</v>
      </c>
      <c r="AO28" s="45">
        <v>16</v>
      </c>
      <c r="AP28" s="45">
        <v>29</v>
      </c>
      <c r="AQ28" s="45">
        <v>32</v>
      </c>
      <c r="AR28" s="45">
        <v>28</v>
      </c>
      <c r="AS28" s="45">
        <v>3</v>
      </c>
      <c r="AT28" s="45">
        <v>122</v>
      </c>
      <c r="AU28" s="45" t="s">
        <v>243</v>
      </c>
      <c r="AV28" s="45">
        <v>14</v>
      </c>
      <c r="AW28" s="45">
        <v>16</v>
      </c>
      <c r="AX28" s="45">
        <v>29</v>
      </c>
      <c r="AY28" s="45">
        <v>32</v>
      </c>
      <c r="AZ28" s="45">
        <v>28</v>
      </c>
      <c r="BA28" s="45">
        <v>3.37</v>
      </c>
      <c r="BB28" s="45">
        <v>1.3</v>
      </c>
      <c r="BC28" s="45">
        <v>4</v>
      </c>
      <c r="BD28" s="45">
        <v>4</v>
      </c>
    </row>
    <row r="29" spans="1:56"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41" t="s">
        <v>244</v>
      </c>
      <c r="AN29" s="41">
        <v>23</v>
      </c>
      <c r="AO29" s="41">
        <v>35</v>
      </c>
      <c r="AP29" s="41">
        <v>89</v>
      </c>
      <c r="AQ29" s="41">
        <v>127</v>
      </c>
      <c r="AR29" s="41">
        <v>93</v>
      </c>
      <c r="AS29" s="41">
        <v>27</v>
      </c>
      <c r="AT29" s="41">
        <v>394</v>
      </c>
      <c r="AU29" s="41" t="s">
        <v>244</v>
      </c>
      <c r="AV29" s="41">
        <v>23</v>
      </c>
      <c r="AW29" s="41">
        <v>35</v>
      </c>
      <c r="AX29" s="41">
        <v>89</v>
      </c>
      <c r="AY29" s="41">
        <v>127</v>
      </c>
      <c r="AZ29" s="41">
        <v>93</v>
      </c>
      <c r="BA29" s="41">
        <v>3.63</v>
      </c>
      <c r="BB29" s="41">
        <v>1.1399999999999999</v>
      </c>
      <c r="BC29" s="41">
        <v>4</v>
      </c>
      <c r="BD29" s="41">
        <v>4</v>
      </c>
    </row>
    <row r="30" spans="1:56"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41" t="s">
        <v>245</v>
      </c>
      <c r="AN30" s="41">
        <v>13</v>
      </c>
      <c r="AO30" s="41">
        <v>21</v>
      </c>
      <c r="AP30" s="41">
        <v>66</v>
      </c>
      <c r="AQ30" s="41">
        <v>149</v>
      </c>
      <c r="AR30" s="41">
        <v>143</v>
      </c>
      <c r="AS30" s="41">
        <v>2</v>
      </c>
      <c r="AT30" s="41">
        <v>394</v>
      </c>
      <c r="AU30" s="41" t="s">
        <v>245</v>
      </c>
      <c r="AV30" s="41">
        <v>13</v>
      </c>
      <c r="AW30" s="41">
        <v>21</v>
      </c>
      <c r="AX30" s="41">
        <v>66</v>
      </c>
      <c r="AY30" s="41">
        <v>149</v>
      </c>
      <c r="AZ30" s="41">
        <v>143</v>
      </c>
      <c r="BA30" s="41">
        <v>3.99</v>
      </c>
      <c r="BB30" s="41">
        <v>1.02</v>
      </c>
      <c r="BC30" s="41">
        <v>4</v>
      </c>
      <c r="BD30" s="41">
        <v>4</v>
      </c>
    </row>
    <row r="31" spans="1:56" ht="39.75" customHeight="1" x14ac:dyDescent="0.25">
      <c r="A31" s="2"/>
      <c r="B31" s="61" t="s">
        <v>4</v>
      </c>
      <c r="C31" s="61"/>
      <c r="D31" s="2"/>
      <c r="E31" s="2"/>
      <c r="F31" s="2"/>
      <c r="G31" s="2"/>
      <c r="H31" s="2"/>
      <c r="I31" s="2"/>
      <c r="J31" s="2"/>
      <c r="K31" s="2"/>
      <c r="L31" s="2"/>
      <c r="M31" s="61" t="s">
        <v>7</v>
      </c>
      <c r="N31" s="61"/>
      <c r="O31" s="2"/>
      <c r="P31" s="2"/>
      <c r="Q31" s="2"/>
      <c r="R31" s="2"/>
      <c r="S31" s="2"/>
      <c r="T31" s="2"/>
      <c r="U31" s="2"/>
      <c r="V31" s="2"/>
      <c r="W31" s="2"/>
      <c r="X31" s="2"/>
      <c r="Y31" s="2"/>
      <c r="Z31" s="2"/>
      <c r="AA31" s="61" t="s">
        <v>645</v>
      </c>
      <c r="AB31" s="61"/>
      <c r="AC31" s="2"/>
      <c r="AD31" s="2"/>
      <c r="AE31" s="2"/>
      <c r="AF31" s="2"/>
      <c r="AG31" s="2"/>
      <c r="AH31" s="2"/>
      <c r="AI31" s="2"/>
      <c r="AJ31" s="2"/>
      <c r="AK31" s="2"/>
      <c r="AL31" s="2"/>
      <c r="AM31" s="41" t="s">
        <v>246</v>
      </c>
      <c r="AN31" s="41">
        <v>12</v>
      </c>
      <c r="AO31" s="41">
        <v>21</v>
      </c>
      <c r="AP31" s="41">
        <v>47</v>
      </c>
      <c r="AQ31" s="41">
        <v>151</v>
      </c>
      <c r="AR31" s="41">
        <v>161</v>
      </c>
      <c r="AS31" s="41">
        <v>2</v>
      </c>
      <c r="AT31" s="41">
        <v>394</v>
      </c>
      <c r="AU31" s="41" t="s">
        <v>246</v>
      </c>
      <c r="AV31" s="41">
        <v>12</v>
      </c>
      <c r="AW31" s="41">
        <v>21</v>
      </c>
      <c r="AX31" s="41">
        <v>47</v>
      </c>
      <c r="AY31" s="41">
        <v>151</v>
      </c>
      <c r="AZ31" s="41">
        <v>161</v>
      </c>
      <c r="BA31" s="41">
        <v>4.09</v>
      </c>
      <c r="BB31" s="41">
        <v>1.01</v>
      </c>
      <c r="BC31" s="41">
        <v>4</v>
      </c>
      <c r="BD31" s="41">
        <v>5</v>
      </c>
    </row>
    <row r="32" spans="1:56" ht="19.5" customHeight="1" x14ac:dyDescent="0.25">
      <c r="A32" s="2"/>
      <c r="B32" s="1" t="s">
        <v>5</v>
      </c>
      <c r="C32" s="3">
        <f>+AO103</f>
        <v>218</v>
      </c>
      <c r="D32" s="2"/>
      <c r="E32" s="2"/>
      <c r="F32" s="2"/>
      <c r="G32" s="2"/>
      <c r="H32" s="2"/>
      <c r="I32" s="2"/>
      <c r="J32" s="2"/>
      <c r="K32" s="2"/>
      <c r="L32" s="2"/>
      <c r="M32" s="1" t="s">
        <v>8</v>
      </c>
      <c r="N32" s="3">
        <f>+AO111</f>
        <v>262</v>
      </c>
      <c r="O32" s="2"/>
      <c r="P32" s="2"/>
      <c r="Q32" s="2"/>
      <c r="R32" s="2"/>
      <c r="S32" s="2"/>
      <c r="T32" s="2"/>
      <c r="U32" s="2"/>
      <c r="V32" s="2"/>
      <c r="W32" s="2"/>
      <c r="X32" s="2"/>
      <c r="Y32" s="2"/>
      <c r="Z32" s="2"/>
      <c r="AA32" s="1" t="s">
        <v>646</v>
      </c>
      <c r="AB32" s="3">
        <v>130</v>
      </c>
      <c r="AC32" s="2"/>
      <c r="AD32" s="2"/>
      <c r="AE32" s="2"/>
      <c r="AF32" s="2"/>
      <c r="AG32" s="2"/>
      <c r="AH32" s="2"/>
      <c r="AI32" s="2"/>
      <c r="AJ32" s="2"/>
      <c r="AK32" s="2"/>
      <c r="AL32" s="2"/>
      <c r="AM32" s="41" t="s">
        <v>247</v>
      </c>
      <c r="AN32" s="41">
        <v>7</v>
      </c>
      <c r="AO32" s="41">
        <v>22</v>
      </c>
      <c r="AP32" s="41">
        <v>52</v>
      </c>
      <c r="AQ32" s="41">
        <v>184</v>
      </c>
      <c r="AR32" s="41">
        <v>127</v>
      </c>
      <c r="AS32" s="41">
        <v>2</v>
      </c>
      <c r="AT32" s="41">
        <v>394</v>
      </c>
      <c r="AU32" s="41" t="s">
        <v>247</v>
      </c>
      <c r="AV32" s="41">
        <v>7</v>
      </c>
      <c r="AW32" s="41">
        <v>22</v>
      </c>
      <c r="AX32" s="41">
        <v>52</v>
      </c>
      <c r="AY32" s="41">
        <v>184</v>
      </c>
      <c r="AZ32" s="41">
        <v>127</v>
      </c>
      <c r="BA32" s="41">
        <v>4.03</v>
      </c>
      <c r="BB32" s="41">
        <v>0.92</v>
      </c>
      <c r="BC32" s="41">
        <v>4</v>
      </c>
      <c r="BD32" s="41">
        <v>4</v>
      </c>
    </row>
    <row r="33" spans="1:56" ht="21" x14ac:dyDescent="0.25">
      <c r="A33" s="2"/>
      <c r="B33" s="1" t="s">
        <v>6</v>
      </c>
      <c r="C33" s="3">
        <f>+AO104</f>
        <v>157</v>
      </c>
      <c r="D33" s="2"/>
      <c r="E33" s="2"/>
      <c r="F33" s="2"/>
      <c r="G33" s="2"/>
      <c r="H33" s="2"/>
      <c r="I33" s="2"/>
      <c r="J33" s="2"/>
      <c r="K33" s="2"/>
      <c r="L33" s="2"/>
      <c r="M33" s="1" t="s">
        <v>9</v>
      </c>
      <c r="N33" s="3">
        <f>+AO112</f>
        <v>113</v>
      </c>
      <c r="O33" s="2"/>
      <c r="P33" s="2"/>
      <c r="Q33" s="2"/>
      <c r="R33" s="2"/>
      <c r="S33" s="2"/>
      <c r="T33" s="2"/>
      <c r="U33" s="2"/>
      <c r="V33" s="2"/>
      <c r="W33" s="2"/>
      <c r="X33" s="2"/>
      <c r="Y33" s="2"/>
      <c r="Z33" s="2"/>
      <c r="AA33" s="1" t="s">
        <v>647</v>
      </c>
      <c r="AB33" s="3">
        <v>245</v>
      </c>
      <c r="AC33" s="2"/>
      <c r="AD33" s="2"/>
      <c r="AE33" s="2"/>
      <c r="AF33" s="2"/>
      <c r="AG33" s="2"/>
      <c r="AH33" s="2"/>
      <c r="AI33" s="2"/>
      <c r="AJ33" s="2"/>
      <c r="AK33" s="2"/>
      <c r="AL33" s="2"/>
      <c r="AM33" s="41" t="s">
        <v>248</v>
      </c>
      <c r="AN33" s="41">
        <v>15</v>
      </c>
      <c r="AO33" s="41">
        <v>25</v>
      </c>
      <c r="AP33" s="41">
        <v>76</v>
      </c>
      <c r="AQ33" s="41">
        <v>146</v>
      </c>
      <c r="AR33" s="41">
        <v>93</v>
      </c>
      <c r="AS33" s="41">
        <v>39</v>
      </c>
      <c r="AT33" s="41">
        <v>394</v>
      </c>
      <c r="AU33" s="41" t="s">
        <v>248</v>
      </c>
      <c r="AV33" s="41">
        <v>15</v>
      </c>
      <c r="AW33" s="41">
        <v>25</v>
      </c>
      <c r="AX33" s="41">
        <v>76</v>
      </c>
      <c r="AY33" s="41">
        <v>146</v>
      </c>
      <c r="AZ33" s="41">
        <v>93</v>
      </c>
      <c r="BA33" s="41">
        <v>3.78</v>
      </c>
      <c r="BB33" s="41">
        <v>1.05</v>
      </c>
      <c r="BC33" s="41">
        <v>4</v>
      </c>
      <c r="BD33" s="41">
        <v>4</v>
      </c>
    </row>
    <row r="34" spans="1:56"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41" t="s">
        <v>249</v>
      </c>
      <c r="AN34" s="41">
        <v>3</v>
      </c>
      <c r="AO34" s="41">
        <v>19</v>
      </c>
      <c r="AP34" s="41">
        <v>44</v>
      </c>
      <c r="AQ34" s="41">
        <v>163</v>
      </c>
      <c r="AR34" s="41">
        <v>160</v>
      </c>
      <c r="AS34" s="41">
        <v>5</v>
      </c>
      <c r="AT34" s="41">
        <v>394</v>
      </c>
      <c r="AU34" s="41" t="s">
        <v>249</v>
      </c>
      <c r="AV34" s="41">
        <v>3</v>
      </c>
      <c r="AW34" s="41">
        <v>19</v>
      </c>
      <c r="AX34" s="41">
        <v>44</v>
      </c>
      <c r="AY34" s="41">
        <v>163</v>
      </c>
      <c r="AZ34" s="41">
        <v>160</v>
      </c>
      <c r="BA34" s="41">
        <v>4.18</v>
      </c>
      <c r="BB34" s="41">
        <v>0.87</v>
      </c>
      <c r="BC34" s="41">
        <v>4</v>
      </c>
      <c r="BD34" s="41">
        <v>4</v>
      </c>
    </row>
    <row r="35" spans="1:56"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41" t="s">
        <v>250</v>
      </c>
      <c r="AN35" s="41">
        <v>21</v>
      </c>
      <c r="AO35" s="41">
        <v>38</v>
      </c>
      <c r="AP35" s="41">
        <v>90</v>
      </c>
      <c r="AQ35" s="41">
        <v>142</v>
      </c>
      <c r="AR35" s="41">
        <v>98</v>
      </c>
      <c r="AS35" s="41">
        <v>5</v>
      </c>
      <c r="AT35" s="41">
        <v>394</v>
      </c>
      <c r="AU35" s="41" t="s">
        <v>250</v>
      </c>
      <c r="AV35" s="41">
        <v>21</v>
      </c>
      <c r="AW35" s="41">
        <v>38</v>
      </c>
      <c r="AX35" s="41">
        <v>90</v>
      </c>
      <c r="AY35" s="41">
        <v>142</v>
      </c>
      <c r="AZ35" s="41">
        <v>98</v>
      </c>
      <c r="BA35" s="41">
        <v>3.66</v>
      </c>
      <c r="BB35" s="41">
        <v>1.1200000000000001</v>
      </c>
      <c r="BC35" s="41">
        <v>4</v>
      </c>
      <c r="BD35" s="41">
        <v>4</v>
      </c>
    </row>
    <row r="36" spans="1:56" s="2" customFormat="1" x14ac:dyDescent="0.25">
      <c r="AM36" s="41" t="s">
        <v>251</v>
      </c>
      <c r="AN36" s="41">
        <v>5</v>
      </c>
      <c r="AO36" s="41">
        <v>12</v>
      </c>
      <c r="AP36" s="41">
        <v>63</v>
      </c>
      <c r="AQ36" s="41">
        <v>164</v>
      </c>
      <c r="AR36" s="41">
        <v>143</v>
      </c>
      <c r="AS36" s="41">
        <v>7</v>
      </c>
      <c r="AT36" s="41">
        <v>394</v>
      </c>
      <c r="AU36" s="41" t="s">
        <v>251</v>
      </c>
      <c r="AV36" s="41">
        <v>5</v>
      </c>
      <c r="AW36" s="41">
        <v>12</v>
      </c>
      <c r="AX36" s="41">
        <v>63</v>
      </c>
      <c r="AY36" s="41">
        <v>164</v>
      </c>
      <c r="AZ36" s="41">
        <v>143</v>
      </c>
      <c r="BA36" s="41">
        <v>4.1100000000000003</v>
      </c>
      <c r="BB36" s="41">
        <v>0.87</v>
      </c>
      <c r="BC36" s="41">
        <v>4</v>
      </c>
      <c r="BD36" s="41">
        <v>4</v>
      </c>
    </row>
    <row r="37" spans="1:56" s="2" customFormat="1" x14ac:dyDescent="0.25">
      <c r="AM37" s="41" t="s">
        <v>252</v>
      </c>
      <c r="AN37" s="41">
        <v>14</v>
      </c>
      <c r="AO37" s="41">
        <v>23</v>
      </c>
      <c r="AP37" s="41">
        <v>71</v>
      </c>
      <c r="AQ37" s="41">
        <v>164</v>
      </c>
      <c r="AR37" s="41">
        <v>121</v>
      </c>
      <c r="AS37" s="41">
        <v>1</v>
      </c>
      <c r="AT37" s="41">
        <v>394</v>
      </c>
      <c r="AU37" s="41" t="s">
        <v>252</v>
      </c>
      <c r="AV37" s="41">
        <v>14</v>
      </c>
      <c r="AW37" s="41">
        <v>23</v>
      </c>
      <c r="AX37" s="41">
        <v>71</v>
      </c>
      <c r="AY37" s="41">
        <v>164</v>
      </c>
      <c r="AZ37" s="41">
        <v>121</v>
      </c>
      <c r="BA37" s="41">
        <v>3.9</v>
      </c>
      <c r="BB37" s="41">
        <v>1.02</v>
      </c>
      <c r="BC37" s="41">
        <v>4</v>
      </c>
      <c r="BD37" s="41">
        <v>4</v>
      </c>
    </row>
    <row r="38" spans="1:56" s="2" customFormat="1" x14ac:dyDescent="0.25">
      <c r="AM38" s="41" t="s">
        <v>253</v>
      </c>
      <c r="AN38" s="41">
        <v>8</v>
      </c>
      <c r="AO38" s="41">
        <v>19</v>
      </c>
      <c r="AP38" s="41">
        <v>55</v>
      </c>
      <c r="AQ38" s="41">
        <v>116</v>
      </c>
      <c r="AR38" s="41">
        <v>81</v>
      </c>
      <c r="AS38" s="41">
        <v>115</v>
      </c>
      <c r="AT38" s="41">
        <v>394</v>
      </c>
      <c r="AU38" s="41" t="s">
        <v>253</v>
      </c>
      <c r="AV38" s="41">
        <v>8</v>
      </c>
      <c r="AW38" s="41">
        <v>19</v>
      </c>
      <c r="AX38" s="41">
        <v>55</v>
      </c>
      <c r="AY38" s="41">
        <v>116</v>
      </c>
      <c r="AZ38" s="41">
        <v>81</v>
      </c>
      <c r="BA38" s="41">
        <v>3.87</v>
      </c>
      <c r="BB38" s="41">
        <v>1</v>
      </c>
      <c r="BC38" s="41">
        <v>4</v>
      </c>
      <c r="BD38" s="41">
        <v>4</v>
      </c>
    </row>
    <row r="39" spans="1:56" s="2" customFormat="1" x14ac:dyDescent="0.25">
      <c r="AM39" s="45" t="s">
        <v>254</v>
      </c>
      <c r="AN39" s="45">
        <v>8</v>
      </c>
      <c r="AO39" s="45">
        <v>32</v>
      </c>
      <c r="AP39" s="45">
        <v>76</v>
      </c>
      <c r="AQ39" s="45">
        <v>164</v>
      </c>
      <c r="AR39" s="45">
        <v>112</v>
      </c>
      <c r="AS39" s="45">
        <v>2</v>
      </c>
      <c r="AT39" s="45">
        <v>394</v>
      </c>
      <c r="AU39" s="45" t="s">
        <v>254</v>
      </c>
      <c r="AV39" s="45">
        <v>8</v>
      </c>
      <c r="AW39" s="45">
        <v>32</v>
      </c>
      <c r="AX39" s="45">
        <v>76</v>
      </c>
      <c r="AY39" s="45">
        <v>164</v>
      </c>
      <c r="AZ39" s="45">
        <v>112</v>
      </c>
      <c r="BA39" s="45">
        <v>3.87</v>
      </c>
      <c r="BB39" s="45">
        <v>0.99</v>
      </c>
      <c r="BC39" s="45">
        <v>4</v>
      </c>
      <c r="BD39" s="45">
        <v>4</v>
      </c>
    </row>
    <row r="40" spans="1:56" s="2" customFormat="1" x14ac:dyDescent="0.25">
      <c r="AM40" s="41" t="s">
        <v>255</v>
      </c>
      <c r="AN40" s="41">
        <v>13</v>
      </c>
      <c r="AO40" s="41">
        <v>19</v>
      </c>
      <c r="AP40" s="41">
        <v>64</v>
      </c>
      <c r="AQ40" s="41">
        <v>149</v>
      </c>
      <c r="AR40" s="41">
        <v>132</v>
      </c>
      <c r="AS40" s="41">
        <v>17</v>
      </c>
      <c r="AT40" s="41">
        <v>394</v>
      </c>
      <c r="AU40" s="41" t="s">
        <v>255</v>
      </c>
      <c r="AV40" s="41">
        <v>13</v>
      </c>
      <c r="AW40" s="41">
        <v>19</v>
      </c>
      <c r="AX40" s="41">
        <v>64</v>
      </c>
      <c r="AY40" s="41">
        <v>149</v>
      </c>
      <c r="AZ40" s="41">
        <v>132</v>
      </c>
      <c r="BA40" s="41">
        <v>3.98</v>
      </c>
      <c r="BB40" s="41">
        <v>1.02</v>
      </c>
      <c r="BC40" s="41">
        <v>4</v>
      </c>
      <c r="BD40" s="41">
        <v>4</v>
      </c>
    </row>
    <row r="41" spans="1:56" s="2" customFormat="1" x14ac:dyDescent="0.25">
      <c r="AM41" s="41" t="s">
        <v>256</v>
      </c>
      <c r="AN41" s="41">
        <v>20</v>
      </c>
      <c r="AO41" s="41">
        <v>40</v>
      </c>
      <c r="AP41" s="41">
        <v>106</v>
      </c>
      <c r="AQ41" s="41">
        <v>105</v>
      </c>
      <c r="AR41" s="41">
        <v>104</v>
      </c>
      <c r="AS41" s="41">
        <v>19</v>
      </c>
      <c r="AT41" s="41">
        <v>394</v>
      </c>
      <c r="AU41" s="41" t="s">
        <v>256</v>
      </c>
      <c r="AV41" s="41">
        <v>20</v>
      </c>
      <c r="AW41" s="41">
        <v>40</v>
      </c>
      <c r="AX41" s="41">
        <v>106</v>
      </c>
      <c r="AY41" s="41">
        <v>105</v>
      </c>
      <c r="AZ41" s="41">
        <v>104</v>
      </c>
      <c r="BA41" s="41">
        <v>3.62</v>
      </c>
      <c r="BB41" s="41">
        <v>1.1499999999999999</v>
      </c>
      <c r="BC41" s="41">
        <v>4</v>
      </c>
      <c r="BD41" s="41">
        <v>3</v>
      </c>
    </row>
    <row r="42" spans="1:56" s="2" customFormat="1" x14ac:dyDescent="0.25">
      <c r="AM42" s="41" t="s">
        <v>257</v>
      </c>
      <c r="AN42" s="41">
        <v>24</v>
      </c>
      <c r="AO42" s="41">
        <v>43</v>
      </c>
      <c r="AP42" s="41">
        <v>112</v>
      </c>
      <c r="AQ42" s="41">
        <v>94</v>
      </c>
      <c r="AR42" s="41">
        <v>67</v>
      </c>
      <c r="AS42" s="41">
        <v>54</v>
      </c>
      <c r="AT42" s="41">
        <v>394</v>
      </c>
      <c r="AU42" s="41" t="s">
        <v>257</v>
      </c>
      <c r="AV42" s="41">
        <v>24</v>
      </c>
      <c r="AW42" s="41">
        <v>43</v>
      </c>
      <c r="AX42" s="41">
        <v>112</v>
      </c>
      <c r="AY42" s="41">
        <v>94</v>
      </c>
      <c r="AZ42" s="41">
        <v>67</v>
      </c>
      <c r="BA42" s="41">
        <v>3.4</v>
      </c>
      <c r="BB42" s="41">
        <v>1.1499999999999999</v>
      </c>
      <c r="BC42" s="41">
        <v>3</v>
      </c>
      <c r="BD42" s="41">
        <v>3</v>
      </c>
    </row>
    <row r="43" spans="1:56" s="2" customFormat="1" x14ac:dyDescent="0.25">
      <c r="AM43" s="45" t="s">
        <v>258</v>
      </c>
      <c r="AN43" s="45">
        <v>15</v>
      </c>
      <c r="AO43" s="45">
        <v>22</v>
      </c>
      <c r="AP43" s="45">
        <v>79</v>
      </c>
      <c r="AQ43" s="45">
        <v>98</v>
      </c>
      <c r="AR43" s="45">
        <v>77</v>
      </c>
      <c r="AS43" s="45">
        <v>103</v>
      </c>
      <c r="AT43" s="45">
        <v>394</v>
      </c>
      <c r="AU43" s="45" t="s">
        <v>258</v>
      </c>
      <c r="AV43" s="45">
        <v>15</v>
      </c>
      <c r="AW43" s="45">
        <v>22</v>
      </c>
      <c r="AX43" s="45">
        <v>79</v>
      </c>
      <c r="AY43" s="45">
        <v>98</v>
      </c>
      <c r="AZ43" s="45">
        <v>77</v>
      </c>
      <c r="BA43" s="45">
        <v>3.69</v>
      </c>
      <c r="BB43" s="45">
        <v>1.1000000000000001</v>
      </c>
      <c r="BC43" s="45">
        <v>4</v>
      </c>
      <c r="BD43" s="45">
        <v>4</v>
      </c>
    </row>
    <row r="44" spans="1:56" s="2" customFormat="1" x14ac:dyDescent="0.25">
      <c r="AM44" s="41" t="s">
        <v>259</v>
      </c>
      <c r="AN44" s="41">
        <v>12</v>
      </c>
      <c r="AO44" s="41">
        <v>22</v>
      </c>
      <c r="AP44" s="41">
        <v>102</v>
      </c>
      <c r="AQ44" s="41">
        <v>151</v>
      </c>
      <c r="AR44" s="41">
        <v>66</v>
      </c>
      <c r="AS44" s="41">
        <v>41</v>
      </c>
      <c r="AT44" s="41">
        <v>394</v>
      </c>
      <c r="AU44" s="41" t="s">
        <v>259</v>
      </c>
      <c r="AV44" s="41">
        <v>12</v>
      </c>
      <c r="AW44" s="41">
        <v>22</v>
      </c>
      <c r="AX44" s="41">
        <v>102</v>
      </c>
      <c r="AY44" s="41">
        <v>151</v>
      </c>
      <c r="AZ44" s="41">
        <v>66</v>
      </c>
      <c r="BA44" s="41">
        <v>3.67</v>
      </c>
      <c r="BB44" s="41">
        <v>0.96</v>
      </c>
      <c r="BC44" s="41">
        <v>4</v>
      </c>
      <c r="BD44" s="41">
        <v>4</v>
      </c>
    </row>
    <row r="45" spans="1:56" s="2" customFormat="1" x14ac:dyDescent="0.25">
      <c r="AM45" s="41" t="s">
        <v>260</v>
      </c>
      <c r="AN45" s="41">
        <v>8</v>
      </c>
      <c r="AO45" s="41">
        <v>21</v>
      </c>
      <c r="AP45" s="41">
        <v>65</v>
      </c>
      <c r="AQ45" s="41">
        <v>173</v>
      </c>
      <c r="AR45" s="41">
        <v>106</v>
      </c>
      <c r="AS45" s="41">
        <v>21</v>
      </c>
      <c r="AT45" s="41">
        <v>394</v>
      </c>
      <c r="AU45" s="41" t="s">
        <v>260</v>
      </c>
      <c r="AV45" s="41">
        <v>8</v>
      </c>
      <c r="AW45" s="41">
        <v>21</v>
      </c>
      <c r="AX45" s="41">
        <v>65</v>
      </c>
      <c r="AY45" s="41">
        <v>173</v>
      </c>
      <c r="AZ45" s="41">
        <v>106</v>
      </c>
      <c r="BA45" s="41">
        <v>3.93</v>
      </c>
      <c r="BB45" s="41">
        <v>0.94</v>
      </c>
      <c r="BC45" s="41">
        <v>4</v>
      </c>
      <c r="BD45" s="41">
        <v>4</v>
      </c>
    </row>
    <row r="46" spans="1:56" s="2" customFormat="1" x14ac:dyDescent="0.25">
      <c r="AM46" s="41" t="s">
        <v>261</v>
      </c>
      <c r="AN46" s="41">
        <v>18</v>
      </c>
      <c r="AO46" s="41">
        <v>41</v>
      </c>
      <c r="AP46" s="41">
        <v>82</v>
      </c>
      <c r="AQ46" s="41">
        <v>132</v>
      </c>
      <c r="AR46" s="41">
        <v>78</v>
      </c>
      <c r="AS46" s="41">
        <v>43</v>
      </c>
      <c r="AT46" s="41">
        <v>394</v>
      </c>
      <c r="AU46" s="41" t="s">
        <v>261</v>
      </c>
      <c r="AV46" s="41">
        <v>18</v>
      </c>
      <c r="AW46" s="41">
        <v>41</v>
      </c>
      <c r="AX46" s="41">
        <v>82</v>
      </c>
      <c r="AY46" s="41">
        <v>132</v>
      </c>
      <c r="AZ46" s="41">
        <v>78</v>
      </c>
      <c r="BA46" s="41">
        <v>3.6</v>
      </c>
      <c r="BB46" s="41">
        <v>1.1100000000000001</v>
      </c>
      <c r="BC46" s="41">
        <v>4</v>
      </c>
      <c r="BD46" s="41">
        <v>4</v>
      </c>
    </row>
    <row r="47" spans="1:56" s="2" customFormat="1" x14ac:dyDescent="0.25">
      <c r="AM47" s="41" t="s">
        <v>262</v>
      </c>
      <c r="AN47" s="41">
        <v>9</v>
      </c>
      <c r="AO47" s="41">
        <v>25</v>
      </c>
      <c r="AP47" s="41">
        <v>96</v>
      </c>
      <c r="AQ47" s="41">
        <v>151</v>
      </c>
      <c r="AR47" s="41">
        <v>87</v>
      </c>
      <c r="AS47" s="41">
        <v>26</v>
      </c>
      <c r="AT47" s="41">
        <v>394</v>
      </c>
      <c r="AU47" s="41" t="s">
        <v>262</v>
      </c>
      <c r="AV47" s="41">
        <v>9</v>
      </c>
      <c r="AW47" s="41">
        <v>25</v>
      </c>
      <c r="AX47" s="41">
        <v>96</v>
      </c>
      <c r="AY47" s="41">
        <v>151</v>
      </c>
      <c r="AZ47" s="41">
        <v>87</v>
      </c>
      <c r="BA47" s="41">
        <v>3.77</v>
      </c>
      <c r="BB47" s="41">
        <v>0.97</v>
      </c>
      <c r="BC47" s="41">
        <v>4</v>
      </c>
      <c r="BD47" s="41">
        <v>4</v>
      </c>
    </row>
    <row r="48" spans="1:5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41" t="s">
        <v>263</v>
      </c>
      <c r="AN48" s="41">
        <v>11</v>
      </c>
      <c r="AO48" s="41">
        <v>27</v>
      </c>
      <c r="AP48" s="41">
        <v>99</v>
      </c>
      <c r="AQ48" s="41">
        <v>144</v>
      </c>
      <c r="AR48" s="41">
        <v>77</v>
      </c>
      <c r="AS48" s="41">
        <v>36</v>
      </c>
      <c r="AT48" s="41">
        <v>394</v>
      </c>
      <c r="AU48" s="41" t="s">
        <v>263</v>
      </c>
      <c r="AV48" s="41">
        <v>11</v>
      </c>
      <c r="AW48" s="41">
        <v>27</v>
      </c>
      <c r="AX48" s="41">
        <v>99</v>
      </c>
      <c r="AY48" s="41">
        <v>144</v>
      </c>
      <c r="AZ48" s="41">
        <v>77</v>
      </c>
      <c r="BA48" s="41">
        <v>3.7</v>
      </c>
      <c r="BB48" s="41">
        <v>0.99</v>
      </c>
      <c r="BC48" s="41">
        <v>4</v>
      </c>
      <c r="BD48" s="41">
        <v>4</v>
      </c>
    </row>
    <row r="49" spans="1:5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41" t="s">
        <v>264</v>
      </c>
      <c r="AN49" s="41">
        <v>22</v>
      </c>
      <c r="AO49" s="41">
        <v>28</v>
      </c>
      <c r="AP49" s="41">
        <v>91</v>
      </c>
      <c r="AQ49" s="41">
        <v>77</v>
      </c>
      <c r="AR49" s="41">
        <v>56</v>
      </c>
      <c r="AS49" s="41">
        <v>120</v>
      </c>
      <c r="AT49" s="41">
        <v>394</v>
      </c>
      <c r="AU49" s="41" t="s">
        <v>264</v>
      </c>
      <c r="AV49" s="41">
        <v>22</v>
      </c>
      <c r="AW49" s="41">
        <v>28</v>
      </c>
      <c r="AX49" s="41">
        <v>91</v>
      </c>
      <c r="AY49" s="41">
        <v>77</v>
      </c>
      <c r="AZ49" s="41">
        <v>56</v>
      </c>
      <c r="BA49" s="41">
        <v>3.43</v>
      </c>
      <c r="BB49" s="41">
        <v>1.1599999999999999</v>
      </c>
      <c r="BC49" s="41">
        <v>3</v>
      </c>
      <c r="BD49" s="41">
        <v>3</v>
      </c>
    </row>
    <row r="50" spans="1:5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45" t="s">
        <v>265</v>
      </c>
      <c r="AN50" s="45">
        <v>65</v>
      </c>
      <c r="AO50" s="45">
        <v>83</v>
      </c>
      <c r="AP50" s="45">
        <v>107</v>
      </c>
      <c r="AQ50" s="45">
        <v>91</v>
      </c>
      <c r="AR50" s="45">
        <v>37</v>
      </c>
      <c r="AS50" s="45">
        <v>11</v>
      </c>
      <c r="AT50" s="45">
        <v>394</v>
      </c>
      <c r="AU50" s="45" t="s">
        <v>265</v>
      </c>
      <c r="AV50" s="45">
        <v>65</v>
      </c>
      <c r="AW50" s="45">
        <v>83</v>
      </c>
      <c r="AX50" s="45">
        <v>107</v>
      </c>
      <c r="AY50" s="45">
        <v>91</v>
      </c>
      <c r="AZ50" s="45">
        <v>37</v>
      </c>
      <c r="BA50" s="45">
        <v>2.87</v>
      </c>
      <c r="BB50" s="45">
        <v>1.23</v>
      </c>
      <c r="BC50" s="45">
        <v>3</v>
      </c>
      <c r="BD50" s="45">
        <v>3</v>
      </c>
    </row>
    <row r="51" spans="1:5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41" t="s">
        <v>266</v>
      </c>
      <c r="AN51" s="41">
        <v>12</v>
      </c>
      <c r="AO51" s="41">
        <v>22</v>
      </c>
      <c r="AP51" s="41">
        <v>54</v>
      </c>
      <c r="AQ51" s="41">
        <v>116</v>
      </c>
      <c r="AR51" s="41">
        <v>182</v>
      </c>
      <c r="AS51" s="41">
        <v>8</v>
      </c>
      <c r="AT51" s="41">
        <v>394</v>
      </c>
      <c r="AU51" s="41" t="s">
        <v>266</v>
      </c>
      <c r="AV51" s="41">
        <v>12</v>
      </c>
      <c r="AW51" s="41">
        <v>22</v>
      </c>
      <c r="AX51" s="41">
        <v>54</v>
      </c>
      <c r="AY51" s="41">
        <v>116</v>
      </c>
      <c r="AZ51" s="41">
        <v>182</v>
      </c>
      <c r="BA51" s="41">
        <v>4.12</v>
      </c>
      <c r="BB51" s="41">
        <v>1.05</v>
      </c>
      <c r="BC51" s="41">
        <v>4</v>
      </c>
      <c r="BD51" s="41">
        <v>5</v>
      </c>
    </row>
    <row r="52" spans="1:5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41" t="s">
        <v>267</v>
      </c>
      <c r="AN52" s="41">
        <v>11</v>
      </c>
      <c r="AO52" s="41">
        <v>35</v>
      </c>
      <c r="AP52" s="41">
        <v>75</v>
      </c>
      <c r="AQ52" s="41">
        <v>134</v>
      </c>
      <c r="AR52" s="41">
        <v>105</v>
      </c>
      <c r="AS52" s="41">
        <v>34</v>
      </c>
      <c r="AT52" s="41">
        <v>394</v>
      </c>
      <c r="AU52" s="41" t="s">
        <v>267</v>
      </c>
      <c r="AV52" s="41">
        <v>11</v>
      </c>
      <c r="AW52" s="41">
        <v>35</v>
      </c>
      <c r="AX52" s="41">
        <v>75</v>
      </c>
      <c r="AY52" s="41">
        <v>134</v>
      </c>
      <c r="AZ52" s="41">
        <v>105</v>
      </c>
      <c r="BA52" s="41">
        <v>3.8</v>
      </c>
      <c r="BB52" s="41">
        <v>1.06</v>
      </c>
      <c r="BC52" s="41">
        <v>4</v>
      </c>
      <c r="BD52" s="41">
        <v>4</v>
      </c>
    </row>
    <row r="53" spans="1:56" ht="21" customHeight="1" x14ac:dyDescent="0.25">
      <c r="A53" s="2"/>
      <c r="B53" s="61" t="s">
        <v>10</v>
      </c>
      <c r="C53" s="61"/>
      <c r="D53" s="61"/>
      <c r="E53" s="61"/>
      <c r="F53" s="2"/>
      <c r="G53" s="2"/>
      <c r="H53" s="2"/>
      <c r="I53" s="2"/>
      <c r="J53" s="2"/>
      <c r="K53" s="2"/>
      <c r="L53" s="2"/>
      <c r="M53" s="61" t="s">
        <v>10</v>
      </c>
      <c r="N53" s="61"/>
      <c r="O53" s="61"/>
      <c r="P53" s="61"/>
      <c r="Q53" s="2"/>
      <c r="R53" s="2"/>
      <c r="S53" s="2"/>
      <c r="T53" s="2"/>
      <c r="U53" s="2"/>
      <c r="V53" s="2"/>
      <c r="W53" s="2"/>
      <c r="X53" s="2"/>
      <c r="Y53" s="2"/>
      <c r="Z53" s="2"/>
      <c r="AA53" s="2"/>
      <c r="AB53" s="2"/>
      <c r="AC53" s="2"/>
      <c r="AD53" s="2"/>
      <c r="AE53" s="2"/>
      <c r="AF53" s="2"/>
      <c r="AG53" s="2"/>
      <c r="AH53" s="2"/>
      <c r="AI53" s="2"/>
      <c r="AJ53" s="2"/>
      <c r="AK53" s="2"/>
      <c r="AL53" s="2"/>
      <c r="AM53" s="41" t="s">
        <v>268</v>
      </c>
      <c r="AN53" s="41">
        <v>6</v>
      </c>
      <c r="AO53" s="41">
        <v>14</v>
      </c>
      <c r="AP53" s="41">
        <v>46</v>
      </c>
      <c r="AQ53" s="41">
        <v>132</v>
      </c>
      <c r="AR53" s="41">
        <v>164</v>
      </c>
      <c r="AS53" s="41">
        <v>32</v>
      </c>
      <c r="AT53" s="41">
        <v>394</v>
      </c>
      <c r="AU53" s="41" t="s">
        <v>268</v>
      </c>
      <c r="AV53" s="41">
        <v>6</v>
      </c>
      <c r="AW53" s="41">
        <v>14</v>
      </c>
      <c r="AX53" s="41">
        <v>46</v>
      </c>
      <c r="AY53" s="41">
        <v>132</v>
      </c>
      <c r="AZ53" s="41">
        <v>164</v>
      </c>
      <c r="BA53" s="41">
        <v>4.2</v>
      </c>
      <c r="BB53" s="41">
        <v>0.92</v>
      </c>
      <c r="BC53" s="41">
        <v>4</v>
      </c>
      <c r="BD53" s="41">
        <v>5</v>
      </c>
    </row>
    <row r="54" spans="1:56" ht="21" x14ac:dyDescent="0.25">
      <c r="A54" s="2"/>
      <c r="B54" s="48" t="str">
        <f>+AN120</f>
        <v>Catedrático de Universidad</v>
      </c>
      <c r="C54" s="4"/>
      <c r="D54" s="5"/>
      <c r="E54" s="3">
        <f>+AO120</f>
        <v>65</v>
      </c>
      <c r="F54" s="2"/>
      <c r="G54" s="2"/>
      <c r="H54" s="2"/>
      <c r="I54" s="2"/>
      <c r="J54" s="2"/>
      <c r="K54" s="2"/>
      <c r="L54" s="2"/>
      <c r="M54" s="48" t="str">
        <f>+AN131</f>
        <v>Profesor sustituto interino</v>
      </c>
      <c r="N54" s="4"/>
      <c r="O54" s="5"/>
      <c r="P54" s="3">
        <f>+AO131</f>
        <v>52</v>
      </c>
      <c r="Q54" s="2"/>
      <c r="R54" s="2"/>
      <c r="S54" s="2"/>
      <c r="T54" s="2"/>
      <c r="U54" s="2"/>
      <c r="V54" s="2"/>
      <c r="W54" s="2"/>
      <c r="X54" s="2"/>
      <c r="Y54" s="2"/>
      <c r="Z54" s="2"/>
      <c r="AA54" s="2"/>
      <c r="AB54" s="2"/>
      <c r="AC54" s="2"/>
      <c r="AD54" s="2"/>
      <c r="AE54" s="2"/>
      <c r="AF54" s="2"/>
      <c r="AG54" s="2"/>
      <c r="AH54" s="2"/>
      <c r="AI54" s="2"/>
      <c r="AJ54" s="2"/>
      <c r="AK54" s="2"/>
      <c r="AL54" s="2"/>
      <c r="AM54" s="45" t="s">
        <v>269</v>
      </c>
      <c r="AN54" s="45">
        <v>6</v>
      </c>
      <c r="AO54" s="45">
        <v>28</v>
      </c>
      <c r="AP54" s="45">
        <v>70</v>
      </c>
      <c r="AQ54" s="45">
        <v>118</v>
      </c>
      <c r="AR54" s="45">
        <v>104</v>
      </c>
      <c r="AS54" s="45">
        <v>68</v>
      </c>
      <c r="AT54" s="45">
        <v>394</v>
      </c>
      <c r="AU54" s="45" t="s">
        <v>269</v>
      </c>
      <c r="AV54" s="45">
        <v>6</v>
      </c>
      <c r="AW54" s="45">
        <v>28</v>
      </c>
      <c r="AX54" s="45">
        <v>70</v>
      </c>
      <c r="AY54" s="45">
        <v>118</v>
      </c>
      <c r="AZ54" s="45">
        <v>104</v>
      </c>
      <c r="BA54" s="45">
        <v>3.88</v>
      </c>
      <c r="BB54" s="45">
        <v>1.02</v>
      </c>
      <c r="BC54" s="45">
        <v>4</v>
      </c>
      <c r="BD54" s="45">
        <v>4</v>
      </c>
    </row>
    <row r="55" spans="1:56" ht="21" x14ac:dyDescent="0.25">
      <c r="A55" s="2"/>
      <c r="B55" s="48" t="str">
        <f t="shared" ref="B55:B57" si="0">+AN121</f>
        <v>Catedrático de Escuela Universitaria</v>
      </c>
      <c r="C55" s="4"/>
      <c r="D55" s="5"/>
      <c r="E55" s="3">
        <f t="shared" ref="E55:E57" si="1">+AO121</f>
        <v>5</v>
      </c>
      <c r="F55" s="2"/>
      <c r="G55" s="2"/>
      <c r="H55" s="2"/>
      <c r="I55" s="2"/>
      <c r="J55" s="2"/>
      <c r="K55" s="2"/>
      <c r="L55" s="2"/>
      <c r="M55" s="48" t="str">
        <f t="shared" ref="M55:M61" si="2">+AN132</f>
        <v>Profesor asociado CIS</v>
      </c>
      <c r="N55" s="4"/>
      <c r="O55" s="5"/>
      <c r="P55" s="3">
        <f t="shared" ref="P55:P60" si="3">+AO132</f>
        <v>1</v>
      </c>
      <c r="Q55" s="2"/>
      <c r="R55" s="2"/>
      <c r="S55" s="2"/>
      <c r="T55" s="2"/>
      <c r="U55" s="2"/>
      <c r="V55" s="2"/>
      <c r="W55" s="2"/>
      <c r="X55" s="2"/>
      <c r="Y55" s="2"/>
      <c r="Z55" s="2"/>
      <c r="AA55" s="2"/>
      <c r="AB55" s="2"/>
      <c r="AC55" s="2"/>
      <c r="AD55" s="2"/>
      <c r="AE55" s="2"/>
      <c r="AF55" s="2"/>
      <c r="AG55" s="2"/>
      <c r="AH55" s="2"/>
      <c r="AI55" s="2"/>
      <c r="AJ55" s="2"/>
      <c r="AK55" s="2"/>
      <c r="AL55" s="2"/>
      <c r="AM55" s="41" t="s">
        <v>270</v>
      </c>
      <c r="AN55" s="41">
        <v>6</v>
      </c>
      <c r="AO55" s="41">
        <v>20</v>
      </c>
      <c r="AP55" s="41">
        <v>38</v>
      </c>
      <c r="AQ55" s="41">
        <v>147</v>
      </c>
      <c r="AR55" s="41">
        <v>172</v>
      </c>
      <c r="AS55" s="41">
        <v>11</v>
      </c>
      <c r="AT55" s="41">
        <v>394</v>
      </c>
      <c r="AU55" s="41" t="s">
        <v>270</v>
      </c>
      <c r="AV55" s="41">
        <v>6</v>
      </c>
      <c r="AW55" s="41">
        <v>20</v>
      </c>
      <c r="AX55" s="41">
        <v>38</v>
      </c>
      <c r="AY55" s="41">
        <v>147</v>
      </c>
      <c r="AZ55" s="41">
        <v>172</v>
      </c>
      <c r="BA55" s="41">
        <v>4.2</v>
      </c>
      <c r="BB55" s="41">
        <v>0.93</v>
      </c>
      <c r="BC55" s="41">
        <v>4</v>
      </c>
      <c r="BD55" s="41">
        <v>5</v>
      </c>
    </row>
    <row r="56" spans="1:56" ht="21" x14ac:dyDescent="0.25">
      <c r="A56" s="2"/>
      <c r="B56" s="48" t="str">
        <f t="shared" si="0"/>
        <v>Titular de Universidad</v>
      </c>
      <c r="C56" s="4"/>
      <c r="D56" s="5"/>
      <c r="E56" s="3">
        <f t="shared" si="1"/>
        <v>181</v>
      </c>
      <c r="F56" s="2"/>
      <c r="G56" s="2"/>
      <c r="H56" s="2"/>
      <c r="I56" s="2"/>
      <c r="J56" s="2"/>
      <c r="K56" s="2"/>
      <c r="L56" s="2"/>
      <c r="M56" s="48" t="str">
        <f t="shared" si="2"/>
        <v>Profesor asociado laboral</v>
      </c>
      <c r="N56" s="4"/>
      <c r="O56" s="5"/>
      <c r="P56" s="3">
        <f t="shared" si="3"/>
        <v>9</v>
      </c>
      <c r="Q56" s="2"/>
      <c r="R56" s="2"/>
      <c r="S56" s="2"/>
      <c r="T56" s="2"/>
      <c r="U56" s="2"/>
      <c r="V56" s="2"/>
      <c r="W56" s="2"/>
      <c r="X56" s="2"/>
      <c r="Y56" s="2"/>
      <c r="Z56" s="2"/>
      <c r="AA56" s="2"/>
      <c r="AB56" s="2"/>
      <c r="AC56" s="2"/>
      <c r="AD56" s="2"/>
      <c r="AE56" s="2"/>
      <c r="AF56" s="2"/>
      <c r="AG56" s="2"/>
      <c r="AH56" s="2"/>
      <c r="AI56" s="2"/>
      <c r="AJ56" s="2"/>
      <c r="AK56" s="2"/>
      <c r="AL56" s="2"/>
      <c r="AM56" s="41" t="s">
        <v>271</v>
      </c>
      <c r="AN56" s="41">
        <v>3</v>
      </c>
      <c r="AO56" s="41">
        <v>27</v>
      </c>
      <c r="AP56" s="41">
        <v>65</v>
      </c>
      <c r="AQ56" s="41">
        <v>142</v>
      </c>
      <c r="AR56" s="41">
        <v>135</v>
      </c>
      <c r="AS56" s="41">
        <v>22</v>
      </c>
      <c r="AT56" s="41">
        <v>394</v>
      </c>
      <c r="AU56" s="41" t="s">
        <v>271</v>
      </c>
      <c r="AV56" s="41">
        <v>3</v>
      </c>
      <c r="AW56" s="41">
        <v>27</v>
      </c>
      <c r="AX56" s="41">
        <v>65</v>
      </c>
      <c r="AY56" s="41">
        <v>142</v>
      </c>
      <c r="AZ56" s="41">
        <v>135</v>
      </c>
      <c r="BA56" s="41">
        <v>4.0199999999999996</v>
      </c>
      <c r="BB56" s="41">
        <v>0.95</v>
      </c>
      <c r="BC56" s="41">
        <v>4</v>
      </c>
      <c r="BD56" s="41">
        <v>4</v>
      </c>
    </row>
    <row r="57" spans="1:56" ht="21" x14ac:dyDescent="0.25">
      <c r="A57" s="2"/>
      <c r="B57" s="48" t="str">
        <f t="shared" si="0"/>
        <v>Titular de Escuela Universitaria</v>
      </c>
      <c r="C57" s="4"/>
      <c r="D57" s="5"/>
      <c r="E57" s="3">
        <f t="shared" si="1"/>
        <v>11</v>
      </c>
      <c r="F57" s="2"/>
      <c r="G57" s="2"/>
      <c r="H57" s="2"/>
      <c r="I57" s="2"/>
      <c r="J57" s="2"/>
      <c r="K57" s="2"/>
      <c r="L57" s="2"/>
      <c r="M57" s="48" t="str">
        <f t="shared" si="2"/>
        <v>Profesor ayudante Doctor</v>
      </c>
      <c r="N57" s="4"/>
      <c r="O57" s="5"/>
      <c r="P57" s="3">
        <f t="shared" si="3"/>
        <v>20</v>
      </c>
      <c r="Q57" s="2"/>
      <c r="R57" s="2"/>
      <c r="S57" s="2"/>
      <c r="T57" s="2"/>
      <c r="U57" s="2"/>
      <c r="V57" s="2"/>
      <c r="W57" s="2"/>
      <c r="X57" s="2"/>
      <c r="Y57" s="2"/>
      <c r="Z57" s="2"/>
      <c r="AA57" s="2"/>
      <c r="AB57" s="2"/>
      <c r="AC57" s="2"/>
      <c r="AD57" s="2"/>
      <c r="AE57" s="2"/>
      <c r="AF57" s="2"/>
      <c r="AG57" s="2"/>
      <c r="AH57" s="2"/>
      <c r="AI57" s="2"/>
      <c r="AJ57" s="2"/>
      <c r="AK57" s="2"/>
      <c r="AL57" s="2"/>
      <c r="AM57" s="41" t="s">
        <v>272</v>
      </c>
      <c r="AN57" s="41">
        <v>6</v>
      </c>
      <c r="AO57" s="41">
        <v>19</v>
      </c>
      <c r="AP57" s="41">
        <v>66</v>
      </c>
      <c r="AQ57" s="41">
        <v>146</v>
      </c>
      <c r="AR57" s="41">
        <v>139</v>
      </c>
      <c r="AS57" s="41">
        <v>18</v>
      </c>
      <c r="AT57" s="41">
        <v>394</v>
      </c>
      <c r="AU57" s="41" t="s">
        <v>272</v>
      </c>
      <c r="AV57" s="41">
        <v>6</v>
      </c>
      <c r="AW57" s="41">
        <v>19</v>
      </c>
      <c r="AX57" s="41">
        <v>66</v>
      </c>
      <c r="AY57" s="41">
        <v>146</v>
      </c>
      <c r="AZ57" s="41">
        <v>139</v>
      </c>
      <c r="BA57" s="41">
        <v>4.05</v>
      </c>
      <c r="BB57" s="41">
        <v>0.94</v>
      </c>
      <c r="BC57" s="41">
        <v>4</v>
      </c>
      <c r="BD57" s="41">
        <v>4</v>
      </c>
    </row>
    <row r="58" spans="1:56" ht="21" x14ac:dyDescent="0.25">
      <c r="A58" s="2"/>
      <c r="B58" s="2"/>
      <c r="C58" s="2"/>
      <c r="D58" s="2"/>
      <c r="E58" s="49">
        <f>SUM(E54:E57)</f>
        <v>262</v>
      </c>
      <c r="F58" s="2"/>
      <c r="G58" s="2"/>
      <c r="H58" s="2"/>
      <c r="I58" s="2"/>
      <c r="J58" s="2"/>
      <c r="K58" s="2"/>
      <c r="L58" s="2"/>
      <c r="M58" s="48" t="str">
        <f t="shared" si="2"/>
        <v>Profesor colaborador</v>
      </c>
      <c r="N58" s="4"/>
      <c r="O58" s="5"/>
      <c r="P58" s="3">
        <f t="shared" si="3"/>
        <v>5</v>
      </c>
      <c r="Q58" s="2"/>
      <c r="R58" s="2"/>
      <c r="S58" s="2"/>
      <c r="T58" s="2"/>
      <c r="U58" s="2"/>
      <c r="V58" s="2"/>
      <c r="W58" s="2"/>
      <c r="X58" s="2"/>
      <c r="Y58" s="2"/>
      <c r="Z58" s="2"/>
      <c r="AA58" s="2"/>
      <c r="AB58" s="2"/>
      <c r="AC58" s="2"/>
      <c r="AD58" s="2"/>
      <c r="AE58" s="2"/>
      <c r="AF58" s="2"/>
      <c r="AG58" s="2"/>
      <c r="AH58" s="2"/>
      <c r="AI58" s="2"/>
      <c r="AJ58" s="2"/>
      <c r="AK58" s="2"/>
      <c r="AL58" s="2"/>
      <c r="AM58" s="41" t="s">
        <v>273</v>
      </c>
      <c r="AN58" s="41">
        <v>12</v>
      </c>
      <c r="AO58" s="41">
        <v>17</v>
      </c>
      <c r="AP58" s="41">
        <v>94</v>
      </c>
      <c r="AQ58" s="41">
        <v>142</v>
      </c>
      <c r="AR58" s="41">
        <v>119</v>
      </c>
      <c r="AS58" s="41">
        <v>10</v>
      </c>
      <c r="AT58" s="41">
        <v>394</v>
      </c>
      <c r="AU58" s="41" t="s">
        <v>273</v>
      </c>
      <c r="AV58" s="41">
        <v>12</v>
      </c>
      <c r="AW58" s="41">
        <v>17</v>
      </c>
      <c r="AX58" s="41">
        <v>94</v>
      </c>
      <c r="AY58" s="41">
        <v>142</v>
      </c>
      <c r="AZ58" s="41">
        <v>119</v>
      </c>
      <c r="BA58" s="41">
        <v>3.88</v>
      </c>
      <c r="BB58" s="41">
        <v>1</v>
      </c>
      <c r="BC58" s="41">
        <v>4</v>
      </c>
      <c r="BD58" s="41">
        <v>4</v>
      </c>
    </row>
    <row r="59" spans="1:56" ht="21" x14ac:dyDescent="0.25">
      <c r="A59" s="2"/>
      <c r="B59" s="2"/>
      <c r="C59" s="2"/>
      <c r="D59" s="2"/>
      <c r="E59" s="2"/>
      <c r="F59" s="2"/>
      <c r="G59" s="2"/>
      <c r="H59" s="2"/>
      <c r="I59" s="2"/>
      <c r="J59" s="2"/>
      <c r="K59" s="2"/>
      <c r="L59" s="2"/>
      <c r="M59" s="48" t="str">
        <f t="shared" si="2"/>
        <v>Profesor contratado Doctor</v>
      </c>
      <c r="N59" s="4"/>
      <c r="O59" s="5"/>
      <c r="P59" s="3">
        <f t="shared" si="3"/>
        <v>24</v>
      </c>
      <c r="Q59" s="2"/>
      <c r="R59" s="2"/>
      <c r="S59" s="2"/>
      <c r="T59" s="2"/>
      <c r="U59" s="2"/>
      <c r="V59" s="2"/>
      <c r="W59" s="2"/>
      <c r="X59" s="2"/>
      <c r="Y59" s="2"/>
      <c r="Z59" s="2"/>
      <c r="AA59" s="2"/>
      <c r="AB59" s="2"/>
      <c r="AC59" s="2"/>
      <c r="AD59" s="2"/>
      <c r="AE59" s="2"/>
      <c r="AF59" s="2"/>
      <c r="AG59" s="2"/>
      <c r="AH59" s="2"/>
      <c r="AI59" s="2"/>
      <c r="AJ59" s="2"/>
      <c r="AK59" s="2"/>
      <c r="AL59" s="2"/>
      <c r="AM59" s="41" t="s">
        <v>274</v>
      </c>
      <c r="AN59" s="41">
        <v>12</v>
      </c>
      <c r="AO59" s="41">
        <v>22</v>
      </c>
      <c r="AP59" s="41">
        <v>74</v>
      </c>
      <c r="AQ59" s="41">
        <v>138</v>
      </c>
      <c r="AR59" s="41">
        <v>140</v>
      </c>
      <c r="AS59" s="41">
        <v>8</v>
      </c>
      <c r="AT59" s="41">
        <v>394</v>
      </c>
      <c r="AU59" s="41" t="s">
        <v>274</v>
      </c>
      <c r="AV59" s="41">
        <v>12</v>
      </c>
      <c r="AW59" s="41">
        <v>22</v>
      </c>
      <c r="AX59" s="41">
        <v>74</v>
      </c>
      <c r="AY59" s="41">
        <v>138</v>
      </c>
      <c r="AZ59" s="41">
        <v>140</v>
      </c>
      <c r="BA59" s="41">
        <v>3.96</v>
      </c>
      <c r="BB59" s="41">
        <v>1.03</v>
      </c>
      <c r="BC59" s="41">
        <v>4</v>
      </c>
      <c r="BD59" s="41">
        <v>5</v>
      </c>
    </row>
    <row r="60" spans="1:56" ht="21" x14ac:dyDescent="0.25">
      <c r="A60" s="2"/>
      <c r="B60" s="2"/>
      <c r="C60" s="2"/>
      <c r="D60" s="2"/>
      <c r="E60" s="2"/>
      <c r="F60" s="2"/>
      <c r="G60" s="2"/>
      <c r="H60" s="2"/>
      <c r="I60" s="2"/>
      <c r="J60" s="2"/>
      <c r="K60" s="2"/>
      <c r="L60" s="2"/>
      <c r="M60" s="48" t="str">
        <f t="shared" si="2"/>
        <v>Profesor contratado Doctor temporal</v>
      </c>
      <c r="N60" s="4"/>
      <c r="O60" s="5"/>
      <c r="P60" s="3">
        <f t="shared" si="3"/>
        <v>2</v>
      </c>
      <c r="Q60" s="2"/>
      <c r="R60" s="2"/>
      <c r="S60" s="2"/>
      <c r="T60" s="2"/>
      <c r="U60" s="2"/>
      <c r="V60" s="2"/>
      <c r="W60" s="2"/>
      <c r="X60" s="2"/>
      <c r="Y60" s="2"/>
      <c r="Z60" s="2"/>
      <c r="AA60" s="2"/>
      <c r="AB60" s="2"/>
      <c r="AC60" s="2"/>
      <c r="AD60" s="2"/>
      <c r="AE60" s="2"/>
      <c r="AF60" s="2"/>
      <c r="AG60" s="2"/>
      <c r="AH60" s="2"/>
      <c r="AI60" s="2"/>
      <c r="AJ60" s="2"/>
      <c r="AK60" s="2"/>
      <c r="AL60" s="2"/>
      <c r="AM60" s="45" t="s">
        <v>275</v>
      </c>
      <c r="AN60" s="45">
        <v>12</v>
      </c>
      <c r="AO60" s="45">
        <v>33</v>
      </c>
      <c r="AP60" s="45">
        <v>91</v>
      </c>
      <c r="AQ60" s="45">
        <v>128</v>
      </c>
      <c r="AR60" s="45">
        <v>102</v>
      </c>
      <c r="AS60" s="45">
        <v>28</v>
      </c>
      <c r="AT60" s="45">
        <v>394</v>
      </c>
      <c r="AU60" s="45" t="s">
        <v>275</v>
      </c>
      <c r="AV60" s="45">
        <v>12</v>
      </c>
      <c r="AW60" s="45">
        <v>33</v>
      </c>
      <c r="AX60" s="45">
        <v>91</v>
      </c>
      <c r="AY60" s="45">
        <v>128</v>
      </c>
      <c r="AZ60" s="45">
        <v>102</v>
      </c>
      <c r="BA60" s="45">
        <v>3.75</v>
      </c>
      <c r="BB60" s="45">
        <v>1.06</v>
      </c>
      <c r="BC60" s="45">
        <v>4</v>
      </c>
      <c r="BD60" s="45">
        <v>4</v>
      </c>
    </row>
    <row r="61" spans="1:56" ht="21" x14ac:dyDescent="0.25">
      <c r="A61" s="2"/>
      <c r="B61" s="2"/>
      <c r="C61" s="2"/>
      <c r="D61" s="2"/>
      <c r="E61" s="2"/>
      <c r="F61" s="2"/>
      <c r="G61" s="2"/>
      <c r="H61" s="2"/>
      <c r="I61" s="2"/>
      <c r="J61" s="2"/>
      <c r="K61" s="2"/>
      <c r="L61" s="2"/>
      <c r="M61" s="48" t="str">
        <f t="shared" si="2"/>
        <v>Total</v>
      </c>
      <c r="N61" s="2"/>
      <c r="O61" s="2"/>
      <c r="P61" s="49">
        <f>SUM(P54:P60)</f>
        <v>113</v>
      </c>
      <c r="Q61" s="2"/>
      <c r="R61" s="2"/>
      <c r="S61" s="2"/>
      <c r="T61" s="2"/>
      <c r="U61" s="2"/>
      <c r="V61" s="2"/>
      <c r="W61" s="2"/>
      <c r="X61" s="2"/>
      <c r="Y61" s="2"/>
      <c r="Z61" s="2"/>
      <c r="AA61" s="2"/>
      <c r="AB61" s="2"/>
      <c r="AC61" s="2"/>
      <c r="AD61" s="2"/>
      <c r="AE61" s="2"/>
      <c r="AF61" s="2"/>
      <c r="AG61" s="2"/>
      <c r="AH61" s="2"/>
      <c r="AI61" s="2"/>
      <c r="AJ61" s="2"/>
      <c r="AK61" s="2"/>
      <c r="AL61" s="2"/>
      <c r="AM61" s="41" t="s">
        <v>276</v>
      </c>
      <c r="AN61" s="41">
        <v>32</v>
      </c>
      <c r="AO61" s="41">
        <v>45</v>
      </c>
      <c r="AP61" s="41">
        <v>92</v>
      </c>
      <c r="AQ61" s="41">
        <v>101</v>
      </c>
      <c r="AR61" s="41">
        <v>76</v>
      </c>
      <c r="AS61" s="41">
        <v>48</v>
      </c>
      <c r="AT61" s="41">
        <v>394</v>
      </c>
      <c r="AU61" s="41" t="s">
        <v>276</v>
      </c>
      <c r="AV61" s="41">
        <v>32</v>
      </c>
      <c r="AW61" s="41">
        <v>45</v>
      </c>
      <c r="AX61" s="41">
        <v>92</v>
      </c>
      <c r="AY61" s="41">
        <v>101</v>
      </c>
      <c r="AZ61" s="41">
        <v>76</v>
      </c>
      <c r="BA61" s="41">
        <v>3.42</v>
      </c>
      <c r="BB61" s="41">
        <v>1.23</v>
      </c>
      <c r="BC61" s="41">
        <v>4</v>
      </c>
      <c r="BD61" s="41">
        <v>4</v>
      </c>
    </row>
    <row r="62" spans="1:5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41" t="s">
        <v>277</v>
      </c>
      <c r="AN62" s="41">
        <v>43</v>
      </c>
      <c r="AO62" s="41">
        <v>47</v>
      </c>
      <c r="AP62" s="41">
        <v>64</v>
      </c>
      <c r="AQ62" s="41">
        <v>106</v>
      </c>
      <c r="AR62" s="41">
        <v>101</v>
      </c>
      <c r="AS62" s="41">
        <v>33</v>
      </c>
      <c r="AT62" s="41">
        <v>394</v>
      </c>
      <c r="AU62" s="41" t="s">
        <v>277</v>
      </c>
      <c r="AV62" s="41">
        <v>43</v>
      </c>
      <c r="AW62" s="41">
        <v>47</v>
      </c>
      <c r="AX62" s="41">
        <v>64</v>
      </c>
      <c r="AY62" s="41">
        <v>106</v>
      </c>
      <c r="AZ62" s="41">
        <v>101</v>
      </c>
      <c r="BA62" s="41">
        <v>3.48</v>
      </c>
      <c r="BB62" s="41">
        <v>1.34</v>
      </c>
      <c r="BC62" s="41">
        <v>4</v>
      </c>
      <c r="BD62" s="41">
        <v>4</v>
      </c>
    </row>
    <row r="63" spans="1:5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41" t="s">
        <v>278</v>
      </c>
      <c r="AN63" s="41">
        <v>46</v>
      </c>
      <c r="AO63" s="41">
        <v>46</v>
      </c>
      <c r="AP63" s="41">
        <v>84</v>
      </c>
      <c r="AQ63" s="41">
        <v>101</v>
      </c>
      <c r="AR63" s="41">
        <v>79</v>
      </c>
      <c r="AS63" s="41">
        <v>38</v>
      </c>
      <c r="AT63" s="41">
        <v>394</v>
      </c>
      <c r="AU63" s="41" t="s">
        <v>278</v>
      </c>
      <c r="AV63" s="41">
        <v>46</v>
      </c>
      <c r="AW63" s="41">
        <v>46</v>
      </c>
      <c r="AX63" s="41">
        <v>84</v>
      </c>
      <c r="AY63" s="41">
        <v>101</v>
      </c>
      <c r="AZ63" s="41">
        <v>79</v>
      </c>
      <c r="BA63" s="41">
        <v>3.34</v>
      </c>
      <c r="BB63" s="41">
        <v>1.31</v>
      </c>
      <c r="BC63" s="41">
        <v>4</v>
      </c>
      <c r="BD63" s="41">
        <v>4</v>
      </c>
    </row>
    <row r="64" spans="1:5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41" t="s">
        <v>279</v>
      </c>
      <c r="AN64" s="41">
        <v>24</v>
      </c>
      <c r="AO64" s="41">
        <v>24</v>
      </c>
      <c r="AP64" s="41">
        <v>63</v>
      </c>
      <c r="AQ64" s="41">
        <v>101</v>
      </c>
      <c r="AR64" s="41">
        <v>77</v>
      </c>
      <c r="AS64" s="41">
        <v>105</v>
      </c>
      <c r="AT64" s="41">
        <v>394</v>
      </c>
      <c r="AU64" s="41" t="s">
        <v>279</v>
      </c>
      <c r="AV64" s="41">
        <v>24</v>
      </c>
      <c r="AW64" s="41">
        <v>24</v>
      </c>
      <c r="AX64" s="41">
        <v>63</v>
      </c>
      <c r="AY64" s="41">
        <v>101</v>
      </c>
      <c r="AZ64" s="41">
        <v>77</v>
      </c>
      <c r="BA64" s="41">
        <v>3.63</v>
      </c>
      <c r="BB64" s="41">
        <v>1.2</v>
      </c>
      <c r="BC64" s="41">
        <v>4</v>
      </c>
      <c r="BD64" s="41">
        <v>4</v>
      </c>
    </row>
    <row r="65" spans="1:56" s="2" customFormat="1" ht="37.5" customHeight="1" x14ac:dyDescent="0.25">
      <c r="AM65" s="41" t="s">
        <v>280</v>
      </c>
      <c r="AN65" s="41">
        <v>20</v>
      </c>
      <c r="AO65" s="41">
        <v>17</v>
      </c>
      <c r="AP65" s="41">
        <v>43</v>
      </c>
      <c r="AQ65" s="41">
        <v>101</v>
      </c>
      <c r="AR65" s="41">
        <v>161</v>
      </c>
      <c r="AS65" s="41">
        <v>52</v>
      </c>
      <c r="AT65" s="41">
        <v>394</v>
      </c>
      <c r="AU65" s="41" t="s">
        <v>280</v>
      </c>
      <c r="AV65" s="41">
        <v>20</v>
      </c>
      <c r="AW65" s="41">
        <v>17</v>
      </c>
      <c r="AX65" s="41">
        <v>43</v>
      </c>
      <c r="AY65" s="41">
        <v>101</v>
      </c>
      <c r="AZ65" s="41">
        <v>161</v>
      </c>
      <c r="BA65" s="41">
        <v>4.07</v>
      </c>
      <c r="BB65" s="41">
        <v>1.1499999999999999</v>
      </c>
      <c r="BC65" s="41">
        <v>4</v>
      </c>
      <c r="BD65" s="41">
        <v>5</v>
      </c>
    </row>
    <row r="66" spans="1:56" s="2" customFormat="1" x14ac:dyDescent="0.25">
      <c r="AM66" s="45" t="s">
        <v>281</v>
      </c>
      <c r="AN66" s="45">
        <v>16</v>
      </c>
      <c r="AO66" s="45">
        <v>8</v>
      </c>
      <c r="AP66" s="45">
        <v>41</v>
      </c>
      <c r="AQ66" s="45">
        <v>79</v>
      </c>
      <c r="AR66" s="45">
        <v>159</v>
      </c>
      <c r="AS66" s="45">
        <v>91</v>
      </c>
      <c r="AT66" s="45">
        <v>394</v>
      </c>
      <c r="AU66" s="45" t="s">
        <v>281</v>
      </c>
      <c r="AV66" s="45">
        <v>16</v>
      </c>
      <c r="AW66" s="45">
        <v>8</v>
      </c>
      <c r="AX66" s="45">
        <v>41</v>
      </c>
      <c r="AY66" s="45">
        <v>79</v>
      </c>
      <c r="AZ66" s="45">
        <v>159</v>
      </c>
      <c r="BA66" s="45">
        <v>4.18</v>
      </c>
      <c r="BB66" s="45">
        <v>1.1000000000000001</v>
      </c>
      <c r="BC66" s="45">
        <v>5</v>
      </c>
      <c r="BD66" s="45">
        <v>5</v>
      </c>
    </row>
    <row r="67" spans="1:56" s="2" customFormat="1" x14ac:dyDescent="0.25">
      <c r="AM67" s="41" t="s">
        <v>282</v>
      </c>
      <c r="AN67" s="41">
        <v>57</v>
      </c>
      <c r="AO67" s="41">
        <v>71</v>
      </c>
      <c r="AP67" s="41">
        <v>98</v>
      </c>
      <c r="AQ67" s="41">
        <v>120</v>
      </c>
      <c r="AR67" s="41">
        <v>38</v>
      </c>
      <c r="AS67" s="41">
        <v>10</v>
      </c>
      <c r="AT67" s="41">
        <v>394</v>
      </c>
      <c r="AU67" s="41" t="s">
        <v>282</v>
      </c>
      <c r="AV67" s="41">
        <v>57</v>
      </c>
      <c r="AW67" s="41">
        <v>71</v>
      </c>
      <c r="AX67" s="41">
        <v>98</v>
      </c>
      <c r="AY67" s="41">
        <v>120</v>
      </c>
      <c r="AZ67" s="41">
        <v>38</v>
      </c>
      <c r="BA67" s="41">
        <v>3.03</v>
      </c>
      <c r="BB67" s="41">
        <v>1.22</v>
      </c>
      <c r="BC67" s="41">
        <v>3</v>
      </c>
      <c r="BD67" s="41">
        <v>4</v>
      </c>
    </row>
    <row r="68" spans="1:56" s="2" customFormat="1" x14ac:dyDescent="0.25">
      <c r="AM68" s="41" t="s">
        <v>283</v>
      </c>
      <c r="AN68" s="41">
        <v>75</v>
      </c>
      <c r="AO68" s="41">
        <v>78</v>
      </c>
      <c r="AP68" s="41">
        <v>96</v>
      </c>
      <c r="AQ68" s="41">
        <v>89</v>
      </c>
      <c r="AR68" s="41">
        <v>32</v>
      </c>
      <c r="AS68" s="41">
        <v>24</v>
      </c>
      <c r="AT68" s="41">
        <v>394</v>
      </c>
      <c r="AU68" s="41" t="s">
        <v>283</v>
      </c>
      <c r="AV68" s="41">
        <v>75</v>
      </c>
      <c r="AW68" s="41">
        <v>78</v>
      </c>
      <c r="AX68" s="41">
        <v>96</v>
      </c>
      <c r="AY68" s="41">
        <v>89</v>
      </c>
      <c r="AZ68" s="41">
        <v>32</v>
      </c>
      <c r="BA68" s="41">
        <v>2.8</v>
      </c>
      <c r="BB68" s="41">
        <v>1.25</v>
      </c>
      <c r="BC68" s="41">
        <v>3</v>
      </c>
      <c r="BD68" s="41">
        <v>3</v>
      </c>
    </row>
    <row r="69" spans="1:56" s="2" customFormat="1" x14ac:dyDescent="0.25">
      <c r="AM69" s="41" t="s">
        <v>284</v>
      </c>
      <c r="AN69" s="41">
        <v>72</v>
      </c>
      <c r="AO69" s="41">
        <v>67</v>
      </c>
      <c r="AP69" s="41">
        <v>97</v>
      </c>
      <c r="AQ69" s="41">
        <v>66</v>
      </c>
      <c r="AR69" s="41">
        <v>33</v>
      </c>
      <c r="AS69" s="41">
        <v>59</v>
      </c>
      <c r="AT69" s="41">
        <v>394</v>
      </c>
      <c r="AU69" s="41" t="s">
        <v>284</v>
      </c>
      <c r="AV69" s="41">
        <v>72</v>
      </c>
      <c r="AW69" s="41">
        <v>67</v>
      </c>
      <c r="AX69" s="41">
        <v>97</v>
      </c>
      <c r="AY69" s="41">
        <v>66</v>
      </c>
      <c r="AZ69" s="41">
        <v>33</v>
      </c>
      <c r="BA69" s="41">
        <v>2.76</v>
      </c>
      <c r="BB69" s="41">
        <v>1.26</v>
      </c>
      <c r="BC69" s="41">
        <v>3</v>
      </c>
      <c r="BD69" s="41">
        <v>3</v>
      </c>
    </row>
    <row r="70" spans="1:5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41" t="s">
        <v>285</v>
      </c>
      <c r="AN70" s="41">
        <v>28</v>
      </c>
      <c r="AO70" s="41">
        <v>45</v>
      </c>
      <c r="AP70" s="41">
        <v>66</v>
      </c>
      <c r="AQ70" s="41">
        <v>103</v>
      </c>
      <c r="AR70" s="41">
        <v>65</v>
      </c>
      <c r="AS70" s="41">
        <v>87</v>
      </c>
      <c r="AT70" s="41">
        <v>394</v>
      </c>
      <c r="AU70" s="41" t="s">
        <v>285</v>
      </c>
      <c r="AV70" s="41">
        <v>28</v>
      </c>
      <c r="AW70" s="41">
        <v>45</v>
      </c>
      <c r="AX70" s="41">
        <v>66</v>
      </c>
      <c r="AY70" s="41">
        <v>103</v>
      </c>
      <c r="AZ70" s="41">
        <v>65</v>
      </c>
      <c r="BA70" s="41">
        <v>3.43</v>
      </c>
      <c r="BB70" s="41">
        <v>1.23</v>
      </c>
      <c r="BC70" s="41">
        <v>4</v>
      </c>
      <c r="BD70" s="41">
        <v>4</v>
      </c>
    </row>
    <row r="71" spans="1:5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41" t="s">
        <v>286</v>
      </c>
      <c r="AN71" s="41">
        <v>16</v>
      </c>
      <c r="AO71" s="41">
        <v>20</v>
      </c>
      <c r="AP71" s="41">
        <v>61</v>
      </c>
      <c r="AQ71" s="41">
        <v>132</v>
      </c>
      <c r="AR71" s="41">
        <v>114</v>
      </c>
      <c r="AS71" s="41">
        <v>51</v>
      </c>
      <c r="AT71" s="41">
        <v>394</v>
      </c>
      <c r="AU71" s="41" t="s">
        <v>286</v>
      </c>
      <c r="AV71" s="41">
        <v>16</v>
      </c>
      <c r="AW71" s="41">
        <v>20</v>
      </c>
      <c r="AX71" s="41">
        <v>61</v>
      </c>
      <c r="AY71" s="41">
        <v>132</v>
      </c>
      <c r="AZ71" s="41">
        <v>114</v>
      </c>
      <c r="BA71" s="41">
        <v>3.9</v>
      </c>
      <c r="BB71" s="41">
        <v>1.08</v>
      </c>
      <c r="BC71" s="41">
        <v>4</v>
      </c>
      <c r="BD71" s="41">
        <v>4</v>
      </c>
    </row>
    <row r="72" spans="1:5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45" t="s">
        <v>287</v>
      </c>
      <c r="AN72" s="45">
        <v>18</v>
      </c>
      <c r="AO72" s="45">
        <v>29</v>
      </c>
      <c r="AP72" s="45">
        <v>65</v>
      </c>
      <c r="AQ72" s="45">
        <v>85</v>
      </c>
      <c r="AR72" s="45">
        <v>62</v>
      </c>
      <c r="AS72" s="45">
        <v>135</v>
      </c>
      <c r="AT72" s="45">
        <v>394</v>
      </c>
      <c r="AU72" s="45" t="s">
        <v>287</v>
      </c>
      <c r="AV72" s="45">
        <v>18</v>
      </c>
      <c r="AW72" s="45">
        <v>29</v>
      </c>
      <c r="AX72" s="45">
        <v>65</v>
      </c>
      <c r="AY72" s="45">
        <v>85</v>
      </c>
      <c r="AZ72" s="45">
        <v>62</v>
      </c>
      <c r="BA72" s="45">
        <v>3.56</v>
      </c>
      <c r="BB72" s="45">
        <v>1.17</v>
      </c>
      <c r="BC72" s="45">
        <v>4</v>
      </c>
      <c r="BD72" s="45">
        <v>4</v>
      </c>
    </row>
    <row r="73" spans="1:5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41" t="s">
        <v>288</v>
      </c>
      <c r="AN73" s="41">
        <v>3</v>
      </c>
      <c r="AO73" s="41">
        <v>30</v>
      </c>
      <c r="AP73" s="41">
        <v>79</v>
      </c>
      <c r="AQ73" s="41">
        <v>208</v>
      </c>
      <c r="AR73" s="41">
        <v>71</v>
      </c>
      <c r="AS73" s="41">
        <v>3</v>
      </c>
      <c r="AT73" s="41">
        <v>394</v>
      </c>
      <c r="AU73" s="41" t="s">
        <v>288</v>
      </c>
      <c r="AV73" s="41">
        <v>3</v>
      </c>
      <c r="AW73" s="41">
        <v>30</v>
      </c>
      <c r="AX73" s="41">
        <v>79</v>
      </c>
      <c r="AY73" s="41">
        <v>208</v>
      </c>
      <c r="AZ73" s="41">
        <v>71</v>
      </c>
      <c r="BA73" s="41">
        <v>3.8</v>
      </c>
      <c r="BB73" s="41">
        <v>0.85</v>
      </c>
      <c r="BC73" s="41">
        <v>4</v>
      </c>
      <c r="BD73" s="41">
        <v>4</v>
      </c>
    </row>
    <row r="74" spans="1:56" ht="21" customHeight="1" x14ac:dyDescent="0.25">
      <c r="A74" s="2"/>
      <c r="B74" s="61" t="s">
        <v>59</v>
      </c>
      <c r="C74" s="61"/>
      <c r="D74" s="61"/>
      <c r="E74" s="61"/>
      <c r="F74" s="61"/>
      <c r="G74" s="61"/>
      <c r="H74" s="61"/>
      <c r="I74" s="61"/>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41" t="s">
        <v>289</v>
      </c>
      <c r="AN74" s="41">
        <v>17</v>
      </c>
      <c r="AO74" s="41">
        <v>37</v>
      </c>
      <c r="AP74" s="41">
        <v>85</v>
      </c>
      <c r="AQ74" s="41">
        <v>166</v>
      </c>
      <c r="AR74" s="41">
        <v>85</v>
      </c>
      <c r="AS74" s="41">
        <v>4</v>
      </c>
      <c r="AT74" s="41">
        <v>394</v>
      </c>
      <c r="AU74" s="41" t="s">
        <v>289</v>
      </c>
      <c r="AV74" s="41">
        <v>17</v>
      </c>
      <c r="AW74" s="41">
        <v>37</v>
      </c>
      <c r="AX74" s="41">
        <v>85</v>
      </c>
      <c r="AY74" s="41">
        <v>166</v>
      </c>
      <c r="AZ74" s="41">
        <v>85</v>
      </c>
      <c r="BA74" s="41">
        <v>3.68</v>
      </c>
      <c r="BB74" s="41">
        <v>1.05</v>
      </c>
      <c r="BC74" s="41">
        <v>4</v>
      </c>
      <c r="BD74" s="41">
        <v>4</v>
      </c>
    </row>
    <row r="75" spans="1:56" ht="21" x14ac:dyDescent="0.25">
      <c r="A75" s="2"/>
      <c r="B75" s="6" t="str">
        <f>+AN158</f>
        <v>Antropología, Geografía e Historia</v>
      </c>
      <c r="C75" s="4"/>
      <c r="D75" s="5"/>
      <c r="E75" s="3">
        <f>+AO158</f>
        <v>6</v>
      </c>
      <c r="F75" s="6" t="str">
        <f>+AN176</f>
        <v>Ingeniería Mecánica y Minera</v>
      </c>
      <c r="G75" s="4"/>
      <c r="H75" s="5"/>
      <c r="I75" s="3">
        <f>+AO176</f>
        <v>20</v>
      </c>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41" t="s">
        <v>290</v>
      </c>
      <c r="AN75" s="41">
        <v>5</v>
      </c>
      <c r="AO75" s="41">
        <v>10</v>
      </c>
      <c r="AP75" s="41">
        <v>26</v>
      </c>
      <c r="AQ75" s="41">
        <v>128</v>
      </c>
      <c r="AR75" s="41">
        <v>224</v>
      </c>
      <c r="AS75" s="41">
        <v>1</v>
      </c>
      <c r="AT75" s="41">
        <v>394</v>
      </c>
      <c r="AU75" s="41" t="s">
        <v>290</v>
      </c>
      <c r="AV75" s="41">
        <v>5</v>
      </c>
      <c r="AW75" s="41">
        <v>10</v>
      </c>
      <c r="AX75" s="41">
        <v>26</v>
      </c>
      <c r="AY75" s="41">
        <v>128</v>
      </c>
      <c r="AZ75" s="41">
        <v>224</v>
      </c>
      <c r="BA75" s="41">
        <v>4.41</v>
      </c>
      <c r="BB75" s="41">
        <v>0.83</v>
      </c>
      <c r="BC75" s="41">
        <v>5</v>
      </c>
      <c r="BD75" s="41">
        <v>5</v>
      </c>
    </row>
    <row r="76" spans="1:56" ht="21" x14ac:dyDescent="0.25">
      <c r="A76" s="2"/>
      <c r="B76" s="6" t="str">
        <f t="shared" ref="B76:B92" si="4">+AN159</f>
        <v>Didáctica de la Expresión Musical, Plástica y Corporal</v>
      </c>
      <c r="C76" s="4"/>
      <c r="D76" s="5"/>
      <c r="E76" s="3">
        <f t="shared" ref="E76:E92" si="5">+AO159</f>
        <v>13</v>
      </c>
      <c r="F76" s="6" t="str">
        <f t="shared" ref="F76:F91" si="6">+AN177</f>
        <v>Ingeniería Química, Ambiental y de los Materiales</v>
      </c>
      <c r="G76" s="4"/>
      <c r="H76" s="5"/>
      <c r="I76" s="3">
        <f t="shared" ref="I76:I91" si="7">+AO177</f>
        <v>10</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41" t="s">
        <v>291</v>
      </c>
      <c r="AN76" s="41">
        <v>7</v>
      </c>
      <c r="AO76" s="41">
        <v>7</v>
      </c>
      <c r="AP76" s="41">
        <v>32</v>
      </c>
      <c r="AQ76" s="41">
        <v>116</v>
      </c>
      <c r="AR76" s="41">
        <v>231</v>
      </c>
      <c r="AS76" s="41">
        <v>1</v>
      </c>
      <c r="AT76" s="41">
        <v>394</v>
      </c>
      <c r="AU76" s="41" t="s">
        <v>291</v>
      </c>
      <c r="AV76" s="41">
        <v>7</v>
      </c>
      <c r="AW76" s="41">
        <v>7</v>
      </c>
      <c r="AX76" s="41">
        <v>32</v>
      </c>
      <c r="AY76" s="41">
        <v>116</v>
      </c>
      <c r="AZ76" s="41">
        <v>231</v>
      </c>
      <c r="BA76" s="41">
        <v>4.42</v>
      </c>
      <c r="BB76" s="41">
        <v>0.85</v>
      </c>
      <c r="BC76" s="41">
        <v>5</v>
      </c>
      <c r="BD76" s="41">
        <v>5</v>
      </c>
    </row>
    <row r="77" spans="1:56" ht="21" x14ac:dyDescent="0.25">
      <c r="A77" s="2"/>
      <c r="B77" s="6" t="str">
        <f t="shared" si="4"/>
        <v>Didáctica de las Ciencias</v>
      </c>
      <c r="C77" s="4"/>
      <c r="D77" s="5"/>
      <c r="E77" s="3">
        <f t="shared" si="5"/>
        <v>11</v>
      </c>
      <c r="F77" s="6" t="str">
        <f t="shared" si="6"/>
        <v>Lenguas y Culturas Mediterráneas</v>
      </c>
      <c r="G77" s="4"/>
      <c r="H77" s="5"/>
      <c r="I77" s="3">
        <f t="shared" si="7"/>
        <v>4</v>
      </c>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41" t="s">
        <v>292</v>
      </c>
      <c r="AN77" s="41">
        <v>21</v>
      </c>
      <c r="AO77" s="41">
        <v>39</v>
      </c>
      <c r="AP77" s="41">
        <v>75</v>
      </c>
      <c r="AQ77" s="41">
        <v>117</v>
      </c>
      <c r="AR77" s="41">
        <v>119</v>
      </c>
      <c r="AS77" s="41">
        <v>23</v>
      </c>
      <c r="AT77" s="41">
        <v>394</v>
      </c>
      <c r="AU77" s="41" t="s">
        <v>292</v>
      </c>
      <c r="AV77" s="41">
        <v>21</v>
      </c>
      <c r="AW77" s="41">
        <v>39</v>
      </c>
      <c r="AX77" s="41">
        <v>75</v>
      </c>
      <c r="AY77" s="41">
        <v>117</v>
      </c>
      <c r="AZ77" s="41">
        <v>119</v>
      </c>
      <c r="BA77" s="41">
        <v>3.74</v>
      </c>
      <c r="BB77" s="41">
        <v>1.18</v>
      </c>
      <c r="BC77" s="41">
        <v>4</v>
      </c>
      <c r="BD77" s="41">
        <v>5</v>
      </c>
    </row>
    <row r="78" spans="1:56" ht="21" x14ac:dyDescent="0.25">
      <c r="A78" s="2"/>
      <c r="B78" s="6" t="str">
        <f t="shared" si="4"/>
        <v>Economía</v>
      </c>
      <c r="C78" s="4"/>
      <c r="D78" s="5"/>
      <c r="E78" s="3">
        <f t="shared" si="5"/>
        <v>10</v>
      </c>
      <c r="F78" s="6" t="str">
        <f t="shared" si="6"/>
        <v>Matemáticas</v>
      </c>
      <c r="G78" s="4"/>
      <c r="H78" s="5"/>
      <c r="I78" s="3">
        <f t="shared" si="7"/>
        <v>6</v>
      </c>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45" t="s">
        <v>293</v>
      </c>
      <c r="AN78" s="45">
        <v>7</v>
      </c>
      <c r="AO78" s="45">
        <v>14</v>
      </c>
      <c r="AP78" s="45">
        <v>46</v>
      </c>
      <c r="AQ78" s="45">
        <v>91</v>
      </c>
      <c r="AR78" s="45">
        <v>206</v>
      </c>
      <c r="AS78" s="45">
        <v>30</v>
      </c>
      <c r="AT78" s="45">
        <v>394</v>
      </c>
      <c r="AU78" s="45" t="s">
        <v>293</v>
      </c>
      <c r="AV78" s="45">
        <v>7</v>
      </c>
      <c r="AW78" s="45">
        <v>14</v>
      </c>
      <c r="AX78" s="45">
        <v>46</v>
      </c>
      <c r="AY78" s="45">
        <v>91</v>
      </c>
      <c r="AZ78" s="45">
        <v>206</v>
      </c>
      <c r="BA78" s="45">
        <v>4.3</v>
      </c>
      <c r="BB78" s="45">
        <v>0.96</v>
      </c>
      <c r="BC78" s="45">
        <v>5</v>
      </c>
      <c r="BD78" s="45">
        <v>5</v>
      </c>
    </row>
    <row r="79" spans="1:56" ht="21" x14ac:dyDescent="0.25">
      <c r="A79" s="2"/>
      <c r="B79" s="6" t="str">
        <f t="shared" si="4"/>
        <v>Economía Financiera y Contabilidad</v>
      </c>
      <c r="C79" s="4"/>
      <c r="D79" s="5"/>
      <c r="E79" s="3">
        <f t="shared" si="5"/>
        <v>8</v>
      </c>
      <c r="F79" s="6" t="str">
        <f t="shared" si="6"/>
        <v>Biología Experimental</v>
      </c>
      <c r="G79" s="4"/>
      <c r="H79" s="5"/>
      <c r="I79" s="3">
        <f t="shared" si="7"/>
        <v>10</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41" t="s">
        <v>294</v>
      </c>
      <c r="AN79" s="41">
        <v>18</v>
      </c>
      <c r="AO79" s="41">
        <v>36</v>
      </c>
      <c r="AP79" s="41">
        <v>70</v>
      </c>
      <c r="AQ79" s="41">
        <v>114</v>
      </c>
      <c r="AR79" s="41">
        <v>114</v>
      </c>
      <c r="AS79" s="41">
        <v>42</v>
      </c>
      <c r="AT79" s="41">
        <v>394</v>
      </c>
      <c r="AU79" s="41" t="s">
        <v>294</v>
      </c>
      <c r="AV79" s="41">
        <v>18</v>
      </c>
      <c r="AW79" s="41">
        <v>36</v>
      </c>
      <c r="AX79" s="41">
        <v>70</v>
      </c>
      <c r="AY79" s="41">
        <v>114</v>
      </c>
      <c r="AZ79" s="41">
        <v>114</v>
      </c>
      <c r="BA79" s="41">
        <v>3.77</v>
      </c>
      <c r="BB79" s="41">
        <v>1.1599999999999999</v>
      </c>
      <c r="BC79" s="41">
        <v>4</v>
      </c>
      <c r="BD79" s="41">
        <v>4</v>
      </c>
    </row>
    <row r="80" spans="1:56" ht="21" x14ac:dyDescent="0.25">
      <c r="A80" s="2"/>
      <c r="B80" s="6" t="str">
        <f t="shared" si="4"/>
        <v>Enfermería</v>
      </c>
      <c r="C80" s="4"/>
      <c r="D80" s="5"/>
      <c r="E80" s="3">
        <f t="shared" si="5"/>
        <v>9</v>
      </c>
      <c r="F80" s="6" t="str">
        <f t="shared" si="6"/>
        <v>Organización de Empresas, Marketing y Sociología</v>
      </c>
      <c r="G80" s="4"/>
      <c r="H80" s="5"/>
      <c r="I80" s="3">
        <f t="shared" si="7"/>
        <v>21</v>
      </c>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41" t="s">
        <v>295</v>
      </c>
      <c r="AN80" s="41">
        <v>17</v>
      </c>
      <c r="AO80" s="41">
        <v>37</v>
      </c>
      <c r="AP80" s="41">
        <v>90</v>
      </c>
      <c r="AQ80" s="41">
        <v>109</v>
      </c>
      <c r="AR80" s="41">
        <v>112</v>
      </c>
      <c r="AS80" s="41">
        <v>29</v>
      </c>
      <c r="AT80" s="41">
        <v>394</v>
      </c>
      <c r="AU80" s="41" t="s">
        <v>295</v>
      </c>
      <c r="AV80" s="41">
        <v>17</v>
      </c>
      <c r="AW80" s="41">
        <v>37</v>
      </c>
      <c r="AX80" s="41">
        <v>90</v>
      </c>
      <c r="AY80" s="41">
        <v>109</v>
      </c>
      <c r="AZ80" s="41">
        <v>112</v>
      </c>
      <c r="BA80" s="41">
        <v>3.72</v>
      </c>
      <c r="BB80" s="41">
        <v>1.1399999999999999</v>
      </c>
      <c r="BC80" s="41">
        <v>4</v>
      </c>
      <c r="BD80" s="41">
        <v>5</v>
      </c>
    </row>
    <row r="81" spans="1:56" ht="21" x14ac:dyDescent="0.25">
      <c r="A81" s="2"/>
      <c r="B81" s="6" t="str">
        <f t="shared" si="4"/>
        <v>Estadística e Investigación Operativa</v>
      </c>
      <c r="C81" s="4"/>
      <c r="D81" s="5"/>
      <c r="E81" s="3">
        <f t="shared" si="5"/>
        <v>13</v>
      </c>
      <c r="F81" s="6" t="str">
        <f t="shared" si="6"/>
        <v>Patrimonio Histórico</v>
      </c>
      <c r="G81" s="4"/>
      <c r="H81" s="5"/>
      <c r="I81" s="3">
        <f t="shared" si="7"/>
        <v>11</v>
      </c>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41" t="s">
        <v>296</v>
      </c>
      <c r="AN81" s="41">
        <v>14</v>
      </c>
      <c r="AO81" s="41">
        <v>20</v>
      </c>
      <c r="AP81" s="41">
        <v>49</v>
      </c>
      <c r="AQ81" s="41">
        <v>110</v>
      </c>
      <c r="AR81" s="41">
        <v>193</v>
      </c>
      <c r="AS81" s="41">
        <v>8</v>
      </c>
      <c r="AT81" s="41">
        <v>394</v>
      </c>
      <c r="AU81" s="41" t="s">
        <v>296</v>
      </c>
      <c r="AV81" s="41">
        <v>14</v>
      </c>
      <c r="AW81" s="41">
        <v>20</v>
      </c>
      <c r="AX81" s="41">
        <v>49</v>
      </c>
      <c r="AY81" s="41">
        <v>110</v>
      </c>
      <c r="AZ81" s="41">
        <v>193</v>
      </c>
      <c r="BA81" s="41">
        <v>4.16</v>
      </c>
      <c r="BB81" s="41">
        <v>1.07</v>
      </c>
      <c r="BC81" s="41">
        <v>5</v>
      </c>
      <c r="BD81" s="41">
        <v>5</v>
      </c>
    </row>
    <row r="82" spans="1:56" ht="21" x14ac:dyDescent="0.25">
      <c r="A82" s="2"/>
      <c r="B82" s="6" t="str">
        <f t="shared" si="4"/>
        <v>Filología Española</v>
      </c>
      <c r="C82" s="4"/>
      <c r="D82" s="5"/>
      <c r="E82" s="3">
        <f t="shared" si="5"/>
        <v>14</v>
      </c>
      <c r="F82" s="6" t="str">
        <f t="shared" si="6"/>
        <v>Pedagogía</v>
      </c>
      <c r="G82" s="4"/>
      <c r="H82" s="5"/>
      <c r="I82" s="3">
        <f t="shared" si="7"/>
        <v>10</v>
      </c>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41" t="s">
        <v>297</v>
      </c>
      <c r="AN82" s="41">
        <v>16</v>
      </c>
      <c r="AO82" s="41">
        <v>36</v>
      </c>
      <c r="AP82" s="41">
        <v>82</v>
      </c>
      <c r="AQ82" s="41">
        <v>114</v>
      </c>
      <c r="AR82" s="41">
        <v>93</v>
      </c>
      <c r="AS82" s="41">
        <v>53</v>
      </c>
      <c r="AT82" s="41">
        <v>394</v>
      </c>
      <c r="AU82" s="41" t="s">
        <v>297</v>
      </c>
      <c r="AV82" s="41">
        <v>16</v>
      </c>
      <c r="AW82" s="41">
        <v>36</v>
      </c>
      <c r="AX82" s="41">
        <v>82</v>
      </c>
      <c r="AY82" s="41">
        <v>114</v>
      </c>
      <c r="AZ82" s="41">
        <v>93</v>
      </c>
      <c r="BA82" s="41">
        <v>3.68</v>
      </c>
      <c r="BB82" s="41">
        <v>1.1200000000000001</v>
      </c>
      <c r="BC82" s="41">
        <v>4</v>
      </c>
      <c r="BD82" s="41">
        <v>4</v>
      </c>
    </row>
    <row r="83" spans="1:56" ht="21" x14ac:dyDescent="0.25">
      <c r="A83" s="2"/>
      <c r="B83" s="6" t="str">
        <f t="shared" si="4"/>
        <v>Filología Inglesa</v>
      </c>
      <c r="C83" s="4"/>
      <c r="D83" s="5"/>
      <c r="E83" s="3">
        <f t="shared" si="5"/>
        <v>13</v>
      </c>
      <c r="F83" s="6" t="str">
        <f t="shared" si="6"/>
        <v>Psicología</v>
      </c>
      <c r="G83" s="4"/>
      <c r="H83" s="5"/>
      <c r="I83" s="3">
        <f t="shared" si="7"/>
        <v>32</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41" t="s">
        <v>298</v>
      </c>
      <c r="AN83" s="41">
        <v>18</v>
      </c>
      <c r="AO83" s="41">
        <v>42</v>
      </c>
      <c r="AP83" s="41">
        <v>82</v>
      </c>
      <c r="AQ83" s="41">
        <v>111</v>
      </c>
      <c r="AR83" s="41">
        <v>93</v>
      </c>
      <c r="AS83" s="41">
        <v>48</v>
      </c>
      <c r="AT83" s="41">
        <v>394</v>
      </c>
      <c r="AU83" s="41" t="s">
        <v>298</v>
      </c>
      <c r="AV83" s="41">
        <v>18</v>
      </c>
      <c r="AW83" s="41">
        <v>42</v>
      </c>
      <c r="AX83" s="41">
        <v>82</v>
      </c>
      <c r="AY83" s="41">
        <v>111</v>
      </c>
      <c r="AZ83" s="41">
        <v>93</v>
      </c>
      <c r="BA83" s="41">
        <v>3.63</v>
      </c>
      <c r="BB83" s="41">
        <v>1.1499999999999999</v>
      </c>
      <c r="BC83" s="41">
        <v>4</v>
      </c>
      <c r="BD83" s="41">
        <v>4</v>
      </c>
    </row>
    <row r="84" spans="1:56" ht="21" x14ac:dyDescent="0.25">
      <c r="A84" s="2"/>
      <c r="B84" s="6" t="str">
        <f t="shared" si="4"/>
        <v>Física</v>
      </c>
      <c r="C84" s="4"/>
      <c r="D84" s="5"/>
      <c r="E84" s="3">
        <f t="shared" si="5"/>
        <v>2</v>
      </c>
      <c r="F84" s="6" t="str">
        <f t="shared" si="6"/>
        <v>Química Física y Analítica</v>
      </c>
      <c r="G84" s="4"/>
      <c r="H84" s="5"/>
      <c r="I84" s="3">
        <f t="shared" si="7"/>
        <v>9</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41" t="s">
        <v>299</v>
      </c>
      <c r="AN84" s="41">
        <v>18</v>
      </c>
      <c r="AO84" s="41">
        <v>31</v>
      </c>
      <c r="AP84" s="41">
        <v>88</v>
      </c>
      <c r="AQ84" s="41">
        <v>118</v>
      </c>
      <c r="AR84" s="41">
        <v>96</v>
      </c>
      <c r="AS84" s="41">
        <v>43</v>
      </c>
      <c r="AT84" s="41">
        <v>394</v>
      </c>
      <c r="AU84" s="41" t="s">
        <v>299</v>
      </c>
      <c r="AV84" s="41">
        <v>18</v>
      </c>
      <c r="AW84" s="41">
        <v>31</v>
      </c>
      <c r="AX84" s="41">
        <v>88</v>
      </c>
      <c r="AY84" s="41">
        <v>118</v>
      </c>
      <c r="AZ84" s="41">
        <v>96</v>
      </c>
      <c r="BA84" s="41">
        <v>3.69</v>
      </c>
      <c r="BB84" s="41">
        <v>1.1200000000000001</v>
      </c>
      <c r="BC84" s="41">
        <v>4</v>
      </c>
      <c r="BD84" s="41">
        <v>4</v>
      </c>
    </row>
    <row r="85" spans="1:56" ht="21" x14ac:dyDescent="0.25">
      <c r="A85" s="2"/>
      <c r="B85" s="6" t="str">
        <f t="shared" si="4"/>
        <v>Geología</v>
      </c>
      <c r="C85" s="4"/>
      <c r="D85" s="5"/>
      <c r="E85" s="3">
        <f t="shared" si="5"/>
        <v>7</v>
      </c>
      <c r="F85" s="6" t="str">
        <f t="shared" si="6"/>
        <v>Química Inorgánica y Orgánica</v>
      </c>
      <c r="G85" s="4"/>
      <c r="H85" s="5"/>
      <c r="I85" s="3">
        <f t="shared" si="7"/>
        <v>8</v>
      </c>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41" t="s">
        <v>300</v>
      </c>
      <c r="AN85" s="41">
        <v>20</v>
      </c>
      <c r="AO85" s="41">
        <v>38</v>
      </c>
      <c r="AP85" s="41">
        <v>102</v>
      </c>
      <c r="AQ85" s="41">
        <v>116</v>
      </c>
      <c r="AR85" s="41">
        <v>76</v>
      </c>
      <c r="AS85" s="41">
        <v>42</v>
      </c>
      <c r="AT85" s="41">
        <v>394</v>
      </c>
      <c r="AU85" s="41" t="s">
        <v>300</v>
      </c>
      <c r="AV85" s="41">
        <v>20</v>
      </c>
      <c r="AW85" s="41">
        <v>38</v>
      </c>
      <c r="AX85" s="41">
        <v>102</v>
      </c>
      <c r="AY85" s="41">
        <v>116</v>
      </c>
      <c r="AZ85" s="41">
        <v>76</v>
      </c>
      <c r="BA85" s="41">
        <v>3.54</v>
      </c>
      <c r="BB85" s="41">
        <v>1.1100000000000001</v>
      </c>
      <c r="BC85" s="41">
        <v>4</v>
      </c>
      <c r="BD85" s="41">
        <v>4</v>
      </c>
    </row>
    <row r="86" spans="1:56" ht="21" x14ac:dyDescent="0.25">
      <c r="A86" s="2"/>
      <c r="B86" s="6" t="str">
        <f t="shared" si="4"/>
        <v>Biología Animal, Biología Vegetal y Ecología</v>
      </c>
      <c r="C86" s="4"/>
      <c r="D86" s="5"/>
      <c r="E86" s="3">
        <f t="shared" si="5"/>
        <v>12</v>
      </c>
      <c r="F86" s="6" t="str">
        <f t="shared" si="6"/>
        <v>Ciencias de la Salud</v>
      </c>
      <c r="G86" s="4"/>
      <c r="H86" s="5"/>
      <c r="I86" s="3">
        <f t="shared" si="7"/>
        <v>19</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47" t="s">
        <v>301</v>
      </c>
      <c r="AN86" s="47">
        <v>20</v>
      </c>
      <c r="AO86" s="47">
        <v>42</v>
      </c>
      <c r="AP86" s="47">
        <v>90</v>
      </c>
      <c r="AQ86" s="47">
        <v>126</v>
      </c>
      <c r="AR86" s="47">
        <v>76</v>
      </c>
      <c r="AS86" s="47">
        <v>40</v>
      </c>
      <c r="AT86" s="47">
        <v>394</v>
      </c>
      <c r="AU86" s="47" t="s">
        <v>301</v>
      </c>
      <c r="AV86" s="47">
        <v>20</v>
      </c>
      <c r="AW86" s="47">
        <v>42</v>
      </c>
      <c r="AX86" s="47">
        <v>90</v>
      </c>
      <c r="AY86" s="47">
        <v>126</v>
      </c>
      <c r="AZ86" s="47">
        <v>76</v>
      </c>
      <c r="BA86" s="47">
        <v>3.55</v>
      </c>
      <c r="BB86" s="47">
        <v>1.1200000000000001</v>
      </c>
      <c r="BC86" s="47">
        <v>4</v>
      </c>
      <c r="BD86" s="47">
        <v>4</v>
      </c>
    </row>
    <row r="87" spans="1:56" ht="21" x14ac:dyDescent="0.25">
      <c r="A87" s="2"/>
      <c r="B87" s="6" t="str">
        <f t="shared" si="4"/>
        <v>Informática</v>
      </c>
      <c r="C87" s="4"/>
      <c r="D87" s="5"/>
      <c r="E87" s="3">
        <f t="shared" si="5"/>
        <v>21</v>
      </c>
      <c r="F87" s="6" t="str">
        <f t="shared" si="6"/>
        <v>Derecho Civil, Derecho Financiero y Tributario</v>
      </c>
      <c r="G87" s="4"/>
      <c r="H87" s="5"/>
      <c r="I87" s="3">
        <f t="shared" si="7"/>
        <v>9</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41" t="s">
        <v>302</v>
      </c>
      <c r="AN87" s="41">
        <v>20</v>
      </c>
      <c r="AO87" s="41">
        <v>51</v>
      </c>
      <c r="AP87" s="41">
        <v>113</v>
      </c>
      <c r="AQ87" s="41">
        <v>106</v>
      </c>
      <c r="AR87" s="41">
        <v>75</v>
      </c>
      <c r="AS87" s="41">
        <v>29</v>
      </c>
      <c r="AT87" s="41">
        <v>394</v>
      </c>
      <c r="AU87" s="41" t="s">
        <v>302</v>
      </c>
      <c r="AV87" s="41">
        <v>20</v>
      </c>
      <c r="AW87" s="41">
        <v>51</v>
      </c>
      <c r="AX87" s="41">
        <v>113</v>
      </c>
      <c r="AY87" s="41">
        <v>106</v>
      </c>
      <c r="AZ87" s="41">
        <v>75</v>
      </c>
      <c r="BA87" s="41">
        <v>3.45</v>
      </c>
      <c r="BB87" s="41">
        <v>1.1299999999999999</v>
      </c>
      <c r="BC87" s="41">
        <v>3</v>
      </c>
      <c r="BD87" s="41">
        <v>3</v>
      </c>
    </row>
    <row r="88" spans="1:56" ht="21" x14ac:dyDescent="0.25">
      <c r="A88" s="2"/>
      <c r="B88" s="6" t="str">
        <f t="shared" si="4"/>
        <v>Ingeniería Cartográfica, Geodésica y Fotogrametría</v>
      </c>
      <c r="C88" s="4"/>
      <c r="D88" s="5"/>
      <c r="E88" s="3">
        <f t="shared" si="5"/>
        <v>8</v>
      </c>
      <c r="F88" s="6" t="str">
        <f t="shared" si="6"/>
        <v>Derecho Penal, Filosofía del Derecho, Filosofía Moral y Filosofía</v>
      </c>
      <c r="G88" s="4"/>
      <c r="H88" s="5"/>
      <c r="I88" s="3">
        <f t="shared" si="7"/>
        <v>5</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41" t="s">
        <v>303</v>
      </c>
      <c r="AN88" s="41">
        <v>27</v>
      </c>
      <c r="AO88" s="41">
        <v>77</v>
      </c>
      <c r="AP88" s="41">
        <v>108</v>
      </c>
      <c r="AQ88" s="41">
        <v>84</v>
      </c>
      <c r="AR88" s="41">
        <v>59</v>
      </c>
      <c r="AS88" s="41">
        <v>39</v>
      </c>
      <c r="AT88" s="41">
        <v>394</v>
      </c>
      <c r="AU88" s="41" t="s">
        <v>303</v>
      </c>
      <c r="AV88" s="41">
        <v>27</v>
      </c>
      <c r="AW88" s="41">
        <v>77</v>
      </c>
      <c r="AX88" s="41">
        <v>108</v>
      </c>
      <c r="AY88" s="41">
        <v>84</v>
      </c>
      <c r="AZ88" s="41">
        <v>59</v>
      </c>
      <c r="BA88" s="41">
        <v>3.2</v>
      </c>
      <c r="BB88" s="41">
        <v>1.18</v>
      </c>
      <c r="BC88" s="41">
        <v>3</v>
      </c>
      <c r="BD88" s="41">
        <v>3</v>
      </c>
    </row>
    <row r="89" spans="1:56" ht="21" x14ac:dyDescent="0.25">
      <c r="A89" s="2"/>
      <c r="B89" s="6" t="str">
        <f t="shared" si="4"/>
        <v>Ingeniería de Telecomunicación</v>
      </c>
      <c r="C89" s="4"/>
      <c r="D89" s="5"/>
      <c r="E89" s="3">
        <f t="shared" si="5"/>
        <v>9</v>
      </c>
      <c r="F89" s="6" t="str">
        <f t="shared" si="6"/>
        <v>Derecho Público</v>
      </c>
      <c r="G89" s="4"/>
      <c r="H89" s="5"/>
      <c r="I89" s="3">
        <f t="shared" si="7"/>
        <v>3</v>
      </c>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41" t="s">
        <v>304</v>
      </c>
      <c r="AN89" s="41">
        <v>13</v>
      </c>
      <c r="AO89" s="41">
        <v>32</v>
      </c>
      <c r="AP89" s="41">
        <v>94</v>
      </c>
      <c r="AQ89" s="41">
        <v>111</v>
      </c>
      <c r="AR89" s="41">
        <v>90</v>
      </c>
      <c r="AS89" s="41">
        <v>54</v>
      </c>
      <c r="AT89" s="41">
        <v>394</v>
      </c>
      <c r="AU89" s="41" t="s">
        <v>304</v>
      </c>
      <c r="AV89" s="41">
        <v>13</v>
      </c>
      <c r="AW89" s="41">
        <v>32</v>
      </c>
      <c r="AX89" s="41">
        <v>94</v>
      </c>
      <c r="AY89" s="41">
        <v>111</v>
      </c>
      <c r="AZ89" s="41">
        <v>90</v>
      </c>
      <c r="BA89" s="41">
        <v>3.69</v>
      </c>
      <c r="BB89" s="41">
        <v>1.08</v>
      </c>
      <c r="BC89" s="41">
        <v>4</v>
      </c>
      <c r="BD89" s="41">
        <v>4</v>
      </c>
    </row>
    <row r="90" spans="1:56" ht="21" x14ac:dyDescent="0.25">
      <c r="A90" s="2"/>
      <c r="B90" s="6" t="str">
        <f t="shared" si="4"/>
        <v>Ingeniería Eléctrica</v>
      </c>
      <c r="C90" s="4"/>
      <c r="D90" s="5"/>
      <c r="E90" s="3">
        <f t="shared" si="5"/>
        <v>10</v>
      </c>
      <c r="F90" s="6" t="str">
        <f t="shared" si="6"/>
        <v>Derecho Público y Común Europeo</v>
      </c>
      <c r="G90" s="4"/>
      <c r="H90" s="5"/>
      <c r="I90" s="3">
        <f t="shared" si="7"/>
        <v>6</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41" t="s">
        <v>305</v>
      </c>
      <c r="AN90" s="41">
        <v>9</v>
      </c>
      <c r="AO90" s="41">
        <v>15</v>
      </c>
      <c r="AP90" s="41">
        <v>67</v>
      </c>
      <c r="AQ90" s="41">
        <v>102</v>
      </c>
      <c r="AR90" s="41">
        <v>121</v>
      </c>
      <c r="AS90" s="41">
        <v>80</v>
      </c>
      <c r="AT90" s="41">
        <v>394</v>
      </c>
      <c r="AU90" s="41" t="s">
        <v>305</v>
      </c>
      <c r="AV90" s="41">
        <v>9</v>
      </c>
      <c r="AW90" s="41">
        <v>15</v>
      </c>
      <c r="AX90" s="41">
        <v>67</v>
      </c>
      <c r="AY90" s="41">
        <v>102</v>
      </c>
      <c r="AZ90" s="41">
        <v>121</v>
      </c>
      <c r="BA90" s="41">
        <v>3.99</v>
      </c>
      <c r="BB90" s="41">
        <v>1.03</v>
      </c>
      <c r="BC90" s="41">
        <v>4</v>
      </c>
      <c r="BD90" s="41">
        <v>5</v>
      </c>
    </row>
    <row r="91" spans="1:56" ht="21" x14ac:dyDescent="0.25">
      <c r="A91" s="2"/>
      <c r="B91" s="6" t="str">
        <f t="shared" si="4"/>
        <v>Ingeniería Electrónica y Automática</v>
      </c>
      <c r="C91" s="4"/>
      <c r="D91" s="5"/>
      <c r="E91" s="3">
        <f t="shared" si="5"/>
        <v>9</v>
      </c>
      <c r="F91" s="6" t="str">
        <f t="shared" si="6"/>
        <v>Derecho Público y Derecho Privado Especial</v>
      </c>
      <c r="G91" s="4"/>
      <c r="H91" s="5"/>
      <c r="I91" s="3">
        <f t="shared" si="7"/>
        <v>9</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45" t="s">
        <v>306</v>
      </c>
      <c r="AN91" s="45">
        <v>18</v>
      </c>
      <c r="AO91" s="45">
        <v>46</v>
      </c>
      <c r="AP91" s="45">
        <v>114</v>
      </c>
      <c r="AQ91" s="45">
        <v>119</v>
      </c>
      <c r="AR91" s="45">
        <v>68</v>
      </c>
      <c r="AS91" s="45">
        <v>29</v>
      </c>
      <c r="AT91" s="45">
        <v>394</v>
      </c>
      <c r="AU91" s="45" t="s">
        <v>306</v>
      </c>
      <c r="AV91" s="45">
        <v>18</v>
      </c>
      <c r="AW91" s="45">
        <v>46</v>
      </c>
      <c r="AX91" s="45">
        <v>114</v>
      </c>
      <c r="AY91" s="45">
        <v>119</v>
      </c>
      <c r="AZ91" s="45">
        <v>68</v>
      </c>
      <c r="BA91" s="45">
        <v>3.47</v>
      </c>
      <c r="BB91" s="45">
        <v>1.08</v>
      </c>
      <c r="BC91" s="45">
        <v>4</v>
      </c>
      <c r="BD91" s="45">
        <v>4</v>
      </c>
    </row>
    <row r="92" spans="1:56" ht="21" x14ac:dyDescent="0.25">
      <c r="A92" s="2"/>
      <c r="B92" s="6" t="str">
        <f t="shared" si="4"/>
        <v>Ingeniería Gráfica, Diseño y Proyectos</v>
      </c>
      <c r="C92" s="4"/>
      <c r="D92" s="5"/>
      <c r="E92" s="3">
        <f t="shared" si="5"/>
        <v>8</v>
      </c>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41" t="s">
        <v>307</v>
      </c>
      <c r="AN92" s="41">
        <v>11</v>
      </c>
      <c r="AO92" s="41">
        <v>18</v>
      </c>
      <c r="AP92" s="41">
        <v>61</v>
      </c>
      <c r="AQ92" s="41">
        <v>129</v>
      </c>
      <c r="AR92" s="41">
        <v>129</v>
      </c>
      <c r="AS92" s="41">
        <v>46</v>
      </c>
      <c r="AT92" s="41">
        <v>394</v>
      </c>
      <c r="AU92" s="41" t="s">
        <v>307</v>
      </c>
      <c r="AV92" s="41">
        <v>11</v>
      </c>
      <c r="AW92" s="41">
        <v>18</v>
      </c>
      <c r="AX92" s="41">
        <v>61</v>
      </c>
      <c r="AY92" s="41">
        <v>129</v>
      </c>
      <c r="AZ92" s="41">
        <v>129</v>
      </c>
      <c r="BA92" s="41">
        <v>4</v>
      </c>
      <c r="BB92" s="41">
        <v>1.02</v>
      </c>
      <c r="BC92" s="41">
        <v>4</v>
      </c>
      <c r="BD92" s="41">
        <v>4</v>
      </c>
    </row>
    <row r="93" spans="1:5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41" t="s">
        <v>308</v>
      </c>
      <c r="AN93" s="41">
        <v>31</v>
      </c>
      <c r="AO93" s="41">
        <v>42</v>
      </c>
      <c r="AP93" s="41">
        <v>103</v>
      </c>
      <c r="AQ93" s="41">
        <v>107</v>
      </c>
      <c r="AR93" s="41">
        <v>77</v>
      </c>
      <c r="AS93" s="41">
        <v>34</v>
      </c>
      <c r="AT93" s="41">
        <v>394</v>
      </c>
      <c r="AU93" s="41" t="s">
        <v>308</v>
      </c>
      <c r="AV93" s="41">
        <v>31</v>
      </c>
      <c r="AW93" s="41">
        <v>42</v>
      </c>
      <c r="AX93" s="41">
        <v>103</v>
      </c>
      <c r="AY93" s="41">
        <v>107</v>
      </c>
      <c r="AZ93" s="41">
        <v>77</v>
      </c>
      <c r="BA93" s="41">
        <v>3.44</v>
      </c>
      <c r="BB93" s="41">
        <v>1.19</v>
      </c>
      <c r="BC93" s="41">
        <v>4</v>
      </c>
      <c r="BD93" s="41">
        <v>4</v>
      </c>
    </row>
    <row r="94" spans="1:5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41" t="s">
        <v>309</v>
      </c>
      <c r="AN94" s="41">
        <v>19</v>
      </c>
      <c r="AO94" s="41">
        <v>37</v>
      </c>
      <c r="AP94" s="41">
        <v>95</v>
      </c>
      <c r="AQ94" s="41">
        <v>111</v>
      </c>
      <c r="AR94" s="41">
        <v>86</v>
      </c>
      <c r="AS94" s="41">
        <v>46</v>
      </c>
      <c r="AT94" s="41">
        <v>394</v>
      </c>
      <c r="AU94" s="41" t="s">
        <v>309</v>
      </c>
      <c r="AV94" s="41">
        <v>19</v>
      </c>
      <c r="AW94" s="41">
        <v>37</v>
      </c>
      <c r="AX94" s="41">
        <v>95</v>
      </c>
      <c r="AY94" s="41">
        <v>111</v>
      </c>
      <c r="AZ94" s="41">
        <v>86</v>
      </c>
      <c r="BA94" s="41">
        <v>3.6</v>
      </c>
      <c r="BB94" s="41">
        <v>1.1299999999999999</v>
      </c>
      <c r="BC94" s="41">
        <v>4</v>
      </c>
      <c r="BD94" s="41">
        <v>4</v>
      </c>
    </row>
    <row r="95" spans="1:5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41" t="s">
        <v>310</v>
      </c>
      <c r="AN95" s="41">
        <v>26</v>
      </c>
      <c r="AO95" s="41">
        <v>38</v>
      </c>
      <c r="AP95" s="41">
        <v>93</v>
      </c>
      <c r="AQ95" s="41">
        <v>121</v>
      </c>
      <c r="AR95" s="41">
        <v>92</v>
      </c>
      <c r="AS95" s="41">
        <v>24</v>
      </c>
      <c r="AT95" s="41">
        <v>394</v>
      </c>
      <c r="AU95" s="41" t="s">
        <v>310</v>
      </c>
      <c r="AV95" s="41">
        <v>26</v>
      </c>
      <c r="AW95" s="41">
        <v>38</v>
      </c>
      <c r="AX95" s="41">
        <v>93</v>
      </c>
      <c r="AY95" s="41">
        <v>121</v>
      </c>
      <c r="AZ95" s="41">
        <v>92</v>
      </c>
      <c r="BA95" s="41">
        <v>3.58</v>
      </c>
      <c r="BB95" s="41">
        <v>1.17</v>
      </c>
      <c r="BC95" s="41">
        <v>4</v>
      </c>
      <c r="BD95" s="41">
        <v>4</v>
      </c>
    </row>
    <row r="96" spans="1:5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M96" s="41" t="s">
        <v>311</v>
      </c>
      <c r="AN96" s="41">
        <v>24</v>
      </c>
      <c r="AO96" s="41">
        <v>25</v>
      </c>
      <c r="AP96" s="41">
        <v>90</v>
      </c>
      <c r="AQ96" s="41">
        <v>132</v>
      </c>
      <c r="AR96" s="41">
        <v>101</v>
      </c>
      <c r="AS96" s="41">
        <v>22</v>
      </c>
      <c r="AT96" s="41">
        <v>394</v>
      </c>
      <c r="AU96" s="41" t="s">
        <v>311</v>
      </c>
      <c r="AV96" s="41">
        <v>24</v>
      </c>
      <c r="AW96" s="41">
        <v>25</v>
      </c>
      <c r="AX96" s="41">
        <v>90</v>
      </c>
      <c r="AY96" s="41">
        <v>132</v>
      </c>
      <c r="AZ96" s="41">
        <v>101</v>
      </c>
      <c r="BA96" s="41">
        <v>3.7</v>
      </c>
      <c r="BB96" s="41">
        <v>1.1299999999999999</v>
      </c>
      <c r="BC96" s="41">
        <v>4</v>
      </c>
      <c r="BD96" s="41">
        <v>4</v>
      </c>
    </row>
    <row r="97" spans="1:5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45" t="s">
        <v>312</v>
      </c>
      <c r="AN97" s="45">
        <v>14</v>
      </c>
      <c r="AO97" s="45">
        <v>17</v>
      </c>
      <c r="AP97" s="45">
        <v>61</v>
      </c>
      <c r="AQ97" s="45">
        <v>156</v>
      </c>
      <c r="AR97" s="45">
        <v>130</v>
      </c>
      <c r="AS97" s="45">
        <v>16</v>
      </c>
      <c r="AT97" s="45">
        <v>394</v>
      </c>
      <c r="AU97" s="45" t="s">
        <v>312</v>
      </c>
      <c r="AV97" s="45">
        <v>14</v>
      </c>
      <c r="AW97" s="45">
        <v>17</v>
      </c>
      <c r="AX97" s="45">
        <v>61</v>
      </c>
      <c r="AY97" s="45">
        <v>156</v>
      </c>
      <c r="AZ97" s="45">
        <v>130</v>
      </c>
      <c r="BA97" s="45">
        <v>3.98</v>
      </c>
      <c r="BB97" s="45">
        <v>1.01</v>
      </c>
      <c r="BC97" s="45">
        <v>4</v>
      </c>
      <c r="BD97" s="45">
        <v>4</v>
      </c>
    </row>
    <row r="98" spans="1:5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41" t="s">
        <v>313</v>
      </c>
      <c r="AN98" s="41">
        <v>19</v>
      </c>
      <c r="AO98" s="41">
        <v>35</v>
      </c>
      <c r="AP98" s="41">
        <v>111</v>
      </c>
      <c r="AQ98" s="41">
        <v>148</v>
      </c>
      <c r="AR98" s="41">
        <v>64</v>
      </c>
      <c r="AS98" s="41">
        <v>17</v>
      </c>
      <c r="AT98" s="41">
        <v>394</v>
      </c>
      <c r="AU98" s="41" t="s">
        <v>313</v>
      </c>
      <c r="AV98" s="41">
        <v>19</v>
      </c>
      <c r="AW98" s="41">
        <v>35</v>
      </c>
      <c r="AX98" s="41">
        <v>111</v>
      </c>
      <c r="AY98" s="41">
        <v>148</v>
      </c>
      <c r="AZ98" s="41">
        <v>64</v>
      </c>
      <c r="BA98" s="41">
        <v>3.54</v>
      </c>
      <c r="BB98" s="41">
        <v>1.04</v>
      </c>
      <c r="BC98" s="41">
        <v>4</v>
      </c>
      <c r="BD98" s="41">
        <v>4</v>
      </c>
    </row>
    <row r="99" spans="1:5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41"/>
      <c r="AN99" s="41"/>
      <c r="AO99" s="41"/>
      <c r="AP99" s="41"/>
      <c r="AQ99" s="41"/>
      <c r="AR99" s="41"/>
      <c r="AS99" s="41"/>
      <c r="AT99" s="41"/>
      <c r="AU99" s="41" t="s">
        <v>314</v>
      </c>
      <c r="AV99" s="41"/>
      <c r="AW99" s="41"/>
      <c r="AX99" s="41"/>
      <c r="AY99" s="41"/>
      <c r="AZ99" s="41"/>
      <c r="BA99" s="41"/>
      <c r="BB99" s="41"/>
      <c r="BC99" s="41"/>
      <c r="BD99" s="41"/>
    </row>
    <row r="100" spans="1:5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41" t="s">
        <v>315</v>
      </c>
      <c r="AN100" s="41"/>
      <c r="AO100" s="41"/>
      <c r="AP100" s="41"/>
      <c r="AQ100" s="41"/>
      <c r="AR100" s="41"/>
      <c r="AS100" s="41"/>
      <c r="AT100" s="41"/>
      <c r="AU100" s="41"/>
      <c r="AV100" s="41"/>
      <c r="AW100" s="41"/>
      <c r="AX100" s="41"/>
      <c r="AY100" s="41"/>
      <c r="AZ100" s="41"/>
      <c r="BA100" s="41"/>
      <c r="BB100" s="41"/>
      <c r="BC100" s="41"/>
      <c r="BD100" s="41"/>
    </row>
    <row r="101" spans="1:5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41" t="s">
        <v>316</v>
      </c>
      <c r="AN101" s="41"/>
      <c r="AO101" s="41"/>
      <c r="AP101" s="41"/>
      <c r="AQ101" s="41"/>
      <c r="AR101" s="41"/>
      <c r="AS101" s="41"/>
      <c r="AT101" s="41"/>
      <c r="AU101" s="41"/>
      <c r="AV101" s="41"/>
      <c r="AW101" s="41"/>
      <c r="AX101" s="41"/>
      <c r="AY101" s="41"/>
      <c r="AZ101" s="41"/>
      <c r="BA101" s="41"/>
      <c r="BB101" s="41"/>
      <c r="BC101" s="41"/>
      <c r="BD101" s="41"/>
    </row>
    <row r="102" spans="1:5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41"/>
      <c r="AN102" s="41"/>
      <c r="AO102" s="41" t="s">
        <v>317</v>
      </c>
      <c r="AP102" s="41" t="s">
        <v>318</v>
      </c>
      <c r="AQ102" s="41" t="s">
        <v>319</v>
      </c>
      <c r="AR102" s="41" t="s">
        <v>320</v>
      </c>
      <c r="AS102" s="41"/>
      <c r="AT102" s="41"/>
      <c r="AU102" s="41"/>
      <c r="AV102" s="41"/>
      <c r="AW102" s="41"/>
      <c r="AX102" s="41"/>
      <c r="AY102" s="41"/>
      <c r="AZ102" s="41"/>
      <c r="BA102" s="41"/>
      <c r="BB102" s="41"/>
      <c r="BC102" s="41"/>
      <c r="BD102" s="41"/>
    </row>
    <row r="103" spans="1:56" ht="45" customHeight="1" x14ac:dyDescent="0.25">
      <c r="A103" s="2"/>
      <c r="B103" s="61" t="s">
        <v>60</v>
      </c>
      <c r="C103" s="61"/>
      <c r="D103" s="61"/>
      <c r="E103" s="61"/>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41" t="s">
        <v>321</v>
      </c>
      <c r="AN103" s="41" t="s">
        <v>5</v>
      </c>
      <c r="AO103" s="41">
        <v>218</v>
      </c>
      <c r="AP103" s="41" t="s">
        <v>652</v>
      </c>
      <c r="AQ103" s="41" t="s">
        <v>652</v>
      </c>
      <c r="AR103" s="41" t="s">
        <v>652</v>
      </c>
      <c r="AS103" s="41"/>
      <c r="AT103" s="41"/>
      <c r="AU103" s="41"/>
      <c r="AV103" s="41"/>
      <c r="AW103" s="41"/>
      <c r="AX103" s="41"/>
      <c r="AY103" s="41"/>
      <c r="AZ103" s="41"/>
      <c r="BA103" s="41"/>
      <c r="BB103" s="41"/>
      <c r="BC103" s="41"/>
      <c r="BD103" s="41"/>
    </row>
    <row r="104" spans="1:56" ht="18.75" customHeight="1" x14ac:dyDescent="0.25">
      <c r="A104" s="2"/>
      <c r="B104" s="6" t="str">
        <f>+AN144</f>
        <v>Centro de Estudios de Postgrado</v>
      </c>
      <c r="C104" s="4"/>
      <c r="D104" s="5"/>
      <c r="E104" s="3">
        <f>+AO144</f>
        <v>6</v>
      </c>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41"/>
      <c r="AN104" s="41" t="s">
        <v>6</v>
      </c>
      <c r="AO104" s="41">
        <v>157</v>
      </c>
      <c r="AP104" s="41" t="s">
        <v>653</v>
      </c>
      <c r="AQ104" s="41" t="s">
        <v>653</v>
      </c>
      <c r="AR104" s="41" t="s">
        <v>654</v>
      </c>
      <c r="AS104" s="41"/>
      <c r="AT104" s="42"/>
      <c r="AU104" s="42"/>
      <c r="AV104" s="42"/>
      <c r="AW104" s="42"/>
      <c r="AX104" s="42"/>
      <c r="AY104" s="41"/>
      <c r="AZ104" s="41"/>
      <c r="BA104" s="41"/>
      <c r="BB104" s="41"/>
      <c r="BC104" s="41"/>
      <c r="BD104" s="41"/>
    </row>
    <row r="105" spans="1:56" ht="18.75" customHeight="1" x14ac:dyDescent="0.25">
      <c r="A105" s="2"/>
      <c r="B105" s="6" t="str">
        <f t="shared" ref="B105:B112" si="8">+AN145</f>
        <v>Escuela Politécnica Superior de Jaén</v>
      </c>
      <c r="C105" s="4"/>
      <c r="D105" s="5"/>
      <c r="E105" s="3">
        <f t="shared" ref="E105:E111" si="9">+AO145</f>
        <v>64</v>
      </c>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41"/>
      <c r="AN105" s="41" t="s">
        <v>216</v>
      </c>
      <c r="AO105" s="41">
        <v>375</v>
      </c>
      <c r="AP105" s="41" t="s">
        <v>654</v>
      </c>
      <c r="AQ105" s="41" t="s">
        <v>654</v>
      </c>
      <c r="AR105" s="41"/>
      <c r="AS105" s="41"/>
      <c r="AT105" s="42"/>
      <c r="AU105" s="42"/>
      <c r="AV105" s="42"/>
      <c r="AW105" s="42"/>
      <c r="AX105" s="42"/>
      <c r="AY105" s="41"/>
      <c r="AZ105" s="41"/>
      <c r="BA105" s="41"/>
      <c r="BB105" s="41"/>
      <c r="BC105" s="41"/>
      <c r="BD105" s="41"/>
    </row>
    <row r="106" spans="1:56" ht="18.75" customHeight="1" x14ac:dyDescent="0.25">
      <c r="A106" s="2"/>
      <c r="B106" s="6" t="str">
        <f t="shared" si="8"/>
        <v>Escuela Politécnica Superior de Linares</v>
      </c>
      <c r="C106" s="4"/>
      <c r="D106" s="5"/>
      <c r="E106" s="3">
        <f t="shared" si="9"/>
        <v>45</v>
      </c>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41"/>
      <c r="AN106" s="41"/>
      <c r="AO106" s="41"/>
      <c r="AP106" s="41"/>
      <c r="AQ106" s="41"/>
      <c r="AR106" s="41"/>
      <c r="AS106" s="41"/>
      <c r="AT106" s="41"/>
      <c r="AU106" s="41"/>
      <c r="AV106" s="41"/>
      <c r="AW106" s="41"/>
      <c r="AX106" s="42"/>
      <c r="AY106" s="41"/>
      <c r="AZ106" s="41"/>
      <c r="BA106" s="41"/>
      <c r="BB106" s="41"/>
      <c r="BC106" s="41"/>
      <c r="BD106" s="41"/>
    </row>
    <row r="107" spans="1:56" ht="18.75" customHeight="1" x14ac:dyDescent="0.25">
      <c r="A107" s="2"/>
      <c r="B107" s="6" t="str">
        <f t="shared" si="8"/>
        <v>Facultad de Ciencias de la Salud</v>
      </c>
      <c r="C107" s="4"/>
      <c r="D107" s="5"/>
      <c r="E107" s="3">
        <f t="shared" si="9"/>
        <v>27</v>
      </c>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41"/>
      <c r="AN107" s="41"/>
      <c r="AO107" s="41"/>
      <c r="AP107" s="41"/>
      <c r="AQ107" s="41"/>
      <c r="AR107" s="41"/>
      <c r="AS107" s="41"/>
      <c r="AT107" s="41"/>
      <c r="AU107" s="41"/>
      <c r="AV107" s="41"/>
      <c r="AW107" s="41"/>
      <c r="AX107" s="42"/>
      <c r="AY107" s="41"/>
      <c r="AZ107" s="41"/>
      <c r="BA107" s="41"/>
      <c r="BB107" s="41"/>
      <c r="BC107" s="41"/>
      <c r="BD107" s="41"/>
    </row>
    <row r="108" spans="1:56" ht="18.75" customHeight="1" x14ac:dyDescent="0.25">
      <c r="A108" s="2"/>
      <c r="B108" s="6" t="str">
        <f t="shared" si="8"/>
        <v>Facultad de Ciencias Experimentales</v>
      </c>
      <c r="C108" s="4"/>
      <c r="D108" s="5"/>
      <c r="E108" s="3">
        <f t="shared" si="9"/>
        <v>45</v>
      </c>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41"/>
      <c r="AN108" s="41"/>
      <c r="AO108" s="41"/>
      <c r="AP108" s="41"/>
      <c r="AQ108" s="41"/>
      <c r="AR108" s="41"/>
      <c r="AS108" s="41"/>
      <c r="AT108" s="41"/>
      <c r="AU108" s="41"/>
      <c r="AV108" s="41"/>
      <c r="AW108" s="41"/>
      <c r="AX108" s="42"/>
      <c r="AY108" s="41"/>
      <c r="AZ108" s="41"/>
      <c r="BA108" s="41"/>
      <c r="BB108" s="41"/>
      <c r="BC108" s="41"/>
      <c r="BD108" s="41"/>
    </row>
    <row r="109" spans="1:56" ht="18.75" customHeight="1" x14ac:dyDescent="0.25">
      <c r="A109" s="2"/>
      <c r="B109" s="6" t="str">
        <f t="shared" si="8"/>
        <v>Facultad de Ciencias Sociales y Jurídicas</v>
      </c>
      <c r="C109" s="4"/>
      <c r="D109" s="5"/>
      <c r="E109" s="3">
        <f t="shared" si="9"/>
        <v>76</v>
      </c>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41" t="s">
        <v>322</v>
      </c>
      <c r="AN109" s="41"/>
      <c r="AO109" s="41"/>
      <c r="AP109" s="41"/>
      <c r="AQ109" s="41"/>
      <c r="AR109" s="41"/>
      <c r="AS109" s="41"/>
      <c r="AT109" s="41"/>
      <c r="AU109" s="41"/>
      <c r="AV109" s="41"/>
      <c r="AW109" s="41"/>
      <c r="AX109" s="41"/>
      <c r="AY109" s="41"/>
      <c r="AZ109" s="41"/>
      <c r="BA109" s="41"/>
      <c r="BB109" s="41"/>
      <c r="BC109" s="41"/>
      <c r="BD109" s="41"/>
    </row>
    <row r="110" spans="1:56" ht="18.75" customHeight="1" x14ac:dyDescent="0.25">
      <c r="A110" s="2"/>
      <c r="B110" s="6" t="str">
        <f t="shared" si="8"/>
        <v>Facultad de Humanidades y Ciencias de la Educación</v>
      </c>
      <c r="C110" s="4"/>
      <c r="D110" s="5"/>
      <c r="E110" s="3">
        <f t="shared" si="9"/>
        <v>108</v>
      </c>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41"/>
      <c r="AN110" s="41"/>
      <c r="AO110" s="41" t="s">
        <v>317</v>
      </c>
      <c r="AP110" s="41" t="s">
        <v>318</v>
      </c>
      <c r="AQ110" s="41" t="s">
        <v>319</v>
      </c>
      <c r="AR110" s="41" t="s">
        <v>320</v>
      </c>
      <c r="AS110" s="41"/>
      <c r="AT110" s="41"/>
      <c r="AU110" s="41"/>
      <c r="AV110" s="41"/>
      <c r="AW110" s="41"/>
      <c r="AX110" s="41"/>
      <c r="AY110" s="41"/>
      <c r="AZ110" s="41"/>
      <c r="BA110" s="41"/>
      <c r="BB110" s="41"/>
      <c r="BC110" s="41"/>
      <c r="BD110" s="41"/>
    </row>
    <row r="111" spans="1:56" ht="18.75" customHeight="1" x14ac:dyDescent="0.25">
      <c r="A111" s="2"/>
      <c r="B111" s="6" t="str">
        <f t="shared" si="8"/>
        <v>Facultad de Trabajo Social</v>
      </c>
      <c r="C111" s="4"/>
      <c r="D111" s="5"/>
      <c r="E111" s="3">
        <f t="shared" si="9"/>
        <v>4</v>
      </c>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41" t="s">
        <v>321</v>
      </c>
      <c r="AN111" s="41" t="s">
        <v>8</v>
      </c>
      <c r="AO111" s="41">
        <v>262</v>
      </c>
      <c r="AP111" s="41" t="s">
        <v>655</v>
      </c>
      <c r="AQ111" s="41" t="s">
        <v>655</v>
      </c>
      <c r="AR111" s="41" t="s">
        <v>655</v>
      </c>
      <c r="AS111" s="41"/>
      <c r="AT111" s="41"/>
      <c r="AU111" s="41"/>
      <c r="AV111" s="41"/>
      <c r="AW111" s="41"/>
      <c r="AX111" s="41"/>
      <c r="AY111" s="41"/>
      <c r="AZ111" s="41"/>
      <c r="BA111" s="41"/>
      <c r="BB111" s="41"/>
      <c r="BC111" s="41"/>
      <c r="BD111" s="41"/>
    </row>
    <row r="112" spans="1:56" ht="18.75" customHeight="1" x14ac:dyDescent="0.25">
      <c r="A112" s="2"/>
      <c r="B112" s="6" t="str">
        <f t="shared" si="8"/>
        <v>Total</v>
      </c>
      <c r="C112" s="4"/>
      <c r="D112" s="5"/>
      <c r="E112" s="3">
        <f>SUM(E104:E111)</f>
        <v>375</v>
      </c>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41"/>
      <c r="AN112" s="41" t="s">
        <v>9</v>
      </c>
      <c r="AO112" s="41">
        <v>113</v>
      </c>
      <c r="AP112" s="41" t="s">
        <v>656</v>
      </c>
      <c r="AQ112" s="41" t="s">
        <v>656</v>
      </c>
      <c r="AR112" s="41" t="s">
        <v>654</v>
      </c>
      <c r="AS112" s="41"/>
      <c r="AT112" s="41"/>
      <c r="AU112" s="41"/>
      <c r="AV112" s="41"/>
      <c r="AW112" s="41"/>
      <c r="AX112" s="41"/>
      <c r="AY112" s="41"/>
      <c r="AZ112" s="41"/>
      <c r="BA112" s="41"/>
      <c r="BB112" s="41"/>
      <c r="BC112" s="41"/>
      <c r="BD112" s="41"/>
    </row>
    <row r="113" spans="1:5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41"/>
      <c r="AN113" s="41" t="s">
        <v>216</v>
      </c>
      <c r="AO113" s="41">
        <v>375</v>
      </c>
      <c r="AP113" s="41" t="s">
        <v>654</v>
      </c>
      <c r="AQ113" s="41" t="s">
        <v>654</v>
      </c>
      <c r="AR113" s="41"/>
      <c r="AS113" s="41"/>
      <c r="AT113" s="41"/>
      <c r="AU113" s="41"/>
      <c r="AV113" s="41"/>
      <c r="AW113" s="41"/>
      <c r="AX113" s="41"/>
      <c r="AY113" s="41"/>
      <c r="AZ113" s="41"/>
      <c r="BA113" s="41"/>
      <c r="BB113" s="41"/>
      <c r="BC113" s="41"/>
      <c r="BD113" s="41"/>
    </row>
    <row r="114" spans="1:5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41"/>
      <c r="AN114" s="41"/>
      <c r="AO114" s="41"/>
      <c r="AP114" s="41"/>
      <c r="AQ114" s="41"/>
      <c r="AR114" s="41"/>
      <c r="AS114" s="41"/>
      <c r="AT114" s="41"/>
      <c r="AU114" s="41"/>
      <c r="AV114" s="41"/>
      <c r="AW114" s="41"/>
      <c r="AX114" s="41"/>
      <c r="AY114" s="41"/>
      <c r="AZ114" s="41"/>
      <c r="BA114" s="41"/>
      <c r="BB114" s="41"/>
      <c r="BC114" s="41"/>
      <c r="BD114" s="41"/>
    </row>
    <row r="115" spans="1:5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41"/>
      <c r="AN115" s="41"/>
      <c r="AO115" s="41"/>
      <c r="AP115" s="41"/>
      <c r="AQ115" s="41"/>
      <c r="AR115" s="41"/>
      <c r="AS115" s="41"/>
      <c r="AT115" s="41"/>
      <c r="AU115" s="41"/>
      <c r="AV115" s="41"/>
      <c r="AW115" s="41"/>
      <c r="AX115" s="41"/>
      <c r="AY115" s="41"/>
      <c r="AZ115" s="41"/>
      <c r="BA115" s="41"/>
      <c r="BB115" s="41"/>
      <c r="BC115" s="41"/>
      <c r="BD115" s="41"/>
    </row>
    <row r="116" spans="1:5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41"/>
      <c r="AN116" s="41"/>
      <c r="AO116" s="41"/>
      <c r="AP116" s="41"/>
      <c r="AQ116" s="41"/>
      <c r="AR116" s="41"/>
      <c r="AS116" s="41"/>
      <c r="AT116" s="41"/>
      <c r="AU116" s="41"/>
      <c r="AV116" s="41"/>
      <c r="AW116" s="41"/>
      <c r="AX116" s="41"/>
      <c r="AY116" s="41"/>
      <c r="AZ116" s="41"/>
      <c r="BA116" s="41"/>
      <c r="BB116" s="41"/>
      <c r="BC116" s="41"/>
      <c r="BD116" s="41"/>
    </row>
    <row r="117" spans="1:5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t="s">
        <v>323</v>
      </c>
      <c r="AN117" s="2"/>
      <c r="AO117" s="2"/>
      <c r="AP117" s="2"/>
      <c r="AQ117" s="2"/>
      <c r="AR117" s="2"/>
    </row>
    <row r="118" spans="1:5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t="s">
        <v>317</v>
      </c>
      <c r="AP118" s="2" t="s">
        <v>318</v>
      </c>
      <c r="AQ118" s="2" t="s">
        <v>319</v>
      </c>
      <c r="AR118" s="2" t="s">
        <v>320</v>
      </c>
    </row>
    <row r="119" spans="1:5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t="s">
        <v>321</v>
      </c>
      <c r="AN119" s="2"/>
      <c r="AO119" s="2">
        <v>113</v>
      </c>
      <c r="AP119" s="2" t="s">
        <v>656</v>
      </c>
      <c r="AQ119" s="2" t="s">
        <v>656</v>
      </c>
      <c r="AR119" s="2" t="s">
        <v>656</v>
      </c>
    </row>
    <row r="120" spans="1:56" x14ac:dyDescent="0.25">
      <c r="AM120" s="2"/>
      <c r="AN120" s="2" t="s">
        <v>324</v>
      </c>
      <c r="AO120" s="2">
        <v>65</v>
      </c>
      <c r="AP120" s="2" t="s">
        <v>657</v>
      </c>
      <c r="AQ120" s="2" t="s">
        <v>657</v>
      </c>
      <c r="AR120" s="2" t="s">
        <v>658</v>
      </c>
    </row>
    <row r="121" spans="1:56" x14ac:dyDescent="0.25">
      <c r="AM121" s="2"/>
      <c r="AN121" s="2" t="s">
        <v>325</v>
      </c>
      <c r="AO121" s="2">
        <v>5</v>
      </c>
      <c r="AP121" s="2" t="s">
        <v>659</v>
      </c>
      <c r="AQ121" s="2" t="s">
        <v>659</v>
      </c>
      <c r="AR121" s="2" t="s">
        <v>660</v>
      </c>
    </row>
    <row r="122" spans="1:56" x14ac:dyDescent="0.25">
      <c r="AM122" s="2"/>
      <c r="AN122" s="2" t="s">
        <v>326</v>
      </c>
      <c r="AO122" s="2">
        <v>181</v>
      </c>
      <c r="AP122" s="2" t="s">
        <v>661</v>
      </c>
      <c r="AQ122" s="2" t="s">
        <v>661</v>
      </c>
      <c r="AR122" s="2" t="s">
        <v>662</v>
      </c>
    </row>
    <row r="123" spans="1:56" x14ac:dyDescent="0.25">
      <c r="A123" t="s">
        <v>18</v>
      </c>
      <c r="B123" s="2">
        <v>6</v>
      </c>
      <c r="AM123" s="2"/>
      <c r="AN123" s="2" t="s">
        <v>327</v>
      </c>
      <c r="AO123" s="2">
        <v>11</v>
      </c>
      <c r="AP123" s="2" t="s">
        <v>663</v>
      </c>
      <c r="AQ123" s="2" t="s">
        <v>663</v>
      </c>
      <c r="AR123" s="2" t="s">
        <v>654</v>
      </c>
    </row>
    <row r="124" spans="1:56" x14ac:dyDescent="0.25">
      <c r="A124" t="s">
        <v>26</v>
      </c>
      <c r="B124" s="2">
        <v>13</v>
      </c>
      <c r="AM124" s="2"/>
      <c r="AN124" s="2" t="s">
        <v>216</v>
      </c>
      <c r="AO124" s="2">
        <v>375</v>
      </c>
      <c r="AP124" s="2" t="s">
        <v>654</v>
      </c>
      <c r="AQ124" s="2" t="s">
        <v>654</v>
      </c>
      <c r="AR124" s="2"/>
    </row>
    <row r="125" spans="1:56" x14ac:dyDescent="0.25">
      <c r="A125" t="s">
        <v>27</v>
      </c>
      <c r="B125" s="2">
        <v>11</v>
      </c>
      <c r="AM125" s="2"/>
      <c r="AN125" s="2"/>
      <c r="AO125" s="2"/>
      <c r="AP125" s="2"/>
      <c r="AQ125" s="2"/>
      <c r="AR125" s="2"/>
    </row>
    <row r="126" spans="1:56" x14ac:dyDescent="0.25">
      <c r="A126" t="s">
        <v>28</v>
      </c>
      <c r="B126" s="2">
        <v>10</v>
      </c>
      <c r="AM126" s="2"/>
      <c r="AN126" s="2"/>
      <c r="AO126" s="2"/>
      <c r="AP126" s="2"/>
      <c r="AQ126" s="2"/>
      <c r="AR126" s="2"/>
    </row>
    <row r="127" spans="1:56" x14ac:dyDescent="0.25">
      <c r="A127" t="s">
        <v>29</v>
      </c>
      <c r="B127" s="2">
        <v>8</v>
      </c>
      <c r="AM127" s="2"/>
      <c r="AN127" s="2"/>
      <c r="AO127" s="2"/>
      <c r="AP127" s="2"/>
      <c r="AQ127" s="2"/>
      <c r="AR127" s="2"/>
    </row>
    <row r="128" spans="1:56" x14ac:dyDescent="0.25">
      <c r="A128" t="s">
        <v>30</v>
      </c>
      <c r="B128" s="2">
        <v>9</v>
      </c>
      <c r="AM128" s="2" t="s">
        <v>323</v>
      </c>
      <c r="AN128" s="2"/>
      <c r="AO128" s="2"/>
      <c r="AP128" s="2"/>
      <c r="AQ128" s="2"/>
      <c r="AR128" s="2"/>
    </row>
    <row r="129" spans="1:44" x14ac:dyDescent="0.25">
      <c r="A129" t="s">
        <v>31</v>
      </c>
      <c r="B129" s="2">
        <v>13</v>
      </c>
      <c r="AM129" s="2"/>
      <c r="AN129" s="2"/>
      <c r="AO129" s="2" t="s">
        <v>317</v>
      </c>
      <c r="AP129" s="2" t="s">
        <v>318</v>
      </c>
      <c r="AQ129" s="2" t="s">
        <v>319</v>
      </c>
      <c r="AR129" s="2" t="s">
        <v>320</v>
      </c>
    </row>
    <row r="130" spans="1:44" x14ac:dyDescent="0.25">
      <c r="A130" t="s">
        <v>32</v>
      </c>
      <c r="B130" s="2">
        <v>14</v>
      </c>
      <c r="AM130" s="2" t="s">
        <v>321</v>
      </c>
      <c r="AN130" s="2"/>
      <c r="AO130" s="2">
        <v>262</v>
      </c>
      <c r="AP130" s="2" t="s">
        <v>655</v>
      </c>
      <c r="AQ130" s="2" t="s">
        <v>655</v>
      </c>
      <c r="AR130" s="2" t="s">
        <v>655</v>
      </c>
    </row>
    <row r="131" spans="1:44" x14ac:dyDescent="0.25">
      <c r="A131" t="s">
        <v>33</v>
      </c>
      <c r="B131" s="2">
        <v>13</v>
      </c>
      <c r="AM131" s="2"/>
      <c r="AN131" s="2" t="s">
        <v>11</v>
      </c>
      <c r="AO131" s="2">
        <v>52</v>
      </c>
      <c r="AP131" s="2" t="s">
        <v>664</v>
      </c>
      <c r="AQ131" s="2" t="s">
        <v>664</v>
      </c>
      <c r="AR131" s="2" t="s">
        <v>665</v>
      </c>
    </row>
    <row r="132" spans="1:44" x14ac:dyDescent="0.25">
      <c r="A132" t="s">
        <v>34</v>
      </c>
      <c r="B132" s="2">
        <v>2</v>
      </c>
      <c r="AM132" s="2"/>
      <c r="AN132" s="2" t="s">
        <v>12</v>
      </c>
      <c r="AO132" s="2">
        <v>1</v>
      </c>
      <c r="AP132" s="2" t="s">
        <v>666</v>
      </c>
      <c r="AQ132" s="2" t="s">
        <v>666</v>
      </c>
      <c r="AR132" s="2" t="s">
        <v>667</v>
      </c>
    </row>
    <row r="133" spans="1:44" x14ac:dyDescent="0.25">
      <c r="A133" t="s">
        <v>35</v>
      </c>
      <c r="B133" s="2">
        <v>7</v>
      </c>
      <c r="AM133" s="2"/>
      <c r="AN133" s="2" t="s">
        <v>13</v>
      </c>
      <c r="AO133" s="2">
        <v>9</v>
      </c>
      <c r="AP133" s="2" t="s">
        <v>668</v>
      </c>
      <c r="AQ133" s="2" t="s">
        <v>668</v>
      </c>
      <c r="AR133" s="2" t="s">
        <v>669</v>
      </c>
    </row>
    <row r="134" spans="1:44" x14ac:dyDescent="0.25">
      <c r="A134" t="s">
        <v>19</v>
      </c>
      <c r="B134" s="2">
        <v>12</v>
      </c>
      <c r="AM134" s="2"/>
      <c r="AN134" s="2" t="s">
        <v>14</v>
      </c>
      <c r="AO134" s="2">
        <v>20</v>
      </c>
      <c r="AP134" s="2" t="s">
        <v>670</v>
      </c>
      <c r="AQ134" s="2" t="s">
        <v>670</v>
      </c>
      <c r="AR134" s="2" t="s">
        <v>671</v>
      </c>
    </row>
    <row r="135" spans="1:44" x14ac:dyDescent="0.25">
      <c r="A135" t="s">
        <v>36</v>
      </c>
      <c r="B135" s="2">
        <v>21</v>
      </c>
      <c r="AM135" s="2"/>
      <c r="AN135" s="2" t="s">
        <v>15</v>
      </c>
      <c r="AO135" s="2">
        <v>5</v>
      </c>
      <c r="AP135" s="2" t="s">
        <v>659</v>
      </c>
      <c r="AQ135" s="2" t="s">
        <v>659</v>
      </c>
      <c r="AR135" s="2" t="s">
        <v>672</v>
      </c>
    </row>
    <row r="136" spans="1:44" x14ac:dyDescent="0.25">
      <c r="A136" t="s">
        <v>37</v>
      </c>
      <c r="B136" s="2">
        <v>8</v>
      </c>
      <c r="AM136" s="2"/>
      <c r="AN136" s="2" t="s">
        <v>16</v>
      </c>
      <c r="AO136" s="2">
        <v>24</v>
      </c>
      <c r="AP136" s="2" t="s">
        <v>673</v>
      </c>
      <c r="AQ136" s="2" t="s">
        <v>673</v>
      </c>
      <c r="AR136" s="2" t="s">
        <v>674</v>
      </c>
    </row>
    <row r="137" spans="1:44" x14ac:dyDescent="0.25">
      <c r="A137" t="s">
        <v>38</v>
      </c>
      <c r="B137" s="2">
        <v>9</v>
      </c>
      <c r="AM137" s="2"/>
      <c r="AN137" s="2" t="s">
        <v>17</v>
      </c>
      <c r="AO137" s="2">
        <v>2</v>
      </c>
      <c r="AP137" s="2" t="s">
        <v>675</v>
      </c>
      <c r="AQ137" s="2" t="s">
        <v>675</v>
      </c>
      <c r="AR137" s="2" t="s">
        <v>654</v>
      </c>
    </row>
    <row r="138" spans="1:44" x14ac:dyDescent="0.25">
      <c r="A138" t="s">
        <v>39</v>
      </c>
      <c r="B138" s="2">
        <v>10</v>
      </c>
      <c r="AM138" s="2"/>
      <c r="AN138" s="2" t="s">
        <v>216</v>
      </c>
      <c r="AO138" s="2">
        <v>375</v>
      </c>
      <c r="AP138" s="2" t="s">
        <v>654</v>
      </c>
      <c r="AQ138" s="2" t="s">
        <v>654</v>
      </c>
      <c r="AR138" s="2"/>
    </row>
    <row r="139" spans="1:44" x14ac:dyDescent="0.25">
      <c r="A139" t="s">
        <v>40</v>
      </c>
      <c r="B139" s="2">
        <v>9</v>
      </c>
      <c r="AM139" s="2"/>
      <c r="AN139" s="2"/>
      <c r="AO139" s="2"/>
      <c r="AP139" s="2"/>
      <c r="AQ139" s="2"/>
      <c r="AR139" s="2"/>
    </row>
    <row r="140" spans="1:44" x14ac:dyDescent="0.25">
      <c r="A140" t="s">
        <v>41</v>
      </c>
      <c r="B140" s="2">
        <v>8</v>
      </c>
      <c r="AM140" s="2"/>
      <c r="AN140" s="2"/>
      <c r="AO140" s="2"/>
      <c r="AP140" s="2"/>
      <c r="AQ140" s="2"/>
      <c r="AR140" s="2"/>
    </row>
    <row r="141" spans="1:44" x14ac:dyDescent="0.25">
      <c r="A141" s="2" t="s">
        <v>42</v>
      </c>
      <c r="B141" s="2">
        <v>20</v>
      </c>
      <c r="AM141" s="2"/>
      <c r="AN141" s="2"/>
      <c r="AO141" s="2"/>
      <c r="AP141" s="2"/>
      <c r="AQ141" s="2"/>
      <c r="AR141" s="2"/>
    </row>
    <row r="142" spans="1:44" x14ac:dyDescent="0.25">
      <c r="A142" s="2" t="s">
        <v>43</v>
      </c>
      <c r="B142" s="2">
        <v>10</v>
      </c>
      <c r="AM142" s="2" t="s">
        <v>328</v>
      </c>
      <c r="AN142" s="2"/>
      <c r="AO142" s="2"/>
      <c r="AP142" s="2"/>
      <c r="AQ142" s="2"/>
      <c r="AR142" s="2"/>
    </row>
    <row r="143" spans="1:44" x14ac:dyDescent="0.25">
      <c r="A143" s="2" t="s">
        <v>44</v>
      </c>
      <c r="B143" s="2">
        <v>4</v>
      </c>
      <c r="AM143" s="2"/>
      <c r="AN143" s="2"/>
      <c r="AO143" s="2" t="s">
        <v>317</v>
      </c>
      <c r="AP143" s="2" t="s">
        <v>318</v>
      </c>
      <c r="AQ143" s="2" t="s">
        <v>319</v>
      </c>
      <c r="AR143" s="2" t="s">
        <v>320</v>
      </c>
    </row>
    <row r="144" spans="1:44" x14ac:dyDescent="0.25">
      <c r="A144" s="2" t="s">
        <v>45</v>
      </c>
      <c r="B144" s="2">
        <v>6</v>
      </c>
      <c r="AM144" s="2" t="s">
        <v>321</v>
      </c>
      <c r="AN144" s="2" t="s">
        <v>51</v>
      </c>
      <c r="AO144" s="2">
        <v>6</v>
      </c>
      <c r="AP144" s="2" t="s">
        <v>676</v>
      </c>
      <c r="AQ144" s="2" t="s">
        <v>676</v>
      </c>
      <c r="AR144" s="2" t="s">
        <v>676</v>
      </c>
    </row>
    <row r="145" spans="1:44" x14ac:dyDescent="0.25">
      <c r="A145" s="2" t="s">
        <v>330</v>
      </c>
      <c r="B145" s="2">
        <v>10</v>
      </c>
      <c r="AM145" s="2"/>
      <c r="AN145" s="2" t="s">
        <v>52</v>
      </c>
      <c r="AO145" s="2">
        <v>64</v>
      </c>
      <c r="AP145" s="2" t="s">
        <v>677</v>
      </c>
      <c r="AQ145" s="2" t="s">
        <v>677</v>
      </c>
      <c r="AR145" s="2" t="s">
        <v>678</v>
      </c>
    </row>
    <row r="146" spans="1:44" x14ac:dyDescent="0.25">
      <c r="A146" s="2" t="s">
        <v>46</v>
      </c>
      <c r="B146" s="2">
        <v>21</v>
      </c>
      <c r="AM146" s="2"/>
      <c r="AN146" s="2" t="s">
        <v>53</v>
      </c>
      <c r="AO146" s="2">
        <v>45</v>
      </c>
      <c r="AP146" s="2" t="s">
        <v>679</v>
      </c>
      <c r="AQ146" s="2" t="s">
        <v>679</v>
      </c>
      <c r="AR146" s="2" t="s">
        <v>680</v>
      </c>
    </row>
    <row r="147" spans="1:44" x14ac:dyDescent="0.25">
      <c r="A147" s="2" t="s">
        <v>47</v>
      </c>
      <c r="B147" s="2">
        <v>11</v>
      </c>
      <c r="AM147" s="2"/>
      <c r="AN147" s="2" t="s">
        <v>54</v>
      </c>
      <c r="AO147" s="2">
        <v>27</v>
      </c>
      <c r="AP147" s="2" t="s">
        <v>681</v>
      </c>
      <c r="AQ147" s="2" t="s">
        <v>681</v>
      </c>
      <c r="AR147" s="2" t="s">
        <v>682</v>
      </c>
    </row>
    <row r="148" spans="1:44" x14ac:dyDescent="0.25">
      <c r="A148" s="2" t="s">
        <v>48</v>
      </c>
      <c r="B148" s="2">
        <v>10</v>
      </c>
      <c r="AM148" s="2"/>
      <c r="AN148" s="2" t="s">
        <v>55</v>
      </c>
      <c r="AO148" s="2">
        <v>45</v>
      </c>
      <c r="AP148" s="2" t="s">
        <v>679</v>
      </c>
      <c r="AQ148" s="2" t="s">
        <v>679</v>
      </c>
      <c r="AR148" s="2" t="s">
        <v>683</v>
      </c>
    </row>
    <row r="149" spans="1:44" x14ac:dyDescent="0.25">
      <c r="A149" s="2" t="s">
        <v>49</v>
      </c>
      <c r="B149" s="2">
        <v>32</v>
      </c>
      <c r="AM149" s="2"/>
      <c r="AN149" s="2" t="s">
        <v>56</v>
      </c>
      <c r="AO149" s="2">
        <v>76</v>
      </c>
      <c r="AP149" s="2" t="s">
        <v>684</v>
      </c>
      <c r="AQ149" s="2" t="s">
        <v>684</v>
      </c>
      <c r="AR149" s="2" t="s">
        <v>685</v>
      </c>
    </row>
    <row r="150" spans="1:44" x14ac:dyDescent="0.25">
      <c r="A150" s="2" t="s">
        <v>50</v>
      </c>
      <c r="B150" s="2">
        <v>9</v>
      </c>
      <c r="AM150" s="2"/>
      <c r="AN150" s="2" t="s">
        <v>57</v>
      </c>
      <c r="AO150" s="2">
        <v>108</v>
      </c>
      <c r="AP150" s="2" t="s">
        <v>686</v>
      </c>
      <c r="AQ150" s="2" t="s">
        <v>686</v>
      </c>
      <c r="AR150" s="2" t="s">
        <v>687</v>
      </c>
    </row>
    <row r="151" spans="1:44" x14ac:dyDescent="0.25">
      <c r="A151" s="2" t="s">
        <v>331</v>
      </c>
      <c r="B151" s="2">
        <v>8</v>
      </c>
      <c r="AM151" s="2"/>
      <c r="AN151" s="2" t="s">
        <v>58</v>
      </c>
      <c r="AO151" s="2">
        <v>4</v>
      </c>
      <c r="AP151" s="2" t="s">
        <v>688</v>
      </c>
      <c r="AQ151" s="2" t="s">
        <v>688</v>
      </c>
      <c r="AR151" s="2" t="s">
        <v>654</v>
      </c>
    </row>
    <row r="152" spans="1:44" x14ac:dyDescent="0.25">
      <c r="A152" s="2" t="s">
        <v>20</v>
      </c>
      <c r="B152" s="2">
        <v>19</v>
      </c>
      <c r="AM152" s="2"/>
      <c r="AN152" s="2" t="s">
        <v>216</v>
      </c>
      <c r="AO152" s="2">
        <v>375</v>
      </c>
      <c r="AP152" s="2" t="s">
        <v>654</v>
      </c>
      <c r="AQ152" s="2" t="s">
        <v>654</v>
      </c>
      <c r="AR152" s="2"/>
    </row>
    <row r="153" spans="1:44" x14ac:dyDescent="0.25">
      <c r="A153" s="2" t="s">
        <v>21</v>
      </c>
      <c r="B153" s="2">
        <v>9</v>
      </c>
      <c r="AM153" s="2"/>
      <c r="AN153" s="2"/>
      <c r="AO153" s="2"/>
      <c r="AP153" s="2"/>
      <c r="AQ153" s="2"/>
      <c r="AR153" s="2"/>
    </row>
    <row r="154" spans="1:44" x14ac:dyDescent="0.25">
      <c r="A154" s="2" t="s">
        <v>22</v>
      </c>
      <c r="B154" s="2">
        <v>5</v>
      </c>
      <c r="AM154" s="2"/>
      <c r="AN154" s="2"/>
      <c r="AO154" s="2"/>
      <c r="AP154" s="2"/>
      <c r="AQ154" s="2"/>
      <c r="AR154" s="2"/>
    </row>
    <row r="155" spans="1:44" x14ac:dyDescent="0.25">
      <c r="A155" s="2" t="s">
        <v>23</v>
      </c>
      <c r="B155" s="2">
        <v>3</v>
      </c>
      <c r="AM155" s="2"/>
      <c r="AN155" s="2"/>
      <c r="AO155" s="2"/>
      <c r="AP155" s="2"/>
      <c r="AQ155" s="2"/>
      <c r="AR155" s="2"/>
    </row>
    <row r="156" spans="1:44" x14ac:dyDescent="0.25">
      <c r="A156" s="2" t="s">
        <v>24</v>
      </c>
      <c r="B156" s="2">
        <v>6</v>
      </c>
      <c r="AM156" s="2" t="s">
        <v>329</v>
      </c>
      <c r="AN156" s="2"/>
      <c r="AO156" s="2"/>
      <c r="AP156" s="2"/>
      <c r="AQ156" s="2"/>
      <c r="AR156" s="2"/>
    </row>
    <row r="157" spans="1:44" x14ac:dyDescent="0.25">
      <c r="A157" s="2" t="s">
        <v>25</v>
      </c>
      <c r="B157" s="2">
        <v>9</v>
      </c>
      <c r="AM157" s="2"/>
      <c r="AN157" s="2"/>
      <c r="AO157" s="2" t="s">
        <v>317</v>
      </c>
      <c r="AP157" s="2" t="s">
        <v>318</v>
      </c>
      <c r="AQ157" s="2" t="s">
        <v>319</v>
      </c>
      <c r="AR157" s="2" t="s">
        <v>320</v>
      </c>
    </row>
    <row r="158" spans="1:44" x14ac:dyDescent="0.25">
      <c r="AM158" s="2" t="s">
        <v>321</v>
      </c>
      <c r="AN158" s="2" t="s">
        <v>18</v>
      </c>
      <c r="AO158" s="2">
        <v>6</v>
      </c>
      <c r="AP158" s="2" t="s">
        <v>676</v>
      </c>
      <c r="AQ158" s="2" t="s">
        <v>676</v>
      </c>
      <c r="AR158" s="2" t="s">
        <v>676</v>
      </c>
    </row>
    <row r="159" spans="1:44" x14ac:dyDescent="0.25">
      <c r="AM159" s="2"/>
      <c r="AN159" s="2" t="s">
        <v>26</v>
      </c>
      <c r="AO159" s="2">
        <v>13</v>
      </c>
      <c r="AP159" s="2" t="s">
        <v>689</v>
      </c>
      <c r="AQ159" s="2" t="s">
        <v>689</v>
      </c>
      <c r="AR159" s="2" t="s">
        <v>690</v>
      </c>
    </row>
    <row r="160" spans="1:44" x14ac:dyDescent="0.25">
      <c r="AM160" s="2"/>
      <c r="AN160" s="2" t="s">
        <v>27</v>
      </c>
      <c r="AO160" s="2">
        <v>11</v>
      </c>
      <c r="AP160" s="2" t="s">
        <v>663</v>
      </c>
      <c r="AQ160" s="2" t="s">
        <v>663</v>
      </c>
      <c r="AR160" s="2" t="s">
        <v>691</v>
      </c>
    </row>
    <row r="161" spans="39:44" x14ac:dyDescent="0.25">
      <c r="AM161" s="2"/>
      <c r="AN161" s="2" t="s">
        <v>28</v>
      </c>
      <c r="AO161" s="2">
        <v>10</v>
      </c>
      <c r="AP161" s="2" t="s">
        <v>692</v>
      </c>
      <c r="AQ161" s="2" t="s">
        <v>692</v>
      </c>
      <c r="AR161" s="2" t="s">
        <v>693</v>
      </c>
    </row>
    <row r="162" spans="39:44" x14ac:dyDescent="0.25">
      <c r="AM162" s="2"/>
      <c r="AN162" s="2" t="s">
        <v>29</v>
      </c>
      <c r="AO162" s="2">
        <v>8</v>
      </c>
      <c r="AP162" s="2" t="s">
        <v>694</v>
      </c>
      <c r="AQ162" s="2" t="s">
        <v>694</v>
      </c>
      <c r="AR162" s="2" t="s">
        <v>695</v>
      </c>
    </row>
    <row r="163" spans="39:44" x14ac:dyDescent="0.25">
      <c r="AM163" s="2"/>
      <c r="AN163" s="2" t="s">
        <v>30</v>
      </c>
      <c r="AO163" s="2">
        <v>9</v>
      </c>
      <c r="AP163" s="2" t="s">
        <v>668</v>
      </c>
      <c r="AQ163" s="2" t="s">
        <v>668</v>
      </c>
      <c r="AR163" s="2" t="s">
        <v>696</v>
      </c>
    </row>
    <row r="164" spans="39:44" x14ac:dyDescent="0.25">
      <c r="AM164" s="2"/>
      <c r="AN164" s="2" t="s">
        <v>31</v>
      </c>
      <c r="AO164" s="2">
        <v>13</v>
      </c>
      <c r="AP164" s="2" t="s">
        <v>689</v>
      </c>
      <c r="AQ164" s="2" t="s">
        <v>689</v>
      </c>
      <c r="AR164" s="2" t="s">
        <v>678</v>
      </c>
    </row>
    <row r="165" spans="39:44" x14ac:dyDescent="0.25">
      <c r="AM165" s="2"/>
      <c r="AN165" s="2" t="s">
        <v>32</v>
      </c>
      <c r="AO165" s="2">
        <v>14</v>
      </c>
      <c r="AP165" s="2" t="s">
        <v>697</v>
      </c>
      <c r="AQ165" s="2" t="s">
        <v>697</v>
      </c>
      <c r="AR165" s="2" t="s">
        <v>698</v>
      </c>
    </row>
    <row r="166" spans="39:44" x14ac:dyDescent="0.25">
      <c r="AM166" s="2"/>
      <c r="AN166" s="2" t="s">
        <v>33</v>
      </c>
      <c r="AO166" s="2">
        <v>13</v>
      </c>
      <c r="AP166" s="2" t="s">
        <v>689</v>
      </c>
      <c r="AQ166" s="2" t="s">
        <v>689</v>
      </c>
      <c r="AR166" s="2" t="s">
        <v>699</v>
      </c>
    </row>
    <row r="167" spans="39:44" x14ac:dyDescent="0.25">
      <c r="AM167" s="2"/>
      <c r="AN167" s="2" t="s">
        <v>34</v>
      </c>
      <c r="AO167" s="2">
        <v>2</v>
      </c>
      <c r="AP167" s="2" t="s">
        <v>675</v>
      </c>
      <c r="AQ167" s="2" t="s">
        <v>675</v>
      </c>
      <c r="AR167" s="2" t="s">
        <v>700</v>
      </c>
    </row>
    <row r="168" spans="39:44" x14ac:dyDescent="0.25">
      <c r="AM168" s="2"/>
      <c r="AN168" s="2" t="s">
        <v>35</v>
      </c>
      <c r="AO168" s="2">
        <v>7</v>
      </c>
      <c r="AP168" s="2" t="s">
        <v>701</v>
      </c>
      <c r="AQ168" s="2" t="s">
        <v>701</v>
      </c>
      <c r="AR168" s="2" t="s">
        <v>702</v>
      </c>
    </row>
    <row r="169" spans="39:44" x14ac:dyDescent="0.25">
      <c r="AM169" s="2"/>
      <c r="AN169" s="2" t="s">
        <v>19</v>
      </c>
      <c r="AO169" s="2">
        <v>12</v>
      </c>
      <c r="AP169" s="2" t="s">
        <v>703</v>
      </c>
      <c r="AQ169" s="2" t="s">
        <v>703</v>
      </c>
      <c r="AR169" s="2" t="s">
        <v>704</v>
      </c>
    </row>
    <row r="170" spans="39:44" x14ac:dyDescent="0.25">
      <c r="AM170" s="2"/>
      <c r="AN170" s="2" t="s">
        <v>36</v>
      </c>
      <c r="AO170" s="2">
        <v>21</v>
      </c>
      <c r="AP170" s="2" t="s">
        <v>705</v>
      </c>
      <c r="AQ170" s="2" t="s">
        <v>705</v>
      </c>
      <c r="AR170" s="2" t="s">
        <v>706</v>
      </c>
    </row>
    <row r="171" spans="39:44" x14ac:dyDescent="0.25">
      <c r="AM171" s="2"/>
      <c r="AN171" s="2" t="s">
        <v>37</v>
      </c>
      <c r="AO171" s="2">
        <v>8</v>
      </c>
      <c r="AP171" s="2" t="s">
        <v>694</v>
      </c>
      <c r="AQ171" s="2" t="s">
        <v>694</v>
      </c>
      <c r="AR171" s="2" t="s">
        <v>707</v>
      </c>
    </row>
    <row r="172" spans="39:44" x14ac:dyDescent="0.25">
      <c r="AM172" s="2"/>
      <c r="AN172" s="2" t="s">
        <v>38</v>
      </c>
      <c r="AO172" s="2">
        <v>9</v>
      </c>
      <c r="AP172" s="2" t="s">
        <v>668</v>
      </c>
      <c r="AQ172" s="2" t="s">
        <v>668</v>
      </c>
      <c r="AR172" s="2" t="s">
        <v>708</v>
      </c>
    </row>
    <row r="173" spans="39:44" x14ac:dyDescent="0.25">
      <c r="AM173" s="2"/>
      <c r="AN173" s="2" t="s">
        <v>39</v>
      </c>
      <c r="AO173" s="2">
        <v>10</v>
      </c>
      <c r="AP173" s="2" t="s">
        <v>692</v>
      </c>
      <c r="AQ173" s="2" t="s">
        <v>692</v>
      </c>
      <c r="AR173" s="2" t="s">
        <v>709</v>
      </c>
    </row>
    <row r="174" spans="39:44" x14ac:dyDescent="0.25">
      <c r="AM174" s="2"/>
      <c r="AN174" s="2" t="s">
        <v>40</v>
      </c>
      <c r="AO174" s="2">
        <v>9</v>
      </c>
      <c r="AP174" s="2" t="s">
        <v>668</v>
      </c>
      <c r="AQ174" s="2" t="s">
        <v>668</v>
      </c>
      <c r="AR174" s="2" t="s">
        <v>710</v>
      </c>
    </row>
    <row r="175" spans="39:44" x14ac:dyDescent="0.25">
      <c r="AM175" s="2"/>
      <c r="AN175" s="2" t="s">
        <v>41</v>
      </c>
      <c r="AO175" s="2">
        <v>8</v>
      </c>
      <c r="AP175" s="2" t="s">
        <v>694</v>
      </c>
      <c r="AQ175" s="2" t="s">
        <v>694</v>
      </c>
      <c r="AR175" s="2" t="s">
        <v>660</v>
      </c>
    </row>
    <row r="176" spans="39:44" x14ac:dyDescent="0.25">
      <c r="AM176" s="2"/>
      <c r="AN176" s="2" t="s">
        <v>42</v>
      </c>
      <c r="AO176" s="2">
        <v>20</v>
      </c>
      <c r="AP176" s="2" t="s">
        <v>670</v>
      </c>
      <c r="AQ176" s="2" t="s">
        <v>670</v>
      </c>
      <c r="AR176" s="2" t="s">
        <v>711</v>
      </c>
    </row>
    <row r="177" spans="39:44" x14ac:dyDescent="0.25">
      <c r="AM177" s="2"/>
      <c r="AN177" s="2" t="s">
        <v>43</v>
      </c>
      <c r="AO177" s="2">
        <v>10</v>
      </c>
      <c r="AP177" s="2" t="s">
        <v>692</v>
      </c>
      <c r="AQ177" s="2" t="s">
        <v>692</v>
      </c>
      <c r="AR177" s="2" t="s">
        <v>712</v>
      </c>
    </row>
    <row r="178" spans="39:44" x14ac:dyDescent="0.25">
      <c r="AM178" s="2"/>
      <c r="AN178" s="2" t="s">
        <v>44</v>
      </c>
      <c r="AO178" s="2">
        <v>4</v>
      </c>
      <c r="AP178" s="2" t="s">
        <v>688</v>
      </c>
      <c r="AQ178" s="2" t="s">
        <v>688</v>
      </c>
      <c r="AR178" s="2" t="s">
        <v>713</v>
      </c>
    </row>
    <row r="179" spans="39:44" x14ac:dyDescent="0.25">
      <c r="AM179" s="2"/>
      <c r="AN179" s="2" t="s">
        <v>45</v>
      </c>
      <c r="AO179" s="2">
        <v>6</v>
      </c>
      <c r="AP179" s="2" t="s">
        <v>676</v>
      </c>
      <c r="AQ179" s="2" t="s">
        <v>676</v>
      </c>
      <c r="AR179" s="2" t="s">
        <v>714</v>
      </c>
    </row>
    <row r="180" spans="39:44" x14ac:dyDescent="0.25">
      <c r="AM180" s="2"/>
      <c r="AN180" s="2" t="s">
        <v>330</v>
      </c>
      <c r="AO180" s="2">
        <v>10</v>
      </c>
      <c r="AP180" s="2" t="s">
        <v>692</v>
      </c>
      <c r="AQ180" s="2" t="s">
        <v>692</v>
      </c>
      <c r="AR180" s="2" t="s">
        <v>715</v>
      </c>
    </row>
    <row r="181" spans="39:44" x14ac:dyDescent="0.25">
      <c r="AM181" s="2"/>
      <c r="AN181" s="2" t="s">
        <v>46</v>
      </c>
      <c r="AO181" s="2">
        <v>21</v>
      </c>
      <c r="AP181" s="2" t="s">
        <v>705</v>
      </c>
      <c r="AQ181" s="2" t="s">
        <v>705</v>
      </c>
      <c r="AR181" s="2" t="s">
        <v>716</v>
      </c>
    </row>
    <row r="182" spans="39:44" x14ac:dyDescent="0.25">
      <c r="AM182" s="2"/>
      <c r="AN182" s="2" t="s">
        <v>47</v>
      </c>
      <c r="AO182" s="2">
        <v>11</v>
      </c>
      <c r="AP182" s="2" t="s">
        <v>663</v>
      </c>
      <c r="AQ182" s="2" t="s">
        <v>663</v>
      </c>
      <c r="AR182" s="2" t="s">
        <v>717</v>
      </c>
    </row>
    <row r="183" spans="39:44" x14ac:dyDescent="0.25">
      <c r="AM183" s="2"/>
      <c r="AN183" s="2" t="s">
        <v>48</v>
      </c>
      <c r="AO183" s="2">
        <v>10</v>
      </c>
      <c r="AP183" s="2" t="s">
        <v>692</v>
      </c>
      <c r="AQ183" s="2" t="s">
        <v>692</v>
      </c>
      <c r="AR183" s="2" t="s">
        <v>718</v>
      </c>
    </row>
    <row r="184" spans="39:44" x14ac:dyDescent="0.25">
      <c r="AM184" s="2"/>
      <c r="AN184" s="2" t="s">
        <v>49</v>
      </c>
      <c r="AO184" s="2">
        <v>32</v>
      </c>
      <c r="AP184" s="2" t="s">
        <v>719</v>
      </c>
      <c r="AQ184" s="2" t="s">
        <v>719</v>
      </c>
      <c r="AR184" s="2" t="s">
        <v>720</v>
      </c>
    </row>
    <row r="185" spans="39:44" x14ac:dyDescent="0.25">
      <c r="AM185" s="2"/>
      <c r="AN185" s="2" t="s">
        <v>50</v>
      </c>
      <c r="AO185" s="2">
        <v>9</v>
      </c>
      <c r="AP185" s="2" t="s">
        <v>668</v>
      </c>
      <c r="AQ185" s="2" t="s">
        <v>668</v>
      </c>
      <c r="AR185" s="2" t="s">
        <v>721</v>
      </c>
    </row>
    <row r="186" spans="39:44" x14ac:dyDescent="0.25">
      <c r="AM186" s="2"/>
      <c r="AN186" s="2" t="s">
        <v>331</v>
      </c>
      <c r="AO186" s="2">
        <v>8</v>
      </c>
      <c r="AP186" s="2" t="s">
        <v>694</v>
      </c>
      <c r="AQ186" s="2" t="s">
        <v>694</v>
      </c>
      <c r="AR186" s="2" t="s">
        <v>669</v>
      </c>
    </row>
    <row r="187" spans="39:44" x14ac:dyDescent="0.25">
      <c r="AM187" s="2"/>
      <c r="AN187" s="2" t="s">
        <v>20</v>
      </c>
      <c r="AO187" s="2">
        <v>19</v>
      </c>
      <c r="AP187" s="2" t="s">
        <v>690</v>
      </c>
      <c r="AQ187" s="2" t="s">
        <v>690</v>
      </c>
      <c r="AR187" s="2" t="s">
        <v>722</v>
      </c>
    </row>
    <row r="188" spans="39:44" x14ac:dyDescent="0.25">
      <c r="AM188" s="2"/>
      <c r="AN188" s="2" t="s">
        <v>21</v>
      </c>
      <c r="AO188" s="2">
        <v>9</v>
      </c>
      <c r="AP188" s="2" t="s">
        <v>668</v>
      </c>
      <c r="AQ188" s="2" t="s">
        <v>668</v>
      </c>
      <c r="AR188" s="2" t="s">
        <v>723</v>
      </c>
    </row>
    <row r="189" spans="39:44" x14ac:dyDescent="0.25">
      <c r="AM189" s="2"/>
      <c r="AN189" s="2" t="s">
        <v>22</v>
      </c>
      <c r="AO189" s="2">
        <v>5</v>
      </c>
      <c r="AP189" s="2" t="s">
        <v>659</v>
      </c>
      <c r="AQ189" s="2" t="s">
        <v>659</v>
      </c>
      <c r="AR189" s="2" t="s">
        <v>724</v>
      </c>
    </row>
    <row r="190" spans="39:44" x14ac:dyDescent="0.25">
      <c r="AM190" s="2"/>
      <c r="AN190" s="2" t="s">
        <v>23</v>
      </c>
      <c r="AO190" s="2">
        <v>3</v>
      </c>
      <c r="AP190" s="2" t="s">
        <v>725</v>
      </c>
      <c r="AQ190" s="2" t="s">
        <v>725</v>
      </c>
      <c r="AR190" s="2" t="s">
        <v>726</v>
      </c>
    </row>
    <row r="191" spans="39:44" x14ac:dyDescent="0.25">
      <c r="AM191" s="2"/>
      <c r="AN191" s="2" t="s">
        <v>24</v>
      </c>
      <c r="AO191" s="2">
        <v>6</v>
      </c>
      <c r="AP191" s="2" t="s">
        <v>676</v>
      </c>
      <c r="AQ191" s="2" t="s">
        <v>676</v>
      </c>
      <c r="AR191" s="2" t="s">
        <v>727</v>
      </c>
    </row>
    <row r="192" spans="39:44" x14ac:dyDescent="0.25">
      <c r="AM192" s="2"/>
      <c r="AN192" s="2" t="s">
        <v>25</v>
      </c>
      <c r="AO192" s="2">
        <v>9</v>
      </c>
      <c r="AP192" s="2" t="s">
        <v>668</v>
      </c>
      <c r="AQ192" s="2" t="s">
        <v>668</v>
      </c>
      <c r="AR192" s="2" t="s">
        <v>654</v>
      </c>
    </row>
    <row r="193" spans="39:44" x14ac:dyDescent="0.25">
      <c r="AM193" s="2"/>
      <c r="AN193" s="2" t="s">
        <v>216</v>
      </c>
      <c r="AO193" s="2">
        <v>375</v>
      </c>
      <c r="AP193" s="2" t="s">
        <v>654</v>
      </c>
      <c r="AQ193" s="2" t="s">
        <v>654</v>
      </c>
      <c r="AR193" s="2"/>
    </row>
    <row r="194" spans="39:44" x14ac:dyDescent="0.25">
      <c r="AM194" s="2"/>
      <c r="AN194" s="2"/>
      <c r="AO194" s="2"/>
      <c r="AP194" s="2"/>
      <c r="AQ194" s="2"/>
      <c r="AR194" s="2"/>
    </row>
    <row r="195" spans="39:44" x14ac:dyDescent="0.25">
      <c r="AM195" s="2"/>
      <c r="AN195" s="2"/>
      <c r="AO195" s="2"/>
      <c r="AP195" s="2"/>
      <c r="AQ195" s="2"/>
      <c r="AR195" s="2"/>
    </row>
    <row r="196" spans="39:44" x14ac:dyDescent="0.25">
      <c r="AM196" s="2"/>
      <c r="AN196" s="2"/>
      <c r="AO196" s="2"/>
      <c r="AP196" s="2"/>
      <c r="AQ196" s="2"/>
      <c r="AR196" s="2"/>
    </row>
    <row r="197" spans="39:44" x14ac:dyDescent="0.25">
      <c r="AM197" s="2" t="s">
        <v>188</v>
      </c>
      <c r="AN197" s="2"/>
      <c r="AO197" s="2"/>
      <c r="AP197" s="2"/>
      <c r="AQ197" s="2"/>
      <c r="AR197" s="2"/>
    </row>
    <row r="198" spans="39:44" x14ac:dyDescent="0.25">
      <c r="AM198" s="2"/>
      <c r="AN198" s="2"/>
      <c r="AO198" s="2" t="s">
        <v>317</v>
      </c>
      <c r="AP198" s="2" t="s">
        <v>318</v>
      </c>
      <c r="AQ198" s="2" t="s">
        <v>319</v>
      </c>
      <c r="AR198" s="2" t="s">
        <v>320</v>
      </c>
    </row>
    <row r="199" spans="39:44" x14ac:dyDescent="0.25">
      <c r="AM199" s="2" t="s">
        <v>321</v>
      </c>
      <c r="AN199" s="2"/>
      <c r="AO199" s="2">
        <v>358</v>
      </c>
      <c r="AP199" s="2">
        <v>90.9</v>
      </c>
      <c r="AQ199" s="2">
        <v>90.9</v>
      </c>
      <c r="AR199" s="2">
        <v>90.9</v>
      </c>
    </row>
    <row r="200" spans="39:44" x14ac:dyDescent="0.25">
      <c r="AM200" s="2"/>
      <c r="AN200" s="2" t="s">
        <v>644</v>
      </c>
      <c r="AO200" s="2">
        <v>1</v>
      </c>
      <c r="AP200" s="2">
        <v>0.3</v>
      </c>
      <c r="AQ200" s="2">
        <v>0.3</v>
      </c>
      <c r="AR200" s="2">
        <v>91.1</v>
      </c>
    </row>
    <row r="201" spans="39:44" x14ac:dyDescent="0.25">
      <c r="AM201" s="2"/>
      <c r="AN201" s="2" t="s">
        <v>332</v>
      </c>
      <c r="AO201" s="2">
        <v>1</v>
      </c>
      <c r="AP201" s="2">
        <v>0.3</v>
      </c>
      <c r="AQ201" s="2">
        <v>0.3</v>
      </c>
      <c r="AR201" s="2">
        <v>91.4</v>
      </c>
    </row>
    <row r="202" spans="39:44" x14ac:dyDescent="0.25">
      <c r="AM202" s="2"/>
      <c r="AN202" s="2" t="s">
        <v>333</v>
      </c>
      <c r="AO202" s="2">
        <v>1</v>
      </c>
      <c r="AP202" s="2">
        <v>0.3</v>
      </c>
      <c r="AQ202" s="2">
        <v>0.3</v>
      </c>
      <c r="AR202" s="2">
        <v>91.6</v>
      </c>
    </row>
    <row r="203" spans="39:44" x14ac:dyDescent="0.25">
      <c r="AM203" s="2"/>
      <c r="AN203" s="2" t="s">
        <v>334</v>
      </c>
      <c r="AO203" s="2">
        <v>1</v>
      </c>
      <c r="AP203" s="2">
        <v>0.3</v>
      </c>
      <c r="AQ203" s="2">
        <v>0.3</v>
      </c>
      <c r="AR203" s="2">
        <v>91.9</v>
      </c>
    </row>
    <row r="204" spans="39:44" x14ac:dyDescent="0.25">
      <c r="AM204" s="2"/>
      <c r="AN204" s="2" t="s">
        <v>335</v>
      </c>
      <c r="AO204" s="2">
        <v>1</v>
      </c>
      <c r="AP204" s="2">
        <v>0.3</v>
      </c>
      <c r="AQ204" s="2">
        <v>0.3</v>
      </c>
      <c r="AR204" s="2">
        <v>92.1</v>
      </c>
    </row>
    <row r="205" spans="39:44" x14ac:dyDescent="0.25">
      <c r="AM205" s="2"/>
      <c r="AN205" s="2" t="s">
        <v>336</v>
      </c>
      <c r="AO205" s="2">
        <v>1</v>
      </c>
      <c r="AP205" s="2">
        <v>0.3</v>
      </c>
      <c r="AQ205" s="2">
        <v>0.3</v>
      </c>
      <c r="AR205" s="2">
        <v>92.4</v>
      </c>
    </row>
    <row r="206" spans="39:44" x14ac:dyDescent="0.25">
      <c r="AM206" s="2"/>
      <c r="AN206" s="2" t="s">
        <v>337</v>
      </c>
      <c r="AO206" s="2">
        <v>1</v>
      </c>
      <c r="AP206" s="2">
        <v>0.3</v>
      </c>
      <c r="AQ206" s="2">
        <v>0.3</v>
      </c>
      <c r="AR206" s="2">
        <v>92.6</v>
      </c>
    </row>
    <row r="207" spans="39:44" x14ac:dyDescent="0.25">
      <c r="AM207" s="2"/>
      <c r="AN207" s="2" t="s">
        <v>338</v>
      </c>
      <c r="AO207" s="2">
        <v>1</v>
      </c>
      <c r="AP207" s="2">
        <v>0.3</v>
      </c>
      <c r="AQ207" s="2">
        <v>0.3</v>
      </c>
      <c r="AR207" s="2">
        <v>92.9</v>
      </c>
    </row>
    <row r="208" spans="39:44" x14ac:dyDescent="0.25">
      <c r="AM208" s="2"/>
      <c r="AN208" s="2" t="s">
        <v>339</v>
      </c>
      <c r="AO208" s="2">
        <v>1</v>
      </c>
      <c r="AP208" s="2">
        <v>0.3</v>
      </c>
      <c r="AQ208" s="2">
        <v>0.3</v>
      </c>
      <c r="AR208" s="2">
        <v>93.1</v>
      </c>
    </row>
    <row r="209" spans="39:44" x14ac:dyDescent="0.25">
      <c r="AM209" s="2"/>
      <c r="AN209" s="2" t="s">
        <v>340</v>
      </c>
      <c r="AO209" s="2">
        <v>1</v>
      </c>
      <c r="AP209" s="2">
        <v>0.3</v>
      </c>
      <c r="AQ209" s="2">
        <v>0.3</v>
      </c>
      <c r="AR209" s="2">
        <v>93.4</v>
      </c>
    </row>
    <row r="210" spans="39:44" x14ac:dyDescent="0.25">
      <c r="AM210" s="2"/>
      <c r="AN210" s="2" t="s">
        <v>341</v>
      </c>
      <c r="AO210" s="2">
        <v>1</v>
      </c>
      <c r="AP210" s="2">
        <v>0.3</v>
      </c>
      <c r="AQ210" s="2">
        <v>0.3</v>
      </c>
      <c r="AR210" s="2">
        <v>93.7</v>
      </c>
    </row>
    <row r="211" spans="39:44" x14ac:dyDescent="0.25">
      <c r="AM211" s="2"/>
      <c r="AN211" s="2" t="s">
        <v>342</v>
      </c>
      <c r="AO211" s="2">
        <v>1</v>
      </c>
      <c r="AP211" s="2">
        <v>0.3</v>
      </c>
      <c r="AQ211" s="2">
        <v>0.3</v>
      </c>
      <c r="AR211" s="2">
        <v>93.9</v>
      </c>
    </row>
    <row r="212" spans="39:44" x14ac:dyDescent="0.25">
      <c r="AM212" s="2"/>
      <c r="AN212" s="2" t="s">
        <v>343</v>
      </c>
      <c r="AO212" s="2">
        <v>1</v>
      </c>
      <c r="AP212" s="2">
        <v>0.3</v>
      </c>
      <c r="AQ212" s="2">
        <v>0.3</v>
      </c>
      <c r="AR212" s="2">
        <v>94.2</v>
      </c>
    </row>
    <row r="213" spans="39:44" x14ac:dyDescent="0.25">
      <c r="AM213" s="2"/>
      <c r="AN213" s="2" t="s">
        <v>344</v>
      </c>
      <c r="AO213" s="2">
        <v>1</v>
      </c>
      <c r="AP213" s="2">
        <v>0.3</v>
      </c>
      <c r="AQ213" s="2">
        <v>0.3</v>
      </c>
      <c r="AR213" s="2">
        <v>94.4</v>
      </c>
    </row>
    <row r="214" spans="39:44" x14ac:dyDescent="0.25">
      <c r="AM214" s="2"/>
      <c r="AN214" s="2" t="s">
        <v>345</v>
      </c>
      <c r="AO214" s="2">
        <v>1</v>
      </c>
      <c r="AP214" s="2">
        <v>0.3</v>
      </c>
      <c r="AQ214" s="2">
        <v>0.3</v>
      </c>
      <c r="AR214" s="2">
        <v>94.7</v>
      </c>
    </row>
    <row r="215" spans="39:44" x14ac:dyDescent="0.25">
      <c r="AM215" s="2"/>
      <c r="AN215" s="2" t="s">
        <v>346</v>
      </c>
      <c r="AO215" s="2">
        <v>1</v>
      </c>
      <c r="AP215" s="2">
        <v>0.3</v>
      </c>
      <c r="AQ215" s="2">
        <v>0.3</v>
      </c>
      <c r="AR215" s="2">
        <v>94.9</v>
      </c>
    </row>
    <row r="216" spans="39:44" x14ac:dyDescent="0.25">
      <c r="AM216" s="2"/>
      <c r="AN216" s="2" t="s">
        <v>347</v>
      </c>
      <c r="AO216" s="2">
        <v>1</v>
      </c>
      <c r="AP216" s="2">
        <v>0.3</v>
      </c>
      <c r="AQ216" s="2">
        <v>0.3</v>
      </c>
      <c r="AR216" s="2">
        <v>95.2</v>
      </c>
    </row>
    <row r="217" spans="39:44" x14ac:dyDescent="0.25">
      <c r="AM217" s="2"/>
      <c r="AN217" s="2" t="s">
        <v>348</v>
      </c>
      <c r="AO217" s="2">
        <v>1</v>
      </c>
      <c r="AP217" s="2">
        <v>0.3</v>
      </c>
      <c r="AQ217" s="2">
        <v>0.3</v>
      </c>
      <c r="AR217" s="2">
        <v>95.4</v>
      </c>
    </row>
    <row r="218" spans="39:44" x14ac:dyDescent="0.25">
      <c r="AM218" s="2"/>
      <c r="AN218" s="2" t="s">
        <v>349</v>
      </c>
      <c r="AO218" s="2">
        <v>1</v>
      </c>
      <c r="AP218" s="2">
        <v>0.3</v>
      </c>
      <c r="AQ218" s="2">
        <v>0.3</v>
      </c>
      <c r="AR218" s="2">
        <v>95.7</v>
      </c>
    </row>
    <row r="219" spans="39:44" x14ac:dyDescent="0.25">
      <c r="AM219" s="2"/>
      <c r="AN219" s="2" t="s">
        <v>350</v>
      </c>
      <c r="AO219" s="2">
        <v>1</v>
      </c>
      <c r="AP219" s="2">
        <v>0.3</v>
      </c>
      <c r="AQ219" s="2">
        <v>0.3</v>
      </c>
      <c r="AR219" s="2">
        <v>95.9</v>
      </c>
    </row>
    <row r="220" spans="39:44" x14ac:dyDescent="0.25">
      <c r="AM220" s="2"/>
      <c r="AN220" s="2" t="s">
        <v>351</v>
      </c>
      <c r="AO220" s="2">
        <v>1</v>
      </c>
      <c r="AP220" s="2">
        <v>0.3</v>
      </c>
      <c r="AQ220" s="2">
        <v>0.3</v>
      </c>
      <c r="AR220" s="2">
        <v>96.2</v>
      </c>
    </row>
    <row r="221" spans="39:44" x14ac:dyDescent="0.25">
      <c r="AM221" s="2"/>
      <c r="AN221" s="2" t="s">
        <v>352</v>
      </c>
      <c r="AO221" s="2">
        <v>1</v>
      </c>
      <c r="AP221" s="2">
        <v>0.3</v>
      </c>
      <c r="AQ221" s="2">
        <v>0.3</v>
      </c>
      <c r="AR221" s="2">
        <v>96.4</v>
      </c>
    </row>
    <row r="222" spans="39:44" x14ac:dyDescent="0.25">
      <c r="AM222" s="2"/>
      <c r="AN222" s="2" t="s">
        <v>353</v>
      </c>
      <c r="AO222" s="2">
        <v>1</v>
      </c>
      <c r="AP222" s="2">
        <v>0.3</v>
      </c>
      <c r="AQ222" s="2">
        <v>0.3</v>
      </c>
      <c r="AR222" s="2">
        <v>96.7</v>
      </c>
    </row>
    <row r="223" spans="39:44" x14ac:dyDescent="0.25">
      <c r="AM223" s="2"/>
      <c r="AN223" s="2" t="s">
        <v>354</v>
      </c>
      <c r="AO223" s="2">
        <v>1</v>
      </c>
      <c r="AP223" s="2">
        <v>0.3</v>
      </c>
      <c r="AQ223" s="2">
        <v>0.3</v>
      </c>
      <c r="AR223" s="2">
        <v>97</v>
      </c>
    </row>
    <row r="224" spans="39:44" x14ac:dyDescent="0.25">
      <c r="AM224" s="2"/>
      <c r="AN224" s="2" t="s">
        <v>355</v>
      </c>
      <c r="AO224" s="2">
        <v>1</v>
      </c>
      <c r="AP224" s="2">
        <v>0.3</v>
      </c>
      <c r="AQ224" s="2">
        <v>0.3</v>
      </c>
      <c r="AR224" s="2">
        <v>97.2</v>
      </c>
    </row>
    <row r="225" spans="39:44" x14ac:dyDescent="0.25">
      <c r="AM225" s="2"/>
      <c r="AN225" s="2" t="s">
        <v>356</v>
      </c>
      <c r="AO225" s="2">
        <v>1</v>
      </c>
      <c r="AP225" s="2">
        <v>0.3</v>
      </c>
      <c r="AQ225" s="2">
        <v>0.3</v>
      </c>
      <c r="AR225" s="2">
        <v>97.5</v>
      </c>
    </row>
    <row r="226" spans="39:44" x14ac:dyDescent="0.25">
      <c r="AM226" s="2"/>
      <c r="AN226" s="2" t="s">
        <v>357</v>
      </c>
      <c r="AO226" s="2">
        <v>1</v>
      </c>
      <c r="AP226" s="2">
        <v>0.3</v>
      </c>
      <c r="AQ226" s="2">
        <v>0.3</v>
      </c>
      <c r="AR226" s="2">
        <v>97.7</v>
      </c>
    </row>
    <row r="227" spans="39:44" x14ac:dyDescent="0.25">
      <c r="AM227" s="2"/>
      <c r="AN227" s="2" t="s">
        <v>358</v>
      </c>
      <c r="AO227" s="2">
        <v>1</v>
      </c>
      <c r="AP227" s="2">
        <v>0.3</v>
      </c>
      <c r="AQ227" s="2">
        <v>0.3</v>
      </c>
      <c r="AR227" s="2">
        <v>98</v>
      </c>
    </row>
    <row r="228" spans="39:44" x14ac:dyDescent="0.25">
      <c r="AM228" s="2"/>
      <c r="AN228" s="2" t="s">
        <v>359</v>
      </c>
      <c r="AO228" s="2">
        <v>1</v>
      </c>
      <c r="AP228" s="2">
        <v>0.3</v>
      </c>
      <c r="AQ228" s="2">
        <v>0.3</v>
      </c>
      <c r="AR228" s="2">
        <v>98.2</v>
      </c>
    </row>
    <row r="229" spans="39:44" x14ac:dyDescent="0.25">
      <c r="AM229" s="2"/>
      <c r="AN229" s="2" t="s">
        <v>360</v>
      </c>
      <c r="AO229" s="2">
        <v>1</v>
      </c>
      <c r="AP229" s="2">
        <v>0.3</v>
      </c>
      <c r="AQ229" s="2">
        <v>0.3</v>
      </c>
      <c r="AR229" s="2">
        <v>98.5</v>
      </c>
    </row>
    <row r="230" spans="39:44" x14ac:dyDescent="0.25">
      <c r="AM230" s="2"/>
      <c r="AN230" s="2" t="s">
        <v>361</v>
      </c>
      <c r="AO230" s="2">
        <v>1</v>
      </c>
      <c r="AP230" s="2">
        <v>0.3</v>
      </c>
      <c r="AQ230" s="2">
        <v>0.3</v>
      </c>
      <c r="AR230" s="2">
        <v>98.7</v>
      </c>
    </row>
    <row r="231" spans="39:44" x14ac:dyDescent="0.25">
      <c r="AM231" s="2"/>
      <c r="AN231" s="2" t="s">
        <v>362</v>
      </c>
      <c r="AO231" s="2">
        <v>1</v>
      </c>
      <c r="AP231" s="2">
        <v>0.3</v>
      </c>
      <c r="AQ231" s="2">
        <v>0.3</v>
      </c>
      <c r="AR231" s="2">
        <v>99</v>
      </c>
    </row>
    <row r="232" spans="39:44" x14ac:dyDescent="0.25">
      <c r="AM232" s="2"/>
      <c r="AN232" s="2" t="s">
        <v>363</v>
      </c>
      <c r="AO232" s="2">
        <v>1</v>
      </c>
      <c r="AP232" s="2">
        <v>0.3</v>
      </c>
      <c r="AQ232" s="2">
        <v>0.3</v>
      </c>
      <c r="AR232" s="2">
        <v>99.2</v>
      </c>
    </row>
    <row r="233" spans="39:44" x14ac:dyDescent="0.25">
      <c r="AM233" s="2"/>
      <c r="AN233" s="2" t="s">
        <v>364</v>
      </c>
      <c r="AO233" s="2">
        <v>1</v>
      </c>
      <c r="AP233" s="2">
        <v>0.3</v>
      </c>
      <c r="AQ233" s="2">
        <v>0.3</v>
      </c>
      <c r="AR233" s="2">
        <v>99.5</v>
      </c>
    </row>
    <row r="234" spans="39:44" x14ac:dyDescent="0.25">
      <c r="AM234" s="2"/>
      <c r="AN234" s="2" t="s">
        <v>365</v>
      </c>
      <c r="AO234" s="2">
        <v>1</v>
      </c>
      <c r="AP234" s="2">
        <v>0.3</v>
      </c>
      <c r="AQ234" s="2">
        <v>0.3</v>
      </c>
      <c r="AR234" s="2">
        <v>99.7</v>
      </c>
    </row>
    <row r="235" spans="39:44" x14ac:dyDescent="0.25">
      <c r="AM235" s="2"/>
      <c r="AN235" s="2" t="s">
        <v>366</v>
      </c>
      <c r="AO235" s="2">
        <v>1</v>
      </c>
      <c r="AP235" s="2">
        <v>0.3</v>
      </c>
      <c r="AQ235" s="2">
        <v>0.3</v>
      </c>
      <c r="AR235" s="2">
        <v>100</v>
      </c>
    </row>
    <row r="236" spans="39:44" x14ac:dyDescent="0.25">
      <c r="AM236" s="2"/>
      <c r="AN236" s="2" t="s">
        <v>216</v>
      </c>
      <c r="AO236" s="2">
        <v>394</v>
      </c>
      <c r="AP236" s="2">
        <v>100</v>
      </c>
      <c r="AQ236" s="2">
        <v>100</v>
      </c>
      <c r="AR236" s="2"/>
    </row>
    <row r="237" spans="39:44" x14ac:dyDescent="0.25">
      <c r="AM237" s="2"/>
      <c r="AN237" s="2"/>
      <c r="AO237" s="2"/>
      <c r="AP237" s="2"/>
      <c r="AQ237" s="2"/>
      <c r="AR237" s="2"/>
    </row>
    <row r="238" spans="39:44" x14ac:dyDescent="0.25">
      <c r="AM238" s="2"/>
      <c r="AN238" s="2"/>
      <c r="AO238" s="2"/>
      <c r="AP238" s="2"/>
      <c r="AQ238" s="2"/>
      <c r="AR238" s="2"/>
    </row>
    <row r="239" spans="39:44" x14ac:dyDescent="0.25">
      <c r="AM239" s="2"/>
      <c r="AN239" s="2"/>
      <c r="AO239" s="2"/>
      <c r="AP239" s="2"/>
      <c r="AQ239" s="2"/>
      <c r="AR239" s="2"/>
    </row>
    <row r="240" spans="39:44" x14ac:dyDescent="0.25">
      <c r="AM240" s="2" t="s">
        <v>189</v>
      </c>
      <c r="AN240" s="2"/>
      <c r="AO240" s="2"/>
      <c r="AP240" s="2"/>
      <c r="AQ240" s="2"/>
      <c r="AR240" s="2"/>
    </row>
    <row r="241" spans="39:44" x14ac:dyDescent="0.25">
      <c r="AM241" s="2"/>
      <c r="AN241" s="2"/>
      <c r="AO241" s="2" t="s">
        <v>317</v>
      </c>
      <c r="AP241" s="2" t="s">
        <v>318</v>
      </c>
      <c r="AQ241" s="2" t="s">
        <v>319</v>
      </c>
      <c r="AR241" s="2" t="s">
        <v>320</v>
      </c>
    </row>
    <row r="242" spans="39:44" x14ac:dyDescent="0.25">
      <c r="AM242" s="2" t="s">
        <v>321</v>
      </c>
      <c r="AN242" s="2"/>
      <c r="AO242" s="2">
        <v>360</v>
      </c>
      <c r="AP242" s="2">
        <v>91.4</v>
      </c>
      <c r="AQ242" s="2">
        <v>91.4</v>
      </c>
      <c r="AR242" s="2">
        <v>91.4</v>
      </c>
    </row>
    <row r="243" spans="39:44" x14ac:dyDescent="0.25">
      <c r="AM243" s="2"/>
      <c r="AN243" s="2" t="s">
        <v>367</v>
      </c>
      <c r="AO243" s="2">
        <v>1</v>
      </c>
      <c r="AP243" s="2">
        <v>0.3</v>
      </c>
      <c r="AQ243" s="2">
        <v>0.3</v>
      </c>
      <c r="AR243" s="2">
        <v>91.6</v>
      </c>
    </row>
    <row r="244" spans="39:44" x14ac:dyDescent="0.25">
      <c r="AM244" s="2"/>
      <c r="AN244" s="2" t="s">
        <v>368</v>
      </c>
      <c r="AO244" s="2">
        <v>1</v>
      </c>
      <c r="AP244" s="2">
        <v>0.3</v>
      </c>
      <c r="AQ244" s="2">
        <v>0.3</v>
      </c>
      <c r="AR244" s="2">
        <v>91.9</v>
      </c>
    </row>
    <row r="245" spans="39:44" x14ac:dyDescent="0.25">
      <c r="AM245" s="2"/>
      <c r="AN245" s="2" t="s">
        <v>369</v>
      </c>
      <c r="AO245" s="2">
        <v>1</v>
      </c>
      <c r="AP245" s="2">
        <v>0.3</v>
      </c>
      <c r="AQ245" s="2">
        <v>0.3</v>
      </c>
      <c r="AR245" s="2">
        <v>92.1</v>
      </c>
    </row>
    <row r="246" spans="39:44" x14ac:dyDescent="0.25">
      <c r="AM246" s="2"/>
      <c r="AN246" s="2" t="s">
        <v>370</v>
      </c>
      <c r="AO246" s="2">
        <v>1</v>
      </c>
      <c r="AP246" s="2">
        <v>0.3</v>
      </c>
      <c r="AQ246" s="2">
        <v>0.3</v>
      </c>
      <c r="AR246" s="2">
        <v>92.4</v>
      </c>
    </row>
    <row r="247" spans="39:44" x14ac:dyDescent="0.25">
      <c r="AM247" s="2"/>
      <c r="AN247" s="2" t="s">
        <v>371</v>
      </c>
      <c r="AO247" s="2">
        <v>1</v>
      </c>
      <c r="AP247" s="2">
        <v>0.3</v>
      </c>
      <c r="AQ247" s="2">
        <v>0.3</v>
      </c>
      <c r="AR247" s="2">
        <v>92.6</v>
      </c>
    </row>
    <row r="248" spans="39:44" x14ac:dyDescent="0.25">
      <c r="AM248" s="2"/>
      <c r="AN248" s="2" t="s">
        <v>372</v>
      </c>
      <c r="AO248" s="2">
        <v>1</v>
      </c>
      <c r="AP248" s="2">
        <v>0.3</v>
      </c>
      <c r="AQ248" s="2">
        <v>0.3</v>
      </c>
      <c r="AR248" s="2">
        <v>92.9</v>
      </c>
    </row>
    <row r="249" spans="39:44" x14ac:dyDescent="0.25">
      <c r="AM249" s="2"/>
      <c r="AN249" s="2" t="s">
        <v>373</v>
      </c>
      <c r="AO249" s="2">
        <v>1</v>
      </c>
      <c r="AP249" s="2">
        <v>0.3</v>
      </c>
      <c r="AQ249" s="2">
        <v>0.3</v>
      </c>
      <c r="AR249" s="2">
        <v>93.1</v>
      </c>
    </row>
    <row r="250" spans="39:44" x14ac:dyDescent="0.25">
      <c r="AM250" s="2"/>
      <c r="AN250" s="2" t="s">
        <v>374</v>
      </c>
      <c r="AO250" s="2">
        <v>1</v>
      </c>
      <c r="AP250" s="2">
        <v>0.3</v>
      </c>
      <c r="AQ250" s="2">
        <v>0.3</v>
      </c>
      <c r="AR250" s="2">
        <v>93.4</v>
      </c>
    </row>
    <row r="251" spans="39:44" x14ac:dyDescent="0.25">
      <c r="AM251" s="2"/>
      <c r="AN251" s="2" t="s">
        <v>375</v>
      </c>
      <c r="AO251" s="2">
        <v>1</v>
      </c>
      <c r="AP251" s="2">
        <v>0.3</v>
      </c>
      <c r="AQ251" s="2">
        <v>0.3</v>
      </c>
      <c r="AR251" s="2">
        <v>93.7</v>
      </c>
    </row>
    <row r="252" spans="39:44" x14ac:dyDescent="0.25">
      <c r="AM252" s="2"/>
      <c r="AN252" s="2" t="s">
        <v>376</v>
      </c>
      <c r="AO252" s="2">
        <v>1</v>
      </c>
      <c r="AP252" s="2">
        <v>0.3</v>
      </c>
      <c r="AQ252" s="2">
        <v>0.3</v>
      </c>
      <c r="AR252" s="2">
        <v>93.9</v>
      </c>
    </row>
    <row r="253" spans="39:44" x14ac:dyDescent="0.25">
      <c r="AM253" s="2"/>
      <c r="AN253" s="2" t="s">
        <v>377</v>
      </c>
      <c r="AO253" s="2">
        <v>1</v>
      </c>
      <c r="AP253" s="2">
        <v>0.3</v>
      </c>
      <c r="AQ253" s="2">
        <v>0.3</v>
      </c>
      <c r="AR253" s="2">
        <v>94.2</v>
      </c>
    </row>
    <row r="254" spans="39:44" x14ac:dyDescent="0.25">
      <c r="AM254" s="2"/>
      <c r="AN254" s="2" t="s">
        <v>378</v>
      </c>
      <c r="AO254" s="2">
        <v>1</v>
      </c>
      <c r="AP254" s="2">
        <v>0.3</v>
      </c>
      <c r="AQ254" s="2">
        <v>0.3</v>
      </c>
      <c r="AR254" s="2">
        <v>94.4</v>
      </c>
    </row>
    <row r="255" spans="39:44" x14ac:dyDescent="0.25">
      <c r="AM255" s="2"/>
      <c r="AN255" s="2" t="s">
        <v>379</v>
      </c>
      <c r="AO255" s="2">
        <v>1</v>
      </c>
      <c r="AP255" s="2">
        <v>0.3</v>
      </c>
      <c r="AQ255" s="2">
        <v>0.3</v>
      </c>
      <c r="AR255" s="2">
        <v>94.7</v>
      </c>
    </row>
    <row r="256" spans="39:44" x14ac:dyDescent="0.25">
      <c r="AM256" s="2"/>
      <c r="AN256" s="2" t="s">
        <v>380</v>
      </c>
      <c r="AO256" s="2">
        <v>1</v>
      </c>
      <c r="AP256" s="2">
        <v>0.3</v>
      </c>
      <c r="AQ256" s="2">
        <v>0.3</v>
      </c>
      <c r="AR256" s="2">
        <v>94.9</v>
      </c>
    </row>
    <row r="257" spans="39:44" x14ac:dyDescent="0.25">
      <c r="AM257" s="2"/>
      <c r="AN257" s="2" t="s">
        <v>381</v>
      </c>
      <c r="AO257" s="2">
        <v>1</v>
      </c>
      <c r="AP257" s="2">
        <v>0.3</v>
      </c>
      <c r="AQ257" s="2">
        <v>0.3</v>
      </c>
      <c r="AR257" s="2">
        <v>95.2</v>
      </c>
    </row>
    <row r="258" spans="39:44" x14ac:dyDescent="0.25">
      <c r="AM258" s="2"/>
      <c r="AN258" s="2" t="s">
        <v>382</v>
      </c>
      <c r="AO258" s="2">
        <v>1</v>
      </c>
      <c r="AP258" s="2">
        <v>0.3</v>
      </c>
      <c r="AQ258" s="2">
        <v>0.3</v>
      </c>
      <c r="AR258" s="2">
        <v>95.4</v>
      </c>
    </row>
    <row r="259" spans="39:44" x14ac:dyDescent="0.25">
      <c r="AM259" s="2"/>
      <c r="AN259" s="2" t="s">
        <v>383</v>
      </c>
      <c r="AO259" s="2">
        <v>1</v>
      </c>
      <c r="AP259" s="2">
        <v>0.3</v>
      </c>
      <c r="AQ259" s="2">
        <v>0.3</v>
      </c>
      <c r="AR259" s="2">
        <v>95.7</v>
      </c>
    </row>
    <row r="260" spans="39:44" x14ac:dyDescent="0.25">
      <c r="AM260" s="2"/>
      <c r="AN260" s="2" t="s">
        <v>384</v>
      </c>
      <c r="AO260" s="2">
        <v>1</v>
      </c>
      <c r="AP260" s="2">
        <v>0.3</v>
      </c>
      <c r="AQ260" s="2">
        <v>0.3</v>
      </c>
      <c r="AR260" s="2">
        <v>95.9</v>
      </c>
    </row>
    <row r="261" spans="39:44" x14ac:dyDescent="0.25">
      <c r="AM261" s="2"/>
      <c r="AN261" s="2" t="s">
        <v>385</v>
      </c>
      <c r="AO261" s="2">
        <v>1</v>
      </c>
      <c r="AP261" s="2">
        <v>0.3</v>
      </c>
      <c r="AQ261" s="2">
        <v>0.3</v>
      </c>
      <c r="AR261" s="2">
        <v>96.2</v>
      </c>
    </row>
    <row r="262" spans="39:44" x14ac:dyDescent="0.25">
      <c r="AM262" s="2"/>
      <c r="AN262" s="2" t="s">
        <v>386</v>
      </c>
      <c r="AO262" s="2">
        <v>1</v>
      </c>
      <c r="AP262" s="2">
        <v>0.3</v>
      </c>
      <c r="AQ262" s="2">
        <v>0.3</v>
      </c>
      <c r="AR262" s="2">
        <v>96.4</v>
      </c>
    </row>
    <row r="263" spans="39:44" x14ac:dyDescent="0.25">
      <c r="AM263" s="2"/>
      <c r="AN263" s="2" t="s">
        <v>387</v>
      </c>
      <c r="AO263" s="2">
        <v>1</v>
      </c>
      <c r="AP263" s="2">
        <v>0.3</v>
      </c>
      <c r="AQ263" s="2">
        <v>0.3</v>
      </c>
      <c r="AR263" s="2">
        <v>96.7</v>
      </c>
    </row>
    <row r="264" spans="39:44" x14ac:dyDescent="0.25">
      <c r="AM264" s="2"/>
      <c r="AN264" s="2" t="s">
        <v>388</v>
      </c>
      <c r="AO264" s="2">
        <v>1</v>
      </c>
      <c r="AP264" s="2">
        <v>0.3</v>
      </c>
      <c r="AQ264" s="2">
        <v>0.3</v>
      </c>
      <c r="AR264" s="2">
        <v>97</v>
      </c>
    </row>
    <row r="265" spans="39:44" x14ac:dyDescent="0.25">
      <c r="AM265" s="2"/>
      <c r="AN265" s="2" t="s">
        <v>389</v>
      </c>
      <c r="AO265" s="2">
        <v>1</v>
      </c>
      <c r="AP265" s="2">
        <v>0.3</v>
      </c>
      <c r="AQ265" s="2">
        <v>0.3</v>
      </c>
      <c r="AR265" s="2">
        <v>97.2</v>
      </c>
    </row>
    <row r="266" spans="39:44" x14ac:dyDescent="0.25">
      <c r="AM266" s="2"/>
      <c r="AN266" s="2" t="s">
        <v>390</v>
      </c>
      <c r="AO266" s="2">
        <v>1</v>
      </c>
      <c r="AP266" s="2">
        <v>0.3</v>
      </c>
      <c r="AQ266" s="2">
        <v>0.3</v>
      </c>
      <c r="AR266" s="2">
        <v>97.5</v>
      </c>
    </row>
    <row r="267" spans="39:44" x14ac:dyDescent="0.25">
      <c r="AM267" s="2"/>
      <c r="AN267" s="2" t="s">
        <v>391</v>
      </c>
      <c r="AO267" s="2">
        <v>1</v>
      </c>
      <c r="AP267" s="2">
        <v>0.3</v>
      </c>
      <c r="AQ267" s="2">
        <v>0.3</v>
      </c>
      <c r="AR267" s="2">
        <v>97.7</v>
      </c>
    </row>
    <row r="268" spans="39:44" x14ac:dyDescent="0.25">
      <c r="AM268" s="2"/>
      <c r="AN268" s="2" t="s">
        <v>392</v>
      </c>
      <c r="AO268" s="2">
        <v>1</v>
      </c>
      <c r="AP268" s="2">
        <v>0.3</v>
      </c>
      <c r="AQ268" s="2">
        <v>0.3</v>
      </c>
      <c r="AR268" s="2">
        <v>98</v>
      </c>
    </row>
    <row r="269" spans="39:44" x14ac:dyDescent="0.25">
      <c r="AM269" s="2"/>
      <c r="AN269" s="2" t="s">
        <v>393</v>
      </c>
      <c r="AO269" s="2">
        <v>1</v>
      </c>
      <c r="AP269" s="2">
        <v>0.3</v>
      </c>
      <c r="AQ269" s="2">
        <v>0.3</v>
      </c>
      <c r="AR269" s="2">
        <v>98.2</v>
      </c>
    </row>
    <row r="270" spans="39:44" x14ac:dyDescent="0.25">
      <c r="AM270" s="2"/>
      <c r="AN270" s="2" t="s">
        <v>394</v>
      </c>
      <c r="AO270" s="2">
        <v>1</v>
      </c>
      <c r="AP270" s="2">
        <v>0.3</v>
      </c>
      <c r="AQ270" s="2">
        <v>0.3</v>
      </c>
      <c r="AR270" s="2">
        <v>98.5</v>
      </c>
    </row>
    <row r="271" spans="39:44" x14ac:dyDescent="0.25">
      <c r="AM271" s="2"/>
      <c r="AN271" s="2" t="s">
        <v>395</v>
      </c>
      <c r="AO271" s="2">
        <v>1</v>
      </c>
      <c r="AP271" s="2">
        <v>0.3</v>
      </c>
      <c r="AQ271" s="2">
        <v>0.3</v>
      </c>
      <c r="AR271" s="2">
        <v>98.7</v>
      </c>
    </row>
    <row r="272" spans="39:44" x14ac:dyDescent="0.25">
      <c r="AM272" s="2"/>
      <c r="AN272" s="2" t="s">
        <v>396</v>
      </c>
      <c r="AO272" s="2">
        <v>1</v>
      </c>
      <c r="AP272" s="2">
        <v>0.3</v>
      </c>
      <c r="AQ272" s="2">
        <v>0.3</v>
      </c>
      <c r="AR272" s="2">
        <v>99</v>
      </c>
    </row>
    <row r="273" spans="39:44" x14ac:dyDescent="0.25">
      <c r="AM273" s="2"/>
      <c r="AN273" s="2" t="s">
        <v>397</v>
      </c>
      <c r="AO273" s="2">
        <v>1</v>
      </c>
      <c r="AP273" s="2">
        <v>0.3</v>
      </c>
      <c r="AQ273" s="2">
        <v>0.3</v>
      </c>
      <c r="AR273" s="2">
        <v>99.2</v>
      </c>
    </row>
    <row r="274" spans="39:44" x14ac:dyDescent="0.25">
      <c r="AM274" s="2"/>
      <c r="AN274" s="2" t="s">
        <v>398</v>
      </c>
      <c r="AO274" s="2">
        <v>1</v>
      </c>
      <c r="AP274" s="2">
        <v>0.3</v>
      </c>
      <c r="AQ274" s="2">
        <v>0.3</v>
      </c>
      <c r="AR274" s="2">
        <v>99.5</v>
      </c>
    </row>
    <row r="275" spans="39:44" x14ac:dyDescent="0.25">
      <c r="AM275" s="2"/>
      <c r="AN275" s="2" t="s">
        <v>399</v>
      </c>
      <c r="AO275" s="2">
        <v>1</v>
      </c>
      <c r="AP275" s="2">
        <v>0.3</v>
      </c>
      <c r="AQ275" s="2">
        <v>0.3</v>
      </c>
      <c r="AR275" s="2">
        <v>99.7</v>
      </c>
    </row>
    <row r="276" spans="39:44" x14ac:dyDescent="0.25">
      <c r="AM276" s="2"/>
      <c r="AN276" s="2" t="s">
        <v>400</v>
      </c>
      <c r="AO276" s="2">
        <v>1</v>
      </c>
      <c r="AP276" s="2">
        <v>0.3</v>
      </c>
      <c r="AQ276" s="2">
        <v>0.3</v>
      </c>
      <c r="AR276" s="2">
        <v>100</v>
      </c>
    </row>
    <row r="277" spans="39:44" x14ac:dyDescent="0.25">
      <c r="AM277" s="2"/>
      <c r="AN277" s="2" t="s">
        <v>216</v>
      </c>
      <c r="AO277" s="2">
        <v>394</v>
      </c>
      <c r="AP277" s="2">
        <v>100</v>
      </c>
      <c r="AQ277" s="2">
        <v>100</v>
      </c>
      <c r="AR277" s="2"/>
    </row>
    <row r="278" spans="39:44" x14ac:dyDescent="0.25">
      <c r="AM278" s="2"/>
      <c r="AN278" s="2"/>
      <c r="AO278" s="2"/>
      <c r="AP278" s="2"/>
      <c r="AQ278" s="2"/>
      <c r="AR278" s="2"/>
    </row>
    <row r="279" spans="39:44" x14ac:dyDescent="0.25">
      <c r="AM279" s="2"/>
      <c r="AN279" s="2"/>
      <c r="AO279" s="2"/>
      <c r="AP279" s="2"/>
      <c r="AQ279" s="2"/>
      <c r="AR279" s="2"/>
    </row>
    <row r="280" spans="39:44" x14ac:dyDescent="0.25">
      <c r="AM280" s="2"/>
      <c r="AN280" s="2"/>
      <c r="AO280" s="2"/>
      <c r="AP280" s="2"/>
      <c r="AQ280" s="2"/>
      <c r="AR280" s="2"/>
    </row>
    <row r="281" spans="39:44" x14ac:dyDescent="0.25">
      <c r="AM281" s="2" t="s">
        <v>401</v>
      </c>
      <c r="AN281" s="2"/>
      <c r="AO281" s="2"/>
      <c r="AP281" s="2"/>
      <c r="AQ281" s="2"/>
      <c r="AR281" s="2"/>
    </row>
    <row r="282" spans="39:44" x14ac:dyDescent="0.25">
      <c r="AM282" s="2"/>
      <c r="AN282" s="2"/>
      <c r="AO282" s="2" t="s">
        <v>317</v>
      </c>
      <c r="AP282" s="2" t="s">
        <v>318</v>
      </c>
      <c r="AQ282" s="2" t="s">
        <v>319</v>
      </c>
      <c r="AR282" s="2" t="s">
        <v>320</v>
      </c>
    </row>
    <row r="283" spans="39:44" x14ac:dyDescent="0.25">
      <c r="AM283" s="2" t="s">
        <v>321</v>
      </c>
      <c r="AN283" s="2" t="s">
        <v>402</v>
      </c>
      <c r="AO283" s="2">
        <v>122</v>
      </c>
      <c r="AP283" s="2">
        <v>31</v>
      </c>
      <c r="AQ283" s="2">
        <v>31</v>
      </c>
      <c r="AR283" s="2">
        <v>31</v>
      </c>
    </row>
    <row r="284" spans="39:44" x14ac:dyDescent="0.25">
      <c r="AM284" s="2"/>
      <c r="AN284" s="2" t="s">
        <v>403</v>
      </c>
      <c r="AO284" s="2">
        <v>272</v>
      </c>
      <c r="AP284" s="2">
        <v>69</v>
      </c>
      <c r="AQ284" s="2">
        <v>69</v>
      </c>
      <c r="AR284" s="2">
        <v>100</v>
      </c>
    </row>
    <row r="285" spans="39:44" x14ac:dyDescent="0.25">
      <c r="AM285" s="2"/>
      <c r="AN285" s="2" t="s">
        <v>216</v>
      </c>
      <c r="AO285" s="2">
        <v>394</v>
      </c>
      <c r="AP285" s="2">
        <v>100</v>
      </c>
      <c r="AQ285" s="2">
        <v>100</v>
      </c>
      <c r="AR285" s="2"/>
    </row>
    <row r="286" spans="39:44" x14ac:dyDescent="0.25">
      <c r="AM286" s="2"/>
      <c r="AN286" s="2"/>
      <c r="AO286" s="2"/>
      <c r="AP286" s="2"/>
      <c r="AQ286" s="2"/>
      <c r="AR286" s="2"/>
    </row>
    <row r="287" spans="39:44" x14ac:dyDescent="0.25">
      <c r="AM287" s="2"/>
      <c r="AN287" s="2"/>
      <c r="AO287" s="2"/>
      <c r="AP287" s="2"/>
      <c r="AQ287" s="2"/>
      <c r="AR287" s="2"/>
    </row>
    <row r="288" spans="39:44" x14ac:dyDescent="0.25">
      <c r="AM288" s="2"/>
      <c r="AN288" s="2"/>
      <c r="AO288" s="2"/>
      <c r="AP288" s="2"/>
      <c r="AQ288" s="2"/>
      <c r="AR288" s="2"/>
    </row>
    <row r="289" spans="39:44" x14ac:dyDescent="0.25">
      <c r="AM289" s="2" t="s">
        <v>190</v>
      </c>
      <c r="AN289" s="2"/>
      <c r="AO289" s="2"/>
      <c r="AP289" s="2"/>
      <c r="AQ289" s="2"/>
      <c r="AR289" s="2"/>
    </row>
    <row r="290" spans="39:44" x14ac:dyDescent="0.25">
      <c r="AM290" s="2"/>
      <c r="AN290" s="2"/>
      <c r="AO290" s="2" t="s">
        <v>317</v>
      </c>
      <c r="AP290" s="2" t="s">
        <v>318</v>
      </c>
      <c r="AQ290" s="2" t="s">
        <v>319</v>
      </c>
      <c r="AR290" s="2" t="s">
        <v>320</v>
      </c>
    </row>
    <row r="291" spans="39:44" x14ac:dyDescent="0.25">
      <c r="AM291" s="2" t="s">
        <v>321</v>
      </c>
      <c r="AN291" s="2"/>
      <c r="AO291" s="2">
        <v>372</v>
      </c>
      <c r="AP291" s="2">
        <v>94.4</v>
      </c>
      <c r="AQ291" s="2">
        <v>94.4</v>
      </c>
      <c r="AR291" s="2">
        <v>94.4</v>
      </c>
    </row>
    <row r="292" spans="39:44" x14ac:dyDescent="0.25">
      <c r="AM292" s="2"/>
      <c r="AN292" s="2" t="s">
        <v>404</v>
      </c>
      <c r="AO292" s="2">
        <v>1</v>
      </c>
      <c r="AP292" s="2">
        <v>0.3</v>
      </c>
      <c r="AQ292" s="2">
        <v>0.3</v>
      </c>
      <c r="AR292" s="2">
        <v>94.7</v>
      </c>
    </row>
    <row r="293" spans="39:44" x14ac:dyDescent="0.25">
      <c r="AM293" s="2"/>
      <c r="AN293" s="2" t="s">
        <v>405</v>
      </c>
      <c r="AO293" s="2">
        <v>1</v>
      </c>
      <c r="AP293" s="2">
        <v>0.3</v>
      </c>
      <c r="AQ293" s="2">
        <v>0.3</v>
      </c>
      <c r="AR293" s="2">
        <v>94.9</v>
      </c>
    </row>
    <row r="294" spans="39:44" x14ac:dyDescent="0.25">
      <c r="AM294" s="2"/>
      <c r="AN294" s="2" t="s">
        <v>406</v>
      </c>
      <c r="AO294" s="2">
        <v>1</v>
      </c>
      <c r="AP294" s="2">
        <v>0.3</v>
      </c>
      <c r="AQ294" s="2">
        <v>0.3</v>
      </c>
      <c r="AR294" s="2">
        <v>95.2</v>
      </c>
    </row>
    <row r="295" spans="39:44" x14ac:dyDescent="0.25">
      <c r="AM295" s="2"/>
      <c r="AN295" s="2" t="s">
        <v>407</v>
      </c>
      <c r="AO295" s="2">
        <v>1</v>
      </c>
      <c r="AP295" s="2">
        <v>0.3</v>
      </c>
      <c r="AQ295" s="2">
        <v>0.3</v>
      </c>
      <c r="AR295" s="2">
        <v>95.4</v>
      </c>
    </row>
    <row r="296" spans="39:44" x14ac:dyDescent="0.25">
      <c r="AM296" s="2"/>
      <c r="AN296" s="2" t="s">
        <v>408</v>
      </c>
      <c r="AO296" s="2">
        <v>1</v>
      </c>
      <c r="AP296" s="2">
        <v>0.3</v>
      </c>
      <c r="AQ296" s="2">
        <v>0.3</v>
      </c>
      <c r="AR296" s="2">
        <v>95.7</v>
      </c>
    </row>
    <row r="297" spans="39:44" x14ac:dyDescent="0.25">
      <c r="AM297" s="2"/>
      <c r="AN297" s="2" t="s">
        <v>409</v>
      </c>
      <c r="AO297" s="2">
        <v>1</v>
      </c>
      <c r="AP297" s="2">
        <v>0.3</v>
      </c>
      <c r="AQ297" s="2">
        <v>0.3</v>
      </c>
      <c r="AR297" s="2">
        <v>95.9</v>
      </c>
    </row>
    <row r="298" spans="39:44" x14ac:dyDescent="0.25">
      <c r="AM298" s="2"/>
      <c r="AN298" s="2" t="s">
        <v>410</v>
      </c>
      <c r="AO298" s="2">
        <v>1</v>
      </c>
      <c r="AP298" s="2">
        <v>0.3</v>
      </c>
      <c r="AQ298" s="2">
        <v>0.3</v>
      </c>
      <c r="AR298" s="2">
        <v>96.2</v>
      </c>
    </row>
    <row r="299" spans="39:44" x14ac:dyDescent="0.25">
      <c r="AM299" s="2"/>
      <c r="AN299" s="2" t="s">
        <v>411</v>
      </c>
      <c r="AO299" s="2">
        <v>1</v>
      </c>
      <c r="AP299" s="2">
        <v>0.3</v>
      </c>
      <c r="AQ299" s="2">
        <v>0.3</v>
      </c>
      <c r="AR299" s="2">
        <v>96.4</v>
      </c>
    </row>
    <row r="300" spans="39:44" x14ac:dyDescent="0.25">
      <c r="AM300" s="2"/>
      <c r="AN300" s="2" t="s">
        <v>412</v>
      </c>
      <c r="AO300" s="2">
        <v>1</v>
      </c>
      <c r="AP300" s="2">
        <v>0.3</v>
      </c>
      <c r="AQ300" s="2">
        <v>0.3</v>
      </c>
      <c r="AR300" s="2">
        <v>96.7</v>
      </c>
    </row>
    <row r="301" spans="39:44" x14ac:dyDescent="0.25">
      <c r="AM301" s="2"/>
      <c r="AN301" s="2" t="s">
        <v>413</v>
      </c>
      <c r="AO301" s="2">
        <v>1</v>
      </c>
      <c r="AP301" s="2">
        <v>0.3</v>
      </c>
      <c r="AQ301" s="2">
        <v>0.3</v>
      </c>
      <c r="AR301" s="2">
        <v>97</v>
      </c>
    </row>
    <row r="302" spans="39:44" x14ac:dyDescent="0.25">
      <c r="AM302" s="2"/>
      <c r="AN302" s="2" t="s">
        <v>414</v>
      </c>
      <c r="AO302" s="2">
        <v>1</v>
      </c>
      <c r="AP302" s="2">
        <v>0.3</v>
      </c>
      <c r="AQ302" s="2">
        <v>0.3</v>
      </c>
      <c r="AR302" s="2">
        <v>97.2</v>
      </c>
    </row>
    <row r="303" spans="39:44" x14ac:dyDescent="0.25">
      <c r="AM303" s="2"/>
      <c r="AN303" s="2" t="s">
        <v>415</v>
      </c>
      <c r="AO303" s="2">
        <v>1</v>
      </c>
      <c r="AP303" s="2">
        <v>0.3</v>
      </c>
      <c r="AQ303" s="2">
        <v>0.3</v>
      </c>
      <c r="AR303" s="2">
        <v>97.5</v>
      </c>
    </row>
    <row r="304" spans="39:44" x14ac:dyDescent="0.25">
      <c r="AM304" s="2"/>
      <c r="AN304" s="2" t="s">
        <v>416</v>
      </c>
      <c r="AO304" s="2">
        <v>1</v>
      </c>
      <c r="AP304" s="2">
        <v>0.3</v>
      </c>
      <c r="AQ304" s="2">
        <v>0.3</v>
      </c>
      <c r="AR304" s="2">
        <v>97.7</v>
      </c>
    </row>
    <row r="305" spans="39:44" x14ac:dyDescent="0.25">
      <c r="AM305" s="2"/>
      <c r="AN305" s="2" t="s">
        <v>417</v>
      </c>
      <c r="AO305" s="2">
        <v>1</v>
      </c>
      <c r="AP305" s="2">
        <v>0.3</v>
      </c>
      <c r="AQ305" s="2">
        <v>0.3</v>
      </c>
      <c r="AR305" s="2">
        <v>98</v>
      </c>
    </row>
    <row r="306" spans="39:44" x14ac:dyDescent="0.25">
      <c r="AM306" s="2"/>
      <c r="AN306" s="2" t="s">
        <v>418</v>
      </c>
      <c r="AO306" s="2">
        <v>1</v>
      </c>
      <c r="AP306" s="2">
        <v>0.3</v>
      </c>
      <c r="AQ306" s="2">
        <v>0.3</v>
      </c>
      <c r="AR306" s="2">
        <v>98.2</v>
      </c>
    </row>
    <row r="307" spans="39:44" x14ac:dyDescent="0.25">
      <c r="AM307" s="2"/>
      <c r="AN307" s="2" t="s">
        <v>419</v>
      </c>
      <c r="AO307" s="2">
        <v>1</v>
      </c>
      <c r="AP307" s="2">
        <v>0.3</v>
      </c>
      <c r="AQ307" s="2">
        <v>0.3</v>
      </c>
      <c r="AR307" s="2">
        <v>98.5</v>
      </c>
    </row>
    <row r="308" spans="39:44" x14ac:dyDescent="0.25">
      <c r="AM308" s="2"/>
      <c r="AN308" s="2" t="s">
        <v>420</v>
      </c>
      <c r="AO308" s="2">
        <v>1</v>
      </c>
      <c r="AP308" s="2">
        <v>0.3</v>
      </c>
      <c r="AQ308" s="2">
        <v>0.3</v>
      </c>
      <c r="AR308" s="2">
        <v>98.7</v>
      </c>
    </row>
    <row r="309" spans="39:44" x14ac:dyDescent="0.25">
      <c r="AM309" s="2"/>
      <c r="AN309" s="2" t="s">
        <v>421</v>
      </c>
      <c r="AO309" s="2">
        <v>1</v>
      </c>
      <c r="AP309" s="2">
        <v>0.3</v>
      </c>
      <c r="AQ309" s="2">
        <v>0.3</v>
      </c>
      <c r="AR309" s="2">
        <v>99</v>
      </c>
    </row>
    <row r="310" spans="39:44" x14ac:dyDescent="0.25">
      <c r="AM310" s="2"/>
      <c r="AN310" s="2" t="s">
        <v>422</v>
      </c>
      <c r="AO310" s="2">
        <v>1</v>
      </c>
      <c r="AP310" s="2">
        <v>0.3</v>
      </c>
      <c r="AQ310" s="2">
        <v>0.3</v>
      </c>
      <c r="AR310" s="2">
        <v>99.2</v>
      </c>
    </row>
    <row r="311" spans="39:44" x14ac:dyDescent="0.25">
      <c r="AM311" s="2"/>
      <c r="AN311" s="2" t="s">
        <v>423</v>
      </c>
      <c r="AO311" s="2">
        <v>1</v>
      </c>
      <c r="AP311" s="2">
        <v>0.3</v>
      </c>
      <c r="AQ311" s="2">
        <v>0.3</v>
      </c>
      <c r="AR311" s="2">
        <v>99.5</v>
      </c>
    </row>
    <row r="312" spans="39:44" x14ac:dyDescent="0.25">
      <c r="AM312" s="2"/>
      <c r="AN312" s="2" t="s">
        <v>424</v>
      </c>
      <c r="AO312" s="2">
        <v>1</v>
      </c>
      <c r="AP312" s="2">
        <v>0.3</v>
      </c>
      <c r="AQ312" s="2">
        <v>0.3</v>
      </c>
      <c r="AR312" s="2">
        <v>99.7</v>
      </c>
    </row>
    <row r="313" spans="39:44" x14ac:dyDescent="0.25">
      <c r="AM313" s="2"/>
      <c r="AN313" s="2" t="s">
        <v>425</v>
      </c>
      <c r="AO313" s="2">
        <v>1</v>
      </c>
      <c r="AP313" s="2">
        <v>0.3</v>
      </c>
      <c r="AQ313" s="2">
        <v>0.3</v>
      </c>
      <c r="AR313" s="2">
        <v>100</v>
      </c>
    </row>
    <row r="314" spans="39:44" x14ac:dyDescent="0.25">
      <c r="AM314" s="2"/>
      <c r="AN314" s="2" t="s">
        <v>216</v>
      </c>
      <c r="AO314" s="2">
        <v>394</v>
      </c>
      <c r="AP314" s="2">
        <v>100</v>
      </c>
      <c r="AQ314" s="2">
        <v>100</v>
      </c>
      <c r="AR314" s="2"/>
    </row>
    <row r="315" spans="39:44" x14ac:dyDescent="0.25">
      <c r="AM315" s="2"/>
      <c r="AN315" s="2"/>
      <c r="AO315" s="2"/>
      <c r="AP315" s="2"/>
      <c r="AQ315" s="2"/>
      <c r="AR315" s="2"/>
    </row>
    <row r="316" spans="39:44" x14ac:dyDescent="0.25">
      <c r="AM316" s="2"/>
      <c r="AN316" s="2"/>
      <c r="AO316" s="2"/>
      <c r="AP316" s="2"/>
      <c r="AQ316" s="2"/>
      <c r="AR316" s="2"/>
    </row>
    <row r="317" spans="39:44" x14ac:dyDescent="0.25">
      <c r="AM317" s="2"/>
      <c r="AN317" s="2"/>
      <c r="AO317" s="2"/>
      <c r="AP317" s="2"/>
      <c r="AQ317" s="2"/>
      <c r="AR317" s="2"/>
    </row>
    <row r="318" spans="39:44" x14ac:dyDescent="0.25">
      <c r="AM318" s="2" t="s">
        <v>204</v>
      </c>
      <c r="AN318" s="2"/>
      <c r="AO318" s="2"/>
      <c r="AP318" s="2"/>
      <c r="AQ318" s="2"/>
      <c r="AR318" s="2"/>
    </row>
    <row r="319" spans="39:44" x14ac:dyDescent="0.25">
      <c r="AM319" s="2"/>
      <c r="AN319" s="2"/>
      <c r="AO319" s="2" t="s">
        <v>317</v>
      </c>
      <c r="AP319" s="2" t="s">
        <v>318</v>
      </c>
      <c r="AQ319" s="2" t="s">
        <v>319</v>
      </c>
      <c r="AR319" s="2" t="s">
        <v>320</v>
      </c>
    </row>
    <row r="320" spans="39:44" x14ac:dyDescent="0.25">
      <c r="AM320" s="2" t="s">
        <v>321</v>
      </c>
      <c r="AN320" s="2"/>
      <c r="AO320" s="2">
        <v>366</v>
      </c>
      <c r="AP320" s="2">
        <v>92.9</v>
      </c>
      <c r="AQ320" s="2">
        <v>92.9</v>
      </c>
      <c r="AR320" s="2">
        <v>92.9</v>
      </c>
    </row>
    <row r="321" spans="39:44" x14ac:dyDescent="0.25">
      <c r="AM321" s="2"/>
      <c r="AN321" s="2" t="s">
        <v>426</v>
      </c>
      <c r="AO321" s="2">
        <v>1</v>
      </c>
      <c r="AP321" s="2">
        <v>0.3</v>
      </c>
      <c r="AQ321" s="2">
        <v>0.3</v>
      </c>
      <c r="AR321" s="2">
        <v>93.1</v>
      </c>
    </row>
    <row r="322" spans="39:44" x14ac:dyDescent="0.25">
      <c r="AM322" s="2"/>
      <c r="AN322" s="2" t="s">
        <v>427</v>
      </c>
      <c r="AO322" s="2">
        <v>1</v>
      </c>
      <c r="AP322" s="2">
        <v>0.3</v>
      </c>
      <c r="AQ322" s="2">
        <v>0.3</v>
      </c>
      <c r="AR322" s="2">
        <v>93.4</v>
      </c>
    </row>
    <row r="323" spans="39:44" x14ac:dyDescent="0.25">
      <c r="AM323" s="2"/>
      <c r="AN323" s="2" t="s">
        <v>428</v>
      </c>
      <c r="AO323" s="2">
        <v>1</v>
      </c>
      <c r="AP323" s="2">
        <v>0.3</v>
      </c>
      <c r="AQ323" s="2">
        <v>0.3</v>
      </c>
      <c r="AR323" s="2">
        <v>93.7</v>
      </c>
    </row>
    <row r="324" spans="39:44" x14ac:dyDescent="0.25">
      <c r="AM324" s="2"/>
      <c r="AN324" s="2" t="s">
        <v>429</v>
      </c>
      <c r="AO324" s="2">
        <v>1</v>
      </c>
      <c r="AP324" s="2">
        <v>0.3</v>
      </c>
      <c r="AQ324" s="2">
        <v>0.3</v>
      </c>
      <c r="AR324" s="2">
        <v>93.9</v>
      </c>
    </row>
    <row r="325" spans="39:44" x14ac:dyDescent="0.25">
      <c r="AM325" s="2"/>
      <c r="AN325" s="2" t="s">
        <v>430</v>
      </c>
      <c r="AO325" s="2">
        <v>1</v>
      </c>
      <c r="AP325" s="2">
        <v>0.3</v>
      </c>
      <c r="AQ325" s="2">
        <v>0.3</v>
      </c>
      <c r="AR325" s="2">
        <v>94.2</v>
      </c>
    </row>
    <row r="326" spans="39:44" x14ac:dyDescent="0.25">
      <c r="AM326" s="2"/>
      <c r="AN326" s="2" t="s">
        <v>431</v>
      </c>
      <c r="AO326" s="2">
        <v>1</v>
      </c>
      <c r="AP326" s="2">
        <v>0.3</v>
      </c>
      <c r="AQ326" s="2">
        <v>0.3</v>
      </c>
      <c r="AR326" s="2">
        <v>94.4</v>
      </c>
    </row>
    <row r="327" spans="39:44" x14ac:dyDescent="0.25">
      <c r="AM327" s="2"/>
      <c r="AN327" s="2" t="s">
        <v>432</v>
      </c>
      <c r="AO327" s="2">
        <v>1</v>
      </c>
      <c r="AP327" s="2">
        <v>0.3</v>
      </c>
      <c r="AQ327" s="2">
        <v>0.3</v>
      </c>
      <c r="AR327" s="2">
        <v>94.7</v>
      </c>
    </row>
    <row r="328" spans="39:44" x14ac:dyDescent="0.25">
      <c r="AM328" s="2"/>
      <c r="AN328" s="2" t="s">
        <v>433</v>
      </c>
      <c r="AO328" s="2">
        <v>1</v>
      </c>
      <c r="AP328" s="2">
        <v>0.3</v>
      </c>
      <c r="AQ328" s="2">
        <v>0.3</v>
      </c>
      <c r="AR328" s="2">
        <v>94.9</v>
      </c>
    </row>
    <row r="329" spans="39:44" x14ac:dyDescent="0.25">
      <c r="AM329" s="2"/>
      <c r="AN329" s="2" t="s">
        <v>434</v>
      </c>
      <c r="AO329" s="2">
        <v>1</v>
      </c>
      <c r="AP329" s="2">
        <v>0.3</v>
      </c>
      <c r="AQ329" s="2">
        <v>0.3</v>
      </c>
      <c r="AR329" s="2">
        <v>95.2</v>
      </c>
    </row>
    <row r="330" spans="39:44" x14ac:dyDescent="0.25">
      <c r="AM330" s="2"/>
      <c r="AN330" s="2" t="s">
        <v>435</v>
      </c>
      <c r="AO330" s="2">
        <v>1</v>
      </c>
      <c r="AP330" s="2">
        <v>0.3</v>
      </c>
      <c r="AQ330" s="2">
        <v>0.3</v>
      </c>
      <c r="AR330" s="2">
        <v>95.4</v>
      </c>
    </row>
    <row r="331" spans="39:44" x14ac:dyDescent="0.25">
      <c r="AM331" s="2"/>
      <c r="AN331" s="2" t="s">
        <v>436</v>
      </c>
      <c r="AO331" s="2">
        <v>1</v>
      </c>
      <c r="AP331" s="2">
        <v>0.3</v>
      </c>
      <c r="AQ331" s="2">
        <v>0.3</v>
      </c>
      <c r="AR331" s="2">
        <v>95.7</v>
      </c>
    </row>
    <row r="332" spans="39:44" x14ac:dyDescent="0.25">
      <c r="AM332" s="2"/>
      <c r="AN332" s="2" t="s">
        <v>437</v>
      </c>
      <c r="AO332" s="2">
        <v>1</v>
      </c>
      <c r="AP332" s="2">
        <v>0.3</v>
      </c>
      <c r="AQ332" s="2">
        <v>0.3</v>
      </c>
      <c r="AR332" s="2">
        <v>95.9</v>
      </c>
    </row>
    <row r="333" spans="39:44" x14ac:dyDescent="0.25">
      <c r="AM333" s="2"/>
      <c r="AN333" s="2" t="s">
        <v>438</v>
      </c>
      <c r="AO333" s="2">
        <v>1</v>
      </c>
      <c r="AP333" s="2">
        <v>0.3</v>
      </c>
      <c r="AQ333" s="2">
        <v>0.3</v>
      </c>
      <c r="AR333" s="2">
        <v>96.2</v>
      </c>
    </row>
    <row r="334" spans="39:44" x14ac:dyDescent="0.25">
      <c r="AM334" s="2"/>
      <c r="AN334" s="2" t="s">
        <v>439</v>
      </c>
      <c r="AO334" s="2">
        <v>1</v>
      </c>
      <c r="AP334" s="2">
        <v>0.3</v>
      </c>
      <c r="AQ334" s="2">
        <v>0.3</v>
      </c>
      <c r="AR334" s="2">
        <v>96.4</v>
      </c>
    </row>
    <row r="335" spans="39:44" x14ac:dyDescent="0.25">
      <c r="AM335" s="2"/>
      <c r="AN335" s="2" t="s">
        <v>440</v>
      </c>
      <c r="AO335" s="2">
        <v>1</v>
      </c>
      <c r="AP335" s="2">
        <v>0.3</v>
      </c>
      <c r="AQ335" s="2">
        <v>0.3</v>
      </c>
      <c r="AR335" s="2">
        <v>96.7</v>
      </c>
    </row>
    <row r="336" spans="39:44" x14ac:dyDescent="0.25">
      <c r="AM336" s="2"/>
      <c r="AN336" s="2" t="s">
        <v>441</v>
      </c>
      <c r="AO336" s="2">
        <v>1</v>
      </c>
      <c r="AP336" s="2">
        <v>0.3</v>
      </c>
      <c r="AQ336" s="2">
        <v>0.3</v>
      </c>
      <c r="AR336" s="2">
        <v>97</v>
      </c>
    </row>
    <row r="337" spans="39:44" x14ac:dyDescent="0.25">
      <c r="AM337" s="2"/>
      <c r="AN337" s="2" t="s">
        <v>442</v>
      </c>
      <c r="AO337" s="2">
        <v>1</v>
      </c>
      <c r="AP337" s="2">
        <v>0.3</v>
      </c>
      <c r="AQ337" s="2">
        <v>0.3</v>
      </c>
      <c r="AR337" s="2">
        <v>97.2</v>
      </c>
    </row>
    <row r="338" spans="39:44" x14ac:dyDescent="0.25">
      <c r="AM338" s="2"/>
      <c r="AN338" s="2" t="s">
        <v>443</v>
      </c>
      <c r="AO338" s="2">
        <v>1</v>
      </c>
      <c r="AP338" s="2">
        <v>0.3</v>
      </c>
      <c r="AQ338" s="2">
        <v>0.3</v>
      </c>
      <c r="AR338" s="2">
        <v>97.5</v>
      </c>
    </row>
    <row r="339" spans="39:44" x14ac:dyDescent="0.25">
      <c r="AM339" s="2"/>
      <c r="AN339" s="2" t="s">
        <v>444</v>
      </c>
      <c r="AO339" s="2">
        <v>1</v>
      </c>
      <c r="AP339" s="2">
        <v>0.3</v>
      </c>
      <c r="AQ339" s="2">
        <v>0.3</v>
      </c>
      <c r="AR339" s="2">
        <v>97.7</v>
      </c>
    </row>
    <row r="340" spans="39:44" x14ac:dyDescent="0.25">
      <c r="AM340" s="2"/>
      <c r="AN340" s="2" t="s">
        <v>445</v>
      </c>
      <c r="AO340" s="2">
        <v>1</v>
      </c>
      <c r="AP340" s="2">
        <v>0.3</v>
      </c>
      <c r="AQ340" s="2">
        <v>0.3</v>
      </c>
      <c r="AR340" s="2">
        <v>98</v>
      </c>
    </row>
    <row r="341" spans="39:44" x14ac:dyDescent="0.25">
      <c r="AM341" s="2"/>
      <c r="AN341" s="2" t="s">
        <v>446</v>
      </c>
      <c r="AO341" s="2">
        <v>1</v>
      </c>
      <c r="AP341" s="2">
        <v>0.3</v>
      </c>
      <c r="AQ341" s="2">
        <v>0.3</v>
      </c>
      <c r="AR341" s="2">
        <v>98.2</v>
      </c>
    </row>
    <row r="342" spans="39:44" x14ac:dyDescent="0.25">
      <c r="AM342" s="2"/>
      <c r="AN342" s="2" t="s">
        <v>447</v>
      </c>
      <c r="AO342" s="2">
        <v>1</v>
      </c>
      <c r="AP342" s="2">
        <v>0.3</v>
      </c>
      <c r="AQ342" s="2">
        <v>0.3</v>
      </c>
      <c r="AR342" s="2">
        <v>98.5</v>
      </c>
    </row>
    <row r="343" spans="39:44" x14ac:dyDescent="0.25">
      <c r="AM343" s="2"/>
      <c r="AN343" s="2" t="s">
        <v>448</v>
      </c>
      <c r="AO343" s="2">
        <v>1</v>
      </c>
      <c r="AP343" s="2">
        <v>0.3</v>
      </c>
      <c r="AQ343" s="2">
        <v>0.3</v>
      </c>
      <c r="AR343" s="2">
        <v>98.7</v>
      </c>
    </row>
    <row r="344" spans="39:44" x14ac:dyDescent="0.25">
      <c r="AM344" s="2"/>
      <c r="AN344" s="2" t="s">
        <v>449</v>
      </c>
      <c r="AO344" s="2">
        <v>1</v>
      </c>
      <c r="AP344" s="2">
        <v>0.3</v>
      </c>
      <c r="AQ344" s="2">
        <v>0.3</v>
      </c>
      <c r="AR344" s="2">
        <v>99</v>
      </c>
    </row>
    <row r="345" spans="39:44" x14ac:dyDescent="0.25">
      <c r="AM345" s="2"/>
      <c r="AN345" s="2" t="s">
        <v>450</v>
      </c>
      <c r="AO345" s="2">
        <v>1</v>
      </c>
      <c r="AP345" s="2">
        <v>0.3</v>
      </c>
      <c r="AQ345" s="2">
        <v>0.3</v>
      </c>
      <c r="AR345" s="2">
        <v>99.2</v>
      </c>
    </row>
    <row r="346" spans="39:44" x14ac:dyDescent="0.25">
      <c r="AM346" s="2"/>
      <c r="AN346" s="2" t="s">
        <v>451</v>
      </c>
      <c r="AO346" s="2">
        <v>1</v>
      </c>
      <c r="AP346" s="2">
        <v>0.3</v>
      </c>
      <c r="AQ346" s="2">
        <v>0.3</v>
      </c>
      <c r="AR346" s="2">
        <v>99.5</v>
      </c>
    </row>
    <row r="347" spans="39:44" x14ac:dyDescent="0.25">
      <c r="AM347" s="2"/>
      <c r="AN347" s="2" t="s">
        <v>452</v>
      </c>
      <c r="AO347" s="2">
        <v>1</v>
      </c>
      <c r="AP347" s="2">
        <v>0.3</v>
      </c>
      <c r="AQ347" s="2">
        <v>0.3</v>
      </c>
      <c r="AR347" s="2">
        <v>99.7</v>
      </c>
    </row>
    <row r="348" spans="39:44" x14ac:dyDescent="0.25">
      <c r="AM348" s="2"/>
      <c r="AN348" s="2" t="s">
        <v>453</v>
      </c>
      <c r="AO348" s="2">
        <v>1</v>
      </c>
      <c r="AP348" s="2">
        <v>0.3</v>
      </c>
      <c r="AQ348" s="2">
        <v>0.3</v>
      </c>
      <c r="AR348" s="2">
        <v>100</v>
      </c>
    </row>
    <row r="349" spans="39:44" x14ac:dyDescent="0.25">
      <c r="AM349" s="2"/>
      <c r="AN349" s="2" t="s">
        <v>216</v>
      </c>
      <c r="AO349" s="2">
        <v>394</v>
      </c>
      <c r="AP349" s="2">
        <v>100</v>
      </c>
      <c r="AQ349" s="2">
        <v>100</v>
      </c>
      <c r="AR349" s="2"/>
    </row>
    <row r="350" spans="39:44" x14ac:dyDescent="0.25">
      <c r="AM350" s="2"/>
      <c r="AN350" s="2"/>
      <c r="AO350" s="2"/>
      <c r="AP350" s="2"/>
      <c r="AQ350" s="2"/>
      <c r="AR350" s="2"/>
    </row>
    <row r="351" spans="39:44" x14ac:dyDescent="0.25">
      <c r="AM351" s="2"/>
      <c r="AN351" s="2"/>
      <c r="AO351" s="2"/>
      <c r="AP351" s="2"/>
      <c r="AQ351" s="2"/>
      <c r="AR351" s="2"/>
    </row>
    <row r="352" spans="39:44" x14ac:dyDescent="0.25">
      <c r="AM352" s="2"/>
      <c r="AN352" s="2"/>
      <c r="AO352" s="2"/>
      <c r="AP352" s="2"/>
      <c r="AQ352" s="2"/>
      <c r="AR352" s="2"/>
    </row>
    <row r="353" spans="39:44" x14ac:dyDescent="0.25">
      <c r="AM353" s="2" t="s">
        <v>203</v>
      </c>
      <c r="AN353" s="2"/>
      <c r="AO353" s="2"/>
      <c r="AP353" s="2"/>
      <c r="AQ353" s="2"/>
      <c r="AR353" s="2"/>
    </row>
    <row r="354" spans="39:44" x14ac:dyDescent="0.25">
      <c r="AM354" s="2"/>
      <c r="AN354" s="2"/>
      <c r="AO354" s="2" t="s">
        <v>317</v>
      </c>
      <c r="AP354" s="2" t="s">
        <v>318</v>
      </c>
      <c r="AQ354" s="2" t="s">
        <v>319</v>
      </c>
      <c r="AR354" s="2" t="s">
        <v>320</v>
      </c>
    </row>
    <row r="355" spans="39:44" x14ac:dyDescent="0.25">
      <c r="AM355" s="2" t="s">
        <v>321</v>
      </c>
      <c r="AN355" s="2"/>
      <c r="AO355" s="2">
        <v>348</v>
      </c>
      <c r="AP355" s="2">
        <v>88.3</v>
      </c>
      <c r="AQ355" s="2">
        <v>88.3</v>
      </c>
      <c r="AR355" s="2">
        <v>88.3</v>
      </c>
    </row>
    <row r="356" spans="39:44" x14ac:dyDescent="0.25">
      <c r="AM356" s="2"/>
      <c r="AN356" s="2" t="s">
        <v>454</v>
      </c>
      <c r="AO356" s="2">
        <v>1</v>
      </c>
      <c r="AP356" s="2">
        <v>0.3</v>
      </c>
      <c r="AQ356" s="2">
        <v>0.3</v>
      </c>
      <c r="AR356" s="2">
        <v>88.6</v>
      </c>
    </row>
    <row r="357" spans="39:44" x14ac:dyDescent="0.25">
      <c r="AM357" s="2"/>
      <c r="AN357" s="2" t="s">
        <v>455</v>
      </c>
      <c r="AO357" s="2">
        <v>1</v>
      </c>
      <c r="AP357" s="2">
        <v>0.3</v>
      </c>
      <c r="AQ357" s="2">
        <v>0.3</v>
      </c>
      <c r="AR357" s="2">
        <v>88.8</v>
      </c>
    </row>
    <row r="358" spans="39:44" x14ac:dyDescent="0.25">
      <c r="AM358" s="2"/>
      <c r="AN358" s="2" t="s">
        <v>456</v>
      </c>
      <c r="AO358" s="2">
        <v>1</v>
      </c>
      <c r="AP358" s="2">
        <v>0.3</v>
      </c>
      <c r="AQ358" s="2">
        <v>0.3</v>
      </c>
      <c r="AR358" s="2">
        <v>89.1</v>
      </c>
    </row>
    <row r="359" spans="39:44" x14ac:dyDescent="0.25">
      <c r="AM359" s="2"/>
      <c r="AN359" s="2" t="s">
        <v>457</v>
      </c>
      <c r="AO359" s="2">
        <v>1</v>
      </c>
      <c r="AP359" s="2">
        <v>0.3</v>
      </c>
      <c r="AQ359" s="2">
        <v>0.3</v>
      </c>
      <c r="AR359" s="2">
        <v>89.3</v>
      </c>
    </row>
    <row r="360" spans="39:44" x14ac:dyDescent="0.25">
      <c r="AM360" s="2"/>
      <c r="AN360" s="2" t="s">
        <v>458</v>
      </c>
      <c r="AO360" s="2">
        <v>1</v>
      </c>
      <c r="AP360" s="2">
        <v>0.3</v>
      </c>
      <c r="AQ360" s="2">
        <v>0.3</v>
      </c>
      <c r="AR360" s="2">
        <v>89.6</v>
      </c>
    </row>
    <row r="361" spans="39:44" x14ac:dyDescent="0.25">
      <c r="AM361" s="2"/>
      <c r="AN361" s="2" t="s">
        <v>459</v>
      </c>
      <c r="AO361" s="2">
        <v>1</v>
      </c>
      <c r="AP361" s="2">
        <v>0.3</v>
      </c>
      <c r="AQ361" s="2">
        <v>0.3</v>
      </c>
      <c r="AR361" s="2">
        <v>89.8</v>
      </c>
    </row>
    <row r="362" spans="39:44" x14ac:dyDescent="0.25">
      <c r="AM362" s="2"/>
      <c r="AN362" s="2" t="s">
        <v>460</v>
      </c>
      <c r="AO362" s="2">
        <v>1</v>
      </c>
      <c r="AP362" s="2">
        <v>0.3</v>
      </c>
      <c r="AQ362" s="2">
        <v>0.3</v>
      </c>
      <c r="AR362" s="2">
        <v>90.1</v>
      </c>
    </row>
    <row r="363" spans="39:44" x14ac:dyDescent="0.25">
      <c r="AM363" s="2"/>
      <c r="AN363" s="2" t="s">
        <v>461</v>
      </c>
      <c r="AO363" s="2">
        <v>1</v>
      </c>
      <c r="AP363" s="2">
        <v>0.3</v>
      </c>
      <c r="AQ363" s="2">
        <v>0.3</v>
      </c>
      <c r="AR363" s="2">
        <v>90.4</v>
      </c>
    </row>
    <row r="364" spans="39:44" x14ac:dyDescent="0.25">
      <c r="AM364" s="2"/>
      <c r="AN364" s="2" t="s">
        <v>462</v>
      </c>
      <c r="AO364" s="2">
        <v>1</v>
      </c>
      <c r="AP364" s="2">
        <v>0.3</v>
      </c>
      <c r="AQ364" s="2">
        <v>0.3</v>
      </c>
      <c r="AR364" s="2">
        <v>90.6</v>
      </c>
    </row>
    <row r="365" spans="39:44" x14ac:dyDescent="0.25">
      <c r="AM365" s="2"/>
      <c r="AN365" s="2" t="s">
        <v>463</v>
      </c>
      <c r="AO365" s="2">
        <v>1</v>
      </c>
      <c r="AP365" s="2">
        <v>0.3</v>
      </c>
      <c r="AQ365" s="2">
        <v>0.3</v>
      </c>
      <c r="AR365" s="2">
        <v>90.9</v>
      </c>
    </row>
    <row r="366" spans="39:44" x14ac:dyDescent="0.25">
      <c r="AM366" s="2"/>
      <c r="AN366" s="2" t="s">
        <v>464</v>
      </c>
      <c r="AO366" s="2">
        <v>1</v>
      </c>
      <c r="AP366" s="2">
        <v>0.3</v>
      </c>
      <c r="AQ366" s="2">
        <v>0.3</v>
      </c>
      <c r="AR366" s="2">
        <v>91.1</v>
      </c>
    </row>
    <row r="367" spans="39:44" x14ac:dyDescent="0.25">
      <c r="AM367" s="2"/>
      <c r="AN367" s="2" t="s">
        <v>465</v>
      </c>
      <c r="AO367" s="2">
        <v>1</v>
      </c>
      <c r="AP367" s="2">
        <v>0.3</v>
      </c>
      <c r="AQ367" s="2">
        <v>0.3</v>
      </c>
      <c r="AR367" s="2">
        <v>91.4</v>
      </c>
    </row>
    <row r="368" spans="39:44" x14ac:dyDescent="0.25">
      <c r="AM368" s="2"/>
      <c r="AN368" s="2" t="s">
        <v>466</v>
      </c>
      <c r="AO368" s="2">
        <v>1</v>
      </c>
      <c r="AP368" s="2">
        <v>0.3</v>
      </c>
      <c r="AQ368" s="2">
        <v>0.3</v>
      </c>
      <c r="AR368" s="2">
        <v>91.6</v>
      </c>
    </row>
    <row r="369" spans="39:44" x14ac:dyDescent="0.25">
      <c r="AM369" s="2"/>
      <c r="AN369" s="2" t="s">
        <v>467</v>
      </c>
      <c r="AO369" s="2">
        <v>1</v>
      </c>
      <c r="AP369" s="2">
        <v>0.3</v>
      </c>
      <c r="AQ369" s="2">
        <v>0.3</v>
      </c>
      <c r="AR369" s="2">
        <v>91.9</v>
      </c>
    </row>
    <row r="370" spans="39:44" x14ac:dyDescent="0.25">
      <c r="AM370" s="2"/>
      <c r="AN370" s="2" t="s">
        <v>468</v>
      </c>
      <c r="AO370" s="2">
        <v>1</v>
      </c>
      <c r="AP370" s="2">
        <v>0.3</v>
      </c>
      <c r="AQ370" s="2">
        <v>0.3</v>
      </c>
      <c r="AR370" s="2">
        <v>92.1</v>
      </c>
    </row>
    <row r="371" spans="39:44" x14ac:dyDescent="0.25">
      <c r="AM371" s="2"/>
      <c r="AN371" s="2" t="s">
        <v>469</v>
      </c>
      <c r="AO371" s="2">
        <v>1</v>
      </c>
      <c r="AP371" s="2">
        <v>0.3</v>
      </c>
      <c r="AQ371" s="2">
        <v>0.3</v>
      </c>
      <c r="AR371" s="2">
        <v>92.4</v>
      </c>
    </row>
    <row r="372" spans="39:44" x14ac:dyDescent="0.25">
      <c r="AM372" s="2"/>
      <c r="AN372" s="2" t="s">
        <v>470</v>
      </c>
      <c r="AO372" s="2">
        <v>1</v>
      </c>
      <c r="AP372" s="2">
        <v>0.3</v>
      </c>
      <c r="AQ372" s="2">
        <v>0.3</v>
      </c>
      <c r="AR372" s="2">
        <v>92.6</v>
      </c>
    </row>
    <row r="373" spans="39:44" x14ac:dyDescent="0.25">
      <c r="AM373" s="2"/>
      <c r="AN373" s="2" t="s">
        <v>471</v>
      </c>
      <c r="AO373" s="2">
        <v>1</v>
      </c>
      <c r="AP373" s="2">
        <v>0.3</v>
      </c>
      <c r="AQ373" s="2">
        <v>0.3</v>
      </c>
      <c r="AR373" s="2">
        <v>92.9</v>
      </c>
    </row>
    <row r="374" spans="39:44" x14ac:dyDescent="0.25">
      <c r="AM374" s="2"/>
      <c r="AN374" s="2" t="s">
        <v>472</v>
      </c>
      <c r="AO374" s="2">
        <v>1</v>
      </c>
      <c r="AP374" s="2">
        <v>0.3</v>
      </c>
      <c r="AQ374" s="2">
        <v>0.3</v>
      </c>
      <c r="AR374" s="2">
        <v>93.1</v>
      </c>
    </row>
    <row r="375" spans="39:44" x14ac:dyDescent="0.25">
      <c r="AM375" s="2"/>
      <c r="AN375" s="2" t="s">
        <v>473</v>
      </c>
      <c r="AO375" s="2">
        <v>1</v>
      </c>
      <c r="AP375" s="2">
        <v>0.3</v>
      </c>
      <c r="AQ375" s="2">
        <v>0.3</v>
      </c>
      <c r="AR375" s="2">
        <v>93.4</v>
      </c>
    </row>
    <row r="376" spans="39:44" x14ac:dyDescent="0.25">
      <c r="AM376" s="2"/>
      <c r="AN376" s="2" t="s">
        <v>474</v>
      </c>
      <c r="AO376" s="2">
        <v>1</v>
      </c>
      <c r="AP376" s="2">
        <v>0.3</v>
      </c>
      <c r="AQ376" s="2">
        <v>0.3</v>
      </c>
      <c r="AR376" s="2">
        <v>93.7</v>
      </c>
    </row>
    <row r="377" spans="39:44" x14ac:dyDescent="0.25">
      <c r="AM377" s="2"/>
      <c r="AN377" s="2" t="s">
        <v>475</v>
      </c>
      <c r="AO377" s="2">
        <v>1</v>
      </c>
      <c r="AP377" s="2">
        <v>0.3</v>
      </c>
      <c r="AQ377" s="2">
        <v>0.3</v>
      </c>
      <c r="AR377" s="2">
        <v>93.9</v>
      </c>
    </row>
    <row r="378" spans="39:44" x14ac:dyDescent="0.25">
      <c r="AM378" s="2"/>
      <c r="AN378" s="2" t="s">
        <v>476</v>
      </c>
      <c r="AO378" s="2">
        <v>1</v>
      </c>
      <c r="AP378" s="2">
        <v>0.3</v>
      </c>
      <c r="AQ378" s="2">
        <v>0.3</v>
      </c>
      <c r="AR378" s="2">
        <v>94.2</v>
      </c>
    </row>
    <row r="379" spans="39:44" x14ac:dyDescent="0.25">
      <c r="AM379" s="2"/>
      <c r="AN379" s="2" t="s">
        <v>477</v>
      </c>
      <c r="AO379" s="2">
        <v>1</v>
      </c>
      <c r="AP379" s="2">
        <v>0.3</v>
      </c>
      <c r="AQ379" s="2">
        <v>0.3</v>
      </c>
      <c r="AR379" s="2">
        <v>94.4</v>
      </c>
    </row>
    <row r="380" spans="39:44" x14ac:dyDescent="0.25">
      <c r="AM380" s="2"/>
      <c r="AN380" s="2" t="s">
        <v>478</v>
      </c>
      <c r="AO380" s="2">
        <v>1</v>
      </c>
      <c r="AP380" s="2">
        <v>0.3</v>
      </c>
      <c r="AQ380" s="2">
        <v>0.3</v>
      </c>
      <c r="AR380" s="2">
        <v>94.7</v>
      </c>
    </row>
    <row r="381" spans="39:44" x14ac:dyDescent="0.25">
      <c r="AM381" s="2"/>
      <c r="AN381" s="2" t="s">
        <v>479</v>
      </c>
      <c r="AO381" s="2">
        <v>1</v>
      </c>
      <c r="AP381" s="2">
        <v>0.3</v>
      </c>
      <c r="AQ381" s="2">
        <v>0.3</v>
      </c>
      <c r="AR381" s="2">
        <v>94.9</v>
      </c>
    </row>
    <row r="382" spans="39:44" x14ac:dyDescent="0.25">
      <c r="AM382" s="2"/>
      <c r="AN382" s="2" t="s">
        <v>480</v>
      </c>
      <c r="AO382" s="2">
        <v>1</v>
      </c>
      <c r="AP382" s="2">
        <v>0.3</v>
      </c>
      <c r="AQ382" s="2">
        <v>0.3</v>
      </c>
      <c r="AR382" s="2">
        <v>95.2</v>
      </c>
    </row>
    <row r="383" spans="39:44" x14ac:dyDescent="0.25">
      <c r="AM383" s="2"/>
      <c r="AN383" s="2" t="s">
        <v>481</v>
      </c>
      <c r="AO383" s="2">
        <v>1</v>
      </c>
      <c r="AP383" s="2">
        <v>0.3</v>
      </c>
      <c r="AQ383" s="2">
        <v>0.3</v>
      </c>
      <c r="AR383" s="2">
        <v>95.4</v>
      </c>
    </row>
    <row r="384" spans="39:44" x14ac:dyDescent="0.25">
      <c r="AM384" s="2"/>
      <c r="AN384" s="2" t="s">
        <v>482</v>
      </c>
      <c r="AO384" s="2">
        <v>1</v>
      </c>
      <c r="AP384" s="2">
        <v>0.3</v>
      </c>
      <c r="AQ384" s="2">
        <v>0.3</v>
      </c>
      <c r="AR384" s="2">
        <v>95.7</v>
      </c>
    </row>
    <row r="385" spans="39:44" x14ac:dyDescent="0.25">
      <c r="AM385" s="2"/>
      <c r="AN385" s="2" t="s">
        <v>483</v>
      </c>
      <c r="AO385" s="2">
        <v>1</v>
      </c>
      <c r="AP385" s="2">
        <v>0.3</v>
      </c>
      <c r="AQ385" s="2">
        <v>0.3</v>
      </c>
      <c r="AR385" s="2">
        <v>95.9</v>
      </c>
    </row>
    <row r="386" spans="39:44" x14ac:dyDescent="0.25">
      <c r="AM386" s="2"/>
      <c r="AN386" s="2" t="s">
        <v>484</v>
      </c>
      <c r="AO386" s="2">
        <v>1</v>
      </c>
      <c r="AP386" s="2">
        <v>0.3</v>
      </c>
      <c r="AQ386" s="2">
        <v>0.3</v>
      </c>
      <c r="AR386" s="2">
        <v>96.2</v>
      </c>
    </row>
    <row r="387" spans="39:44" x14ac:dyDescent="0.25">
      <c r="AM387" s="2"/>
      <c r="AN387" s="2" t="s">
        <v>485</v>
      </c>
      <c r="AO387" s="2">
        <v>1</v>
      </c>
      <c r="AP387" s="2">
        <v>0.3</v>
      </c>
      <c r="AQ387" s="2">
        <v>0.3</v>
      </c>
      <c r="AR387" s="2">
        <v>96.4</v>
      </c>
    </row>
    <row r="388" spans="39:44" x14ac:dyDescent="0.25">
      <c r="AM388" s="2"/>
      <c r="AN388" s="2" t="s">
        <v>486</v>
      </c>
      <c r="AO388" s="2">
        <v>1</v>
      </c>
      <c r="AP388" s="2">
        <v>0.3</v>
      </c>
      <c r="AQ388" s="2">
        <v>0.3</v>
      </c>
      <c r="AR388" s="2">
        <v>96.7</v>
      </c>
    </row>
    <row r="389" spans="39:44" x14ac:dyDescent="0.25">
      <c r="AM389" s="2"/>
      <c r="AN389" s="2" t="s">
        <v>487</v>
      </c>
      <c r="AO389" s="2">
        <v>1</v>
      </c>
      <c r="AP389" s="2">
        <v>0.3</v>
      </c>
      <c r="AQ389" s="2">
        <v>0.3</v>
      </c>
      <c r="AR389" s="2">
        <v>97</v>
      </c>
    </row>
    <row r="390" spans="39:44" x14ac:dyDescent="0.25">
      <c r="AM390" s="2"/>
      <c r="AN390" s="2" t="s">
        <v>488</v>
      </c>
      <c r="AO390" s="2">
        <v>1</v>
      </c>
      <c r="AP390" s="2">
        <v>0.3</v>
      </c>
      <c r="AQ390" s="2">
        <v>0.3</v>
      </c>
      <c r="AR390" s="2">
        <v>97.2</v>
      </c>
    </row>
    <row r="391" spans="39:44" x14ac:dyDescent="0.25">
      <c r="AM391" s="2"/>
      <c r="AN391" s="2" t="s">
        <v>489</v>
      </c>
      <c r="AO391" s="2">
        <v>1</v>
      </c>
      <c r="AP391" s="2">
        <v>0.3</v>
      </c>
      <c r="AQ391" s="2">
        <v>0.3</v>
      </c>
      <c r="AR391" s="2">
        <v>97.5</v>
      </c>
    </row>
    <row r="392" spans="39:44" x14ac:dyDescent="0.25">
      <c r="AM392" s="2"/>
      <c r="AN392" s="2" t="s">
        <v>490</v>
      </c>
      <c r="AO392" s="2">
        <v>1</v>
      </c>
      <c r="AP392" s="2">
        <v>0.3</v>
      </c>
      <c r="AQ392" s="2">
        <v>0.3</v>
      </c>
      <c r="AR392" s="2">
        <v>97.7</v>
      </c>
    </row>
    <row r="393" spans="39:44" x14ac:dyDescent="0.25">
      <c r="AM393" s="2"/>
      <c r="AN393" s="2" t="s">
        <v>491</v>
      </c>
      <c r="AO393" s="2">
        <v>1</v>
      </c>
      <c r="AP393" s="2">
        <v>0.3</v>
      </c>
      <c r="AQ393" s="2">
        <v>0.3</v>
      </c>
      <c r="AR393" s="2">
        <v>98</v>
      </c>
    </row>
    <row r="394" spans="39:44" x14ac:dyDescent="0.25">
      <c r="AM394" s="2"/>
      <c r="AN394" s="2" t="s">
        <v>492</v>
      </c>
      <c r="AO394" s="2">
        <v>1</v>
      </c>
      <c r="AP394" s="2">
        <v>0.3</v>
      </c>
      <c r="AQ394" s="2">
        <v>0.3</v>
      </c>
      <c r="AR394" s="2">
        <v>98.2</v>
      </c>
    </row>
    <row r="395" spans="39:44" x14ac:dyDescent="0.25">
      <c r="AM395" s="2"/>
      <c r="AN395" s="2" t="s">
        <v>493</v>
      </c>
      <c r="AO395" s="2">
        <v>1</v>
      </c>
      <c r="AP395" s="2">
        <v>0.3</v>
      </c>
      <c r="AQ395" s="2">
        <v>0.3</v>
      </c>
      <c r="AR395" s="2">
        <v>98.5</v>
      </c>
    </row>
    <row r="396" spans="39:44" x14ac:dyDescent="0.25">
      <c r="AM396" s="2"/>
      <c r="AN396" s="2" t="s">
        <v>494</v>
      </c>
      <c r="AO396" s="2">
        <v>1</v>
      </c>
      <c r="AP396" s="2">
        <v>0.3</v>
      </c>
      <c r="AQ396" s="2">
        <v>0.3</v>
      </c>
      <c r="AR396" s="2">
        <v>98.7</v>
      </c>
    </row>
    <row r="397" spans="39:44" x14ac:dyDescent="0.25">
      <c r="AM397" s="2"/>
      <c r="AN397" s="2" t="s">
        <v>495</v>
      </c>
      <c r="AO397" s="2">
        <v>1</v>
      </c>
      <c r="AP397" s="2">
        <v>0.3</v>
      </c>
      <c r="AQ397" s="2">
        <v>0.3</v>
      </c>
      <c r="AR397" s="2">
        <v>99</v>
      </c>
    </row>
    <row r="398" spans="39:44" x14ac:dyDescent="0.25">
      <c r="AM398" s="2"/>
      <c r="AN398" s="2" t="s">
        <v>496</v>
      </c>
      <c r="AO398" s="2">
        <v>1</v>
      </c>
      <c r="AP398" s="2">
        <v>0.3</v>
      </c>
      <c r="AQ398" s="2">
        <v>0.3</v>
      </c>
      <c r="AR398" s="2">
        <v>99.2</v>
      </c>
    </row>
    <row r="399" spans="39:44" x14ac:dyDescent="0.25">
      <c r="AM399" s="2"/>
      <c r="AN399" s="2" t="s">
        <v>497</v>
      </c>
      <c r="AO399" s="2">
        <v>1</v>
      </c>
      <c r="AP399" s="2">
        <v>0.3</v>
      </c>
      <c r="AQ399" s="2">
        <v>0.3</v>
      </c>
      <c r="AR399" s="2">
        <v>99.5</v>
      </c>
    </row>
    <row r="400" spans="39:44" x14ac:dyDescent="0.25">
      <c r="AM400" s="2"/>
      <c r="AN400" s="2" t="s">
        <v>498</v>
      </c>
      <c r="AO400" s="2">
        <v>1</v>
      </c>
      <c r="AP400" s="2">
        <v>0.3</v>
      </c>
      <c r="AQ400" s="2">
        <v>0.3</v>
      </c>
      <c r="AR400" s="2">
        <v>99.7</v>
      </c>
    </row>
    <row r="401" spans="39:44" x14ac:dyDescent="0.25">
      <c r="AM401" s="2"/>
      <c r="AN401" s="2" t="s">
        <v>499</v>
      </c>
      <c r="AO401" s="2">
        <v>1</v>
      </c>
      <c r="AP401" s="2">
        <v>0.3</v>
      </c>
      <c r="AQ401" s="2">
        <v>0.3</v>
      </c>
      <c r="AR401" s="2">
        <v>100</v>
      </c>
    </row>
    <row r="402" spans="39:44" x14ac:dyDescent="0.25">
      <c r="AM402" s="2"/>
      <c r="AN402" s="2" t="s">
        <v>216</v>
      </c>
      <c r="AO402" s="2">
        <v>394</v>
      </c>
      <c r="AP402" s="2">
        <v>100</v>
      </c>
      <c r="AQ402" s="2">
        <v>100</v>
      </c>
      <c r="AR402" s="2"/>
    </row>
    <row r="403" spans="39:44" x14ac:dyDescent="0.25">
      <c r="AM403" s="2"/>
      <c r="AN403" s="2"/>
      <c r="AO403" s="2"/>
      <c r="AP403" s="2"/>
      <c r="AQ403" s="2"/>
      <c r="AR403" s="2"/>
    </row>
    <row r="404" spans="39:44" x14ac:dyDescent="0.25">
      <c r="AM404" s="2"/>
      <c r="AN404" s="2"/>
      <c r="AO404" s="2"/>
      <c r="AP404" s="2"/>
      <c r="AQ404" s="2"/>
      <c r="AR404" s="2"/>
    </row>
    <row r="405" spans="39:44" x14ac:dyDescent="0.25">
      <c r="AM405" s="2"/>
      <c r="AN405" s="2"/>
      <c r="AO405" s="2"/>
      <c r="AP405" s="2"/>
      <c r="AQ405" s="2"/>
      <c r="AR405" s="2"/>
    </row>
    <row r="406" spans="39:44" x14ac:dyDescent="0.25">
      <c r="AM406" s="2" t="s">
        <v>192</v>
      </c>
      <c r="AN406" s="2"/>
      <c r="AO406" s="2"/>
      <c r="AP406" s="2"/>
      <c r="AQ406" s="2"/>
      <c r="AR406" s="2"/>
    </row>
    <row r="407" spans="39:44" x14ac:dyDescent="0.25">
      <c r="AM407" s="2"/>
      <c r="AN407" s="2"/>
      <c r="AO407" s="2" t="s">
        <v>317</v>
      </c>
      <c r="AP407" s="2" t="s">
        <v>318</v>
      </c>
      <c r="AQ407" s="2" t="s">
        <v>319</v>
      </c>
      <c r="AR407" s="2" t="s">
        <v>320</v>
      </c>
    </row>
    <row r="408" spans="39:44" x14ac:dyDescent="0.25">
      <c r="AM408" s="2" t="s">
        <v>321</v>
      </c>
      <c r="AN408" s="2"/>
      <c r="AO408" s="2">
        <v>385</v>
      </c>
      <c r="AP408" s="2">
        <v>97.7</v>
      </c>
      <c r="AQ408" s="2">
        <v>97.7</v>
      </c>
      <c r="AR408" s="2">
        <v>97.7</v>
      </c>
    </row>
    <row r="409" spans="39:44" x14ac:dyDescent="0.25">
      <c r="AM409" s="2"/>
      <c r="AN409" s="2" t="s">
        <v>500</v>
      </c>
      <c r="AO409" s="2">
        <v>1</v>
      </c>
      <c r="AP409" s="2">
        <v>0.3</v>
      </c>
      <c r="AQ409" s="2">
        <v>0.3</v>
      </c>
      <c r="AR409" s="2">
        <v>98</v>
      </c>
    </row>
    <row r="410" spans="39:44" x14ac:dyDescent="0.25">
      <c r="AM410" s="2"/>
      <c r="AN410" s="2" t="s">
        <v>501</v>
      </c>
      <c r="AO410" s="2">
        <v>1</v>
      </c>
      <c r="AP410" s="2">
        <v>0.3</v>
      </c>
      <c r="AQ410" s="2">
        <v>0.3</v>
      </c>
      <c r="AR410" s="2">
        <v>98.2</v>
      </c>
    </row>
    <row r="411" spans="39:44" x14ac:dyDescent="0.25">
      <c r="AM411" s="2"/>
      <c r="AN411" s="2" t="s">
        <v>502</v>
      </c>
      <c r="AO411" s="2">
        <v>1</v>
      </c>
      <c r="AP411" s="2">
        <v>0.3</v>
      </c>
      <c r="AQ411" s="2">
        <v>0.3</v>
      </c>
      <c r="AR411" s="2">
        <v>98.5</v>
      </c>
    </row>
    <row r="412" spans="39:44" x14ac:dyDescent="0.25">
      <c r="AM412" s="2"/>
      <c r="AN412" s="2" t="s">
        <v>503</v>
      </c>
      <c r="AO412" s="2">
        <v>1</v>
      </c>
      <c r="AP412" s="2">
        <v>0.3</v>
      </c>
      <c r="AQ412" s="2">
        <v>0.3</v>
      </c>
      <c r="AR412" s="2">
        <v>98.7</v>
      </c>
    </row>
    <row r="413" spans="39:44" x14ac:dyDescent="0.25">
      <c r="AM413" s="2"/>
      <c r="AN413" s="2" t="s">
        <v>504</v>
      </c>
      <c r="AO413" s="2">
        <v>1</v>
      </c>
      <c r="AP413" s="2">
        <v>0.3</v>
      </c>
      <c r="AQ413" s="2">
        <v>0.3</v>
      </c>
      <c r="AR413" s="2">
        <v>99</v>
      </c>
    </row>
    <row r="414" spans="39:44" x14ac:dyDescent="0.25">
      <c r="AM414" s="2"/>
      <c r="AN414" s="2" t="s">
        <v>505</v>
      </c>
      <c r="AO414" s="2">
        <v>1</v>
      </c>
      <c r="AP414" s="2">
        <v>0.3</v>
      </c>
      <c r="AQ414" s="2">
        <v>0.3</v>
      </c>
      <c r="AR414" s="2">
        <v>99.2</v>
      </c>
    </row>
    <row r="415" spans="39:44" x14ac:dyDescent="0.25">
      <c r="AM415" s="2"/>
      <c r="AN415" s="2" t="s">
        <v>506</v>
      </c>
      <c r="AO415" s="2">
        <v>1</v>
      </c>
      <c r="AP415" s="2">
        <v>0.3</v>
      </c>
      <c r="AQ415" s="2">
        <v>0.3</v>
      </c>
      <c r="AR415" s="2">
        <v>99.5</v>
      </c>
    </row>
    <row r="416" spans="39:44" x14ac:dyDescent="0.25">
      <c r="AM416" s="2"/>
      <c r="AN416" s="2" t="s">
        <v>507</v>
      </c>
      <c r="AO416" s="2">
        <v>1</v>
      </c>
      <c r="AP416" s="2">
        <v>0.3</v>
      </c>
      <c r="AQ416" s="2">
        <v>0.3</v>
      </c>
      <c r="AR416" s="2">
        <v>99.7</v>
      </c>
    </row>
    <row r="417" spans="39:44" x14ac:dyDescent="0.25">
      <c r="AM417" s="2"/>
      <c r="AN417" s="2" t="s">
        <v>508</v>
      </c>
      <c r="AO417" s="2">
        <v>1</v>
      </c>
      <c r="AP417" s="2">
        <v>0.3</v>
      </c>
      <c r="AQ417" s="2">
        <v>0.3</v>
      </c>
      <c r="AR417" s="2">
        <v>100</v>
      </c>
    </row>
    <row r="418" spans="39:44" x14ac:dyDescent="0.25">
      <c r="AM418" s="2"/>
      <c r="AN418" s="2" t="s">
        <v>216</v>
      </c>
      <c r="AO418" s="2">
        <v>394</v>
      </c>
      <c r="AP418" s="2">
        <v>100</v>
      </c>
      <c r="AQ418" s="2">
        <v>100</v>
      </c>
      <c r="AR418" s="2"/>
    </row>
    <row r="419" spans="39:44" x14ac:dyDescent="0.25">
      <c r="AM419" s="2"/>
      <c r="AN419" s="2"/>
      <c r="AO419" s="2"/>
      <c r="AP419" s="2"/>
      <c r="AQ419" s="2"/>
      <c r="AR419" s="2"/>
    </row>
    <row r="420" spans="39:44" x14ac:dyDescent="0.25">
      <c r="AM420" s="2"/>
      <c r="AN420" s="2"/>
      <c r="AO420" s="2"/>
      <c r="AP420" s="2"/>
      <c r="AQ420" s="2"/>
      <c r="AR420" s="2"/>
    </row>
    <row r="421" spans="39:44" x14ac:dyDescent="0.25">
      <c r="AM421" s="2"/>
      <c r="AN421" s="2"/>
      <c r="AO421" s="2"/>
      <c r="AP421" s="2"/>
      <c r="AQ421" s="2"/>
      <c r="AR421" s="2"/>
    </row>
    <row r="422" spans="39:44" x14ac:dyDescent="0.25">
      <c r="AM422" s="2" t="s">
        <v>193</v>
      </c>
      <c r="AN422" s="2"/>
      <c r="AO422" s="2"/>
      <c r="AP422" s="2"/>
      <c r="AQ422" s="2"/>
      <c r="AR422" s="2"/>
    </row>
    <row r="423" spans="39:44" x14ac:dyDescent="0.25">
      <c r="AM423" s="2"/>
      <c r="AN423" s="2"/>
      <c r="AO423" s="2" t="s">
        <v>317</v>
      </c>
      <c r="AP423" s="2" t="s">
        <v>318</v>
      </c>
      <c r="AQ423" s="2" t="s">
        <v>319</v>
      </c>
      <c r="AR423" s="2" t="s">
        <v>320</v>
      </c>
    </row>
    <row r="424" spans="39:44" x14ac:dyDescent="0.25">
      <c r="AM424" s="2" t="s">
        <v>321</v>
      </c>
      <c r="AN424" s="2"/>
      <c r="AO424" s="2">
        <v>371</v>
      </c>
      <c r="AP424" s="2">
        <v>94.2</v>
      </c>
      <c r="AQ424" s="2">
        <v>94.2</v>
      </c>
      <c r="AR424" s="2">
        <v>94.2</v>
      </c>
    </row>
    <row r="425" spans="39:44" x14ac:dyDescent="0.25">
      <c r="AM425" s="2"/>
      <c r="AN425" s="2" t="s">
        <v>509</v>
      </c>
      <c r="AO425" s="2">
        <v>1</v>
      </c>
      <c r="AP425" s="2">
        <v>0.3</v>
      </c>
      <c r="AQ425" s="2">
        <v>0.3</v>
      </c>
      <c r="AR425" s="2">
        <v>94.4</v>
      </c>
    </row>
    <row r="426" spans="39:44" x14ac:dyDescent="0.25">
      <c r="AM426" s="2"/>
      <c r="AN426" s="2" t="s">
        <v>510</v>
      </c>
      <c r="AO426" s="2">
        <v>1</v>
      </c>
      <c r="AP426" s="2">
        <v>0.3</v>
      </c>
      <c r="AQ426" s="2">
        <v>0.3</v>
      </c>
      <c r="AR426" s="2">
        <v>94.7</v>
      </c>
    </row>
    <row r="427" spans="39:44" x14ac:dyDescent="0.25">
      <c r="AM427" s="2"/>
      <c r="AN427" s="2" t="s">
        <v>511</v>
      </c>
      <c r="AO427" s="2">
        <v>1</v>
      </c>
      <c r="AP427" s="2">
        <v>0.3</v>
      </c>
      <c r="AQ427" s="2">
        <v>0.3</v>
      </c>
      <c r="AR427" s="2">
        <v>94.9</v>
      </c>
    </row>
    <row r="428" spans="39:44" x14ac:dyDescent="0.25">
      <c r="AM428" s="2"/>
      <c r="AN428" s="2" t="s">
        <v>512</v>
      </c>
      <c r="AO428" s="2">
        <v>1</v>
      </c>
      <c r="AP428" s="2">
        <v>0.3</v>
      </c>
      <c r="AQ428" s="2">
        <v>0.3</v>
      </c>
      <c r="AR428" s="2">
        <v>95.2</v>
      </c>
    </row>
    <row r="429" spans="39:44" x14ac:dyDescent="0.25">
      <c r="AM429" s="2"/>
      <c r="AN429" s="2" t="s">
        <v>513</v>
      </c>
      <c r="AO429" s="2">
        <v>1</v>
      </c>
      <c r="AP429" s="2">
        <v>0.3</v>
      </c>
      <c r="AQ429" s="2">
        <v>0.3</v>
      </c>
      <c r="AR429" s="2">
        <v>95.4</v>
      </c>
    </row>
    <row r="430" spans="39:44" x14ac:dyDescent="0.25">
      <c r="AM430" s="2"/>
      <c r="AN430" s="2" t="s">
        <v>514</v>
      </c>
      <c r="AO430" s="2">
        <v>1</v>
      </c>
      <c r="AP430" s="2">
        <v>0.3</v>
      </c>
      <c r="AQ430" s="2">
        <v>0.3</v>
      </c>
      <c r="AR430" s="2">
        <v>95.7</v>
      </c>
    </row>
    <row r="431" spans="39:44" x14ac:dyDescent="0.25">
      <c r="AM431" s="2"/>
      <c r="AN431" s="2" t="s">
        <v>515</v>
      </c>
      <c r="AO431" s="2">
        <v>1</v>
      </c>
      <c r="AP431" s="2">
        <v>0.3</v>
      </c>
      <c r="AQ431" s="2">
        <v>0.3</v>
      </c>
      <c r="AR431" s="2">
        <v>95.9</v>
      </c>
    </row>
    <row r="432" spans="39:44" x14ac:dyDescent="0.25">
      <c r="AM432" s="2"/>
      <c r="AN432" s="2" t="s">
        <v>516</v>
      </c>
      <c r="AO432" s="2">
        <v>1</v>
      </c>
      <c r="AP432" s="2">
        <v>0.3</v>
      </c>
      <c r="AQ432" s="2">
        <v>0.3</v>
      </c>
      <c r="AR432" s="2">
        <v>96.2</v>
      </c>
    </row>
    <row r="433" spans="39:44" x14ac:dyDescent="0.25">
      <c r="AM433" s="2"/>
      <c r="AN433" s="2" t="s">
        <v>517</v>
      </c>
      <c r="AO433" s="2">
        <v>1</v>
      </c>
      <c r="AP433" s="2">
        <v>0.3</v>
      </c>
      <c r="AQ433" s="2">
        <v>0.3</v>
      </c>
      <c r="AR433" s="2">
        <v>96.4</v>
      </c>
    </row>
    <row r="434" spans="39:44" x14ac:dyDescent="0.25">
      <c r="AM434" s="2"/>
      <c r="AN434" s="2" t="s">
        <v>518</v>
      </c>
      <c r="AO434" s="2">
        <v>1</v>
      </c>
      <c r="AP434" s="2">
        <v>0.3</v>
      </c>
      <c r="AQ434" s="2">
        <v>0.3</v>
      </c>
      <c r="AR434" s="2">
        <v>96.7</v>
      </c>
    </row>
    <row r="435" spans="39:44" x14ac:dyDescent="0.25">
      <c r="AM435" s="2"/>
      <c r="AN435" s="2" t="s">
        <v>519</v>
      </c>
      <c r="AO435" s="2">
        <v>1</v>
      </c>
      <c r="AP435" s="2">
        <v>0.3</v>
      </c>
      <c r="AQ435" s="2">
        <v>0.3</v>
      </c>
      <c r="AR435" s="2">
        <v>97</v>
      </c>
    </row>
    <row r="436" spans="39:44" x14ac:dyDescent="0.25">
      <c r="AM436" s="2"/>
      <c r="AN436" s="2" t="s">
        <v>520</v>
      </c>
      <c r="AO436" s="2">
        <v>1</v>
      </c>
      <c r="AP436" s="2">
        <v>0.3</v>
      </c>
      <c r="AQ436" s="2">
        <v>0.3</v>
      </c>
      <c r="AR436" s="2">
        <v>97.2</v>
      </c>
    </row>
    <row r="437" spans="39:44" x14ac:dyDescent="0.25">
      <c r="AM437" s="2"/>
      <c r="AN437" s="2" t="s">
        <v>521</v>
      </c>
      <c r="AO437" s="2">
        <v>1</v>
      </c>
      <c r="AP437" s="2">
        <v>0.3</v>
      </c>
      <c r="AQ437" s="2">
        <v>0.3</v>
      </c>
      <c r="AR437" s="2">
        <v>97.5</v>
      </c>
    </row>
    <row r="438" spans="39:44" x14ac:dyDescent="0.25">
      <c r="AM438" s="2"/>
      <c r="AN438" s="2" t="s">
        <v>522</v>
      </c>
      <c r="AO438" s="2">
        <v>1</v>
      </c>
      <c r="AP438" s="2">
        <v>0.3</v>
      </c>
      <c r="AQ438" s="2">
        <v>0.3</v>
      </c>
      <c r="AR438" s="2">
        <v>97.7</v>
      </c>
    </row>
    <row r="439" spans="39:44" x14ac:dyDescent="0.25">
      <c r="AM439" s="2"/>
      <c r="AN439" s="2" t="s">
        <v>523</v>
      </c>
      <c r="AO439" s="2">
        <v>1</v>
      </c>
      <c r="AP439" s="2">
        <v>0.3</v>
      </c>
      <c r="AQ439" s="2">
        <v>0.3</v>
      </c>
      <c r="AR439" s="2">
        <v>98</v>
      </c>
    </row>
    <row r="440" spans="39:44" x14ac:dyDescent="0.25">
      <c r="AM440" s="2"/>
      <c r="AN440" s="2" t="s">
        <v>524</v>
      </c>
      <c r="AO440" s="2">
        <v>1</v>
      </c>
      <c r="AP440" s="2">
        <v>0.3</v>
      </c>
      <c r="AQ440" s="2">
        <v>0.3</v>
      </c>
      <c r="AR440" s="2">
        <v>98.2</v>
      </c>
    </row>
    <row r="441" spans="39:44" x14ac:dyDescent="0.25">
      <c r="AM441" s="2"/>
      <c r="AN441" s="2" t="s">
        <v>525</v>
      </c>
      <c r="AO441" s="2">
        <v>1</v>
      </c>
      <c r="AP441" s="2">
        <v>0.3</v>
      </c>
      <c r="AQ441" s="2">
        <v>0.3</v>
      </c>
      <c r="AR441" s="2">
        <v>98.5</v>
      </c>
    </row>
    <row r="442" spans="39:44" x14ac:dyDescent="0.25">
      <c r="AM442" s="2"/>
      <c r="AN442" s="2" t="s">
        <v>526</v>
      </c>
      <c r="AO442" s="2">
        <v>1</v>
      </c>
      <c r="AP442" s="2">
        <v>0.3</v>
      </c>
      <c r="AQ442" s="2">
        <v>0.3</v>
      </c>
      <c r="AR442" s="2">
        <v>98.7</v>
      </c>
    </row>
    <row r="443" spans="39:44" x14ac:dyDescent="0.25">
      <c r="AM443" s="2"/>
      <c r="AN443" s="2" t="s">
        <v>527</v>
      </c>
      <c r="AO443" s="2">
        <v>1</v>
      </c>
      <c r="AP443" s="2">
        <v>0.3</v>
      </c>
      <c r="AQ443" s="2">
        <v>0.3</v>
      </c>
      <c r="AR443" s="2">
        <v>99</v>
      </c>
    </row>
    <row r="444" spans="39:44" x14ac:dyDescent="0.25">
      <c r="AM444" s="2"/>
      <c r="AN444" s="2" t="s">
        <v>528</v>
      </c>
      <c r="AO444" s="2">
        <v>1</v>
      </c>
      <c r="AP444" s="2">
        <v>0.3</v>
      </c>
      <c r="AQ444" s="2">
        <v>0.3</v>
      </c>
      <c r="AR444" s="2">
        <v>99.2</v>
      </c>
    </row>
    <row r="445" spans="39:44" x14ac:dyDescent="0.25">
      <c r="AM445" s="2"/>
      <c r="AN445" s="2" t="s">
        <v>529</v>
      </c>
      <c r="AO445" s="2">
        <v>1</v>
      </c>
      <c r="AP445" s="2">
        <v>0.3</v>
      </c>
      <c r="AQ445" s="2">
        <v>0.3</v>
      </c>
      <c r="AR445" s="2">
        <v>99.5</v>
      </c>
    </row>
    <row r="446" spans="39:44" x14ac:dyDescent="0.25">
      <c r="AM446" s="2"/>
      <c r="AN446" s="2" t="s">
        <v>530</v>
      </c>
      <c r="AO446" s="2">
        <v>1</v>
      </c>
      <c r="AP446" s="2">
        <v>0.3</v>
      </c>
      <c r="AQ446" s="2">
        <v>0.3</v>
      </c>
      <c r="AR446" s="2">
        <v>99.7</v>
      </c>
    </row>
    <row r="447" spans="39:44" x14ac:dyDescent="0.25">
      <c r="AM447" s="2"/>
      <c r="AN447" s="2" t="s">
        <v>531</v>
      </c>
      <c r="AO447" s="2">
        <v>1</v>
      </c>
      <c r="AP447" s="2">
        <v>0.3</v>
      </c>
      <c r="AQ447" s="2">
        <v>0.3</v>
      </c>
      <c r="AR447" s="2">
        <v>100</v>
      </c>
    </row>
    <row r="448" spans="39:44" x14ac:dyDescent="0.25">
      <c r="AM448" s="2"/>
      <c r="AN448" s="2" t="s">
        <v>216</v>
      </c>
      <c r="AO448" s="2">
        <v>394</v>
      </c>
      <c r="AP448" s="2">
        <v>100</v>
      </c>
      <c r="AQ448" s="2">
        <v>100</v>
      </c>
      <c r="AR448" s="2"/>
    </row>
    <row r="449" spans="39:44" x14ac:dyDescent="0.25">
      <c r="AM449" s="2"/>
      <c r="AN449" s="2"/>
      <c r="AO449" s="2"/>
      <c r="AP449" s="2"/>
      <c r="AQ449" s="2"/>
      <c r="AR449" s="2"/>
    </row>
    <row r="450" spans="39:44" x14ac:dyDescent="0.25">
      <c r="AM450" s="2"/>
      <c r="AN450" s="2"/>
      <c r="AO450" s="2"/>
      <c r="AP450" s="2"/>
      <c r="AQ450" s="2"/>
      <c r="AR450" s="2"/>
    </row>
    <row r="451" spans="39:44" x14ac:dyDescent="0.25">
      <c r="AM451" s="2"/>
      <c r="AN451" s="2"/>
      <c r="AO451" s="2"/>
      <c r="AP451" s="2"/>
      <c r="AQ451" s="2"/>
      <c r="AR451" s="2"/>
    </row>
    <row r="452" spans="39:44" x14ac:dyDescent="0.25">
      <c r="AM452" s="2" t="s">
        <v>194</v>
      </c>
      <c r="AN452" s="2"/>
      <c r="AO452" s="2"/>
      <c r="AP452" s="2"/>
      <c r="AQ452" s="2"/>
      <c r="AR452" s="2"/>
    </row>
    <row r="453" spans="39:44" x14ac:dyDescent="0.25">
      <c r="AM453" s="2"/>
      <c r="AN453" s="2"/>
      <c r="AO453" s="2" t="s">
        <v>317</v>
      </c>
      <c r="AP453" s="2" t="s">
        <v>318</v>
      </c>
      <c r="AQ453" s="2" t="s">
        <v>319</v>
      </c>
      <c r="AR453" s="2" t="s">
        <v>320</v>
      </c>
    </row>
    <row r="454" spans="39:44" x14ac:dyDescent="0.25">
      <c r="AM454" s="2" t="s">
        <v>321</v>
      </c>
      <c r="AN454" s="2"/>
      <c r="AO454" s="2">
        <v>390</v>
      </c>
      <c r="AP454" s="2">
        <v>99</v>
      </c>
      <c r="AQ454" s="2">
        <v>99</v>
      </c>
      <c r="AR454" s="2">
        <v>99</v>
      </c>
    </row>
    <row r="455" spans="39:44" x14ac:dyDescent="0.25">
      <c r="AM455" s="2"/>
      <c r="AN455" s="2" t="s">
        <v>532</v>
      </c>
      <c r="AO455" s="2">
        <v>1</v>
      </c>
      <c r="AP455" s="2">
        <v>0.3</v>
      </c>
      <c r="AQ455" s="2">
        <v>0.3</v>
      </c>
      <c r="AR455" s="2">
        <v>99.2</v>
      </c>
    </row>
    <row r="456" spans="39:44" x14ac:dyDescent="0.25">
      <c r="AM456" s="2"/>
      <c r="AN456" s="2" t="s">
        <v>533</v>
      </c>
      <c r="AO456" s="2">
        <v>1</v>
      </c>
      <c r="AP456" s="2">
        <v>0.3</v>
      </c>
      <c r="AQ456" s="2">
        <v>0.3</v>
      </c>
      <c r="AR456" s="2">
        <v>99.5</v>
      </c>
    </row>
    <row r="457" spans="39:44" x14ac:dyDescent="0.25">
      <c r="AM457" s="2"/>
      <c r="AN457" s="2" t="s">
        <v>534</v>
      </c>
      <c r="AO457" s="2">
        <v>1</v>
      </c>
      <c r="AP457" s="2">
        <v>0.3</v>
      </c>
      <c r="AQ457" s="2">
        <v>0.3</v>
      </c>
      <c r="AR457" s="2">
        <v>99.7</v>
      </c>
    </row>
    <row r="458" spans="39:44" x14ac:dyDescent="0.25">
      <c r="AM458" s="2"/>
      <c r="AN458" s="2" t="s">
        <v>535</v>
      </c>
      <c r="AO458" s="2">
        <v>1</v>
      </c>
      <c r="AP458" s="2">
        <v>0.3</v>
      </c>
      <c r="AQ458" s="2">
        <v>0.3</v>
      </c>
      <c r="AR458" s="2">
        <v>100</v>
      </c>
    </row>
    <row r="459" spans="39:44" x14ac:dyDescent="0.25">
      <c r="AM459" s="2"/>
      <c r="AN459" s="2" t="s">
        <v>216</v>
      </c>
      <c r="AO459" s="2">
        <v>394</v>
      </c>
      <c r="AP459" s="2">
        <v>100</v>
      </c>
      <c r="AQ459" s="2">
        <v>100</v>
      </c>
      <c r="AR459" s="2"/>
    </row>
    <row r="460" spans="39:44" x14ac:dyDescent="0.25">
      <c r="AM460" s="2"/>
      <c r="AN460" s="2"/>
      <c r="AO460" s="2"/>
      <c r="AP460" s="2"/>
      <c r="AQ460" s="2"/>
      <c r="AR460" s="2"/>
    </row>
    <row r="461" spans="39:44" x14ac:dyDescent="0.25">
      <c r="AM461" s="2"/>
      <c r="AN461" s="2"/>
      <c r="AO461" s="2"/>
      <c r="AP461" s="2"/>
      <c r="AQ461" s="2"/>
      <c r="AR461" s="2"/>
    </row>
    <row r="462" spans="39:44" x14ac:dyDescent="0.25">
      <c r="AM462" s="2"/>
      <c r="AN462" s="2"/>
      <c r="AO462" s="2"/>
      <c r="AP462" s="2"/>
      <c r="AQ462" s="2"/>
      <c r="AR462" s="2"/>
    </row>
    <row r="463" spans="39:44" x14ac:dyDescent="0.25">
      <c r="AM463" s="2" t="s">
        <v>195</v>
      </c>
      <c r="AN463" s="2"/>
      <c r="AO463" s="2"/>
      <c r="AP463" s="2"/>
      <c r="AQ463" s="2"/>
      <c r="AR463" s="2"/>
    </row>
    <row r="464" spans="39:44" x14ac:dyDescent="0.25">
      <c r="AM464" s="2"/>
      <c r="AN464" s="2"/>
      <c r="AO464" s="2" t="s">
        <v>317</v>
      </c>
      <c r="AP464" s="2" t="s">
        <v>318</v>
      </c>
      <c r="AQ464" s="2" t="s">
        <v>319</v>
      </c>
      <c r="AR464" s="2" t="s">
        <v>320</v>
      </c>
    </row>
    <row r="465" spans="39:44" x14ac:dyDescent="0.25">
      <c r="AM465" s="2" t="s">
        <v>321</v>
      </c>
      <c r="AN465" s="2"/>
      <c r="AO465" s="2">
        <v>385</v>
      </c>
      <c r="AP465" s="2">
        <v>97.7</v>
      </c>
      <c r="AQ465" s="2">
        <v>97.7</v>
      </c>
      <c r="AR465" s="2">
        <v>97.7</v>
      </c>
    </row>
    <row r="466" spans="39:44" x14ac:dyDescent="0.25">
      <c r="AM466" s="2"/>
      <c r="AN466" s="2" t="s">
        <v>536</v>
      </c>
      <c r="AO466" s="2">
        <v>1</v>
      </c>
      <c r="AP466" s="2">
        <v>0.3</v>
      </c>
      <c r="AQ466" s="2">
        <v>0.3</v>
      </c>
      <c r="AR466" s="2">
        <v>98</v>
      </c>
    </row>
    <row r="467" spans="39:44" x14ac:dyDescent="0.25">
      <c r="AM467" s="2"/>
      <c r="AN467" s="2" t="s">
        <v>537</v>
      </c>
      <c r="AO467" s="2">
        <v>1</v>
      </c>
      <c r="AP467" s="2">
        <v>0.3</v>
      </c>
      <c r="AQ467" s="2">
        <v>0.3</v>
      </c>
      <c r="AR467" s="2">
        <v>98.2</v>
      </c>
    </row>
    <row r="468" spans="39:44" x14ac:dyDescent="0.25">
      <c r="AM468" s="2"/>
      <c r="AN468" s="2" t="s">
        <v>538</v>
      </c>
      <c r="AO468" s="2">
        <v>1</v>
      </c>
      <c r="AP468" s="2">
        <v>0.3</v>
      </c>
      <c r="AQ468" s="2">
        <v>0.3</v>
      </c>
      <c r="AR468" s="2">
        <v>98.5</v>
      </c>
    </row>
    <row r="469" spans="39:44" x14ac:dyDescent="0.25">
      <c r="AM469" s="2"/>
      <c r="AN469" s="2" t="s">
        <v>539</v>
      </c>
      <c r="AO469" s="2">
        <v>1</v>
      </c>
      <c r="AP469" s="2">
        <v>0.3</v>
      </c>
      <c r="AQ469" s="2">
        <v>0.3</v>
      </c>
      <c r="AR469" s="2">
        <v>98.7</v>
      </c>
    </row>
    <row r="470" spans="39:44" x14ac:dyDescent="0.25">
      <c r="AM470" s="2"/>
      <c r="AN470" s="2" t="s">
        <v>540</v>
      </c>
      <c r="AO470" s="2">
        <v>1</v>
      </c>
      <c r="AP470" s="2">
        <v>0.3</v>
      </c>
      <c r="AQ470" s="2">
        <v>0.3</v>
      </c>
      <c r="AR470" s="2">
        <v>99</v>
      </c>
    </row>
    <row r="471" spans="39:44" x14ac:dyDescent="0.25">
      <c r="AM471" s="2"/>
      <c r="AN471" s="2" t="s">
        <v>541</v>
      </c>
      <c r="AO471" s="2">
        <v>1</v>
      </c>
      <c r="AP471" s="2">
        <v>0.3</v>
      </c>
      <c r="AQ471" s="2">
        <v>0.3</v>
      </c>
      <c r="AR471" s="2">
        <v>99.2</v>
      </c>
    </row>
    <row r="472" spans="39:44" x14ac:dyDescent="0.25">
      <c r="AM472" s="2"/>
      <c r="AN472" s="2" t="s">
        <v>542</v>
      </c>
      <c r="AO472" s="2">
        <v>1</v>
      </c>
      <c r="AP472" s="2">
        <v>0.3</v>
      </c>
      <c r="AQ472" s="2">
        <v>0.3</v>
      </c>
      <c r="AR472" s="2">
        <v>99.5</v>
      </c>
    </row>
    <row r="473" spans="39:44" x14ac:dyDescent="0.25">
      <c r="AM473" s="2"/>
      <c r="AN473" s="2" t="s">
        <v>543</v>
      </c>
      <c r="AO473" s="2">
        <v>1</v>
      </c>
      <c r="AP473" s="2">
        <v>0.3</v>
      </c>
      <c r="AQ473" s="2">
        <v>0.3</v>
      </c>
      <c r="AR473" s="2">
        <v>99.7</v>
      </c>
    </row>
    <row r="474" spans="39:44" x14ac:dyDescent="0.25">
      <c r="AM474" s="2"/>
      <c r="AN474" s="2" t="s">
        <v>544</v>
      </c>
      <c r="AO474" s="2">
        <v>1</v>
      </c>
      <c r="AP474" s="2">
        <v>0.3</v>
      </c>
      <c r="AQ474" s="2">
        <v>0.3</v>
      </c>
      <c r="AR474" s="2">
        <v>100</v>
      </c>
    </row>
    <row r="475" spans="39:44" x14ac:dyDescent="0.25">
      <c r="AM475" s="2"/>
      <c r="AN475" s="2" t="s">
        <v>216</v>
      </c>
      <c r="AO475" s="2">
        <v>394</v>
      </c>
      <c r="AP475" s="2">
        <v>100</v>
      </c>
      <c r="AQ475" s="2">
        <v>100</v>
      </c>
      <c r="AR475" s="2"/>
    </row>
    <row r="476" spans="39:44" x14ac:dyDescent="0.25">
      <c r="AM476" s="2"/>
      <c r="AN476" s="2"/>
      <c r="AO476" s="2"/>
      <c r="AP476" s="2"/>
      <c r="AQ476" s="2"/>
      <c r="AR476" s="2"/>
    </row>
    <row r="477" spans="39:44" x14ac:dyDescent="0.25">
      <c r="AM477" s="2"/>
      <c r="AN477" s="2"/>
      <c r="AO477" s="2"/>
      <c r="AP477" s="2"/>
      <c r="AQ477" s="2"/>
      <c r="AR477" s="2"/>
    </row>
    <row r="478" spans="39:44" x14ac:dyDescent="0.25">
      <c r="AM478" s="2"/>
      <c r="AN478" s="2"/>
      <c r="AO478" s="2"/>
      <c r="AP478" s="2"/>
      <c r="AQ478" s="2"/>
      <c r="AR478" s="2"/>
    </row>
    <row r="479" spans="39:44" x14ac:dyDescent="0.25">
      <c r="AM479" s="2" t="s">
        <v>196</v>
      </c>
      <c r="AN479" s="2"/>
      <c r="AO479" s="2"/>
      <c r="AP479" s="2"/>
      <c r="AQ479" s="2"/>
      <c r="AR479" s="2"/>
    </row>
    <row r="480" spans="39:44" x14ac:dyDescent="0.25">
      <c r="AM480" s="2"/>
      <c r="AN480" s="2"/>
      <c r="AO480" s="2" t="s">
        <v>317</v>
      </c>
      <c r="AP480" s="2" t="s">
        <v>318</v>
      </c>
      <c r="AQ480" s="2" t="s">
        <v>319</v>
      </c>
      <c r="AR480" s="2" t="s">
        <v>320</v>
      </c>
    </row>
    <row r="481" spans="39:44" x14ac:dyDescent="0.25">
      <c r="AM481" s="2" t="s">
        <v>321</v>
      </c>
      <c r="AN481" s="2"/>
      <c r="AO481" s="2">
        <v>383</v>
      </c>
      <c r="AP481" s="2">
        <v>97.2</v>
      </c>
      <c r="AQ481" s="2">
        <v>97.2</v>
      </c>
      <c r="AR481" s="2">
        <v>97.2</v>
      </c>
    </row>
    <row r="482" spans="39:44" x14ac:dyDescent="0.25">
      <c r="AM482" s="2"/>
      <c r="AN482" s="2" t="s">
        <v>545</v>
      </c>
      <c r="AO482" s="2">
        <v>1</v>
      </c>
      <c r="AP482" s="2">
        <v>0.3</v>
      </c>
      <c r="AQ482" s="2">
        <v>0.3</v>
      </c>
      <c r="AR482" s="2">
        <v>97.5</v>
      </c>
    </row>
    <row r="483" spans="39:44" x14ac:dyDescent="0.25">
      <c r="AM483" s="2"/>
      <c r="AN483" s="2" t="s">
        <v>546</v>
      </c>
      <c r="AO483" s="2">
        <v>1</v>
      </c>
      <c r="AP483" s="2">
        <v>0.3</v>
      </c>
      <c r="AQ483" s="2">
        <v>0.3</v>
      </c>
      <c r="AR483" s="2">
        <v>97.7</v>
      </c>
    </row>
    <row r="484" spans="39:44" x14ac:dyDescent="0.25">
      <c r="AM484" s="2"/>
      <c r="AN484" s="2" t="s">
        <v>547</v>
      </c>
      <c r="AO484" s="2">
        <v>1</v>
      </c>
      <c r="AP484" s="2">
        <v>0.3</v>
      </c>
      <c r="AQ484" s="2">
        <v>0.3</v>
      </c>
      <c r="AR484" s="2">
        <v>98</v>
      </c>
    </row>
    <row r="485" spans="39:44" x14ac:dyDescent="0.25">
      <c r="AM485" s="2"/>
      <c r="AN485" s="2" t="s">
        <v>548</v>
      </c>
      <c r="AO485" s="2">
        <v>1</v>
      </c>
      <c r="AP485" s="2">
        <v>0.3</v>
      </c>
      <c r="AQ485" s="2">
        <v>0.3</v>
      </c>
      <c r="AR485" s="2">
        <v>98.2</v>
      </c>
    </row>
    <row r="486" spans="39:44" x14ac:dyDescent="0.25">
      <c r="AM486" s="2"/>
      <c r="AN486" s="2" t="s">
        <v>549</v>
      </c>
      <c r="AO486" s="2">
        <v>1</v>
      </c>
      <c r="AP486" s="2">
        <v>0.3</v>
      </c>
      <c r="AQ486" s="2">
        <v>0.3</v>
      </c>
      <c r="AR486" s="2">
        <v>98.5</v>
      </c>
    </row>
    <row r="487" spans="39:44" x14ac:dyDescent="0.25">
      <c r="AM487" s="2"/>
      <c r="AN487" s="2" t="s">
        <v>550</v>
      </c>
      <c r="AO487" s="2">
        <v>1</v>
      </c>
      <c r="AP487" s="2">
        <v>0.3</v>
      </c>
      <c r="AQ487" s="2">
        <v>0.3</v>
      </c>
      <c r="AR487" s="2">
        <v>98.7</v>
      </c>
    </row>
    <row r="488" spans="39:44" x14ac:dyDescent="0.25">
      <c r="AM488" s="2"/>
      <c r="AN488" s="2" t="s">
        <v>551</v>
      </c>
      <c r="AO488" s="2">
        <v>1</v>
      </c>
      <c r="AP488" s="2">
        <v>0.3</v>
      </c>
      <c r="AQ488" s="2">
        <v>0.3</v>
      </c>
      <c r="AR488" s="2">
        <v>99</v>
      </c>
    </row>
    <row r="489" spans="39:44" x14ac:dyDescent="0.25">
      <c r="AM489" s="2"/>
      <c r="AN489" s="2" t="s">
        <v>552</v>
      </c>
      <c r="AO489" s="2">
        <v>1</v>
      </c>
      <c r="AP489" s="2">
        <v>0.3</v>
      </c>
      <c r="AQ489" s="2">
        <v>0.3</v>
      </c>
      <c r="AR489" s="2">
        <v>99.2</v>
      </c>
    </row>
    <row r="490" spans="39:44" x14ac:dyDescent="0.25">
      <c r="AM490" s="2"/>
      <c r="AN490" s="2" t="s">
        <v>553</v>
      </c>
      <c r="AO490" s="2">
        <v>1</v>
      </c>
      <c r="AP490" s="2">
        <v>0.3</v>
      </c>
      <c r="AQ490" s="2">
        <v>0.3</v>
      </c>
      <c r="AR490" s="2">
        <v>99.5</v>
      </c>
    </row>
    <row r="491" spans="39:44" x14ac:dyDescent="0.25">
      <c r="AM491" s="2"/>
      <c r="AN491" s="2" t="s">
        <v>554</v>
      </c>
      <c r="AO491" s="2">
        <v>1</v>
      </c>
      <c r="AP491" s="2">
        <v>0.3</v>
      </c>
      <c r="AQ491" s="2">
        <v>0.3</v>
      </c>
      <c r="AR491" s="2">
        <v>99.7</v>
      </c>
    </row>
    <row r="492" spans="39:44" x14ac:dyDescent="0.25">
      <c r="AM492" s="2"/>
      <c r="AN492" s="2" t="s">
        <v>555</v>
      </c>
      <c r="AO492" s="2">
        <v>1</v>
      </c>
      <c r="AP492" s="2">
        <v>0.3</v>
      </c>
      <c r="AQ492" s="2">
        <v>0.3</v>
      </c>
      <c r="AR492" s="2">
        <v>100</v>
      </c>
    </row>
    <row r="493" spans="39:44" x14ac:dyDescent="0.25">
      <c r="AM493" s="2"/>
      <c r="AN493" s="2" t="s">
        <v>216</v>
      </c>
      <c r="AO493" s="2">
        <v>394</v>
      </c>
      <c r="AP493" s="2">
        <v>100</v>
      </c>
      <c r="AQ493" s="2">
        <v>100</v>
      </c>
      <c r="AR493" s="2"/>
    </row>
    <row r="494" spans="39:44" x14ac:dyDescent="0.25">
      <c r="AM494" s="2"/>
      <c r="AN494" s="2"/>
      <c r="AO494" s="2"/>
      <c r="AP494" s="2"/>
      <c r="AQ494" s="2"/>
      <c r="AR494" s="2"/>
    </row>
    <row r="495" spans="39:44" x14ac:dyDescent="0.25">
      <c r="AM495" s="2"/>
      <c r="AN495" s="2"/>
      <c r="AO495" s="2"/>
      <c r="AP495" s="2"/>
      <c r="AQ495" s="2"/>
      <c r="AR495" s="2"/>
    </row>
    <row r="496" spans="39:44" x14ac:dyDescent="0.25">
      <c r="AM496" s="2"/>
      <c r="AN496" s="2"/>
      <c r="AO496" s="2"/>
      <c r="AP496" s="2"/>
      <c r="AQ496" s="2"/>
      <c r="AR496" s="2"/>
    </row>
    <row r="497" spans="39:44" x14ac:dyDescent="0.25">
      <c r="AM497" s="2" t="s">
        <v>197</v>
      </c>
      <c r="AN497" s="2"/>
      <c r="AO497" s="2"/>
      <c r="AP497" s="2"/>
      <c r="AQ497" s="2"/>
      <c r="AR497" s="2"/>
    </row>
    <row r="498" spans="39:44" x14ac:dyDescent="0.25">
      <c r="AM498" s="2"/>
      <c r="AN498" s="2"/>
      <c r="AO498" s="2" t="s">
        <v>317</v>
      </c>
      <c r="AP498" s="2" t="s">
        <v>318</v>
      </c>
      <c r="AQ498" s="2" t="s">
        <v>319</v>
      </c>
      <c r="AR498" s="2" t="s">
        <v>320</v>
      </c>
    </row>
    <row r="499" spans="39:44" x14ac:dyDescent="0.25">
      <c r="AM499" s="2" t="s">
        <v>321</v>
      </c>
      <c r="AN499" s="2"/>
      <c r="AO499" s="2">
        <v>380</v>
      </c>
      <c r="AP499" s="2">
        <v>96.4</v>
      </c>
      <c r="AQ499" s="2">
        <v>96.4</v>
      </c>
      <c r="AR499" s="2">
        <v>96.4</v>
      </c>
    </row>
    <row r="500" spans="39:44" x14ac:dyDescent="0.25">
      <c r="AM500" s="2"/>
      <c r="AN500" s="2" t="s">
        <v>556</v>
      </c>
      <c r="AO500" s="2">
        <v>1</v>
      </c>
      <c r="AP500" s="2">
        <v>0.3</v>
      </c>
      <c r="AQ500" s="2">
        <v>0.3</v>
      </c>
      <c r="AR500" s="2">
        <v>96.7</v>
      </c>
    </row>
    <row r="501" spans="39:44" x14ac:dyDescent="0.25">
      <c r="AM501" s="2"/>
      <c r="AN501" s="2" t="s">
        <v>557</v>
      </c>
      <c r="AO501" s="2">
        <v>1</v>
      </c>
      <c r="AP501" s="2">
        <v>0.3</v>
      </c>
      <c r="AQ501" s="2">
        <v>0.3</v>
      </c>
      <c r="AR501" s="2">
        <v>97</v>
      </c>
    </row>
    <row r="502" spans="39:44" x14ac:dyDescent="0.25">
      <c r="AM502" s="2"/>
      <c r="AN502" s="2" t="s">
        <v>558</v>
      </c>
      <c r="AO502" s="2">
        <v>1</v>
      </c>
      <c r="AP502" s="2">
        <v>0.3</v>
      </c>
      <c r="AQ502" s="2">
        <v>0.3</v>
      </c>
      <c r="AR502" s="2">
        <v>97.2</v>
      </c>
    </row>
    <row r="503" spans="39:44" x14ac:dyDescent="0.25">
      <c r="AM503" s="2"/>
      <c r="AN503" s="2" t="s">
        <v>559</v>
      </c>
      <c r="AO503" s="2">
        <v>1</v>
      </c>
      <c r="AP503" s="2">
        <v>0.3</v>
      </c>
      <c r="AQ503" s="2">
        <v>0.3</v>
      </c>
      <c r="AR503" s="2">
        <v>97.5</v>
      </c>
    </row>
    <row r="504" spans="39:44" x14ac:dyDescent="0.25">
      <c r="AM504" s="2"/>
      <c r="AN504" s="2" t="s">
        <v>560</v>
      </c>
      <c r="AO504" s="2">
        <v>1</v>
      </c>
      <c r="AP504" s="2">
        <v>0.3</v>
      </c>
      <c r="AQ504" s="2">
        <v>0.3</v>
      </c>
      <c r="AR504" s="2">
        <v>97.7</v>
      </c>
    </row>
    <row r="505" spans="39:44" x14ac:dyDescent="0.25">
      <c r="AM505" s="2"/>
      <c r="AN505" s="2" t="s">
        <v>561</v>
      </c>
      <c r="AO505" s="2">
        <v>1</v>
      </c>
      <c r="AP505" s="2">
        <v>0.3</v>
      </c>
      <c r="AQ505" s="2">
        <v>0.3</v>
      </c>
      <c r="AR505" s="2">
        <v>98</v>
      </c>
    </row>
    <row r="506" spans="39:44" x14ac:dyDescent="0.25">
      <c r="AM506" s="2"/>
      <c r="AN506" s="2" t="s">
        <v>562</v>
      </c>
      <c r="AO506" s="2">
        <v>1</v>
      </c>
      <c r="AP506" s="2">
        <v>0.3</v>
      </c>
      <c r="AQ506" s="2">
        <v>0.3</v>
      </c>
      <c r="AR506" s="2">
        <v>98.2</v>
      </c>
    </row>
    <row r="507" spans="39:44" x14ac:dyDescent="0.25">
      <c r="AM507" s="2"/>
      <c r="AN507" s="2" t="s">
        <v>563</v>
      </c>
      <c r="AO507" s="2">
        <v>1</v>
      </c>
      <c r="AP507" s="2">
        <v>0.3</v>
      </c>
      <c r="AQ507" s="2">
        <v>0.3</v>
      </c>
      <c r="AR507" s="2">
        <v>98.5</v>
      </c>
    </row>
    <row r="508" spans="39:44" x14ac:dyDescent="0.25">
      <c r="AM508" s="2"/>
      <c r="AN508" s="2" t="s">
        <v>564</v>
      </c>
      <c r="AO508" s="2">
        <v>1</v>
      </c>
      <c r="AP508" s="2">
        <v>0.3</v>
      </c>
      <c r="AQ508" s="2">
        <v>0.3</v>
      </c>
      <c r="AR508" s="2">
        <v>98.7</v>
      </c>
    </row>
    <row r="509" spans="39:44" x14ac:dyDescent="0.25">
      <c r="AM509" s="2"/>
      <c r="AN509" s="2" t="s">
        <v>565</v>
      </c>
      <c r="AO509" s="2">
        <v>1</v>
      </c>
      <c r="AP509" s="2">
        <v>0.3</v>
      </c>
      <c r="AQ509" s="2">
        <v>0.3</v>
      </c>
      <c r="AR509" s="2">
        <v>99</v>
      </c>
    </row>
    <row r="510" spans="39:44" x14ac:dyDescent="0.25">
      <c r="AM510" s="2"/>
      <c r="AN510" s="2" t="s">
        <v>566</v>
      </c>
      <c r="AO510" s="2">
        <v>1</v>
      </c>
      <c r="AP510" s="2">
        <v>0.3</v>
      </c>
      <c r="AQ510" s="2">
        <v>0.3</v>
      </c>
      <c r="AR510" s="2">
        <v>99.2</v>
      </c>
    </row>
    <row r="511" spans="39:44" x14ac:dyDescent="0.25">
      <c r="AM511" s="2"/>
      <c r="AN511" s="2" t="s">
        <v>567</v>
      </c>
      <c r="AO511" s="2">
        <v>1</v>
      </c>
      <c r="AP511" s="2">
        <v>0.3</v>
      </c>
      <c r="AQ511" s="2">
        <v>0.3</v>
      </c>
      <c r="AR511" s="2">
        <v>99.5</v>
      </c>
    </row>
    <row r="512" spans="39:44" x14ac:dyDescent="0.25">
      <c r="AM512" s="2"/>
      <c r="AN512" s="2" t="s">
        <v>568</v>
      </c>
      <c r="AO512" s="2">
        <v>1</v>
      </c>
      <c r="AP512" s="2">
        <v>0.3</v>
      </c>
      <c r="AQ512" s="2">
        <v>0.3</v>
      </c>
      <c r="AR512" s="2">
        <v>99.7</v>
      </c>
    </row>
    <row r="513" spans="39:44" x14ac:dyDescent="0.25">
      <c r="AM513" s="2"/>
      <c r="AN513" s="2" t="s">
        <v>569</v>
      </c>
      <c r="AO513" s="2">
        <v>1</v>
      </c>
      <c r="AP513" s="2">
        <v>0.3</v>
      </c>
      <c r="AQ513" s="2">
        <v>0.3</v>
      </c>
      <c r="AR513" s="2">
        <v>100</v>
      </c>
    </row>
    <row r="514" spans="39:44" x14ac:dyDescent="0.25">
      <c r="AM514" s="2"/>
      <c r="AN514" s="2" t="s">
        <v>216</v>
      </c>
      <c r="AO514" s="2">
        <v>394</v>
      </c>
      <c r="AP514" s="2">
        <v>100</v>
      </c>
      <c r="AQ514" s="2">
        <v>100</v>
      </c>
      <c r="AR514" s="2"/>
    </row>
    <row r="515" spans="39:44" x14ac:dyDescent="0.25">
      <c r="AM515" s="2"/>
      <c r="AN515" s="2"/>
      <c r="AO515" s="2"/>
      <c r="AP515" s="2"/>
      <c r="AQ515" s="2"/>
      <c r="AR515" s="2"/>
    </row>
    <row r="516" spans="39:44" x14ac:dyDescent="0.25">
      <c r="AM516" s="2"/>
      <c r="AN516" s="2"/>
      <c r="AO516" s="2"/>
      <c r="AP516" s="2"/>
      <c r="AQ516" s="2"/>
      <c r="AR516" s="2"/>
    </row>
    <row r="517" spans="39:44" x14ac:dyDescent="0.25">
      <c r="AM517" s="2"/>
      <c r="AN517" s="2"/>
      <c r="AO517" s="2"/>
      <c r="AP517" s="2"/>
      <c r="AQ517" s="2"/>
      <c r="AR517" s="2"/>
    </row>
    <row r="518" spans="39:44" x14ac:dyDescent="0.25">
      <c r="AM518" s="2" t="s">
        <v>198</v>
      </c>
      <c r="AN518" s="2"/>
      <c r="AO518" s="2"/>
      <c r="AP518" s="2"/>
      <c r="AQ518" s="2"/>
      <c r="AR518" s="2"/>
    </row>
    <row r="519" spans="39:44" x14ac:dyDescent="0.25">
      <c r="AM519" s="2"/>
      <c r="AN519" s="2"/>
      <c r="AO519" s="2" t="s">
        <v>317</v>
      </c>
      <c r="AP519" s="2" t="s">
        <v>318</v>
      </c>
      <c r="AQ519" s="2" t="s">
        <v>319</v>
      </c>
      <c r="AR519" s="2" t="s">
        <v>320</v>
      </c>
    </row>
    <row r="520" spans="39:44" x14ac:dyDescent="0.25">
      <c r="AM520" s="2" t="s">
        <v>321</v>
      </c>
      <c r="AN520" s="2"/>
      <c r="AO520" s="2">
        <v>383</v>
      </c>
      <c r="AP520" s="2">
        <v>97.2</v>
      </c>
      <c r="AQ520" s="2">
        <v>97.2</v>
      </c>
      <c r="AR520" s="2">
        <v>97.2</v>
      </c>
    </row>
    <row r="521" spans="39:44" x14ac:dyDescent="0.25">
      <c r="AM521" s="2"/>
      <c r="AN521" s="2" t="s">
        <v>570</v>
      </c>
      <c r="AO521" s="2">
        <v>1</v>
      </c>
      <c r="AP521" s="2">
        <v>0.3</v>
      </c>
      <c r="AQ521" s="2">
        <v>0.3</v>
      </c>
      <c r="AR521" s="2">
        <v>97.5</v>
      </c>
    </row>
    <row r="522" spans="39:44" x14ac:dyDescent="0.25">
      <c r="AM522" s="2"/>
      <c r="AN522" s="2" t="s">
        <v>571</v>
      </c>
      <c r="AO522" s="2">
        <v>1</v>
      </c>
      <c r="AP522" s="2">
        <v>0.3</v>
      </c>
      <c r="AQ522" s="2">
        <v>0.3</v>
      </c>
      <c r="AR522" s="2">
        <v>97.7</v>
      </c>
    </row>
    <row r="523" spans="39:44" x14ac:dyDescent="0.25">
      <c r="AM523" s="2"/>
      <c r="AN523" s="2" t="s">
        <v>572</v>
      </c>
      <c r="AO523" s="2">
        <v>1</v>
      </c>
      <c r="AP523" s="2">
        <v>0.3</v>
      </c>
      <c r="AQ523" s="2">
        <v>0.3</v>
      </c>
      <c r="AR523" s="2">
        <v>98</v>
      </c>
    </row>
    <row r="524" spans="39:44" x14ac:dyDescent="0.25">
      <c r="AM524" s="2"/>
      <c r="AN524" s="2" t="s">
        <v>573</v>
      </c>
      <c r="AO524" s="2">
        <v>1</v>
      </c>
      <c r="AP524" s="2">
        <v>0.3</v>
      </c>
      <c r="AQ524" s="2">
        <v>0.3</v>
      </c>
      <c r="AR524" s="2">
        <v>98.2</v>
      </c>
    </row>
    <row r="525" spans="39:44" x14ac:dyDescent="0.25">
      <c r="AM525" s="2"/>
      <c r="AN525" s="2" t="s">
        <v>574</v>
      </c>
      <c r="AO525" s="2">
        <v>1</v>
      </c>
      <c r="AP525" s="2">
        <v>0.3</v>
      </c>
      <c r="AQ525" s="2">
        <v>0.3</v>
      </c>
      <c r="AR525" s="2">
        <v>98.5</v>
      </c>
    </row>
    <row r="526" spans="39:44" x14ac:dyDescent="0.25">
      <c r="AM526" s="2"/>
      <c r="AN526" s="2" t="s">
        <v>575</v>
      </c>
      <c r="AO526" s="2">
        <v>1</v>
      </c>
      <c r="AP526" s="2">
        <v>0.3</v>
      </c>
      <c r="AQ526" s="2">
        <v>0.3</v>
      </c>
      <c r="AR526" s="2">
        <v>98.7</v>
      </c>
    </row>
    <row r="527" spans="39:44" x14ac:dyDescent="0.25">
      <c r="AM527" s="2"/>
      <c r="AN527" s="2" t="s">
        <v>576</v>
      </c>
      <c r="AO527" s="2">
        <v>1</v>
      </c>
      <c r="AP527" s="2">
        <v>0.3</v>
      </c>
      <c r="AQ527" s="2">
        <v>0.3</v>
      </c>
      <c r="AR527" s="2">
        <v>99</v>
      </c>
    </row>
    <row r="528" spans="39:44" x14ac:dyDescent="0.25">
      <c r="AM528" s="2"/>
      <c r="AN528" s="2" t="s">
        <v>577</v>
      </c>
      <c r="AO528" s="2">
        <v>1</v>
      </c>
      <c r="AP528" s="2">
        <v>0.3</v>
      </c>
      <c r="AQ528" s="2">
        <v>0.3</v>
      </c>
      <c r="AR528" s="2">
        <v>99.2</v>
      </c>
    </row>
    <row r="529" spans="39:44" x14ac:dyDescent="0.25">
      <c r="AM529" s="2"/>
      <c r="AN529" s="2" t="s">
        <v>578</v>
      </c>
      <c r="AO529" s="2">
        <v>1</v>
      </c>
      <c r="AP529" s="2">
        <v>0.3</v>
      </c>
      <c r="AQ529" s="2">
        <v>0.3</v>
      </c>
      <c r="AR529" s="2">
        <v>99.5</v>
      </c>
    </row>
    <row r="530" spans="39:44" x14ac:dyDescent="0.25">
      <c r="AM530" s="2"/>
      <c r="AN530" s="2" t="s">
        <v>579</v>
      </c>
      <c r="AO530" s="2">
        <v>1</v>
      </c>
      <c r="AP530" s="2">
        <v>0.3</v>
      </c>
      <c r="AQ530" s="2">
        <v>0.3</v>
      </c>
      <c r="AR530" s="2">
        <v>99.7</v>
      </c>
    </row>
    <row r="531" spans="39:44" x14ac:dyDescent="0.25">
      <c r="AM531" s="2"/>
      <c r="AN531" s="2" t="s">
        <v>580</v>
      </c>
      <c r="AO531" s="2">
        <v>1</v>
      </c>
      <c r="AP531" s="2">
        <v>0.3</v>
      </c>
      <c r="AQ531" s="2">
        <v>0.3</v>
      </c>
      <c r="AR531" s="2">
        <v>100</v>
      </c>
    </row>
    <row r="532" spans="39:44" x14ac:dyDescent="0.25">
      <c r="AM532" s="2"/>
      <c r="AN532" s="2" t="s">
        <v>216</v>
      </c>
      <c r="AO532" s="2">
        <v>394</v>
      </c>
      <c r="AP532" s="2">
        <v>100</v>
      </c>
      <c r="AQ532" s="2">
        <v>100</v>
      </c>
      <c r="AR532" s="2"/>
    </row>
    <row r="533" spans="39:44" x14ac:dyDescent="0.25">
      <c r="AM533" s="2"/>
      <c r="AN533" s="2"/>
      <c r="AO533" s="2"/>
      <c r="AP533" s="2"/>
      <c r="AQ533" s="2"/>
      <c r="AR533" s="2"/>
    </row>
    <row r="534" spans="39:44" x14ac:dyDescent="0.25">
      <c r="AM534" s="2"/>
      <c r="AN534" s="2"/>
      <c r="AO534" s="2"/>
      <c r="AP534" s="2"/>
      <c r="AQ534" s="2"/>
      <c r="AR534" s="2"/>
    </row>
    <row r="535" spans="39:44" x14ac:dyDescent="0.25">
      <c r="AM535" s="2"/>
      <c r="AN535" s="2"/>
      <c r="AO535" s="2"/>
      <c r="AP535" s="2"/>
      <c r="AQ535" s="2"/>
      <c r="AR535" s="2"/>
    </row>
    <row r="536" spans="39:44" x14ac:dyDescent="0.25">
      <c r="AM536" s="2" t="s">
        <v>200</v>
      </c>
      <c r="AN536" s="2"/>
      <c r="AO536" s="2"/>
      <c r="AP536" s="2"/>
      <c r="AQ536" s="2"/>
      <c r="AR536" s="2"/>
    </row>
    <row r="537" spans="39:44" x14ac:dyDescent="0.25">
      <c r="AM537" s="2"/>
      <c r="AN537" s="2"/>
      <c r="AO537" s="2" t="s">
        <v>317</v>
      </c>
      <c r="AP537" s="2" t="s">
        <v>318</v>
      </c>
      <c r="AQ537" s="2" t="s">
        <v>319</v>
      </c>
      <c r="AR537" s="2" t="s">
        <v>320</v>
      </c>
    </row>
    <row r="538" spans="39:44" x14ac:dyDescent="0.25">
      <c r="AM538" s="2" t="s">
        <v>321</v>
      </c>
      <c r="AN538" s="2"/>
      <c r="AO538" s="2">
        <v>388</v>
      </c>
      <c r="AP538" s="2">
        <v>98.5</v>
      </c>
      <c r="AQ538" s="2">
        <v>98.5</v>
      </c>
      <c r="AR538" s="2">
        <v>98.5</v>
      </c>
    </row>
    <row r="539" spans="39:44" x14ac:dyDescent="0.25">
      <c r="AM539" s="2"/>
      <c r="AN539" s="2" t="s">
        <v>581</v>
      </c>
      <c r="AO539" s="2">
        <v>1</v>
      </c>
      <c r="AP539" s="2">
        <v>0.3</v>
      </c>
      <c r="AQ539" s="2">
        <v>0.3</v>
      </c>
      <c r="AR539" s="2">
        <v>98.7</v>
      </c>
    </row>
    <row r="540" spans="39:44" x14ac:dyDescent="0.25">
      <c r="AM540" s="2"/>
      <c r="AN540" s="2" t="s">
        <v>582</v>
      </c>
      <c r="AO540" s="2">
        <v>1</v>
      </c>
      <c r="AP540" s="2">
        <v>0.3</v>
      </c>
      <c r="AQ540" s="2">
        <v>0.3</v>
      </c>
      <c r="AR540" s="2">
        <v>99</v>
      </c>
    </row>
    <row r="541" spans="39:44" x14ac:dyDescent="0.25">
      <c r="AM541" s="2"/>
      <c r="AN541" s="2" t="s">
        <v>583</v>
      </c>
      <c r="AO541" s="2">
        <v>1</v>
      </c>
      <c r="AP541" s="2">
        <v>0.3</v>
      </c>
      <c r="AQ541" s="2">
        <v>0.3</v>
      </c>
      <c r="AR541" s="2">
        <v>99.2</v>
      </c>
    </row>
    <row r="542" spans="39:44" x14ac:dyDescent="0.25">
      <c r="AM542" s="2"/>
      <c r="AN542" s="2" t="s">
        <v>584</v>
      </c>
      <c r="AO542" s="2">
        <v>1</v>
      </c>
      <c r="AP542" s="2">
        <v>0.3</v>
      </c>
      <c r="AQ542" s="2">
        <v>0.3</v>
      </c>
      <c r="AR542" s="2">
        <v>99.5</v>
      </c>
    </row>
    <row r="543" spans="39:44" x14ac:dyDescent="0.25">
      <c r="AM543" s="2"/>
      <c r="AN543" s="2" t="s">
        <v>585</v>
      </c>
      <c r="AO543" s="2">
        <v>1</v>
      </c>
      <c r="AP543" s="2">
        <v>0.3</v>
      </c>
      <c r="AQ543" s="2">
        <v>0.3</v>
      </c>
      <c r="AR543" s="2">
        <v>99.7</v>
      </c>
    </row>
    <row r="544" spans="39:44" x14ac:dyDescent="0.25">
      <c r="AM544" s="2"/>
      <c r="AN544" s="2" t="s">
        <v>586</v>
      </c>
      <c r="AO544" s="2">
        <v>1</v>
      </c>
      <c r="AP544" s="2">
        <v>0.3</v>
      </c>
      <c r="AQ544" s="2">
        <v>0.3</v>
      </c>
      <c r="AR544" s="2">
        <v>100</v>
      </c>
    </row>
    <row r="545" spans="39:44" x14ac:dyDescent="0.25">
      <c r="AM545" s="2"/>
      <c r="AN545" s="2" t="s">
        <v>216</v>
      </c>
      <c r="AO545" s="2">
        <v>394</v>
      </c>
      <c r="AP545" s="2">
        <v>100</v>
      </c>
      <c r="AQ545" s="2">
        <v>100</v>
      </c>
      <c r="AR545" s="2"/>
    </row>
    <row r="546" spans="39:44" x14ac:dyDescent="0.25">
      <c r="AM546" s="2"/>
      <c r="AN546" s="2"/>
      <c r="AO546" s="2"/>
      <c r="AP546" s="2"/>
      <c r="AQ546" s="2"/>
      <c r="AR546" s="2"/>
    </row>
    <row r="547" spans="39:44" x14ac:dyDescent="0.25">
      <c r="AM547" s="2"/>
      <c r="AN547" s="2"/>
      <c r="AO547" s="2"/>
      <c r="AP547" s="2"/>
      <c r="AQ547" s="2"/>
      <c r="AR547" s="2"/>
    </row>
    <row r="548" spans="39:44" x14ac:dyDescent="0.25">
      <c r="AM548" s="2"/>
      <c r="AN548" s="2"/>
      <c r="AO548" s="2"/>
      <c r="AP548" s="2"/>
      <c r="AQ548" s="2"/>
      <c r="AR548" s="2"/>
    </row>
    <row r="549" spans="39:44" x14ac:dyDescent="0.25">
      <c r="AM549" s="2" t="s">
        <v>199</v>
      </c>
      <c r="AN549" s="2"/>
      <c r="AO549" s="2"/>
      <c r="AP549" s="2"/>
      <c r="AQ549" s="2"/>
      <c r="AR549" s="2"/>
    </row>
    <row r="550" spans="39:44" x14ac:dyDescent="0.25">
      <c r="AM550" s="2"/>
      <c r="AN550" s="2"/>
      <c r="AO550" s="2" t="s">
        <v>317</v>
      </c>
      <c r="AP550" s="2" t="s">
        <v>318</v>
      </c>
      <c r="AQ550" s="2" t="s">
        <v>319</v>
      </c>
      <c r="AR550" s="2" t="s">
        <v>320</v>
      </c>
    </row>
    <row r="551" spans="39:44" x14ac:dyDescent="0.25">
      <c r="AM551" s="2" t="s">
        <v>321</v>
      </c>
      <c r="AN551" s="2"/>
      <c r="AO551" s="2">
        <v>390</v>
      </c>
      <c r="AP551" s="2">
        <v>99</v>
      </c>
      <c r="AQ551" s="2">
        <v>99</v>
      </c>
      <c r="AR551" s="2">
        <v>99</v>
      </c>
    </row>
    <row r="552" spans="39:44" x14ac:dyDescent="0.25">
      <c r="AM552" s="2"/>
      <c r="AN552" s="2" t="s">
        <v>587</v>
      </c>
      <c r="AO552" s="2">
        <v>1</v>
      </c>
      <c r="AP552" s="2">
        <v>0.3</v>
      </c>
      <c r="AQ552" s="2">
        <v>0.3</v>
      </c>
      <c r="AR552" s="2">
        <v>99.2</v>
      </c>
    </row>
    <row r="553" spans="39:44" x14ac:dyDescent="0.25">
      <c r="AM553" s="2"/>
      <c r="AN553" s="2" t="s">
        <v>588</v>
      </c>
      <c r="AO553" s="2">
        <v>1</v>
      </c>
      <c r="AP553" s="2">
        <v>0.3</v>
      </c>
      <c r="AQ553" s="2">
        <v>0.3</v>
      </c>
      <c r="AR553" s="2">
        <v>99.5</v>
      </c>
    </row>
    <row r="554" spans="39:44" x14ac:dyDescent="0.25">
      <c r="AM554" s="2"/>
      <c r="AN554" s="2" t="s">
        <v>589</v>
      </c>
      <c r="AO554" s="2">
        <v>1</v>
      </c>
      <c r="AP554" s="2">
        <v>0.3</v>
      </c>
      <c r="AQ554" s="2">
        <v>0.3</v>
      </c>
      <c r="AR554" s="2">
        <v>99.7</v>
      </c>
    </row>
    <row r="555" spans="39:44" x14ac:dyDescent="0.25">
      <c r="AM555" s="2"/>
      <c r="AN555" s="2" t="s">
        <v>590</v>
      </c>
      <c r="AO555" s="2">
        <v>1</v>
      </c>
      <c r="AP555" s="2">
        <v>0.3</v>
      </c>
      <c r="AQ555" s="2">
        <v>0.3</v>
      </c>
      <c r="AR555" s="2">
        <v>100</v>
      </c>
    </row>
    <row r="556" spans="39:44" x14ac:dyDescent="0.25">
      <c r="AM556" s="2"/>
      <c r="AN556" s="2" t="s">
        <v>216</v>
      </c>
      <c r="AO556" s="2">
        <v>394</v>
      </c>
      <c r="AP556" s="2">
        <v>100</v>
      </c>
      <c r="AQ556" s="2">
        <v>100</v>
      </c>
      <c r="AR556" s="2"/>
    </row>
    <row r="557" spans="39:44" x14ac:dyDescent="0.25">
      <c r="AM557" s="2"/>
      <c r="AN557" s="2"/>
      <c r="AO557" s="2"/>
      <c r="AP557" s="2"/>
      <c r="AQ557" s="2"/>
      <c r="AR557" s="2"/>
    </row>
    <row r="558" spans="39:44" x14ac:dyDescent="0.25">
      <c r="AM558" s="2"/>
      <c r="AN558" s="2"/>
      <c r="AO558" s="2"/>
      <c r="AP558" s="2"/>
      <c r="AQ558" s="2"/>
      <c r="AR558" s="2"/>
    </row>
    <row r="559" spans="39:44" x14ac:dyDescent="0.25">
      <c r="AM559" s="2"/>
      <c r="AN559" s="2"/>
      <c r="AO559" s="2"/>
      <c r="AP559" s="2"/>
      <c r="AQ559" s="2"/>
      <c r="AR559" s="2"/>
    </row>
    <row r="560" spans="39:44" x14ac:dyDescent="0.25">
      <c r="AM560" s="2" t="s">
        <v>201</v>
      </c>
      <c r="AN560" s="2"/>
      <c r="AO560" s="2"/>
      <c r="AP560" s="2"/>
      <c r="AQ560" s="2"/>
      <c r="AR560" s="2"/>
    </row>
    <row r="561" spans="39:44" x14ac:dyDescent="0.25">
      <c r="AM561" s="2"/>
      <c r="AN561" s="2"/>
      <c r="AO561" s="2" t="s">
        <v>317</v>
      </c>
      <c r="AP561" s="2" t="s">
        <v>318</v>
      </c>
      <c r="AQ561" s="2" t="s">
        <v>319</v>
      </c>
      <c r="AR561" s="2" t="s">
        <v>320</v>
      </c>
    </row>
    <row r="562" spans="39:44" x14ac:dyDescent="0.25">
      <c r="AM562" s="2" t="s">
        <v>321</v>
      </c>
      <c r="AN562" s="2"/>
      <c r="AO562" s="2">
        <v>386</v>
      </c>
      <c r="AP562" s="2">
        <v>98</v>
      </c>
      <c r="AQ562" s="2">
        <v>98</v>
      </c>
      <c r="AR562" s="2">
        <v>98</v>
      </c>
    </row>
    <row r="563" spans="39:44" x14ac:dyDescent="0.25">
      <c r="AM563" s="2"/>
      <c r="AN563" s="2" t="s">
        <v>591</v>
      </c>
      <c r="AO563" s="2">
        <v>1</v>
      </c>
      <c r="AP563" s="2">
        <v>0.3</v>
      </c>
      <c r="AQ563" s="2">
        <v>0.3</v>
      </c>
      <c r="AR563" s="2">
        <v>98.2</v>
      </c>
    </row>
    <row r="564" spans="39:44" x14ac:dyDescent="0.25">
      <c r="AM564" s="2"/>
      <c r="AN564" s="2" t="s">
        <v>592</v>
      </c>
      <c r="AO564" s="2">
        <v>1</v>
      </c>
      <c r="AP564" s="2">
        <v>0.3</v>
      </c>
      <c r="AQ564" s="2">
        <v>0.3</v>
      </c>
      <c r="AR564" s="2">
        <v>98.5</v>
      </c>
    </row>
    <row r="565" spans="39:44" x14ac:dyDescent="0.25">
      <c r="AM565" s="2"/>
      <c r="AN565" s="2" t="s">
        <v>593</v>
      </c>
      <c r="AO565" s="2">
        <v>1</v>
      </c>
      <c r="AP565" s="2">
        <v>0.3</v>
      </c>
      <c r="AQ565" s="2">
        <v>0.3</v>
      </c>
      <c r="AR565" s="2">
        <v>98.7</v>
      </c>
    </row>
    <row r="566" spans="39:44" x14ac:dyDescent="0.25">
      <c r="AM566" s="2"/>
      <c r="AN566" s="2" t="s">
        <v>594</v>
      </c>
      <c r="AO566" s="2">
        <v>1</v>
      </c>
      <c r="AP566" s="2">
        <v>0.3</v>
      </c>
      <c r="AQ566" s="2">
        <v>0.3</v>
      </c>
      <c r="AR566" s="2">
        <v>99</v>
      </c>
    </row>
    <row r="567" spans="39:44" x14ac:dyDescent="0.25">
      <c r="AM567" s="2"/>
      <c r="AN567" s="2" t="s">
        <v>595</v>
      </c>
      <c r="AO567" s="2">
        <v>1</v>
      </c>
      <c r="AP567" s="2">
        <v>0.3</v>
      </c>
      <c r="AQ567" s="2">
        <v>0.3</v>
      </c>
      <c r="AR567" s="2">
        <v>99.2</v>
      </c>
    </row>
    <row r="568" spans="39:44" x14ac:dyDescent="0.25">
      <c r="AM568" s="2"/>
      <c r="AN568" s="2" t="s">
        <v>596</v>
      </c>
      <c r="AO568" s="2">
        <v>1</v>
      </c>
      <c r="AP568" s="2">
        <v>0.3</v>
      </c>
      <c r="AQ568" s="2">
        <v>0.3</v>
      </c>
      <c r="AR568" s="2">
        <v>99.5</v>
      </c>
    </row>
    <row r="569" spans="39:44" x14ac:dyDescent="0.25">
      <c r="AM569" s="2"/>
      <c r="AN569" s="2" t="s">
        <v>597</v>
      </c>
      <c r="AO569" s="2">
        <v>1</v>
      </c>
      <c r="AP569" s="2">
        <v>0.3</v>
      </c>
      <c r="AQ569" s="2">
        <v>0.3</v>
      </c>
      <c r="AR569" s="2">
        <v>99.7</v>
      </c>
    </row>
    <row r="570" spans="39:44" x14ac:dyDescent="0.25">
      <c r="AM570" s="2"/>
      <c r="AN570" s="2" t="s">
        <v>598</v>
      </c>
      <c r="AO570" s="2">
        <v>1</v>
      </c>
      <c r="AP570" s="2">
        <v>0.3</v>
      </c>
      <c r="AQ570" s="2">
        <v>0.3</v>
      </c>
      <c r="AR570" s="2">
        <v>100</v>
      </c>
    </row>
    <row r="571" spans="39:44" x14ac:dyDescent="0.25">
      <c r="AM571" s="2"/>
      <c r="AN571" s="2" t="s">
        <v>216</v>
      </c>
      <c r="AO571" s="2">
        <v>394</v>
      </c>
      <c r="AP571" s="2">
        <v>100</v>
      </c>
      <c r="AQ571" s="2">
        <v>100</v>
      </c>
      <c r="AR571" s="2"/>
    </row>
    <row r="572" spans="39:44" x14ac:dyDescent="0.25">
      <c r="AM572" s="2"/>
      <c r="AN572" s="2"/>
      <c r="AO572" s="2"/>
      <c r="AP572" s="2"/>
      <c r="AQ572" s="2"/>
      <c r="AR572" s="2"/>
    </row>
    <row r="573" spans="39:44" x14ac:dyDescent="0.25">
      <c r="AM573" s="2"/>
      <c r="AN573" s="2"/>
      <c r="AO573" s="2"/>
      <c r="AP573" s="2"/>
      <c r="AQ573" s="2"/>
      <c r="AR573" s="2"/>
    </row>
    <row r="574" spans="39:44" x14ac:dyDescent="0.25">
      <c r="AM574" s="2"/>
      <c r="AN574" s="2"/>
      <c r="AO574" s="2"/>
      <c r="AP574" s="2"/>
      <c r="AQ574" s="2"/>
      <c r="AR574" s="2"/>
    </row>
    <row r="575" spans="39:44" x14ac:dyDescent="0.25">
      <c r="AM575" s="2" t="s">
        <v>202</v>
      </c>
      <c r="AN575" s="2"/>
      <c r="AO575" s="2"/>
      <c r="AP575" s="2"/>
      <c r="AQ575" s="2"/>
      <c r="AR575" s="2"/>
    </row>
    <row r="576" spans="39:44" x14ac:dyDescent="0.25">
      <c r="AM576" s="2"/>
      <c r="AN576" s="2"/>
      <c r="AO576" s="2" t="s">
        <v>317</v>
      </c>
      <c r="AP576" s="2" t="s">
        <v>318</v>
      </c>
      <c r="AQ576" s="2" t="s">
        <v>319</v>
      </c>
      <c r="AR576" s="2" t="s">
        <v>320</v>
      </c>
    </row>
    <row r="577" spans="39:44" x14ac:dyDescent="0.25">
      <c r="AM577" s="2" t="s">
        <v>321</v>
      </c>
      <c r="AN577" s="2"/>
      <c r="AO577" s="2">
        <v>382</v>
      </c>
      <c r="AP577" s="2">
        <v>97</v>
      </c>
      <c r="AQ577" s="2">
        <v>97</v>
      </c>
      <c r="AR577" s="2">
        <v>97</v>
      </c>
    </row>
    <row r="578" spans="39:44" x14ac:dyDescent="0.25">
      <c r="AM578" s="2"/>
      <c r="AN578" s="2" t="s">
        <v>599</v>
      </c>
      <c r="AO578" s="2">
        <v>1</v>
      </c>
      <c r="AP578" s="2">
        <v>0.3</v>
      </c>
      <c r="AQ578" s="2">
        <v>0.3</v>
      </c>
      <c r="AR578" s="2">
        <v>97.2</v>
      </c>
    </row>
    <row r="579" spans="39:44" x14ac:dyDescent="0.25">
      <c r="AM579" s="2"/>
      <c r="AN579" s="2" t="s">
        <v>600</v>
      </c>
      <c r="AO579" s="2">
        <v>1</v>
      </c>
      <c r="AP579" s="2">
        <v>0.3</v>
      </c>
      <c r="AQ579" s="2">
        <v>0.3</v>
      </c>
      <c r="AR579" s="2">
        <v>97.5</v>
      </c>
    </row>
    <row r="580" spans="39:44" x14ac:dyDescent="0.25">
      <c r="AM580" s="2"/>
      <c r="AN580" s="2" t="s">
        <v>601</v>
      </c>
      <c r="AO580" s="2">
        <v>1</v>
      </c>
      <c r="AP580" s="2">
        <v>0.3</v>
      </c>
      <c r="AQ580" s="2">
        <v>0.3</v>
      </c>
      <c r="AR580" s="2">
        <v>97.7</v>
      </c>
    </row>
    <row r="581" spans="39:44" x14ac:dyDescent="0.25">
      <c r="AM581" s="2"/>
      <c r="AN581" s="2" t="s">
        <v>602</v>
      </c>
      <c r="AO581" s="2">
        <v>1</v>
      </c>
      <c r="AP581" s="2">
        <v>0.3</v>
      </c>
      <c r="AQ581" s="2">
        <v>0.3</v>
      </c>
      <c r="AR581" s="2">
        <v>98</v>
      </c>
    </row>
    <row r="582" spans="39:44" x14ac:dyDescent="0.25">
      <c r="AM582" s="2"/>
      <c r="AN582" s="2" t="s">
        <v>603</v>
      </c>
      <c r="AO582" s="2">
        <v>1</v>
      </c>
      <c r="AP582" s="2">
        <v>0.3</v>
      </c>
      <c r="AQ582" s="2">
        <v>0.3</v>
      </c>
      <c r="AR582" s="2">
        <v>98.2</v>
      </c>
    </row>
    <row r="583" spans="39:44" x14ac:dyDescent="0.25">
      <c r="AM583" s="2"/>
      <c r="AN583" s="2" t="s">
        <v>604</v>
      </c>
      <c r="AO583" s="2">
        <v>1</v>
      </c>
      <c r="AP583" s="2">
        <v>0.3</v>
      </c>
      <c r="AQ583" s="2">
        <v>0.3</v>
      </c>
      <c r="AR583" s="2">
        <v>98.5</v>
      </c>
    </row>
    <row r="584" spans="39:44" x14ac:dyDescent="0.25">
      <c r="AM584" s="2"/>
      <c r="AN584" s="2" t="s">
        <v>605</v>
      </c>
      <c r="AO584" s="2">
        <v>1</v>
      </c>
      <c r="AP584" s="2">
        <v>0.3</v>
      </c>
      <c r="AQ584" s="2">
        <v>0.3</v>
      </c>
      <c r="AR584" s="2">
        <v>98.7</v>
      </c>
    </row>
    <row r="585" spans="39:44" x14ac:dyDescent="0.25">
      <c r="AM585" s="2"/>
      <c r="AN585" s="2" t="s">
        <v>606</v>
      </c>
      <c r="AO585" s="2">
        <v>1</v>
      </c>
      <c r="AP585" s="2">
        <v>0.3</v>
      </c>
      <c r="AQ585" s="2">
        <v>0.3</v>
      </c>
      <c r="AR585" s="2">
        <v>99</v>
      </c>
    </row>
    <row r="586" spans="39:44" x14ac:dyDescent="0.25">
      <c r="AM586" s="2"/>
      <c r="AN586" s="2" t="s">
        <v>607</v>
      </c>
      <c r="AO586" s="2">
        <v>1</v>
      </c>
      <c r="AP586" s="2">
        <v>0.3</v>
      </c>
      <c r="AQ586" s="2">
        <v>0.3</v>
      </c>
      <c r="AR586" s="2">
        <v>99.2</v>
      </c>
    </row>
    <row r="587" spans="39:44" x14ac:dyDescent="0.25">
      <c r="AM587" s="2"/>
      <c r="AN587" s="2" t="s">
        <v>608</v>
      </c>
      <c r="AO587" s="2">
        <v>1</v>
      </c>
      <c r="AP587" s="2">
        <v>0.3</v>
      </c>
      <c r="AQ587" s="2">
        <v>0.3</v>
      </c>
      <c r="AR587" s="2">
        <v>99.5</v>
      </c>
    </row>
    <row r="588" spans="39:44" x14ac:dyDescent="0.25">
      <c r="AM588" s="2"/>
      <c r="AN588" s="2" t="s">
        <v>609</v>
      </c>
      <c r="AO588" s="2">
        <v>1</v>
      </c>
      <c r="AP588" s="2">
        <v>0.3</v>
      </c>
      <c r="AQ588" s="2">
        <v>0.3</v>
      </c>
      <c r="AR588" s="2">
        <v>99.7</v>
      </c>
    </row>
    <row r="589" spans="39:44" x14ac:dyDescent="0.25">
      <c r="AM589" s="2"/>
      <c r="AN589" s="2" t="s">
        <v>610</v>
      </c>
      <c r="AO589" s="2">
        <v>1</v>
      </c>
      <c r="AP589" s="2">
        <v>0.3</v>
      </c>
      <c r="AQ589" s="2">
        <v>0.3</v>
      </c>
      <c r="AR589" s="2">
        <v>100</v>
      </c>
    </row>
    <row r="590" spans="39:44" x14ac:dyDescent="0.25">
      <c r="AM590" s="2"/>
      <c r="AN590" s="2" t="s">
        <v>216</v>
      </c>
      <c r="AO590" s="2">
        <v>394</v>
      </c>
      <c r="AP590" s="2">
        <v>100</v>
      </c>
      <c r="AQ590" s="2">
        <v>100</v>
      </c>
      <c r="AR590" s="2"/>
    </row>
    <row r="591" spans="39:44" x14ac:dyDescent="0.25">
      <c r="AM591" s="2"/>
      <c r="AN591" s="2"/>
      <c r="AO591" s="2"/>
      <c r="AP591" s="2"/>
      <c r="AQ591" s="2"/>
      <c r="AR591" s="2"/>
    </row>
    <row r="592" spans="39:44" x14ac:dyDescent="0.25">
      <c r="AM592" s="2"/>
      <c r="AN592" s="2"/>
      <c r="AO592" s="2"/>
      <c r="AP592" s="2"/>
      <c r="AQ592" s="2"/>
      <c r="AR592" s="2"/>
    </row>
    <row r="593" spans="39:44" x14ac:dyDescent="0.25">
      <c r="AM593" s="2"/>
      <c r="AN593" s="2"/>
      <c r="AO593" s="2"/>
      <c r="AP593" s="2"/>
      <c r="AQ593" s="2"/>
      <c r="AR593" s="2"/>
    </row>
    <row r="594" spans="39:44" x14ac:dyDescent="0.25">
      <c r="AM594" s="2" t="s">
        <v>187</v>
      </c>
      <c r="AN594" s="2"/>
      <c r="AO594" s="2"/>
      <c r="AP594" s="2"/>
      <c r="AQ594" s="2"/>
      <c r="AR594" s="2"/>
    </row>
    <row r="595" spans="39:44" x14ac:dyDescent="0.25">
      <c r="AM595" s="2"/>
      <c r="AN595" s="2"/>
      <c r="AO595" s="2" t="s">
        <v>317</v>
      </c>
      <c r="AP595" s="2" t="s">
        <v>318</v>
      </c>
      <c r="AQ595" s="2" t="s">
        <v>319</v>
      </c>
      <c r="AR595" s="2" t="s">
        <v>320</v>
      </c>
    </row>
    <row r="596" spans="39:44" x14ac:dyDescent="0.25">
      <c r="AM596" s="2" t="s">
        <v>321</v>
      </c>
      <c r="AN596" s="2"/>
      <c r="AO596" s="2">
        <v>363</v>
      </c>
      <c r="AP596" s="2">
        <v>92.1</v>
      </c>
      <c r="AQ596" s="2">
        <v>92.1</v>
      </c>
      <c r="AR596" s="2">
        <v>92.1</v>
      </c>
    </row>
    <row r="597" spans="39:44" x14ac:dyDescent="0.25">
      <c r="AM597" s="2"/>
      <c r="AN597" s="2" t="s">
        <v>611</v>
      </c>
      <c r="AO597" s="2">
        <v>1</v>
      </c>
      <c r="AP597" s="2">
        <v>0.3</v>
      </c>
      <c r="AQ597" s="2">
        <v>0.3</v>
      </c>
      <c r="AR597" s="2">
        <v>92.4</v>
      </c>
    </row>
    <row r="598" spans="39:44" x14ac:dyDescent="0.25">
      <c r="AM598" s="2"/>
      <c r="AN598" s="2" t="s">
        <v>612</v>
      </c>
      <c r="AO598" s="2">
        <v>1</v>
      </c>
      <c r="AP598" s="2">
        <v>0.3</v>
      </c>
      <c r="AQ598" s="2">
        <v>0.3</v>
      </c>
      <c r="AR598" s="2">
        <v>92.6</v>
      </c>
    </row>
    <row r="599" spans="39:44" x14ac:dyDescent="0.25">
      <c r="AM599" s="2"/>
      <c r="AN599" s="2" t="s">
        <v>613</v>
      </c>
      <c r="AO599" s="2">
        <v>1</v>
      </c>
      <c r="AP599" s="2">
        <v>0.3</v>
      </c>
      <c r="AQ599" s="2">
        <v>0.3</v>
      </c>
      <c r="AR599" s="2">
        <v>92.9</v>
      </c>
    </row>
    <row r="600" spans="39:44" x14ac:dyDescent="0.25">
      <c r="AM600" s="2"/>
      <c r="AN600" s="2" t="s">
        <v>614</v>
      </c>
      <c r="AO600" s="2">
        <v>1</v>
      </c>
      <c r="AP600" s="2">
        <v>0.3</v>
      </c>
      <c r="AQ600" s="2">
        <v>0.3</v>
      </c>
      <c r="AR600" s="2">
        <v>93.1</v>
      </c>
    </row>
    <row r="601" spans="39:44" x14ac:dyDescent="0.25">
      <c r="AM601" s="2"/>
      <c r="AN601" s="2" t="s">
        <v>615</v>
      </c>
      <c r="AO601" s="2">
        <v>1</v>
      </c>
      <c r="AP601" s="2">
        <v>0.3</v>
      </c>
      <c r="AQ601" s="2">
        <v>0.3</v>
      </c>
      <c r="AR601" s="2">
        <v>93.4</v>
      </c>
    </row>
    <row r="602" spans="39:44" x14ac:dyDescent="0.25">
      <c r="AM602" s="2"/>
      <c r="AN602" s="2" t="s">
        <v>616</v>
      </c>
      <c r="AO602" s="2">
        <v>1</v>
      </c>
      <c r="AP602" s="2">
        <v>0.3</v>
      </c>
      <c r="AQ602" s="2">
        <v>0.3</v>
      </c>
      <c r="AR602" s="2">
        <v>93.7</v>
      </c>
    </row>
    <row r="603" spans="39:44" x14ac:dyDescent="0.25">
      <c r="AM603" s="2"/>
      <c r="AN603" s="2" t="s">
        <v>617</v>
      </c>
      <c r="AO603" s="2">
        <v>1</v>
      </c>
      <c r="AP603" s="2">
        <v>0.3</v>
      </c>
      <c r="AQ603" s="2">
        <v>0.3</v>
      </c>
      <c r="AR603" s="2">
        <v>93.9</v>
      </c>
    </row>
    <row r="604" spans="39:44" x14ac:dyDescent="0.25">
      <c r="AM604" s="2"/>
      <c r="AN604" s="2" t="s">
        <v>618</v>
      </c>
      <c r="AO604" s="2">
        <v>1</v>
      </c>
      <c r="AP604" s="2">
        <v>0.3</v>
      </c>
      <c r="AQ604" s="2">
        <v>0.3</v>
      </c>
      <c r="AR604" s="2">
        <v>94.2</v>
      </c>
    </row>
    <row r="605" spans="39:44" x14ac:dyDescent="0.25">
      <c r="AM605" s="2"/>
      <c r="AN605" s="2" t="s">
        <v>619</v>
      </c>
      <c r="AO605" s="2">
        <v>1</v>
      </c>
      <c r="AP605" s="2">
        <v>0.3</v>
      </c>
      <c r="AQ605" s="2">
        <v>0.3</v>
      </c>
      <c r="AR605" s="2">
        <v>94.4</v>
      </c>
    </row>
    <row r="606" spans="39:44" x14ac:dyDescent="0.25">
      <c r="AM606" s="2"/>
      <c r="AN606" s="2" t="s">
        <v>620</v>
      </c>
      <c r="AO606" s="2">
        <v>1</v>
      </c>
      <c r="AP606" s="2">
        <v>0.3</v>
      </c>
      <c r="AQ606" s="2">
        <v>0.3</v>
      </c>
      <c r="AR606" s="2">
        <v>94.7</v>
      </c>
    </row>
    <row r="607" spans="39:44" x14ac:dyDescent="0.25">
      <c r="AM607" s="2"/>
      <c r="AN607" s="2" t="s">
        <v>621</v>
      </c>
      <c r="AO607" s="2">
        <v>1</v>
      </c>
      <c r="AP607" s="2">
        <v>0.3</v>
      </c>
      <c r="AQ607" s="2">
        <v>0.3</v>
      </c>
      <c r="AR607" s="2">
        <v>94.9</v>
      </c>
    </row>
    <row r="608" spans="39:44" x14ac:dyDescent="0.25">
      <c r="AM608" s="2"/>
      <c r="AN608" s="2" t="s">
        <v>622</v>
      </c>
      <c r="AO608" s="2">
        <v>1</v>
      </c>
      <c r="AP608" s="2">
        <v>0.3</v>
      </c>
      <c r="AQ608" s="2">
        <v>0.3</v>
      </c>
      <c r="AR608" s="2">
        <v>95.2</v>
      </c>
    </row>
    <row r="609" spans="39:44" x14ac:dyDescent="0.25">
      <c r="AM609" s="2"/>
      <c r="AN609" s="2" t="s">
        <v>623</v>
      </c>
      <c r="AO609" s="2">
        <v>1</v>
      </c>
      <c r="AP609" s="2">
        <v>0.3</v>
      </c>
      <c r="AQ609" s="2">
        <v>0.3</v>
      </c>
      <c r="AR609" s="2">
        <v>95.4</v>
      </c>
    </row>
    <row r="610" spans="39:44" x14ac:dyDescent="0.25">
      <c r="AM610" s="2"/>
      <c r="AN610" s="2" t="s">
        <v>624</v>
      </c>
      <c r="AO610" s="2">
        <v>1</v>
      </c>
      <c r="AP610" s="2">
        <v>0.3</v>
      </c>
      <c r="AQ610" s="2">
        <v>0.3</v>
      </c>
      <c r="AR610" s="2">
        <v>95.7</v>
      </c>
    </row>
    <row r="611" spans="39:44" x14ac:dyDescent="0.25">
      <c r="AM611" s="2"/>
      <c r="AN611" s="2" t="s">
        <v>625</v>
      </c>
      <c r="AO611" s="2">
        <v>1</v>
      </c>
      <c r="AP611" s="2">
        <v>0.3</v>
      </c>
      <c r="AQ611" s="2">
        <v>0.3</v>
      </c>
      <c r="AR611" s="2">
        <v>95.9</v>
      </c>
    </row>
    <row r="612" spans="39:44" x14ac:dyDescent="0.25">
      <c r="AM612" s="2"/>
      <c r="AN612" s="2" t="s">
        <v>626</v>
      </c>
      <c r="AO612" s="2">
        <v>1</v>
      </c>
      <c r="AP612" s="2">
        <v>0.3</v>
      </c>
      <c r="AQ612" s="2">
        <v>0.3</v>
      </c>
      <c r="AR612" s="2">
        <v>96.2</v>
      </c>
    </row>
    <row r="613" spans="39:44" x14ac:dyDescent="0.25">
      <c r="AM613" s="2"/>
      <c r="AN613" s="2" t="s">
        <v>627</v>
      </c>
      <c r="AO613" s="2">
        <v>1</v>
      </c>
      <c r="AP613" s="2">
        <v>0.3</v>
      </c>
      <c r="AQ613" s="2">
        <v>0.3</v>
      </c>
      <c r="AR613" s="2">
        <v>96.4</v>
      </c>
    </row>
    <row r="614" spans="39:44" x14ac:dyDescent="0.25">
      <c r="AM614" s="2"/>
      <c r="AN614" s="2" t="s">
        <v>628</v>
      </c>
      <c r="AO614" s="2">
        <v>1</v>
      </c>
      <c r="AP614" s="2">
        <v>0.3</v>
      </c>
      <c r="AQ614" s="2">
        <v>0.3</v>
      </c>
      <c r="AR614" s="2">
        <v>96.7</v>
      </c>
    </row>
    <row r="615" spans="39:44" x14ac:dyDescent="0.25">
      <c r="AM615" s="2"/>
      <c r="AN615" s="2" t="s">
        <v>629</v>
      </c>
      <c r="AO615" s="2">
        <v>1</v>
      </c>
      <c r="AP615" s="2">
        <v>0.3</v>
      </c>
      <c r="AQ615" s="2">
        <v>0.3</v>
      </c>
      <c r="AR615" s="2">
        <v>97</v>
      </c>
    </row>
    <row r="616" spans="39:44" x14ac:dyDescent="0.25">
      <c r="AM616" s="2"/>
      <c r="AN616" s="2" t="s">
        <v>630</v>
      </c>
      <c r="AO616" s="2">
        <v>1</v>
      </c>
      <c r="AP616" s="2">
        <v>0.3</v>
      </c>
      <c r="AQ616" s="2">
        <v>0.3</v>
      </c>
      <c r="AR616" s="2">
        <v>97.2</v>
      </c>
    </row>
    <row r="617" spans="39:44" x14ac:dyDescent="0.25">
      <c r="AM617" s="2"/>
      <c r="AN617" s="2" t="s">
        <v>631</v>
      </c>
      <c r="AO617" s="2">
        <v>1</v>
      </c>
      <c r="AP617" s="2">
        <v>0.3</v>
      </c>
      <c r="AQ617" s="2">
        <v>0.3</v>
      </c>
      <c r="AR617" s="2">
        <v>97.5</v>
      </c>
    </row>
    <row r="618" spans="39:44" x14ac:dyDescent="0.25">
      <c r="AM618" s="2"/>
      <c r="AN618" s="2" t="s">
        <v>632</v>
      </c>
      <c r="AO618" s="2">
        <v>1</v>
      </c>
      <c r="AP618" s="2">
        <v>0.3</v>
      </c>
      <c r="AQ618" s="2">
        <v>0.3</v>
      </c>
      <c r="AR618" s="2">
        <v>97.7</v>
      </c>
    </row>
    <row r="619" spans="39:44" x14ac:dyDescent="0.25">
      <c r="AM619" s="2"/>
      <c r="AN619" s="2" t="s">
        <v>633</v>
      </c>
      <c r="AO619" s="2">
        <v>1</v>
      </c>
      <c r="AP619" s="2">
        <v>0.3</v>
      </c>
      <c r="AQ619" s="2">
        <v>0.3</v>
      </c>
      <c r="AR619" s="2">
        <v>98</v>
      </c>
    </row>
    <row r="620" spans="39:44" x14ac:dyDescent="0.25">
      <c r="AM620" s="2"/>
      <c r="AN620" s="2" t="s">
        <v>634</v>
      </c>
      <c r="AO620" s="2">
        <v>1</v>
      </c>
      <c r="AP620" s="2">
        <v>0.3</v>
      </c>
      <c r="AQ620" s="2">
        <v>0.3</v>
      </c>
      <c r="AR620" s="2">
        <v>98.2</v>
      </c>
    </row>
    <row r="621" spans="39:44" x14ac:dyDescent="0.25">
      <c r="AM621" s="2"/>
      <c r="AN621" s="2" t="s">
        <v>635</v>
      </c>
      <c r="AO621" s="2">
        <v>1</v>
      </c>
      <c r="AP621" s="2">
        <v>0.3</v>
      </c>
      <c r="AQ621" s="2">
        <v>0.3</v>
      </c>
      <c r="AR621" s="2">
        <v>98.5</v>
      </c>
    </row>
    <row r="622" spans="39:44" x14ac:dyDescent="0.25">
      <c r="AM622" s="2"/>
      <c r="AN622" s="2" t="s">
        <v>636</v>
      </c>
      <c r="AO622" s="2">
        <v>1</v>
      </c>
      <c r="AP622" s="2">
        <v>0.3</v>
      </c>
      <c r="AQ622" s="2">
        <v>0.3</v>
      </c>
      <c r="AR622" s="2">
        <v>98.7</v>
      </c>
    </row>
    <row r="623" spans="39:44" x14ac:dyDescent="0.25">
      <c r="AM623" s="2"/>
      <c r="AN623" s="2" t="s">
        <v>637</v>
      </c>
      <c r="AO623" s="2">
        <v>1</v>
      </c>
      <c r="AP623" s="2">
        <v>0.3</v>
      </c>
      <c r="AQ623" s="2">
        <v>0.3</v>
      </c>
      <c r="AR623" s="2">
        <v>99</v>
      </c>
    </row>
    <row r="624" spans="39:44" x14ac:dyDescent="0.25">
      <c r="AM624" s="2"/>
      <c r="AN624" s="2" t="s">
        <v>638</v>
      </c>
      <c r="AO624" s="2">
        <v>1</v>
      </c>
      <c r="AP624" s="2">
        <v>0.3</v>
      </c>
      <c r="AQ624" s="2">
        <v>0.3</v>
      </c>
      <c r="AR624" s="2">
        <v>99.2</v>
      </c>
    </row>
    <row r="625" spans="39:44" x14ac:dyDescent="0.25">
      <c r="AM625" s="2"/>
      <c r="AN625" s="2" t="s">
        <v>639</v>
      </c>
      <c r="AO625" s="2">
        <v>1</v>
      </c>
      <c r="AP625" s="2">
        <v>0.3</v>
      </c>
      <c r="AQ625" s="2">
        <v>0.3</v>
      </c>
      <c r="AR625" s="2">
        <v>99.5</v>
      </c>
    </row>
    <row r="626" spans="39:44" x14ac:dyDescent="0.25">
      <c r="AM626" s="2"/>
      <c r="AN626" s="2" t="s">
        <v>640</v>
      </c>
      <c r="AO626" s="2">
        <v>1</v>
      </c>
      <c r="AP626" s="2">
        <v>0.3</v>
      </c>
      <c r="AQ626" s="2">
        <v>0.3</v>
      </c>
      <c r="AR626" s="2">
        <v>99.7</v>
      </c>
    </row>
    <row r="627" spans="39:44" x14ac:dyDescent="0.25">
      <c r="AM627" s="2"/>
      <c r="AN627" s="2" t="s">
        <v>641</v>
      </c>
      <c r="AO627" s="2">
        <v>1</v>
      </c>
      <c r="AP627" s="2">
        <v>0.3</v>
      </c>
      <c r="AQ627" s="2">
        <v>0.3</v>
      </c>
      <c r="AR627" s="2">
        <v>100</v>
      </c>
    </row>
    <row r="628" spans="39:44" x14ac:dyDescent="0.25">
      <c r="AM628" s="2"/>
      <c r="AN628" s="2" t="s">
        <v>216</v>
      </c>
      <c r="AO628" s="2">
        <v>394</v>
      </c>
      <c r="AP628" s="2">
        <v>100</v>
      </c>
      <c r="AQ628" s="2">
        <v>100</v>
      </c>
      <c r="AR628" s="2"/>
    </row>
    <row r="629" spans="39:44" x14ac:dyDescent="0.25">
      <c r="AM629" s="2"/>
      <c r="AN629" s="2"/>
      <c r="AO629" s="2"/>
      <c r="AP629" s="2"/>
      <c r="AQ629" s="2"/>
      <c r="AR629" s="2"/>
    </row>
    <row r="630" spans="39:44" x14ac:dyDescent="0.25">
      <c r="AM630" s="2"/>
      <c r="AN630" s="2"/>
      <c r="AO630" s="2"/>
      <c r="AP630" s="2"/>
      <c r="AQ630" s="2"/>
      <c r="AR630" s="2"/>
    </row>
    <row r="631" spans="39:44" x14ac:dyDescent="0.25">
      <c r="AM631" s="2"/>
      <c r="AN631" s="2"/>
      <c r="AO631" s="2"/>
      <c r="AP631" s="2"/>
      <c r="AQ631" s="2"/>
      <c r="AR631" s="2"/>
    </row>
  </sheetData>
  <sheetProtection sheet="1" objects="1" scenarios="1"/>
  <sortState ref="AM158:AQ192">
    <sortCondition ref="AM158:AM192"/>
  </sortState>
  <mergeCells count="11">
    <mergeCell ref="B103:E103"/>
    <mergeCell ref="A24:AL24"/>
    <mergeCell ref="M31:N31"/>
    <mergeCell ref="B53:E53"/>
    <mergeCell ref="M53:P53"/>
    <mergeCell ref="A6:AL6"/>
    <mergeCell ref="A5:AL5"/>
    <mergeCell ref="A7:AL7"/>
    <mergeCell ref="B31:C31"/>
    <mergeCell ref="B74:I74"/>
    <mergeCell ref="AA31:AB31"/>
  </mergeCells>
  <printOptions horizontalCentered="1"/>
  <pageMargins left="0.70866141732283472" right="0.70866141732283472" top="0.74803149606299213" bottom="0.74803149606299213" header="0.31496062992125984" footer="0.31496062992125984"/>
  <pageSetup paperSize="9" scale="24" orientation="landscape" r:id="rId1"/>
  <colBreaks count="1" manualBreakCount="1">
    <brk id="3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0"/>
  <sheetViews>
    <sheetView showGridLines="0" view="pageBreakPreview" zoomScale="80" zoomScaleNormal="55" zoomScaleSheetLayoutView="80" workbookViewId="0">
      <selection activeCell="A7" sqref="A7:AI7"/>
    </sheetView>
  </sheetViews>
  <sheetFormatPr baseColWidth="10" defaultRowHeight="15" x14ac:dyDescent="0.25"/>
  <cols>
    <col min="30" max="30" width="18.28515625" bestFit="1" customWidth="1"/>
    <col min="31" max="31" width="20.42578125" bestFit="1" customWidth="1"/>
  </cols>
  <sheetData>
    <row r="1" spans="1:45" s="2" customFormat="1" x14ac:dyDescent="0.25">
      <c r="AJ1" s="41"/>
      <c r="AK1" s="41"/>
      <c r="AL1" s="41"/>
      <c r="AM1" s="41"/>
      <c r="AN1" s="41"/>
      <c r="AO1" s="41"/>
      <c r="AP1" s="41"/>
      <c r="AQ1" s="41"/>
      <c r="AR1" s="41"/>
      <c r="AS1" s="41"/>
    </row>
    <row r="2" spans="1:45" s="2" customFormat="1" x14ac:dyDescent="0.25">
      <c r="AJ2" s="41"/>
      <c r="AK2" s="41"/>
      <c r="AL2" s="41"/>
      <c r="AM2" s="41"/>
      <c r="AN2" s="41"/>
      <c r="AO2" s="41"/>
      <c r="AP2" s="41"/>
      <c r="AQ2" s="41"/>
      <c r="AR2" s="41"/>
      <c r="AS2" s="41"/>
    </row>
    <row r="3" spans="1:45" s="2" customFormat="1" x14ac:dyDescent="0.25">
      <c r="AJ3" s="41"/>
      <c r="AK3" s="41"/>
      <c r="AL3" s="41"/>
      <c r="AM3" s="41"/>
      <c r="AN3" s="41"/>
      <c r="AO3" s="41"/>
      <c r="AP3" s="41"/>
      <c r="AQ3" s="41"/>
      <c r="AR3" s="41"/>
      <c r="AS3" s="41"/>
    </row>
    <row r="4" spans="1:45" s="2" customFormat="1" x14ac:dyDescent="0.25">
      <c r="AJ4" s="41"/>
      <c r="AK4" s="41"/>
      <c r="AL4" s="41"/>
      <c r="AM4" s="41"/>
      <c r="AN4" s="41"/>
      <c r="AO4" s="41"/>
      <c r="AP4" s="41"/>
      <c r="AQ4" s="41"/>
      <c r="AR4" s="41"/>
      <c r="AS4" s="41"/>
    </row>
    <row r="5" spans="1:45"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41"/>
      <c r="AK5" s="41"/>
      <c r="AL5" s="41"/>
      <c r="AM5" s="41"/>
      <c r="AN5" s="41"/>
      <c r="AO5" s="41"/>
      <c r="AP5" s="41"/>
      <c r="AQ5" s="41"/>
      <c r="AR5" s="41"/>
      <c r="AS5" s="41"/>
    </row>
    <row r="6" spans="1:45" s="2" customFormat="1" ht="15" customHeight="1" x14ac:dyDescent="0.25">
      <c r="A6" s="70" t="s">
        <v>810</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41"/>
      <c r="AK6" s="41"/>
      <c r="AL6" s="41"/>
      <c r="AM6" s="41"/>
      <c r="AN6" s="41"/>
      <c r="AO6" s="41"/>
      <c r="AP6" s="41"/>
      <c r="AQ6" s="41"/>
      <c r="AR6" s="41"/>
      <c r="AS6" s="41"/>
    </row>
    <row r="7" spans="1:45" s="2" customFormat="1" x14ac:dyDescent="0.25">
      <c r="A7" s="71" t="s">
        <v>210</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41"/>
      <c r="AK7" s="41"/>
      <c r="AL7" s="41"/>
      <c r="AM7" s="41"/>
      <c r="AN7" s="41"/>
      <c r="AO7" s="41"/>
      <c r="AP7" s="41"/>
      <c r="AQ7" s="41"/>
      <c r="AR7" s="41"/>
      <c r="AS7" s="41"/>
    </row>
    <row r="8" spans="1:45" s="2" customFormat="1" x14ac:dyDescent="0.25">
      <c r="AJ8" s="41"/>
      <c r="AK8" s="41"/>
      <c r="AL8" s="41"/>
      <c r="AM8" s="41"/>
      <c r="AN8" s="41"/>
      <c r="AO8" s="41"/>
      <c r="AP8" s="41"/>
      <c r="AQ8" s="41"/>
      <c r="AR8" s="41"/>
      <c r="AS8" s="41"/>
    </row>
    <row r="9" spans="1:45" s="2" customFormat="1" ht="15.75" customHeight="1" x14ac:dyDescent="0.25">
      <c r="AJ9" s="41"/>
      <c r="AK9" s="41"/>
      <c r="AL9" s="41"/>
      <c r="AM9" s="41"/>
      <c r="AN9" s="41"/>
      <c r="AO9" s="41"/>
      <c r="AP9" s="41"/>
      <c r="AQ9" s="41"/>
      <c r="AR9" s="41"/>
      <c r="AS9" s="41"/>
    </row>
    <row r="10" spans="1:45" s="2" customFormat="1" ht="15.75" customHeight="1" x14ac:dyDescent="0.25">
      <c r="AJ10" s="41"/>
      <c r="AK10" s="41"/>
      <c r="AL10" s="41"/>
      <c r="AM10" s="41"/>
      <c r="AN10" s="41"/>
      <c r="AO10" s="41"/>
      <c r="AP10" s="41"/>
      <c r="AQ10" s="41"/>
      <c r="AR10" s="41"/>
      <c r="AS10" s="41"/>
    </row>
    <row r="11" spans="1:45" s="2" customFormat="1" x14ac:dyDescent="0.25">
      <c r="AJ11" s="41"/>
      <c r="AK11" s="41"/>
      <c r="AL11" s="41"/>
      <c r="AM11" s="41"/>
      <c r="AN11" s="41"/>
      <c r="AO11" s="41"/>
      <c r="AP11" s="41"/>
      <c r="AQ11" s="41"/>
      <c r="AR11" s="41"/>
      <c r="AS11" s="41"/>
    </row>
    <row r="12" spans="1:45" s="2" customFormat="1" ht="18.75" customHeight="1" x14ac:dyDescent="0.25">
      <c r="A12" s="62" t="s">
        <v>75</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41"/>
      <c r="AK12" s="41"/>
      <c r="AL12" s="41"/>
      <c r="AM12" s="41"/>
      <c r="AN12" s="41"/>
      <c r="AO12" s="41"/>
      <c r="AP12" s="41"/>
      <c r="AQ12" s="41"/>
      <c r="AR12" s="41"/>
      <c r="AS12" s="41"/>
    </row>
    <row r="13" spans="1:45" s="2" customFormat="1" ht="18.75" customHeight="1" x14ac:dyDescent="0.25">
      <c r="AJ13" s="41"/>
      <c r="AK13" s="41"/>
      <c r="AL13" s="41"/>
      <c r="AM13" s="41"/>
      <c r="AN13" s="41"/>
      <c r="AO13" s="41"/>
      <c r="AP13" s="41"/>
      <c r="AQ13" s="41"/>
      <c r="AR13" s="41"/>
      <c r="AS13" s="41"/>
    </row>
    <row r="14" spans="1:45" s="2" customFormat="1" ht="18.75" customHeight="1" x14ac:dyDescent="0.25">
      <c r="AJ14" s="41"/>
      <c r="AK14" s="41"/>
      <c r="AL14" s="41"/>
      <c r="AM14" s="41"/>
      <c r="AN14" s="41"/>
      <c r="AO14" s="41"/>
      <c r="AP14" s="41"/>
      <c r="AQ14" s="41"/>
      <c r="AR14" s="41"/>
      <c r="AS14" s="41"/>
    </row>
    <row r="15" spans="1:45" s="2" customFormat="1" ht="18.75" customHeight="1" x14ac:dyDescent="0.25">
      <c r="AJ15" s="41"/>
      <c r="AK15" s="41"/>
      <c r="AL15" s="41"/>
      <c r="AM15" s="41"/>
      <c r="AN15" s="41"/>
      <c r="AO15" s="41"/>
      <c r="AP15" s="41"/>
      <c r="AQ15" s="41"/>
      <c r="AR15" s="41"/>
      <c r="AS15" s="41"/>
    </row>
    <row r="16" spans="1:45" ht="15.75" thickBot="1" x14ac:dyDescent="0.3">
      <c r="AJ16" s="41"/>
      <c r="AK16" s="41"/>
      <c r="AL16" s="41"/>
      <c r="AM16" s="41"/>
      <c r="AN16" s="41"/>
      <c r="AO16" s="41"/>
      <c r="AP16" s="41"/>
      <c r="AQ16" s="41"/>
      <c r="AR16" s="41"/>
      <c r="AS16" s="41"/>
    </row>
    <row r="17" spans="1:35"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35" ht="18.75" x14ac:dyDescent="0.25">
      <c r="A18" s="10">
        <v>64</v>
      </c>
      <c r="B18" s="74" t="s">
        <v>155</v>
      </c>
      <c r="C18" s="75" t="s">
        <v>155</v>
      </c>
      <c r="D18" s="75" t="s">
        <v>155</v>
      </c>
      <c r="E18" s="75" t="s">
        <v>155</v>
      </c>
      <c r="F18" s="75" t="s">
        <v>155</v>
      </c>
      <c r="G18" s="75" t="s">
        <v>155</v>
      </c>
      <c r="H18" s="75" t="s">
        <v>155</v>
      </c>
      <c r="I18" s="75" t="s">
        <v>155</v>
      </c>
      <c r="J18" s="75" t="s">
        <v>155</v>
      </c>
      <c r="K18" s="75" t="s">
        <v>155</v>
      </c>
      <c r="L18" s="75" t="s">
        <v>155</v>
      </c>
      <c r="M18" s="75" t="s">
        <v>155</v>
      </c>
      <c r="N18" s="75" t="s">
        <v>155</v>
      </c>
      <c r="O18" s="75" t="s">
        <v>155</v>
      </c>
      <c r="P18" s="79" t="s">
        <v>155</v>
      </c>
      <c r="Q18" s="11">
        <v>61</v>
      </c>
      <c r="R18" s="11">
        <v>71</v>
      </c>
      <c r="S18" s="11">
        <v>97</v>
      </c>
      <c r="T18" s="11">
        <v>94</v>
      </c>
      <c r="U18" s="11">
        <v>45</v>
      </c>
      <c r="V18" s="11">
        <v>7</v>
      </c>
      <c r="W18" s="12">
        <v>375</v>
      </c>
      <c r="X18" s="13">
        <f t="shared" ref="X18:AC20" si="0">Q18/$W18</f>
        <v>0.16266666666666665</v>
      </c>
      <c r="Y18" s="13">
        <f t="shared" si="0"/>
        <v>0.18933333333333333</v>
      </c>
      <c r="Z18" s="13">
        <f t="shared" si="0"/>
        <v>0.25866666666666666</v>
      </c>
      <c r="AA18" s="13">
        <f t="shared" si="0"/>
        <v>0.25066666666666665</v>
      </c>
      <c r="AB18" s="13">
        <f t="shared" si="0"/>
        <v>0.12</v>
      </c>
      <c r="AC18" s="14">
        <f t="shared" si="0"/>
        <v>1.8666666666666668E-2</v>
      </c>
      <c r="AD18" s="15">
        <f t="shared" ref="AD18:AD20" si="1">(Q18+R18)/(Q18+R18+S18+T18+U18)</f>
        <v>0.35869565217391303</v>
      </c>
      <c r="AE18" s="16">
        <f t="shared" ref="AE18:AE20" si="2">(S18+T18+U18)/(Q18+R18+S18+T18+U18)</f>
        <v>0.64130434782608692</v>
      </c>
      <c r="AF18" s="17">
        <v>2.98</v>
      </c>
      <c r="AG18" s="17">
        <v>1.27</v>
      </c>
      <c r="AH18" s="43">
        <v>3</v>
      </c>
      <c r="AI18" s="43">
        <v>3</v>
      </c>
    </row>
    <row r="19" spans="1:35" ht="18.75" x14ac:dyDescent="0.25">
      <c r="A19" s="10">
        <v>65</v>
      </c>
      <c r="B19" s="74" t="s">
        <v>156</v>
      </c>
      <c r="C19" s="75" t="s">
        <v>156</v>
      </c>
      <c r="D19" s="75" t="s">
        <v>156</v>
      </c>
      <c r="E19" s="75" t="s">
        <v>156</v>
      </c>
      <c r="F19" s="75" t="s">
        <v>156</v>
      </c>
      <c r="G19" s="75" t="s">
        <v>156</v>
      </c>
      <c r="H19" s="75" t="s">
        <v>156</v>
      </c>
      <c r="I19" s="75" t="s">
        <v>156</v>
      </c>
      <c r="J19" s="75" t="s">
        <v>156</v>
      </c>
      <c r="K19" s="75" t="s">
        <v>156</v>
      </c>
      <c r="L19" s="75" t="s">
        <v>156</v>
      </c>
      <c r="M19" s="75" t="s">
        <v>156</v>
      </c>
      <c r="N19" s="75" t="s">
        <v>156</v>
      </c>
      <c r="O19" s="75" t="s">
        <v>156</v>
      </c>
      <c r="P19" s="79" t="s">
        <v>156</v>
      </c>
      <c r="Q19" s="11">
        <v>65</v>
      </c>
      <c r="R19" s="11">
        <v>80</v>
      </c>
      <c r="S19" s="11">
        <v>74</v>
      </c>
      <c r="T19" s="11">
        <v>86</v>
      </c>
      <c r="U19" s="11">
        <v>41</v>
      </c>
      <c r="V19" s="11">
        <v>29</v>
      </c>
      <c r="W19" s="12">
        <v>375</v>
      </c>
      <c r="X19" s="13">
        <f t="shared" si="0"/>
        <v>0.17333333333333334</v>
      </c>
      <c r="Y19" s="13">
        <f t="shared" si="0"/>
        <v>0.21333333333333335</v>
      </c>
      <c r="Z19" s="13">
        <f t="shared" si="0"/>
        <v>0.19733333333333333</v>
      </c>
      <c r="AA19" s="13">
        <f t="shared" si="0"/>
        <v>0.22933333333333333</v>
      </c>
      <c r="AB19" s="13">
        <f t="shared" si="0"/>
        <v>0.10933333333333334</v>
      </c>
      <c r="AC19" s="14">
        <f t="shared" si="0"/>
        <v>7.7333333333333337E-2</v>
      </c>
      <c r="AD19" s="15">
        <f t="shared" si="1"/>
        <v>0.41907514450867051</v>
      </c>
      <c r="AE19" s="16">
        <f t="shared" si="2"/>
        <v>0.58092485549132944</v>
      </c>
      <c r="AF19" s="17">
        <v>2.88</v>
      </c>
      <c r="AG19" s="17">
        <v>1.3</v>
      </c>
      <c r="AH19" s="43">
        <v>3</v>
      </c>
      <c r="AI19" s="43">
        <v>4</v>
      </c>
    </row>
    <row r="20" spans="1:35" ht="28.5" customHeight="1" x14ac:dyDescent="0.25">
      <c r="A20" s="10">
        <v>66</v>
      </c>
      <c r="B20" s="74" t="s">
        <v>157</v>
      </c>
      <c r="C20" s="75" t="s">
        <v>157</v>
      </c>
      <c r="D20" s="75" t="s">
        <v>157</v>
      </c>
      <c r="E20" s="75" t="s">
        <v>157</v>
      </c>
      <c r="F20" s="75" t="s">
        <v>157</v>
      </c>
      <c r="G20" s="75" t="s">
        <v>157</v>
      </c>
      <c r="H20" s="75" t="s">
        <v>157</v>
      </c>
      <c r="I20" s="75" t="s">
        <v>157</v>
      </c>
      <c r="J20" s="75" t="s">
        <v>157</v>
      </c>
      <c r="K20" s="75" t="s">
        <v>157</v>
      </c>
      <c r="L20" s="75" t="s">
        <v>157</v>
      </c>
      <c r="M20" s="75" t="s">
        <v>157</v>
      </c>
      <c r="N20" s="75" t="s">
        <v>157</v>
      </c>
      <c r="O20" s="75" t="s">
        <v>157</v>
      </c>
      <c r="P20" s="79" t="s">
        <v>157</v>
      </c>
      <c r="Q20" s="11">
        <v>71</v>
      </c>
      <c r="R20" s="11">
        <v>77</v>
      </c>
      <c r="S20" s="11">
        <v>73</v>
      </c>
      <c r="T20" s="11">
        <v>65</v>
      </c>
      <c r="U20" s="11">
        <v>40</v>
      </c>
      <c r="V20" s="11">
        <v>49</v>
      </c>
      <c r="W20" s="12">
        <v>375</v>
      </c>
      <c r="X20" s="13">
        <f t="shared" si="0"/>
        <v>0.18933333333333333</v>
      </c>
      <c r="Y20" s="13">
        <f t="shared" si="0"/>
        <v>0.20533333333333334</v>
      </c>
      <c r="Z20" s="13">
        <f t="shared" si="0"/>
        <v>0.19466666666666665</v>
      </c>
      <c r="AA20" s="13">
        <f t="shared" si="0"/>
        <v>0.17333333333333334</v>
      </c>
      <c r="AB20" s="13">
        <f t="shared" si="0"/>
        <v>0.10666666666666667</v>
      </c>
      <c r="AC20" s="14">
        <f t="shared" si="0"/>
        <v>0.13066666666666665</v>
      </c>
      <c r="AD20" s="15">
        <f t="shared" si="1"/>
        <v>0.45398773006134968</v>
      </c>
      <c r="AE20" s="16">
        <f t="shared" si="2"/>
        <v>0.54601226993865026</v>
      </c>
      <c r="AF20" s="17">
        <v>2.77</v>
      </c>
      <c r="AG20" s="17">
        <v>1.32</v>
      </c>
      <c r="AH20" s="43">
        <v>3</v>
      </c>
      <c r="AI20" s="43">
        <v>2</v>
      </c>
    </row>
    <row r="21" spans="1:35" s="2" customFormat="1" ht="28.5" customHeight="1" x14ac:dyDescent="0.25">
      <c r="A21" s="10">
        <v>67</v>
      </c>
      <c r="B21" s="74" t="s">
        <v>158</v>
      </c>
      <c r="C21" s="75" t="s">
        <v>158</v>
      </c>
      <c r="D21" s="75" t="s">
        <v>158</v>
      </c>
      <c r="E21" s="75" t="s">
        <v>158</v>
      </c>
      <c r="F21" s="75" t="s">
        <v>158</v>
      </c>
      <c r="G21" s="75" t="s">
        <v>158</v>
      </c>
      <c r="H21" s="75" t="s">
        <v>158</v>
      </c>
      <c r="I21" s="75" t="s">
        <v>158</v>
      </c>
      <c r="J21" s="75" t="s">
        <v>158</v>
      </c>
      <c r="K21" s="75" t="s">
        <v>158</v>
      </c>
      <c r="L21" s="75" t="s">
        <v>158</v>
      </c>
      <c r="M21" s="75" t="s">
        <v>158</v>
      </c>
      <c r="N21" s="75" t="s">
        <v>158</v>
      </c>
      <c r="O21" s="75" t="s">
        <v>158</v>
      </c>
      <c r="P21" s="79" t="s">
        <v>158</v>
      </c>
      <c r="Q21" s="11">
        <v>34</v>
      </c>
      <c r="R21" s="11">
        <v>50</v>
      </c>
      <c r="S21" s="11">
        <v>61</v>
      </c>
      <c r="T21" s="11">
        <v>87</v>
      </c>
      <c r="U21" s="11">
        <v>59</v>
      </c>
      <c r="V21" s="11">
        <v>84</v>
      </c>
      <c r="W21" s="12">
        <v>375</v>
      </c>
      <c r="X21" s="13">
        <f t="shared" ref="X21:X23" si="3">Q21/$W21</f>
        <v>9.0666666666666673E-2</v>
      </c>
      <c r="Y21" s="13">
        <f t="shared" ref="Y21:Y23" si="4">R21/$W21</f>
        <v>0.13333333333333333</v>
      </c>
      <c r="Z21" s="13">
        <f t="shared" ref="Z21:Z23" si="5">S21/$W21</f>
        <v>0.16266666666666665</v>
      </c>
      <c r="AA21" s="13">
        <f t="shared" ref="AA21:AA23" si="6">T21/$W21</f>
        <v>0.23200000000000001</v>
      </c>
      <c r="AB21" s="13">
        <f t="shared" ref="AB21:AB23" si="7">U21/$W21</f>
        <v>0.15733333333333333</v>
      </c>
      <c r="AC21" s="14">
        <f t="shared" ref="AC21:AC23" si="8">V21/$W21</f>
        <v>0.224</v>
      </c>
      <c r="AD21" s="15">
        <f t="shared" ref="AD21:AD23" si="9">(Q21+R21)/(Q21+R21+S21+T21+U21)</f>
        <v>0.28865979381443296</v>
      </c>
      <c r="AE21" s="16">
        <f t="shared" ref="AE21:AE23" si="10">(S21+T21+U21)/(Q21+R21+S21+T21+U21)</f>
        <v>0.71134020618556704</v>
      </c>
      <c r="AF21" s="17">
        <v>3.3</v>
      </c>
      <c r="AG21" s="17">
        <v>1.29</v>
      </c>
      <c r="AH21" s="43">
        <v>4</v>
      </c>
      <c r="AI21" s="43">
        <v>4</v>
      </c>
    </row>
    <row r="22" spans="1:35" s="2" customFormat="1" ht="18.75" x14ac:dyDescent="0.25">
      <c r="A22" s="10">
        <v>68</v>
      </c>
      <c r="B22" s="74" t="s">
        <v>159</v>
      </c>
      <c r="C22" s="75" t="s">
        <v>159</v>
      </c>
      <c r="D22" s="75" t="s">
        <v>159</v>
      </c>
      <c r="E22" s="75" t="s">
        <v>159</v>
      </c>
      <c r="F22" s="75" t="s">
        <v>159</v>
      </c>
      <c r="G22" s="75" t="s">
        <v>159</v>
      </c>
      <c r="H22" s="75" t="s">
        <v>159</v>
      </c>
      <c r="I22" s="75" t="s">
        <v>159</v>
      </c>
      <c r="J22" s="75" t="s">
        <v>159</v>
      </c>
      <c r="K22" s="75" t="s">
        <v>159</v>
      </c>
      <c r="L22" s="75" t="s">
        <v>159</v>
      </c>
      <c r="M22" s="75" t="s">
        <v>159</v>
      </c>
      <c r="N22" s="75" t="s">
        <v>159</v>
      </c>
      <c r="O22" s="75" t="s">
        <v>159</v>
      </c>
      <c r="P22" s="79" t="s">
        <v>159</v>
      </c>
      <c r="Q22" s="11">
        <v>17</v>
      </c>
      <c r="R22" s="11">
        <v>31</v>
      </c>
      <c r="S22" s="11">
        <v>73</v>
      </c>
      <c r="T22" s="11">
        <v>96</v>
      </c>
      <c r="U22" s="11">
        <v>120</v>
      </c>
      <c r="V22" s="11">
        <v>38</v>
      </c>
      <c r="W22" s="12">
        <v>375</v>
      </c>
      <c r="X22" s="13">
        <f t="shared" si="3"/>
        <v>4.5333333333333337E-2</v>
      </c>
      <c r="Y22" s="13">
        <f t="shared" si="4"/>
        <v>8.2666666666666666E-2</v>
      </c>
      <c r="Z22" s="13">
        <f t="shared" si="5"/>
        <v>0.19466666666666665</v>
      </c>
      <c r="AA22" s="13">
        <f t="shared" si="6"/>
        <v>0.25600000000000001</v>
      </c>
      <c r="AB22" s="13">
        <f t="shared" si="7"/>
        <v>0.32</v>
      </c>
      <c r="AC22" s="14">
        <f t="shared" si="8"/>
        <v>0.10133333333333333</v>
      </c>
      <c r="AD22" s="15">
        <f t="shared" si="9"/>
        <v>0.14243323442136499</v>
      </c>
      <c r="AE22" s="16">
        <f t="shared" si="10"/>
        <v>0.85756676557863498</v>
      </c>
      <c r="AF22" s="17">
        <v>3.8</v>
      </c>
      <c r="AG22" s="17">
        <v>1.17</v>
      </c>
      <c r="AH22" s="43">
        <v>4</v>
      </c>
      <c r="AI22" s="43">
        <v>5</v>
      </c>
    </row>
    <row r="23" spans="1:35" s="2" customFormat="1" ht="32.25" customHeight="1" x14ac:dyDescent="0.25">
      <c r="A23" s="10">
        <v>69</v>
      </c>
      <c r="B23" s="74" t="s">
        <v>76</v>
      </c>
      <c r="C23" s="75" t="s">
        <v>76</v>
      </c>
      <c r="D23" s="75" t="s">
        <v>76</v>
      </c>
      <c r="E23" s="75" t="s">
        <v>76</v>
      </c>
      <c r="F23" s="75" t="s">
        <v>76</v>
      </c>
      <c r="G23" s="75" t="s">
        <v>76</v>
      </c>
      <c r="H23" s="75" t="s">
        <v>76</v>
      </c>
      <c r="I23" s="75" t="s">
        <v>76</v>
      </c>
      <c r="J23" s="75" t="s">
        <v>76</v>
      </c>
      <c r="K23" s="75" t="s">
        <v>76</v>
      </c>
      <c r="L23" s="75" t="s">
        <v>76</v>
      </c>
      <c r="M23" s="75" t="s">
        <v>76</v>
      </c>
      <c r="N23" s="75" t="s">
        <v>76</v>
      </c>
      <c r="O23" s="75" t="s">
        <v>76</v>
      </c>
      <c r="P23" s="79" t="s">
        <v>76</v>
      </c>
      <c r="Q23" s="11">
        <v>34</v>
      </c>
      <c r="R23" s="11">
        <v>21</v>
      </c>
      <c r="S23" s="11">
        <v>56</v>
      </c>
      <c r="T23" s="11">
        <v>67</v>
      </c>
      <c r="U23" s="11">
        <v>66</v>
      </c>
      <c r="V23" s="11">
        <v>131</v>
      </c>
      <c r="W23" s="12">
        <v>375</v>
      </c>
      <c r="X23" s="13">
        <f t="shared" si="3"/>
        <v>9.0666666666666673E-2</v>
      </c>
      <c r="Y23" s="13">
        <f t="shared" si="4"/>
        <v>5.6000000000000001E-2</v>
      </c>
      <c r="Z23" s="13">
        <f t="shared" si="5"/>
        <v>0.14933333333333335</v>
      </c>
      <c r="AA23" s="13">
        <f t="shared" si="6"/>
        <v>0.17866666666666667</v>
      </c>
      <c r="AB23" s="13">
        <f t="shared" si="7"/>
        <v>0.17599999999999999</v>
      </c>
      <c r="AC23" s="14">
        <f t="shared" si="8"/>
        <v>0.34933333333333333</v>
      </c>
      <c r="AD23" s="15">
        <f t="shared" si="9"/>
        <v>0.22540983606557377</v>
      </c>
      <c r="AE23" s="16">
        <f t="shared" si="10"/>
        <v>0.77459016393442626</v>
      </c>
      <c r="AF23" s="17">
        <v>3.45</v>
      </c>
      <c r="AG23" s="17">
        <v>1.34</v>
      </c>
      <c r="AH23" s="43">
        <v>4</v>
      </c>
      <c r="AI23" s="43">
        <v>4</v>
      </c>
    </row>
    <row r="24" spans="1:35" s="2" customFormat="1" ht="18.75" x14ac:dyDescent="0.25">
      <c r="A24" s="32" t="s">
        <v>191</v>
      </c>
      <c r="B24" s="33"/>
      <c r="C24" s="33"/>
      <c r="D24" s="33"/>
      <c r="E24" s="33"/>
      <c r="F24" s="33"/>
      <c r="G24" s="33"/>
      <c r="H24" s="33"/>
      <c r="I24" s="33"/>
      <c r="J24" s="33"/>
      <c r="K24" s="33"/>
      <c r="L24" s="33"/>
      <c r="M24" s="33"/>
      <c r="N24" s="33"/>
      <c r="O24" s="33"/>
      <c r="P24" s="33"/>
      <c r="Q24" s="25">
        <f>+SUM(Q18:Q23)</f>
        <v>282</v>
      </c>
      <c r="R24" s="25">
        <f t="shared" ref="R24:W24" si="11">+SUM(R18:R23)</f>
        <v>330</v>
      </c>
      <c r="S24" s="25">
        <f t="shared" si="11"/>
        <v>434</v>
      </c>
      <c r="T24" s="25">
        <f t="shared" si="11"/>
        <v>495</v>
      </c>
      <c r="U24" s="25">
        <f t="shared" si="11"/>
        <v>371</v>
      </c>
      <c r="V24" s="25">
        <f t="shared" si="11"/>
        <v>338</v>
      </c>
      <c r="W24" s="25">
        <f t="shared" si="11"/>
        <v>2250</v>
      </c>
      <c r="X24" s="26">
        <f>Q24/$W24</f>
        <v>0.12533333333333332</v>
      </c>
      <c r="Y24" s="26">
        <f t="shared" ref="Y24:AC24" si="12">R24/$W24</f>
        <v>0.14666666666666667</v>
      </c>
      <c r="Z24" s="26">
        <f t="shared" si="12"/>
        <v>0.19288888888888889</v>
      </c>
      <c r="AA24" s="26">
        <f t="shared" si="12"/>
        <v>0.22</v>
      </c>
      <c r="AB24" s="26">
        <f t="shared" si="12"/>
        <v>0.16488888888888889</v>
      </c>
      <c r="AC24" s="27">
        <f t="shared" si="12"/>
        <v>0.15022222222222223</v>
      </c>
      <c r="AD24" s="28">
        <f>(Q24+R24)/(Q24+R24+S24+T24+U24)</f>
        <v>0.32008368200836818</v>
      </c>
      <c r="AE24" s="29">
        <f>(S24+T24+U24)/(Q24+R24+S24+T24+U24)</f>
        <v>0.67991631799163177</v>
      </c>
      <c r="AF24" s="30">
        <f>+SUMPRODUCT(Q24:U24,Q17:U17)/SUM(Q24:U24)</f>
        <v>3.1793933054393304</v>
      </c>
      <c r="AG24" s="23"/>
      <c r="AH24" s="31">
        <f>+MEDIAN(AH18:AH23)</f>
        <v>3.5</v>
      </c>
      <c r="AI24" s="24"/>
    </row>
    <row r="28" spans="1:35" ht="15.75" thickBot="1" x14ac:dyDescent="0.3"/>
    <row r="29" spans="1:35" ht="15" customHeight="1" x14ac:dyDescent="0.25">
      <c r="A29" s="80" t="s">
        <v>187</v>
      </c>
      <c r="B29" s="81"/>
      <c r="C29" s="81"/>
      <c r="D29" s="81"/>
      <c r="E29" s="81"/>
      <c r="F29" s="81"/>
      <c r="G29" s="81"/>
      <c r="H29" s="81"/>
      <c r="I29" s="81"/>
      <c r="J29" s="81"/>
      <c r="K29" s="82"/>
      <c r="L29" s="2"/>
      <c r="M29" s="2"/>
      <c r="N29" s="2"/>
      <c r="O29" s="2"/>
      <c r="P29" s="2"/>
      <c r="Q29" s="2"/>
      <c r="R29" s="2"/>
      <c r="S29" s="2"/>
      <c r="T29" s="2"/>
      <c r="U29" s="2"/>
      <c r="V29" s="2"/>
      <c r="W29" s="2"/>
      <c r="X29" s="2"/>
      <c r="Y29" s="2"/>
      <c r="Z29" s="2"/>
      <c r="AA29" s="2"/>
      <c r="AB29" s="2"/>
      <c r="AC29" s="2"/>
      <c r="AD29" s="2"/>
      <c r="AE29" s="2"/>
      <c r="AF29" s="2"/>
      <c r="AG29" s="2"/>
      <c r="AH29" s="2"/>
      <c r="AI29" s="2"/>
    </row>
    <row r="30" spans="1:35" ht="15" customHeight="1" thickBot="1" x14ac:dyDescent="0.3">
      <c r="A30" s="83"/>
      <c r="B30" s="84"/>
      <c r="C30" s="84"/>
      <c r="D30" s="84"/>
      <c r="E30" s="84"/>
      <c r="F30" s="84"/>
      <c r="G30" s="84"/>
      <c r="H30" s="84"/>
      <c r="I30" s="84"/>
      <c r="J30" s="84"/>
      <c r="K30" s="85"/>
      <c r="L30" s="2"/>
      <c r="M30" s="2"/>
      <c r="N30" s="2"/>
      <c r="O30" s="2"/>
      <c r="P30" s="2"/>
      <c r="Q30" s="2"/>
      <c r="R30" s="2"/>
      <c r="S30" s="2"/>
      <c r="T30" s="2"/>
      <c r="U30" s="2"/>
      <c r="V30" s="2"/>
      <c r="W30" s="2"/>
      <c r="X30" s="2"/>
      <c r="Y30" s="2"/>
      <c r="Z30" s="2"/>
      <c r="AA30" s="2"/>
      <c r="AB30" s="2"/>
      <c r="AC30" s="2"/>
      <c r="AD30" s="2"/>
      <c r="AE30" s="2"/>
      <c r="AF30" s="2"/>
      <c r="AG30" s="2"/>
      <c r="AH30" s="2"/>
      <c r="AI30" s="2"/>
    </row>
    <row r="31" spans="1:35" ht="18.75" x14ac:dyDescent="0.3">
      <c r="A31" s="86" t="s">
        <v>197</v>
      </c>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row>
    <row r="32" spans="1:35" x14ac:dyDescent="0.25">
      <c r="A32" s="66" t="s">
        <v>966</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row>
    <row r="33" spans="1:35" x14ac:dyDescent="0.25">
      <c r="A33" s="66" t="s">
        <v>947</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row>
    <row r="34" spans="1:35" x14ac:dyDescent="0.25">
      <c r="A34" s="66" t="s">
        <v>948</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row>
    <row r="35" spans="1:35" x14ac:dyDescent="0.25">
      <c r="A35" s="66" t="s">
        <v>949</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row>
    <row r="36" spans="1:35" x14ac:dyDescent="0.25">
      <c r="A36" s="66" t="s">
        <v>950</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row>
    <row r="37" spans="1:35" x14ac:dyDescent="0.25">
      <c r="A37" s="66" t="s">
        <v>951</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row>
    <row r="38" spans="1:35" x14ac:dyDescent="0.25">
      <c r="A38" s="66" t="s">
        <v>952</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row>
    <row r="39" spans="1:35" x14ac:dyDescent="0.25">
      <c r="A39" s="66" t="s">
        <v>953</v>
      </c>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row>
    <row r="40" spans="1:35" x14ac:dyDescent="0.25">
      <c r="A40" s="66" t="s">
        <v>954</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row>
    <row r="41" spans="1:35" x14ac:dyDescent="0.25">
      <c r="A41" s="66" t="s">
        <v>955</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row>
    <row r="42" spans="1:35" x14ac:dyDescent="0.25">
      <c r="A42" s="66" t="s">
        <v>956</v>
      </c>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row>
    <row r="43" spans="1:35" x14ac:dyDescent="0.25">
      <c r="A43" s="66" t="s">
        <v>957</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row>
    <row r="44" spans="1:35" x14ac:dyDescent="0.25">
      <c r="A44" s="66" t="s">
        <v>958</v>
      </c>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row>
    <row r="45" spans="1:35" x14ac:dyDescent="0.25">
      <c r="A45" s="66" t="s">
        <v>959</v>
      </c>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row>
    <row r="46" spans="1:35" x14ac:dyDescent="0.25">
      <c r="A46" s="66" t="s">
        <v>960</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row>
    <row r="47" spans="1:35" x14ac:dyDescent="0.25">
      <c r="A47" s="66" t="s">
        <v>961</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row>
    <row r="48" spans="1:35" x14ac:dyDescent="0.25">
      <c r="A48" s="66" t="s">
        <v>962</v>
      </c>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row>
    <row r="49" spans="1:35" x14ac:dyDescent="0.25">
      <c r="A49" s="66" t="s">
        <v>963</v>
      </c>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row>
    <row r="50" spans="1:35" x14ac:dyDescent="0.25">
      <c r="A50" s="66" t="s">
        <v>964</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row>
    <row r="51" spans="1:35" x14ac:dyDescent="0.25">
      <c r="A51" s="66" t="s">
        <v>965</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row>
    <row r="52" spans="1:35" x14ac:dyDescent="0.25">
      <c r="A52" s="66"/>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row>
    <row r="54" spans="1:35" x14ac:dyDescent="0.25">
      <c r="P54" s="2"/>
      <c r="Q54" s="2"/>
      <c r="R54" s="2"/>
      <c r="S54" s="2"/>
      <c r="T54" s="2"/>
      <c r="U54" s="2"/>
    </row>
    <row r="55" spans="1:35" x14ac:dyDescent="0.25">
      <c r="P55" s="2"/>
      <c r="Q55" s="2"/>
      <c r="R55" s="2"/>
      <c r="S55" s="2"/>
      <c r="T55" s="2"/>
      <c r="U55" s="2"/>
    </row>
    <row r="56" spans="1:35" x14ac:dyDescent="0.25">
      <c r="P56" s="2"/>
      <c r="Q56" s="2"/>
      <c r="R56" s="2"/>
      <c r="S56" s="2"/>
      <c r="T56" s="2"/>
      <c r="U56" s="2"/>
    </row>
    <row r="57" spans="1:35" x14ac:dyDescent="0.25">
      <c r="P57" s="2"/>
      <c r="Q57" s="2"/>
      <c r="R57" s="2"/>
      <c r="S57" s="2"/>
      <c r="T57" s="2"/>
      <c r="U57" s="2"/>
    </row>
    <row r="58" spans="1:35" x14ac:dyDescent="0.25">
      <c r="P58" s="2"/>
      <c r="Q58" s="2"/>
      <c r="R58" s="2"/>
      <c r="S58" s="2"/>
      <c r="T58" s="2"/>
      <c r="U58" s="2"/>
    </row>
    <row r="59" spans="1:35" x14ac:dyDescent="0.25">
      <c r="P59" s="2"/>
      <c r="Q59" s="2"/>
      <c r="R59" s="2"/>
      <c r="S59" s="2"/>
      <c r="T59" s="2"/>
      <c r="U59" s="2"/>
    </row>
    <row r="60" spans="1:35" x14ac:dyDescent="0.25">
      <c r="P60" s="2"/>
      <c r="Q60" s="2"/>
      <c r="R60" s="2"/>
      <c r="S60" s="2"/>
      <c r="T60" s="2"/>
      <c r="U60" s="2"/>
    </row>
    <row r="61" spans="1:35" x14ac:dyDescent="0.25">
      <c r="P61" s="2"/>
      <c r="Q61" s="2"/>
      <c r="R61" s="2"/>
      <c r="S61" s="2"/>
      <c r="T61" s="2"/>
      <c r="U61" s="2"/>
    </row>
    <row r="62" spans="1:35" x14ac:dyDescent="0.25">
      <c r="P62" s="2"/>
      <c r="Q62" s="2"/>
      <c r="R62" s="2"/>
      <c r="S62" s="2"/>
      <c r="T62" s="2"/>
      <c r="U62" s="2"/>
    </row>
    <row r="63" spans="1:35" x14ac:dyDescent="0.25">
      <c r="P63" s="2"/>
      <c r="Q63" s="2"/>
      <c r="R63" s="2"/>
      <c r="S63" s="2"/>
      <c r="T63" s="2"/>
      <c r="U63" s="2"/>
    </row>
    <row r="64" spans="1:35" x14ac:dyDescent="0.25">
      <c r="P64" s="2"/>
      <c r="Q64" s="2"/>
      <c r="R64" s="2"/>
      <c r="S64" s="2"/>
      <c r="T64" s="2"/>
      <c r="U64" s="2"/>
    </row>
    <row r="65" spans="16:21" x14ac:dyDescent="0.25">
      <c r="P65" s="2"/>
      <c r="Q65" s="2"/>
      <c r="R65" s="2"/>
      <c r="S65" s="2"/>
      <c r="T65" s="2"/>
      <c r="U65" s="2"/>
    </row>
    <row r="66" spans="16:21" x14ac:dyDescent="0.25">
      <c r="P66" s="2"/>
      <c r="Q66" s="2"/>
      <c r="R66" s="2"/>
      <c r="S66" s="2"/>
      <c r="T66" s="2"/>
      <c r="U66" s="2"/>
    </row>
    <row r="67" spans="16:21" x14ac:dyDescent="0.25">
      <c r="P67" s="2"/>
      <c r="Q67" s="2"/>
      <c r="R67" s="2"/>
      <c r="S67" s="2"/>
      <c r="T67" s="2"/>
      <c r="U67" s="2"/>
    </row>
    <row r="68" spans="16:21" x14ac:dyDescent="0.25">
      <c r="P68" s="2"/>
      <c r="Q68" s="2"/>
      <c r="R68" s="2"/>
      <c r="S68" s="2"/>
      <c r="T68" s="2"/>
      <c r="U68" s="2"/>
    </row>
    <row r="69" spans="16:21" x14ac:dyDescent="0.25">
      <c r="P69" s="2"/>
      <c r="Q69" s="2"/>
      <c r="R69" s="2"/>
      <c r="S69" s="2"/>
      <c r="T69" s="2"/>
      <c r="U69" s="2"/>
    </row>
    <row r="70" spans="16:21" x14ac:dyDescent="0.25">
      <c r="P70" s="2"/>
      <c r="Q70" s="2"/>
      <c r="R70" s="2"/>
      <c r="S70" s="2"/>
      <c r="T70" s="2"/>
      <c r="U70" s="2"/>
    </row>
    <row r="71" spans="16:21" x14ac:dyDescent="0.25">
      <c r="P71" s="2"/>
      <c r="Q71" s="2"/>
      <c r="R71" s="2"/>
      <c r="S71" s="2"/>
      <c r="T71" s="2"/>
      <c r="U71" s="2"/>
    </row>
    <row r="72" spans="16:21" x14ac:dyDescent="0.25">
      <c r="P72" s="2"/>
      <c r="Q72" s="2"/>
      <c r="R72" s="2"/>
      <c r="S72" s="2"/>
      <c r="T72" s="2"/>
      <c r="U72" s="2"/>
    </row>
    <row r="73" spans="16:21" x14ac:dyDescent="0.25">
      <c r="P73" s="2"/>
      <c r="Q73" s="2"/>
      <c r="R73" s="2"/>
      <c r="S73" s="2"/>
      <c r="T73" s="2"/>
      <c r="U73" s="2"/>
    </row>
    <row r="74" spans="16:21" x14ac:dyDescent="0.25">
      <c r="P74" s="2"/>
      <c r="Q74" s="2"/>
      <c r="R74" s="2"/>
      <c r="S74" s="2"/>
      <c r="T74" s="2"/>
      <c r="U74" s="2"/>
    </row>
    <row r="75" spans="16:21" x14ac:dyDescent="0.25">
      <c r="P75" s="2"/>
      <c r="Q75" s="2"/>
      <c r="R75" s="2"/>
      <c r="S75" s="2"/>
      <c r="T75" s="2"/>
      <c r="U75" s="2"/>
    </row>
    <row r="76" spans="16:21" x14ac:dyDescent="0.25">
      <c r="P76" s="2"/>
      <c r="Q76" s="2"/>
      <c r="R76" s="2"/>
      <c r="S76" s="2"/>
      <c r="T76" s="2"/>
      <c r="U76" s="2"/>
    </row>
    <row r="77" spans="16:21" x14ac:dyDescent="0.25">
      <c r="P77" s="2"/>
      <c r="Q77" s="2"/>
      <c r="R77" s="2"/>
      <c r="S77" s="2"/>
      <c r="T77" s="2"/>
      <c r="U77" s="2"/>
    </row>
    <row r="78" spans="16:21" x14ac:dyDescent="0.25">
      <c r="P78" s="2"/>
      <c r="Q78" s="2"/>
      <c r="R78" s="2"/>
      <c r="S78" s="2"/>
      <c r="T78" s="2"/>
      <c r="U78" s="2"/>
    </row>
    <row r="79" spans="16:21" x14ac:dyDescent="0.25">
      <c r="P79" s="2"/>
      <c r="Q79" s="2"/>
      <c r="R79" s="2"/>
      <c r="S79" s="2"/>
      <c r="T79" s="2"/>
      <c r="U79" s="2"/>
    </row>
    <row r="80" spans="16:21" x14ac:dyDescent="0.25">
      <c r="P80" s="2"/>
      <c r="Q80" s="2"/>
      <c r="R80" s="2"/>
      <c r="S80" s="2"/>
      <c r="T80" s="2"/>
      <c r="U80" s="2"/>
    </row>
  </sheetData>
  <sheetProtection sheet="1" objects="1" scenarios="1"/>
  <mergeCells count="33">
    <mergeCell ref="A43:AI43"/>
    <mergeCell ref="A44:AI44"/>
    <mergeCell ref="A45:AI45"/>
    <mergeCell ref="A5:AI5"/>
    <mergeCell ref="A7:AI7"/>
    <mergeCell ref="B20:P20"/>
    <mergeCell ref="A12:AI12"/>
    <mergeCell ref="B18:P18"/>
    <mergeCell ref="B19:P19"/>
    <mergeCell ref="A6:AI6"/>
    <mergeCell ref="A35:AI35"/>
    <mergeCell ref="A29:K30"/>
    <mergeCell ref="B21:P21"/>
    <mergeCell ref="B22:P22"/>
    <mergeCell ref="B23:P23"/>
    <mergeCell ref="A31:AI31"/>
    <mergeCell ref="A32:AI32"/>
    <mergeCell ref="A33:AI33"/>
    <mergeCell ref="A34:AI34"/>
    <mergeCell ref="A41:AI41"/>
    <mergeCell ref="A42:AI42"/>
    <mergeCell ref="A36:AI36"/>
    <mergeCell ref="A37:AI37"/>
    <mergeCell ref="A38:AI38"/>
    <mergeCell ref="A39:AI39"/>
    <mergeCell ref="A40:AI40"/>
    <mergeCell ref="A51:AI51"/>
    <mergeCell ref="A52:AI52"/>
    <mergeCell ref="A46:AI46"/>
    <mergeCell ref="A47:AI47"/>
    <mergeCell ref="A48:AI48"/>
    <mergeCell ref="A49:AI49"/>
    <mergeCell ref="A50:AI50"/>
  </mergeCells>
  <pageMargins left="0.7" right="0.7" top="0.75" bottom="0.75" header="0.3" footer="0.3"/>
  <pageSetup paperSize="9" scale="2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view="pageBreakPreview" topLeftCell="F1" zoomScaleNormal="70" zoomScaleSheetLayoutView="100" workbookViewId="0">
      <selection activeCell="A7" sqref="A7:AG7"/>
    </sheetView>
  </sheetViews>
  <sheetFormatPr baseColWidth="10" defaultRowHeight="15" x14ac:dyDescent="0.25"/>
  <cols>
    <col min="21" max="21" width="14.7109375" customWidth="1"/>
    <col min="28" max="28" width="18.28515625" bestFit="1" customWidth="1"/>
    <col min="29" max="29" width="20.42578125" bestFit="1" customWidth="1"/>
  </cols>
  <sheetData>
    <row r="1" spans="1:33" s="2" customFormat="1" x14ac:dyDescent="0.25"/>
    <row r="2" spans="1:33" s="2" customFormat="1" x14ac:dyDescent="0.25"/>
    <row r="3" spans="1:33" s="2" customFormat="1" x14ac:dyDescent="0.25"/>
    <row r="4" spans="1:33" s="2" customFormat="1" x14ac:dyDescent="0.25"/>
    <row r="5" spans="1:33"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row>
    <row r="6" spans="1:33" s="2" customFormat="1" x14ac:dyDescent="0.25">
      <c r="A6" s="88" t="s">
        <v>810</v>
      </c>
      <c r="B6" s="88"/>
      <c r="C6" s="88"/>
      <c r="D6" s="88"/>
      <c r="E6" s="88"/>
      <c r="F6" s="88"/>
      <c r="G6" s="88"/>
      <c r="H6" s="88"/>
      <c r="I6" s="88"/>
      <c r="J6" s="88"/>
      <c r="K6" s="88" t="s">
        <v>1</v>
      </c>
      <c r="L6" s="88"/>
      <c r="M6" s="88"/>
      <c r="N6" s="88"/>
      <c r="O6" s="88"/>
      <c r="P6" s="88"/>
      <c r="Q6" s="88"/>
      <c r="R6" s="88"/>
      <c r="S6" s="88"/>
      <c r="T6" s="88"/>
      <c r="U6" s="88"/>
      <c r="V6" s="88"/>
      <c r="W6" s="88"/>
      <c r="X6" s="88"/>
      <c r="Y6" s="88"/>
      <c r="Z6" s="88"/>
      <c r="AA6" s="88"/>
      <c r="AB6" s="88"/>
      <c r="AC6" s="88"/>
      <c r="AD6" s="88"/>
      <c r="AE6" s="88"/>
      <c r="AF6" s="88"/>
      <c r="AG6" s="88"/>
    </row>
    <row r="7" spans="1:33" s="2" customFormat="1" x14ac:dyDescent="0.25">
      <c r="A7" s="94" t="s">
        <v>211</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row>
    <row r="8" spans="1:33" s="2" customFormat="1" x14ac:dyDescent="0.25"/>
    <row r="9" spans="1:33" s="2" customFormat="1" ht="15.75" customHeight="1" x14ac:dyDescent="0.25"/>
    <row r="10" spans="1:33" s="2" customFormat="1" ht="15.75" customHeight="1" x14ac:dyDescent="0.25"/>
    <row r="11" spans="1:33" s="2" customFormat="1" x14ac:dyDescent="0.25"/>
    <row r="12" spans="1:33" s="2" customFormat="1" ht="18.75" customHeight="1" x14ac:dyDescent="0.25">
      <c r="A12" s="62" t="s">
        <v>77</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row>
    <row r="13" spans="1:33" s="2" customFormat="1" x14ac:dyDescent="0.25"/>
    <row r="14" spans="1:33" s="2" customFormat="1" x14ac:dyDescent="0.25"/>
    <row r="15" spans="1:33" s="2" customFormat="1" x14ac:dyDescent="0.25"/>
    <row r="16" spans="1:33" s="2" customFormat="1" x14ac:dyDescent="0.25"/>
    <row r="17" spans="1:33" s="2" customFormat="1" x14ac:dyDescent="0.25"/>
    <row r="18" spans="1:33" ht="15.75" thickBot="1" x14ac:dyDescent="0.3"/>
    <row r="19" spans="1:33" ht="37.5" x14ac:dyDescent="0.25">
      <c r="O19" s="20">
        <v>1</v>
      </c>
      <c r="P19" s="20">
        <v>2</v>
      </c>
      <c r="Q19" s="20">
        <v>3</v>
      </c>
      <c r="R19" s="20">
        <v>4</v>
      </c>
      <c r="S19" s="20">
        <v>5</v>
      </c>
      <c r="T19" s="20" t="s">
        <v>85</v>
      </c>
      <c r="U19" s="8" t="s">
        <v>86</v>
      </c>
      <c r="V19" s="20">
        <v>1</v>
      </c>
      <c r="W19" s="20">
        <v>2</v>
      </c>
      <c r="X19" s="20">
        <v>3</v>
      </c>
      <c r="Y19" s="20">
        <v>4</v>
      </c>
      <c r="Z19" s="20">
        <v>5</v>
      </c>
      <c r="AA19" s="20" t="s">
        <v>85</v>
      </c>
      <c r="AB19" s="21" t="s">
        <v>87</v>
      </c>
      <c r="AC19" s="22" t="s">
        <v>88</v>
      </c>
      <c r="AD19" s="20" t="s">
        <v>89</v>
      </c>
      <c r="AE19" s="20" t="s">
        <v>90</v>
      </c>
      <c r="AF19" s="20" t="s">
        <v>91</v>
      </c>
      <c r="AG19" s="20" t="s">
        <v>92</v>
      </c>
    </row>
    <row r="20" spans="1:33" ht="18.75" x14ac:dyDescent="0.25">
      <c r="A20" s="10">
        <v>70</v>
      </c>
      <c r="B20" s="74" t="s">
        <v>160</v>
      </c>
      <c r="C20" s="75" t="s">
        <v>160</v>
      </c>
      <c r="D20" s="75" t="s">
        <v>160</v>
      </c>
      <c r="E20" s="75" t="s">
        <v>160</v>
      </c>
      <c r="F20" s="75" t="s">
        <v>160</v>
      </c>
      <c r="G20" s="75" t="s">
        <v>160</v>
      </c>
      <c r="H20" s="75" t="s">
        <v>160</v>
      </c>
      <c r="I20" s="75" t="s">
        <v>160</v>
      </c>
      <c r="J20" s="75" t="s">
        <v>160</v>
      </c>
      <c r="K20" s="75" t="s">
        <v>160</v>
      </c>
      <c r="L20" s="75" t="s">
        <v>160</v>
      </c>
      <c r="M20" s="75" t="s">
        <v>160</v>
      </c>
      <c r="N20" s="75" t="s">
        <v>160</v>
      </c>
      <c r="O20" s="11">
        <v>5</v>
      </c>
      <c r="P20" s="11">
        <v>27</v>
      </c>
      <c r="Q20" s="11">
        <v>92</v>
      </c>
      <c r="R20" s="11">
        <v>158</v>
      </c>
      <c r="S20" s="11">
        <v>85</v>
      </c>
      <c r="T20" s="11">
        <v>8</v>
      </c>
      <c r="U20" s="12">
        <v>375</v>
      </c>
      <c r="V20" s="13">
        <f t="shared" ref="V20:AA23" si="0">O20/$U20</f>
        <v>1.3333333333333334E-2</v>
      </c>
      <c r="W20" s="13">
        <f t="shared" si="0"/>
        <v>7.1999999999999995E-2</v>
      </c>
      <c r="X20" s="13">
        <f t="shared" si="0"/>
        <v>0.24533333333333332</v>
      </c>
      <c r="Y20" s="13">
        <f t="shared" si="0"/>
        <v>0.42133333333333334</v>
      </c>
      <c r="Z20" s="13">
        <f t="shared" si="0"/>
        <v>0.22666666666666666</v>
      </c>
      <c r="AA20" s="14">
        <f t="shared" si="0"/>
        <v>2.1333333333333333E-2</v>
      </c>
      <c r="AB20" s="15">
        <f t="shared" ref="AB20:AB23" si="1">(O20+P20)/(O20+P20+Q20+R20+S20)</f>
        <v>8.7193460490463212E-2</v>
      </c>
      <c r="AC20" s="16">
        <f t="shared" ref="AC20:AC23" si="2">(Q20+R20+S20)/(O20+P20+Q20+R20+S20)</f>
        <v>0.91280653950953683</v>
      </c>
      <c r="AD20" s="17">
        <v>3.79</v>
      </c>
      <c r="AE20" s="17">
        <v>0.93</v>
      </c>
      <c r="AF20" s="43">
        <v>4</v>
      </c>
      <c r="AG20" s="43">
        <v>4</v>
      </c>
    </row>
    <row r="21" spans="1:33" ht="39.75" customHeight="1" x14ac:dyDescent="0.25">
      <c r="A21" s="10">
        <v>71</v>
      </c>
      <c r="B21" s="74" t="s">
        <v>186</v>
      </c>
      <c r="C21" s="75" t="s">
        <v>161</v>
      </c>
      <c r="D21" s="75" t="s">
        <v>161</v>
      </c>
      <c r="E21" s="75" t="s">
        <v>161</v>
      </c>
      <c r="F21" s="75" t="s">
        <v>161</v>
      </c>
      <c r="G21" s="75" t="s">
        <v>161</v>
      </c>
      <c r="H21" s="75" t="s">
        <v>161</v>
      </c>
      <c r="I21" s="75" t="s">
        <v>161</v>
      </c>
      <c r="J21" s="75" t="s">
        <v>161</v>
      </c>
      <c r="K21" s="75" t="s">
        <v>161</v>
      </c>
      <c r="L21" s="75" t="s">
        <v>161</v>
      </c>
      <c r="M21" s="75" t="s">
        <v>161</v>
      </c>
      <c r="N21" s="75" t="s">
        <v>161</v>
      </c>
      <c r="O21" s="11">
        <v>21</v>
      </c>
      <c r="P21" s="11">
        <v>37</v>
      </c>
      <c r="Q21" s="11">
        <v>88</v>
      </c>
      <c r="R21" s="11">
        <v>132</v>
      </c>
      <c r="S21" s="11">
        <v>89</v>
      </c>
      <c r="T21" s="11">
        <v>8</v>
      </c>
      <c r="U21" s="12">
        <v>375</v>
      </c>
      <c r="V21" s="13">
        <f t="shared" si="0"/>
        <v>5.6000000000000001E-2</v>
      </c>
      <c r="W21" s="13">
        <f t="shared" si="0"/>
        <v>9.8666666666666666E-2</v>
      </c>
      <c r="X21" s="13">
        <f t="shared" si="0"/>
        <v>0.23466666666666666</v>
      </c>
      <c r="Y21" s="13">
        <f t="shared" si="0"/>
        <v>0.35199999999999998</v>
      </c>
      <c r="Z21" s="13">
        <f t="shared" si="0"/>
        <v>0.23733333333333334</v>
      </c>
      <c r="AA21" s="14">
        <f t="shared" si="0"/>
        <v>2.1333333333333333E-2</v>
      </c>
      <c r="AB21" s="15">
        <f t="shared" si="1"/>
        <v>0.15803814713896458</v>
      </c>
      <c r="AC21" s="16">
        <f t="shared" si="2"/>
        <v>0.84196185286103542</v>
      </c>
      <c r="AD21" s="17">
        <v>3.63</v>
      </c>
      <c r="AE21" s="17">
        <v>1.1299999999999999</v>
      </c>
      <c r="AF21" s="43">
        <v>4</v>
      </c>
      <c r="AG21" s="43">
        <v>4</v>
      </c>
    </row>
    <row r="22" spans="1:33" ht="18.75" x14ac:dyDescent="0.25">
      <c r="A22" s="10">
        <v>72</v>
      </c>
      <c r="B22" s="74" t="s">
        <v>162</v>
      </c>
      <c r="C22" s="75" t="s">
        <v>162</v>
      </c>
      <c r="D22" s="75" t="s">
        <v>162</v>
      </c>
      <c r="E22" s="75" t="s">
        <v>162</v>
      </c>
      <c r="F22" s="75" t="s">
        <v>162</v>
      </c>
      <c r="G22" s="75" t="s">
        <v>162</v>
      </c>
      <c r="H22" s="75" t="s">
        <v>162</v>
      </c>
      <c r="I22" s="75" t="s">
        <v>162</v>
      </c>
      <c r="J22" s="75" t="s">
        <v>162</v>
      </c>
      <c r="K22" s="75" t="s">
        <v>162</v>
      </c>
      <c r="L22" s="75" t="s">
        <v>162</v>
      </c>
      <c r="M22" s="75" t="s">
        <v>162</v>
      </c>
      <c r="N22" s="75" t="s">
        <v>162</v>
      </c>
      <c r="O22" s="11">
        <v>5</v>
      </c>
      <c r="P22" s="11">
        <v>7</v>
      </c>
      <c r="Q22" s="11">
        <v>44</v>
      </c>
      <c r="R22" s="11">
        <v>118</v>
      </c>
      <c r="S22" s="11">
        <v>198</v>
      </c>
      <c r="T22" s="11">
        <v>3</v>
      </c>
      <c r="U22" s="12">
        <v>375</v>
      </c>
      <c r="V22" s="13">
        <f t="shared" si="0"/>
        <v>1.3333333333333334E-2</v>
      </c>
      <c r="W22" s="13">
        <f t="shared" si="0"/>
        <v>1.8666666666666668E-2</v>
      </c>
      <c r="X22" s="13">
        <f t="shared" si="0"/>
        <v>0.11733333333333333</v>
      </c>
      <c r="Y22" s="13">
        <f t="shared" si="0"/>
        <v>0.31466666666666665</v>
      </c>
      <c r="Z22" s="13">
        <f t="shared" si="0"/>
        <v>0.52800000000000002</v>
      </c>
      <c r="AA22" s="14">
        <f t="shared" si="0"/>
        <v>8.0000000000000002E-3</v>
      </c>
      <c r="AB22" s="15">
        <f t="shared" si="1"/>
        <v>3.2258064516129031E-2</v>
      </c>
      <c r="AC22" s="16">
        <f t="shared" si="2"/>
        <v>0.967741935483871</v>
      </c>
      <c r="AD22" s="17">
        <v>4.34</v>
      </c>
      <c r="AE22" s="17">
        <v>0.86</v>
      </c>
      <c r="AF22" s="43">
        <v>5</v>
      </c>
      <c r="AG22" s="43">
        <v>5</v>
      </c>
    </row>
    <row r="23" spans="1:33" ht="18.75" x14ac:dyDescent="0.25">
      <c r="A23" s="10">
        <v>73</v>
      </c>
      <c r="B23" s="74" t="s">
        <v>163</v>
      </c>
      <c r="C23" s="75" t="s">
        <v>163</v>
      </c>
      <c r="D23" s="75" t="s">
        <v>163</v>
      </c>
      <c r="E23" s="75" t="s">
        <v>163</v>
      </c>
      <c r="F23" s="75" t="s">
        <v>163</v>
      </c>
      <c r="G23" s="75" t="s">
        <v>163</v>
      </c>
      <c r="H23" s="75" t="s">
        <v>163</v>
      </c>
      <c r="I23" s="75" t="s">
        <v>163</v>
      </c>
      <c r="J23" s="75" t="s">
        <v>163</v>
      </c>
      <c r="K23" s="75" t="s">
        <v>163</v>
      </c>
      <c r="L23" s="75" t="s">
        <v>163</v>
      </c>
      <c r="M23" s="75" t="s">
        <v>163</v>
      </c>
      <c r="N23" s="75" t="s">
        <v>163</v>
      </c>
      <c r="O23" s="11">
        <v>11</v>
      </c>
      <c r="P23" s="11">
        <v>9</v>
      </c>
      <c r="Q23" s="11">
        <v>39</v>
      </c>
      <c r="R23" s="11">
        <v>104</v>
      </c>
      <c r="S23" s="11">
        <v>209</v>
      </c>
      <c r="T23" s="11">
        <v>3</v>
      </c>
      <c r="U23" s="12">
        <v>375</v>
      </c>
      <c r="V23" s="13">
        <f t="shared" si="0"/>
        <v>2.9333333333333333E-2</v>
      </c>
      <c r="W23" s="13">
        <f t="shared" si="0"/>
        <v>2.4E-2</v>
      </c>
      <c r="X23" s="13">
        <f t="shared" si="0"/>
        <v>0.104</v>
      </c>
      <c r="Y23" s="13">
        <f t="shared" si="0"/>
        <v>0.27733333333333332</v>
      </c>
      <c r="Z23" s="13">
        <f t="shared" si="0"/>
        <v>0.55733333333333335</v>
      </c>
      <c r="AA23" s="14">
        <f t="shared" si="0"/>
        <v>8.0000000000000002E-3</v>
      </c>
      <c r="AB23" s="15">
        <f t="shared" si="1"/>
        <v>5.3763440860215055E-2</v>
      </c>
      <c r="AC23" s="16">
        <f t="shared" si="2"/>
        <v>0.94623655913978499</v>
      </c>
      <c r="AD23" s="17">
        <v>4.32</v>
      </c>
      <c r="AE23" s="17">
        <v>0.96</v>
      </c>
      <c r="AF23" s="43">
        <v>5</v>
      </c>
      <c r="AG23" s="43">
        <v>5</v>
      </c>
    </row>
    <row r="24" spans="1:33" s="2" customFormat="1" ht="18.75" x14ac:dyDescent="0.25">
      <c r="A24" s="10">
        <v>74</v>
      </c>
      <c r="B24" s="74" t="s">
        <v>164</v>
      </c>
      <c r="C24" s="75" t="s">
        <v>164</v>
      </c>
      <c r="D24" s="75" t="s">
        <v>164</v>
      </c>
      <c r="E24" s="75" t="s">
        <v>164</v>
      </c>
      <c r="F24" s="75" t="s">
        <v>164</v>
      </c>
      <c r="G24" s="75" t="s">
        <v>164</v>
      </c>
      <c r="H24" s="75" t="s">
        <v>164</v>
      </c>
      <c r="I24" s="75" t="s">
        <v>164</v>
      </c>
      <c r="J24" s="75" t="s">
        <v>164</v>
      </c>
      <c r="K24" s="75" t="s">
        <v>164</v>
      </c>
      <c r="L24" s="75" t="s">
        <v>164</v>
      </c>
      <c r="M24" s="75" t="s">
        <v>164</v>
      </c>
      <c r="N24" s="75" t="s">
        <v>164</v>
      </c>
      <c r="O24" s="11">
        <v>20</v>
      </c>
      <c r="P24" s="11">
        <v>36</v>
      </c>
      <c r="Q24" s="11">
        <v>75</v>
      </c>
      <c r="R24" s="11">
        <v>120</v>
      </c>
      <c r="S24" s="11">
        <v>106</v>
      </c>
      <c r="T24" s="11">
        <v>18</v>
      </c>
      <c r="U24" s="12">
        <v>375</v>
      </c>
      <c r="V24" s="13">
        <f t="shared" ref="V24" si="3">O24/$U24</f>
        <v>5.3333333333333337E-2</v>
      </c>
      <c r="W24" s="13">
        <f t="shared" ref="W24" si="4">P24/$U24</f>
        <v>9.6000000000000002E-2</v>
      </c>
      <c r="X24" s="13">
        <f t="shared" ref="X24" si="5">Q24/$U24</f>
        <v>0.2</v>
      </c>
      <c r="Y24" s="13">
        <f t="shared" ref="Y24" si="6">R24/$U24</f>
        <v>0.32</v>
      </c>
      <c r="Z24" s="13">
        <f t="shared" ref="Z24" si="7">S24/$U24</f>
        <v>0.28266666666666668</v>
      </c>
      <c r="AA24" s="14">
        <f t="shared" ref="AA24" si="8">T24/$U24</f>
        <v>4.8000000000000001E-2</v>
      </c>
      <c r="AB24" s="15">
        <f t="shared" ref="AB24" si="9">(O24+P24)/(O24+P24+Q24+R24+S24)</f>
        <v>0.15686274509803921</v>
      </c>
      <c r="AC24" s="16">
        <f t="shared" ref="AC24" si="10">(Q24+R24+S24)/(O24+P24+Q24+R24+S24)</f>
        <v>0.84313725490196079</v>
      </c>
      <c r="AD24" s="17">
        <v>3.72</v>
      </c>
      <c r="AE24" s="17">
        <v>1.1599999999999999</v>
      </c>
      <c r="AF24" s="43">
        <v>4</v>
      </c>
      <c r="AG24" s="43">
        <v>4</v>
      </c>
    </row>
    <row r="25" spans="1:33" s="2" customFormat="1" ht="18.75" x14ac:dyDescent="0.25">
      <c r="A25" s="10">
        <v>75</v>
      </c>
      <c r="B25" s="74" t="s">
        <v>165</v>
      </c>
      <c r="C25" s="75" t="s">
        <v>165</v>
      </c>
      <c r="D25" s="75" t="s">
        <v>165</v>
      </c>
      <c r="E25" s="75" t="s">
        <v>165</v>
      </c>
      <c r="F25" s="75" t="s">
        <v>165</v>
      </c>
      <c r="G25" s="75" t="s">
        <v>165</v>
      </c>
      <c r="H25" s="75" t="s">
        <v>165</v>
      </c>
      <c r="I25" s="75" t="s">
        <v>165</v>
      </c>
      <c r="J25" s="75" t="s">
        <v>165</v>
      </c>
      <c r="K25" s="75" t="s">
        <v>165</v>
      </c>
      <c r="L25" s="75" t="s">
        <v>165</v>
      </c>
      <c r="M25" s="75" t="s">
        <v>165</v>
      </c>
      <c r="N25" s="75" t="s">
        <v>165</v>
      </c>
      <c r="O25" s="11">
        <v>10</v>
      </c>
      <c r="P25" s="11">
        <v>9</v>
      </c>
      <c r="Q25" s="11">
        <v>42</v>
      </c>
      <c r="R25" s="11">
        <v>84</v>
      </c>
      <c r="S25" s="11">
        <v>199</v>
      </c>
      <c r="T25" s="11">
        <v>31</v>
      </c>
      <c r="U25" s="12">
        <v>375</v>
      </c>
      <c r="V25" s="13">
        <f t="shared" ref="V25" si="11">O25/$U25</f>
        <v>2.6666666666666668E-2</v>
      </c>
      <c r="W25" s="13">
        <f t="shared" ref="W25:AA26" si="12">P25/$U25</f>
        <v>2.4E-2</v>
      </c>
      <c r="X25" s="13">
        <f t="shared" ref="X25" si="13">Q25/$U25</f>
        <v>0.112</v>
      </c>
      <c r="Y25" s="13">
        <f t="shared" ref="Y25" si="14">R25/$U25</f>
        <v>0.224</v>
      </c>
      <c r="Z25" s="13">
        <f t="shared" ref="Z25" si="15">S25/$U25</f>
        <v>0.53066666666666662</v>
      </c>
      <c r="AA25" s="14">
        <f t="shared" ref="AA25" si="16">T25/$U25</f>
        <v>8.2666666666666666E-2</v>
      </c>
      <c r="AB25" s="15">
        <f t="shared" ref="AB25" si="17">(O25+P25)/(O25+P25+Q25+R25+S25)</f>
        <v>5.5232558139534885E-2</v>
      </c>
      <c r="AC25" s="16">
        <f t="shared" ref="AC25" si="18">(Q25+R25+S25)/(O25+P25+Q25+R25+S25)</f>
        <v>0.94476744186046513</v>
      </c>
      <c r="AD25" s="17">
        <v>4.32</v>
      </c>
      <c r="AE25" s="17">
        <v>0.98</v>
      </c>
      <c r="AF25" s="43">
        <v>5</v>
      </c>
      <c r="AG25" s="43">
        <v>5</v>
      </c>
    </row>
    <row r="26" spans="1:33" s="2" customFormat="1" ht="18.75" x14ac:dyDescent="0.25">
      <c r="A26" s="32" t="s">
        <v>191</v>
      </c>
      <c r="B26" s="33"/>
      <c r="C26" s="33"/>
      <c r="D26" s="33"/>
      <c r="E26" s="33"/>
      <c r="F26" s="33"/>
      <c r="G26" s="33"/>
      <c r="H26" s="33"/>
      <c r="I26" s="33"/>
      <c r="J26" s="33"/>
      <c r="K26" s="33"/>
      <c r="L26" s="33"/>
      <c r="M26" s="33"/>
      <c r="N26" s="33"/>
      <c r="O26" s="25">
        <f>+SUM(O20:O25)</f>
        <v>72</v>
      </c>
      <c r="P26" s="25">
        <f t="shared" ref="P26:U26" si="19">+SUM(P20:P25)</f>
        <v>125</v>
      </c>
      <c r="Q26" s="25">
        <f t="shared" si="19"/>
        <v>380</v>
      </c>
      <c r="R26" s="25">
        <f t="shared" si="19"/>
        <v>716</v>
      </c>
      <c r="S26" s="25">
        <f t="shared" si="19"/>
        <v>886</v>
      </c>
      <c r="T26" s="25">
        <f t="shared" si="19"/>
        <v>71</v>
      </c>
      <c r="U26" s="25">
        <f t="shared" si="19"/>
        <v>2250</v>
      </c>
      <c r="V26" s="26">
        <f>O26/$U26</f>
        <v>3.2000000000000001E-2</v>
      </c>
      <c r="W26" s="26">
        <f t="shared" si="12"/>
        <v>5.5555555555555552E-2</v>
      </c>
      <c r="X26" s="26">
        <f t="shared" si="12"/>
        <v>0.16888888888888889</v>
      </c>
      <c r="Y26" s="26">
        <f t="shared" si="12"/>
        <v>0.31822222222222224</v>
      </c>
      <c r="Z26" s="26">
        <f t="shared" si="12"/>
        <v>0.39377777777777778</v>
      </c>
      <c r="AA26" s="27">
        <f t="shared" si="12"/>
        <v>3.1555555555555559E-2</v>
      </c>
      <c r="AB26" s="28">
        <f>(O26+P26)/(O26+P26+Q26+R26+S26)</f>
        <v>9.0408444240477281E-2</v>
      </c>
      <c r="AC26" s="29">
        <f>(Q26+R26+S26)/(O26+P26+Q26+R26+S26)</f>
        <v>0.90959155575952266</v>
      </c>
      <c r="AD26" s="30">
        <f>+SUMPRODUCT(O26:S26,O19:S19)/SUM(O26:S26)</f>
        <v>4.0183570445158328</v>
      </c>
      <c r="AE26" s="23"/>
      <c r="AF26" s="31">
        <f>+MEDIAN(AF20:AF25)</f>
        <v>4.5</v>
      </c>
      <c r="AG26" s="24"/>
    </row>
    <row r="28" spans="1:33" ht="15.75" thickBot="1" x14ac:dyDescent="0.3"/>
    <row r="29" spans="1:33" ht="15" customHeight="1" x14ac:dyDescent="0.25">
      <c r="A29" s="80" t="s">
        <v>187</v>
      </c>
      <c r="B29" s="81"/>
      <c r="C29" s="81"/>
      <c r="D29" s="81"/>
      <c r="E29" s="81"/>
      <c r="F29" s="81"/>
      <c r="G29" s="81"/>
      <c r="H29" s="81"/>
      <c r="I29" s="81"/>
      <c r="J29" s="81"/>
      <c r="K29" s="82"/>
      <c r="L29" s="2"/>
      <c r="M29" s="2"/>
      <c r="N29" s="2"/>
      <c r="O29" s="2"/>
      <c r="P29" s="2"/>
      <c r="Q29" s="2"/>
      <c r="R29" s="2"/>
      <c r="S29" s="2"/>
      <c r="T29" s="2"/>
      <c r="U29" s="2"/>
      <c r="V29" s="2"/>
      <c r="W29" s="2"/>
      <c r="X29" s="2"/>
      <c r="Y29" s="2"/>
      <c r="Z29" s="2"/>
      <c r="AA29" s="2"/>
      <c r="AB29" s="2"/>
      <c r="AC29" s="2"/>
      <c r="AD29" s="2"/>
      <c r="AE29" s="2"/>
      <c r="AF29" s="2"/>
      <c r="AG29" s="2"/>
    </row>
    <row r="30" spans="1:33" ht="15" customHeight="1" thickBot="1" x14ac:dyDescent="0.3">
      <c r="A30" s="83"/>
      <c r="B30" s="84"/>
      <c r="C30" s="84"/>
      <c r="D30" s="84"/>
      <c r="E30" s="84"/>
      <c r="F30" s="84"/>
      <c r="G30" s="84"/>
      <c r="H30" s="84"/>
      <c r="I30" s="84"/>
      <c r="J30" s="84"/>
      <c r="K30" s="85"/>
      <c r="L30" s="2"/>
      <c r="M30" s="2"/>
      <c r="N30" s="2"/>
      <c r="O30" s="2"/>
      <c r="P30" s="2"/>
      <c r="Q30" s="2"/>
      <c r="R30" s="2"/>
      <c r="S30" s="2"/>
      <c r="T30" s="2"/>
      <c r="U30" s="2"/>
      <c r="V30" s="2"/>
      <c r="W30" s="2"/>
      <c r="X30" s="2"/>
      <c r="Y30" s="2"/>
      <c r="Z30" s="2"/>
      <c r="AA30" s="2"/>
      <c r="AB30" s="2"/>
      <c r="AC30" s="2"/>
      <c r="AD30" s="2"/>
      <c r="AE30" s="2"/>
      <c r="AF30" s="2"/>
      <c r="AG30" s="2"/>
    </row>
    <row r="31" spans="1:33" ht="18.75" x14ac:dyDescent="0.3">
      <c r="A31" s="86" t="s">
        <v>198</v>
      </c>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row>
    <row r="32" spans="1:33" x14ac:dyDescent="0.25">
      <c r="A32" s="66" t="s">
        <v>967</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row>
    <row r="33" spans="1:33" x14ac:dyDescent="0.25">
      <c r="A33" s="66" t="s">
        <v>968</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row>
    <row r="34" spans="1:33" x14ac:dyDescent="0.25">
      <c r="A34" s="66" t="s">
        <v>969</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row>
    <row r="35" spans="1:33" x14ac:dyDescent="0.25">
      <c r="A35" s="66" t="s">
        <v>970</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row>
    <row r="36" spans="1:33" x14ac:dyDescent="0.25">
      <c r="A36" s="66" t="s">
        <v>971</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row>
    <row r="37" spans="1:33" x14ac:dyDescent="0.25">
      <c r="A37" s="66" t="s">
        <v>972</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row>
    <row r="38" spans="1:33" x14ac:dyDescent="0.25">
      <c r="A38" s="66" t="s">
        <v>973</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row>
    <row r="39" spans="1:33" x14ac:dyDescent="0.25">
      <c r="A39" s="53"/>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row>
    <row r="40" spans="1:33" x14ac:dyDescent="0.25">
      <c r="A40" s="53"/>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row>
    <row r="41" spans="1:33" x14ac:dyDescent="0.25">
      <c r="A41" s="53"/>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row>
    <row r="42" spans="1:33" x14ac:dyDescent="0.25">
      <c r="A42" s="53"/>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row>
    <row r="47" spans="1:33" x14ac:dyDescent="0.25">
      <c r="L47" s="2"/>
      <c r="M47" s="2"/>
      <c r="N47" s="2"/>
      <c r="O47" s="2"/>
      <c r="P47" s="2"/>
      <c r="Q47" s="2"/>
    </row>
    <row r="48" spans="1:33" x14ac:dyDescent="0.25">
      <c r="L48" s="2"/>
      <c r="M48" s="2"/>
      <c r="N48" s="2"/>
      <c r="O48" s="2"/>
      <c r="P48" s="2"/>
      <c r="Q48" s="2"/>
    </row>
    <row r="49" spans="12:17" x14ac:dyDescent="0.25">
      <c r="L49" s="2"/>
      <c r="M49" s="2"/>
      <c r="N49" s="2"/>
      <c r="O49" s="2"/>
      <c r="P49" s="2"/>
      <c r="Q49" s="2"/>
    </row>
    <row r="50" spans="12:17" x14ac:dyDescent="0.25">
      <c r="L50" s="2"/>
      <c r="M50" s="2"/>
      <c r="N50" s="2"/>
      <c r="O50" s="2"/>
      <c r="P50" s="2"/>
      <c r="Q50" s="2"/>
    </row>
    <row r="51" spans="12:17" x14ac:dyDescent="0.25">
      <c r="L51" s="2"/>
      <c r="M51" s="2"/>
      <c r="N51" s="2"/>
      <c r="O51" s="2"/>
      <c r="P51" s="2"/>
      <c r="Q51" s="2"/>
    </row>
    <row r="52" spans="12:17" x14ac:dyDescent="0.25">
      <c r="L52" s="2"/>
      <c r="M52" s="2"/>
      <c r="N52" s="2"/>
      <c r="O52" s="2"/>
      <c r="P52" s="2"/>
      <c r="Q52" s="2"/>
    </row>
    <row r="53" spans="12:17" x14ac:dyDescent="0.25">
      <c r="L53" s="2"/>
      <c r="M53" s="2"/>
      <c r="N53" s="2"/>
      <c r="O53" s="2"/>
      <c r="P53" s="2"/>
      <c r="Q53" s="2"/>
    </row>
    <row r="54" spans="12:17" x14ac:dyDescent="0.25">
      <c r="L54" s="2"/>
      <c r="M54" s="2"/>
      <c r="N54" s="2"/>
      <c r="O54" s="2"/>
      <c r="P54" s="2"/>
      <c r="Q54" s="2"/>
    </row>
    <row r="55" spans="12:17" x14ac:dyDescent="0.25">
      <c r="L55" s="2"/>
      <c r="M55" s="2"/>
      <c r="N55" s="2"/>
      <c r="O55" s="2"/>
      <c r="P55" s="2"/>
      <c r="Q55" s="2"/>
    </row>
    <row r="56" spans="12:17" x14ac:dyDescent="0.25">
      <c r="L56" s="2"/>
      <c r="M56" s="2"/>
      <c r="N56" s="2"/>
      <c r="O56" s="2"/>
      <c r="P56" s="2"/>
      <c r="Q56" s="2"/>
    </row>
    <row r="57" spans="12:17" x14ac:dyDescent="0.25">
      <c r="L57" s="2"/>
      <c r="M57" s="2"/>
      <c r="N57" s="2"/>
      <c r="O57" s="2"/>
      <c r="P57" s="2"/>
      <c r="Q57" s="2"/>
    </row>
    <row r="58" spans="12:17" x14ac:dyDescent="0.25">
      <c r="L58" s="2"/>
      <c r="M58" s="2"/>
      <c r="N58" s="2"/>
      <c r="O58" s="2"/>
      <c r="P58" s="2"/>
      <c r="Q58" s="2"/>
    </row>
    <row r="59" spans="12:17" x14ac:dyDescent="0.25">
      <c r="L59" s="2"/>
      <c r="M59" s="2"/>
      <c r="N59" s="2"/>
      <c r="O59" s="2"/>
      <c r="P59" s="2"/>
      <c r="Q59" s="2"/>
    </row>
    <row r="60" spans="12:17" x14ac:dyDescent="0.25">
      <c r="L60" s="2"/>
      <c r="M60" s="2"/>
      <c r="N60" s="2"/>
      <c r="O60" s="2"/>
      <c r="P60" s="2"/>
      <c r="Q60" s="2"/>
    </row>
  </sheetData>
  <sheetProtection sheet="1" objects="1" scenarios="1"/>
  <mergeCells count="19">
    <mergeCell ref="A38:AG38"/>
    <mergeCell ref="A12:AG12"/>
    <mergeCell ref="B20:N20"/>
    <mergeCell ref="B21:N21"/>
    <mergeCell ref="B22:N22"/>
    <mergeCell ref="A5:AG5"/>
    <mergeCell ref="A6:AG6"/>
    <mergeCell ref="A7:AG7"/>
    <mergeCell ref="B23:N23"/>
    <mergeCell ref="A31:AG31"/>
    <mergeCell ref="A32:AG32"/>
    <mergeCell ref="A33:AG33"/>
    <mergeCell ref="A34:AG34"/>
    <mergeCell ref="A36:AG36"/>
    <mergeCell ref="A37:AG37"/>
    <mergeCell ref="A35:AG35"/>
    <mergeCell ref="A29:K30"/>
    <mergeCell ref="B24:N24"/>
    <mergeCell ref="B25:N25"/>
  </mergeCells>
  <pageMargins left="0.7" right="0.7" top="0.75" bottom="0.75" header="0.3" footer="0.3"/>
  <pageSetup paperSize="9" scale="2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0"/>
  <sheetViews>
    <sheetView showGridLines="0" view="pageBreakPreview" topLeftCell="E1" zoomScaleNormal="55" zoomScaleSheetLayoutView="100" workbookViewId="0">
      <selection activeCell="A12" sqref="A12:AI12"/>
    </sheetView>
  </sheetViews>
  <sheetFormatPr baseColWidth="10" defaultRowHeight="15" x14ac:dyDescent="0.25"/>
  <cols>
    <col min="30" max="30" width="18.28515625" bestFit="1" customWidth="1"/>
    <col min="31" max="31" width="20.42578125" bestFit="1" customWidth="1"/>
  </cols>
  <sheetData>
    <row r="1" spans="1:35" s="2" customFormat="1" x14ac:dyDescent="0.25"/>
    <row r="2" spans="1:35" s="2" customFormat="1" x14ac:dyDescent="0.25"/>
    <row r="3" spans="1:35" s="2" customFormat="1" x14ac:dyDescent="0.25"/>
    <row r="4" spans="1:35" s="2" customFormat="1" x14ac:dyDescent="0.25"/>
    <row r="5" spans="1:35"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row>
    <row r="6" spans="1:35" s="2" customFormat="1" ht="15" customHeight="1" x14ac:dyDescent="0.25">
      <c r="A6" s="70" t="s">
        <v>810</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row>
    <row r="7" spans="1:35" s="2" customFormat="1" x14ac:dyDescent="0.25">
      <c r="A7" s="71" t="s">
        <v>212</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62" t="s">
        <v>78</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35" s="2" customFormat="1" x14ac:dyDescent="0.25"/>
    <row r="14" spans="1:35" s="2" customFormat="1" x14ac:dyDescent="0.25"/>
    <row r="15" spans="1:35" ht="15.75" thickBot="1" x14ac:dyDescent="0.3"/>
    <row r="16" spans="1:35" ht="37.5" x14ac:dyDescent="0.25">
      <c r="B16" s="72" t="s">
        <v>79</v>
      </c>
      <c r="C16" s="72"/>
      <c r="D16" s="72"/>
      <c r="E16" s="72"/>
      <c r="F16" s="72"/>
      <c r="G16" s="72"/>
      <c r="H16" s="72"/>
      <c r="I16" s="72"/>
      <c r="J16" s="72"/>
      <c r="K16" s="72"/>
      <c r="L16" s="72"/>
      <c r="M16" s="72"/>
      <c r="N16" s="72"/>
      <c r="O16" s="72"/>
      <c r="P16" s="73"/>
      <c r="Q16" s="20">
        <v>1</v>
      </c>
      <c r="R16" s="20">
        <v>2</v>
      </c>
      <c r="S16" s="20">
        <v>3</v>
      </c>
      <c r="T16" s="20">
        <v>4</v>
      </c>
      <c r="U16" s="20">
        <v>5</v>
      </c>
      <c r="V16" s="20" t="s">
        <v>85</v>
      </c>
      <c r="W16" s="8" t="s">
        <v>86</v>
      </c>
      <c r="X16" s="20">
        <v>1</v>
      </c>
      <c r="Y16" s="20">
        <v>2</v>
      </c>
      <c r="Z16" s="20">
        <v>3</v>
      </c>
      <c r="AA16" s="20">
        <v>4</v>
      </c>
      <c r="AB16" s="20">
        <v>5</v>
      </c>
      <c r="AC16" s="20" t="s">
        <v>85</v>
      </c>
      <c r="AD16" s="21" t="s">
        <v>87</v>
      </c>
      <c r="AE16" s="22" t="s">
        <v>88</v>
      </c>
      <c r="AF16" s="20" t="s">
        <v>89</v>
      </c>
      <c r="AG16" s="20" t="s">
        <v>90</v>
      </c>
      <c r="AH16" s="20" t="s">
        <v>91</v>
      </c>
      <c r="AI16" s="20" t="s">
        <v>92</v>
      </c>
    </row>
    <row r="17" spans="1:35" ht="18.75" x14ac:dyDescent="0.25">
      <c r="A17" s="10">
        <v>76</v>
      </c>
      <c r="B17" s="74" t="s">
        <v>166</v>
      </c>
      <c r="C17" s="75" t="s">
        <v>166</v>
      </c>
      <c r="D17" s="75" t="s">
        <v>166</v>
      </c>
      <c r="E17" s="75" t="s">
        <v>166</v>
      </c>
      <c r="F17" s="75" t="s">
        <v>166</v>
      </c>
      <c r="G17" s="75" t="s">
        <v>166</v>
      </c>
      <c r="H17" s="75" t="s">
        <v>166</v>
      </c>
      <c r="I17" s="75" t="s">
        <v>166</v>
      </c>
      <c r="J17" s="75" t="s">
        <v>166</v>
      </c>
      <c r="K17" s="75" t="s">
        <v>166</v>
      </c>
      <c r="L17" s="75" t="s">
        <v>166</v>
      </c>
      <c r="M17" s="75" t="s">
        <v>166</v>
      </c>
      <c r="N17" s="75" t="s">
        <v>166</v>
      </c>
      <c r="O17" s="75" t="s">
        <v>166</v>
      </c>
      <c r="P17" s="75" t="s">
        <v>166</v>
      </c>
      <c r="Q17" s="11">
        <v>20</v>
      </c>
      <c r="R17" s="11">
        <v>33</v>
      </c>
      <c r="S17" s="11">
        <v>71</v>
      </c>
      <c r="T17" s="11">
        <v>92</v>
      </c>
      <c r="U17" s="11">
        <v>111</v>
      </c>
      <c r="V17" s="11">
        <v>48</v>
      </c>
      <c r="W17" s="12">
        <v>375</v>
      </c>
      <c r="X17" s="13">
        <f t="shared" ref="X17:AC19" si="0">Q17/$W17</f>
        <v>5.3333333333333337E-2</v>
      </c>
      <c r="Y17" s="13">
        <f t="shared" si="0"/>
        <v>8.7999999999999995E-2</v>
      </c>
      <c r="Z17" s="13">
        <f t="shared" si="0"/>
        <v>0.18933333333333333</v>
      </c>
      <c r="AA17" s="13">
        <f t="shared" si="0"/>
        <v>0.24533333333333332</v>
      </c>
      <c r="AB17" s="13">
        <f t="shared" si="0"/>
        <v>0.29599999999999999</v>
      </c>
      <c r="AC17" s="14">
        <f t="shared" si="0"/>
        <v>0.128</v>
      </c>
      <c r="AD17" s="15">
        <f t="shared" ref="AD17:AD19" si="1">(Q17+R17)/(Q17+R17+S17+T17+U17)</f>
        <v>0.1620795107033639</v>
      </c>
      <c r="AE17" s="16">
        <f t="shared" ref="AE17:AE19" si="2">(S17+T17+U17)/(Q17+R17+S17+T17+U17)</f>
        <v>0.8379204892966361</v>
      </c>
      <c r="AF17" s="17">
        <v>3.74</v>
      </c>
      <c r="AG17" s="17">
        <v>1.2</v>
      </c>
      <c r="AH17" s="43">
        <v>4</v>
      </c>
      <c r="AI17" s="43">
        <v>5</v>
      </c>
    </row>
    <row r="18" spans="1:35" ht="27.75" customHeight="1" x14ac:dyDescent="0.25">
      <c r="A18" s="10">
        <v>77</v>
      </c>
      <c r="B18" s="74" t="s">
        <v>167</v>
      </c>
      <c r="C18" s="75" t="s">
        <v>167</v>
      </c>
      <c r="D18" s="75" t="s">
        <v>167</v>
      </c>
      <c r="E18" s="75" t="s">
        <v>167</v>
      </c>
      <c r="F18" s="75" t="s">
        <v>167</v>
      </c>
      <c r="G18" s="75" t="s">
        <v>167</v>
      </c>
      <c r="H18" s="75" t="s">
        <v>167</v>
      </c>
      <c r="I18" s="75" t="s">
        <v>167</v>
      </c>
      <c r="J18" s="75" t="s">
        <v>167</v>
      </c>
      <c r="K18" s="75" t="s">
        <v>167</v>
      </c>
      <c r="L18" s="75" t="s">
        <v>167</v>
      </c>
      <c r="M18" s="75" t="s">
        <v>167</v>
      </c>
      <c r="N18" s="75" t="s">
        <v>167</v>
      </c>
      <c r="O18" s="75" t="s">
        <v>167</v>
      </c>
      <c r="P18" s="75" t="s">
        <v>167</v>
      </c>
      <c r="Q18" s="11">
        <v>23</v>
      </c>
      <c r="R18" s="11">
        <v>37</v>
      </c>
      <c r="S18" s="11">
        <v>63</v>
      </c>
      <c r="T18" s="11">
        <v>103</v>
      </c>
      <c r="U18" s="11">
        <v>112</v>
      </c>
      <c r="V18" s="11">
        <v>37</v>
      </c>
      <c r="W18" s="12">
        <v>375</v>
      </c>
      <c r="X18" s="13">
        <f t="shared" si="0"/>
        <v>6.133333333333333E-2</v>
      </c>
      <c r="Y18" s="13">
        <f t="shared" si="0"/>
        <v>9.8666666666666666E-2</v>
      </c>
      <c r="Z18" s="13">
        <f t="shared" si="0"/>
        <v>0.16800000000000001</v>
      </c>
      <c r="AA18" s="13">
        <f t="shared" si="0"/>
        <v>0.27466666666666667</v>
      </c>
      <c r="AB18" s="13">
        <f t="shared" si="0"/>
        <v>0.29866666666666669</v>
      </c>
      <c r="AC18" s="14">
        <f t="shared" si="0"/>
        <v>9.8666666666666666E-2</v>
      </c>
      <c r="AD18" s="15">
        <f t="shared" si="1"/>
        <v>0.17751479289940827</v>
      </c>
      <c r="AE18" s="16">
        <f t="shared" si="2"/>
        <v>0.8224852071005917</v>
      </c>
      <c r="AF18" s="17">
        <v>3.72</v>
      </c>
      <c r="AG18" s="17">
        <v>1.22</v>
      </c>
      <c r="AH18" s="43">
        <v>4</v>
      </c>
      <c r="AI18" s="43">
        <v>5</v>
      </c>
    </row>
    <row r="19" spans="1:35" ht="18.75" x14ac:dyDescent="0.25">
      <c r="A19" s="10">
        <v>78</v>
      </c>
      <c r="B19" s="74" t="s">
        <v>168</v>
      </c>
      <c r="C19" s="75" t="s">
        <v>168</v>
      </c>
      <c r="D19" s="75" t="s">
        <v>168</v>
      </c>
      <c r="E19" s="75" t="s">
        <v>168</v>
      </c>
      <c r="F19" s="75" t="s">
        <v>168</v>
      </c>
      <c r="G19" s="75" t="s">
        <v>168</v>
      </c>
      <c r="H19" s="75" t="s">
        <v>168</v>
      </c>
      <c r="I19" s="75" t="s">
        <v>168</v>
      </c>
      <c r="J19" s="75" t="s">
        <v>168</v>
      </c>
      <c r="K19" s="75" t="s">
        <v>168</v>
      </c>
      <c r="L19" s="75" t="s">
        <v>168</v>
      </c>
      <c r="M19" s="75" t="s">
        <v>168</v>
      </c>
      <c r="N19" s="75" t="s">
        <v>168</v>
      </c>
      <c r="O19" s="75" t="s">
        <v>168</v>
      </c>
      <c r="P19" s="75" t="s">
        <v>168</v>
      </c>
      <c r="Q19" s="11">
        <v>22</v>
      </c>
      <c r="R19" s="11">
        <v>28</v>
      </c>
      <c r="S19" s="11">
        <v>46</v>
      </c>
      <c r="T19" s="11">
        <v>100</v>
      </c>
      <c r="U19" s="11">
        <v>164</v>
      </c>
      <c r="V19" s="11">
        <v>15</v>
      </c>
      <c r="W19" s="12">
        <v>375</v>
      </c>
      <c r="X19" s="13">
        <f t="shared" si="0"/>
        <v>5.8666666666666666E-2</v>
      </c>
      <c r="Y19" s="13">
        <f t="shared" si="0"/>
        <v>7.4666666666666673E-2</v>
      </c>
      <c r="Z19" s="13">
        <f t="shared" si="0"/>
        <v>0.12266666666666666</v>
      </c>
      <c r="AA19" s="13">
        <f t="shared" si="0"/>
        <v>0.26666666666666666</v>
      </c>
      <c r="AB19" s="13">
        <f t="shared" si="0"/>
        <v>0.43733333333333335</v>
      </c>
      <c r="AC19" s="14">
        <f t="shared" si="0"/>
        <v>0.04</v>
      </c>
      <c r="AD19" s="15">
        <f t="shared" si="1"/>
        <v>0.1388888888888889</v>
      </c>
      <c r="AE19" s="16">
        <f t="shared" si="2"/>
        <v>0.86111111111111116</v>
      </c>
      <c r="AF19" s="17">
        <v>3.99</v>
      </c>
      <c r="AG19" s="17">
        <v>1.2</v>
      </c>
      <c r="AH19" s="43">
        <v>4</v>
      </c>
      <c r="AI19" s="43">
        <v>5</v>
      </c>
    </row>
    <row r="20" spans="1:35" s="2" customFormat="1" ht="18.75" x14ac:dyDescent="0.25">
      <c r="A20" s="32" t="s">
        <v>191</v>
      </c>
      <c r="B20" s="33"/>
      <c r="C20" s="33"/>
      <c r="D20" s="33"/>
      <c r="E20" s="33"/>
      <c r="F20" s="33"/>
      <c r="G20" s="33"/>
      <c r="H20" s="33"/>
      <c r="I20" s="33"/>
      <c r="J20" s="33"/>
      <c r="K20" s="33"/>
      <c r="L20" s="33"/>
      <c r="M20" s="33"/>
      <c r="N20" s="33"/>
      <c r="O20" s="33"/>
      <c r="P20" s="33"/>
      <c r="Q20" s="25">
        <f>+SUM(Q17:Q19)</f>
        <v>65</v>
      </c>
      <c r="R20" s="25">
        <f t="shared" ref="R20:W20" si="3">+SUM(R17:R19)</f>
        <v>98</v>
      </c>
      <c r="S20" s="25">
        <f t="shared" si="3"/>
        <v>180</v>
      </c>
      <c r="T20" s="25">
        <f t="shared" si="3"/>
        <v>295</v>
      </c>
      <c r="U20" s="25">
        <f t="shared" si="3"/>
        <v>387</v>
      </c>
      <c r="V20" s="25">
        <f t="shared" si="3"/>
        <v>100</v>
      </c>
      <c r="W20" s="25">
        <f t="shared" si="3"/>
        <v>1125</v>
      </c>
      <c r="X20" s="26">
        <f>Q20/$W20</f>
        <v>5.7777777777777775E-2</v>
      </c>
      <c r="Y20" s="26">
        <f t="shared" ref="Y20:AC20" si="4">R20/$W20</f>
        <v>8.7111111111111111E-2</v>
      </c>
      <c r="Z20" s="26">
        <f t="shared" si="4"/>
        <v>0.16</v>
      </c>
      <c r="AA20" s="26">
        <f t="shared" si="4"/>
        <v>0.26222222222222225</v>
      </c>
      <c r="AB20" s="26">
        <f t="shared" si="4"/>
        <v>0.34399999999999997</v>
      </c>
      <c r="AC20" s="27">
        <f t="shared" si="4"/>
        <v>8.8888888888888892E-2</v>
      </c>
      <c r="AD20" s="28">
        <f>(Q20+R20)/(Q20+R20+S20+T20+U20)</f>
        <v>0.15902439024390244</v>
      </c>
      <c r="AE20" s="29">
        <f>(S20+T20+U20)/(Q20+R20+S20+T20+U20)</f>
        <v>0.84097560975609753</v>
      </c>
      <c r="AF20" s="30">
        <f>+SUMPRODUCT(Q20:U20,Q16:U16)/SUM(Q20:U20)</f>
        <v>3.8204878048780486</v>
      </c>
      <c r="AG20" s="23"/>
      <c r="AH20" s="31">
        <f>+MEDIAN(AH17:AH19)</f>
        <v>4</v>
      </c>
      <c r="AI20" s="24"/>
    </row>
    <row r="25" spans="1:35" ht="15.75" thickBot="1" x14ac:dyDescent="0.3"/>
    <row r="26" spans="1:35" s="2" customFormat="1" ht="37.5" x14ac:dyDescent="0.25">
      <c r="B26" s="72" t="s">
        <v>177</v>
      </c>
      <c r="C26" s="72"/>
      <c r="D26" s="72"/>
      <c r="E26" s="72"/>
      <c r="F26" s="72"/>
      <c r="G26" s="72"/>
      <c r="H26" s="72"/>
      <c r="I26" s="72"/>
      <c r="J26" s="72"/>
      <c r="K26" s="72"/>
      <c r="L26" s="72"/>
      <c r="M26" s="72"/>
      <c r="N26" s="72"/>
      <c r="O26" s="72"/>
      <c r="P26" s="73"/>
      <c r="Q26" s="20">
        <v>1</v>
      </c>
      <c r="R26" s="20">
        <v>2</v>
      </c>
      <c r="S26" s="20">
        <v>3</v>
      </c>
      <c r="T26" s="20">
        <v>4</v>
      </c>
      <c r="U26" s="20">
        <v>5</v>
      </c>
      <c r="V26" s="20" t="s">
        <v>85</v>
      </c>
      <c r="W26" s="8" t="s">
        <v>86</v>
      </c>
      <c r="X26" s="20">
        <v>1</v>
      </c>
      <c r="Y26" s="20">
        <v>2</v>
      </c>
      <c r="Z26" s="20">
        <v>3</v>
      </c>
      <c r="AA26" s="20">
        <v>4</v>
      </c>
      <c r="AB26" s="20">
        <v>5</v>
      </c>
      <c r="AC26" s="20" t="s">
        <v>85</v>
      </c>
      <c r="AD26" s="21" t="s">
        <v>87</v>
      </c>
      <c r="AE26" s="22" t="s">
        <v>88</v>
      </c>
      <c r="AF26" s="20" t="s">
        <v>89</v>
      </c>
      <c r="AG26" s="20" t="s">
        <v>90</v>
      </c>
      <c r="AH26" s="20" t="s">
        <v>91</v>
      </c>
      <c r="AI26" s="20" t="s">
        <v>92</v>
      </c>
    </row>
    <row r="27" spans="1:35" s="2" customFormat="1" ht="18.75" x14ac:dyDescent="0.25">
      <c r="A27" s="10">
        <v>79</v>
      </c>
      <c r="B27" s="74" t="s">
        <v>169</v>
      </c>
      <c r="C27" s="75" t="s">
        <v>169</v>
      </c>
      <c r="D27" s="75" t="s">
        <v>169</v>
      </c>
      <c r="E27" s="75" t="s">
        <v>169</v>
      </c>
      <c r="F27" s="75" t="s">
        <v>169</v>
      </c>
      <c r="G27" s="75" t="s">
        <v>169</v>
      </c>
      <c r="H27" s="75" t="s">
        <v>169</v>
      </c>
      <c r="I27" s="75" t="s">
        <v>169</v>
      </c>
      <c r="J27" s="75" t="s">
        <v>169</v>
      </c>
      <c r="K27" s="75" t="s">
        <v>169</v>
      </c>
      <c r="L27" s="75" t="s">
        <v>169</v>
      </c>
      <c r="M27" s="75" t="s">
        <v>169</v>
      </c>
      <c r="N27" s="75" t="s">
        <v>169</v>
      </c>
      <c r="O27" s="75" t="s">
        <v>169</v>
      </c>
      <c r="P27" s="75" t="s">
        <v>169</v>
      </c>
      <c r="Q27" s="11">
        <v>25</v>
      </c>
      <c r="R27" s="11">
        <v>32</v>
      </c>
      <c r="S27" s="11">
        <v>83</v>
      </c>
      <c r="T27" s="11">
        <v>94</v>
      </c>
      <c r="U27" s="11">
        <v>89</v>
      </c>
      <c r="V27" s="11">
        <v>52</v>
      </c>
      <c r="W27" s="12">
        <v>375</v>
      </c>
      <c r="X27" s="13">
        <f t="shared" ref="X27:AC30" si="5">Q27/$W27</f>
        <v>6.6666666666666666E-2</v>
      </c>
      <c r="Y27" s="13">
        <f t="shared" si="5"/>
        <v>8.533333333333333E-2</v>
      </c>
      <c r="Z27" s="13">
        <f t="shared" si="5"/>
        <v>0.22133333333333333</v>
      </c>
      <c r="AA27" s="13">
        <f t="shared" si="5"/>
        <v>0.25066666666666665</v>
      </c>
      <c r="AB27" s="13">
        <f t="shared" si="5"/>
        <v>0.23733333333333334</v>
      </c>
      <c r="AC27" s="14">
        <f t="shared" si="5"/>
        <v>0.13866666666666666</v>
      </c>
      <c r="AD27" s="15">
        <f t="shared" ref="AD27:AD29" si="6">(Q27+R27)/(Q27+R27+S27+T27+U27)</f>
        <v>0.17647058823529413</v>
      </c>
      <c r="AE27" s="16">
        <f t="shared" ref="AE27:AE29" si="7">(S27+T27+U27)/(Q27+R27+S27+T27+U27)</f>
        <v>0.82352941176470584</v>
      </c>
      <c r="AF27" s="17">
        <v>3.59</v>
      </c>
      <c r="AG27" s="17">
        <v>1.21</v>
      </c>
      <c r="AH27" s="43">
        <v>4</v>
      </c>
      <c r="AI27" s="43">
        <v>4</v>
      </c>
    </row>
    <row r="28" spans="1:35" s="2" customFormat="1" ht="18.75" x14ac:dyDescent="0.25">
      <c r="A28" s="10">
        <v>80</v>
      </c>
      <c r="B28" s="74" t="s">
        <v>170</v>
      </c>
      <c r="C28" s="75" t="s">
        <v>170</v>
      </c>
      <c r="D28" s="75" t="s">
        <v>170</v>
      </c>
      <c r="E28" s="75" t="s">
        <v>170</v>
      </c>
      <c r="F28" s="75" t="s">
        <v>170</v>
      </c>
      <c r="G28" s="75" t="s">
        <v>170</v>
      </c>
      <c r="H28" s="75" t="s">
        <v>170</v>
      </c>
      <c r="I28" s="75" t="s">
        <v>170</v>
      </c>
      <c r="J28" s="75" t="s">
        <v>170</v>
      </c>
      <c r="K28" s="75" t="s">
        <v>170</v>
      </c>
      <c r="L28" s="75" t="s">
        <v>170</v>
      </c>
      <c r="M28" s="75" t="s">
        <v>170</v>
      </c>
      <c r="N28" s="75" t="s">
        <v>170</v>
      </c>
      <c r="O28" s="75" t="s">
        <v>170</v>
      </c>
      <c r="P28" s="75" t="s">
        <v>170</v>
      </c>
      <c r="Q28" s="11">
        <v>34</v>
      </c>
      <c r="R28" s="11">
        <v>39</v>
      </c>
      <c r="S28" s="11">
        <v>76</v>
      </c>
      <c r="T28" s="11">
        <v>97</v>
      </c>
      <c r="U28" s="11">
        <v>81</v>
      </c>
      <c r="V28" s="11">
        <v>48</v>
      </c>
      <c r="W28" s="12">
        <v>375</v>
      </c>
      <c r="X28" s="13">
        <f t="shared" si="5"/>
        <v>9.0666666666666673E-2</v>
      </c>
      <c r="Y28" s="13">
        <f t="shared" si="5"/>
        <v>0.104</v>
      </c>
      <c r="Z28" s="13">
        <f t="shared" si="5"/>
        <v>0.20266666666666666</v>
      </c>
      <c r="AA28" s="13">
        <f t="shared" si="5"/>
        <v>0.25866666666666666</v>
      </c>
      <c r="AB28" s="13">
        <f t="shared" si="5"/>
        <v>0.216</v>
      </c>
      <c r="AC28" s="14">
        <f t="shared" si="5"/>
        <v>0.128</v>
      </c>
      <c r="AD28" s="15">
        <f t="shared" si="6"/>
        <v>0.22324159021406728</v>
      </c>
      <c r="AE28" s="16">
        <f t="shared" si="7"/>
        <v>0.77675840978593269</v>
      </c>
      <c r="AF28" s="17">
        <v>3.46</v>
      </c>
      <c r="AG28" s="17">
        <v>1.27</v>
      </c>
      <c r="AH28" s="43">
        <v>4</v>
      </c>
      <c r="AI28" s="43">
        <v>4</v>
      </c>
    </row>
    <row r="29" spans="1:35" s="2" customFormat="1" ht="18.75" x14ac:dyDescent="0.25">
      <c r="A29" s="10">
        <v>81</v>
      </c>
      <c r="B29" s="74" t="s">
        <v>80</v>
      </c>
      <c r="C29" s="75" t="s">
        <v>80</v>
      </c>
      <c r="D29" s="75" t="s">
        <v>80</v>
      </c>
      <c r="E29" s="75" t="s">
        <v>80</v>
      </c>
      <c r="F29" s="75" t="s">
        <v>80</v>
      </c>
      <c r="G29" s="75" t="s">
        <v>80</v>
      </c>
      <c r="H29" s="75" t="s">
        <v>80</v>
      </c>
      <c r="I29" s="75" t="s">
        <v>80</v>
      </c>
      <c r="J29" s="75" t="s">
        <v>80</v>
      </c>
      <c r="K29" s="75" t="s">
        <v>80</v>
      </c>
      <c r="L29" s="75" t="s">
        <v>80</v>
      </c>
      <c r="M29" s="75" t="s">
        <v>80</v>
      </c>
      <c r="N29" s="75" t="s">
        <v>80</v>
      </c>
      <c r="O29" s="75" t="s">
        <v>80</v>
      </c>
      <c r="P29" s="75" t="s">
        <v>80</v>
      </c>
      <c r="Q29" s="11">
        <v>32</v>
      </c>
      <c r="R29" s="11">
        <v>35</v>
      </c>
      <c r="S29" s="11">
        <v>72</v>
      </c>
      <c r="T29" s="11">
        <v>93</v>
      </c>
      <c r="U29" s="11">
        <v>95</v>
      </c>
      <c r="V29" s="11">
        <v>48</v>
      </c>
      <c r="W29" s="12">
        <v>375</v>
      </c>
      <c r="X29" s="13">
        <f t="shared" si="5"/>
        <v>8.533333333333333E-2</v>
      </c>
      <c r="Y29" s="13">
        <f t="shared" si="5"/>
        <v>9.3333333333333338E-2</v>
      </c>
      <c r="Z29" s="13">
        <f t="shared" si="5"/>
        <v>0.192</v>
      </c>
      <c r="AA29" s="13">
        <f t="shared" si="5"/>
        <v>0.248</v>
      </c>
      <c r="AB29" s="13">
        <f t="shared" si="5"/>
        <v>0.25333333333333335</v>
      </c>
      <c r="AC29" s="14">
        <f t="shared" si="5"/>
        <v>0.128</v>
      </c>
      <c r="AD29" s="15">
        <f t="shared" si="6"/>
        <v>0.20489296636085627</v>
      </c>
      <c r="AE29" s="16">
        <f t="shared" si="7"/>
        <v>0.7951070336391437</v>
      </c>
      <c r="AF29" s="17">
        <v>3.56</v>
      </c>
      <c r="AG29" s="17">
        <v>1.28</v>
      </c>
      <c r="AH29" s="43">
        <v>4</v>
      </c>
      <c r="AI29" s="43">
        <v>5</v>
      </c>
    </row>
    <row r="30" spans="1:35" s="2" customFormat="1" ht="18.75" x14ac:dyDescent="0.25">
      <c r="A30" s="32" t="s">
        <v>191</v>
      </c>
      <c r="B30" s="33"/>
      <c r="C30" s="33"/>
      <c r="D30" s="33"/>
      <c r="E30" s="33"/>
      <c r="F30" s="33"/>
      <c r="G30" s="33"/>
      <c r="H30" s="33"/>
      <c r="I30" s="33"/>
      <c r="J30" s="33"/>
      <c r="K30" s="33"/>
      <c r="L30" s="33"/>
      <c r="M30" s="33"/>
      <c r="N30" s="33"/>
      <c r="O30" s="33"/>
      <c r="P30" s="33"/>
      <c r="Q30" s="25">
        <f>+SUM(Q27:Q29)</f>
        <v>91</v>
      </c>
      <c r="R30" s="25">
        <f t="shared" ref="R30" si="8">+SUM(R27:R29)</f>
        <v>106</v>
      </c>
      <c r="S30" s="25">
        <f t="shared" ref="S30" si="9">+SUM(S27:S29)</f>
        <v>231</v>
      </c>
      <c r="T30" s="25">
        <f t="shared" ref="T30" si="10">+SUM(T27:T29)</f>
        <v>284</v>
      </c>
      <c r="U30" s="25">
        <f t="shared" ref="U30" si="11">+SUM(U27:U29)</f>
        <v>265</v>
      </c>
      <c r="V30" s="25">
        <f t="shared" ref="V30" si="12">+SUM(V27:V29)</f>
        <v>148</v>
      </c>
      <c r="W30" s="25">
        <f t="shared" ref="W30" si="13">+SUM(W27:W29)</f>
        <v>1125</v>
      </c>
      <c r="X30" s="26">
        <f>Q30/$W30</f>
        <v>8.0888888888888885E-2</v>
      </c>
      <c r="Y30" s="26">
        <f t="shared" si="5"/>
        <v>9.4222222222222221E-2</v>
      </c>
      <c r="Z30" s="26">
        <f t="shared" si="5"/>
        <v>0.20533333333333334</v>
      </c>
      <c r="AA30" s="26">
        <f t="shared" si="5"/>
        <v>0.25244444444444447</v>
      </c>
      <c r="AB30" s="26">
        <f t="shared" si="5"/>
        <v>0.23555555555555555</v>
      </c>
      <c r="AC30" s="27">
        <f t="shared" si="5"/>
        <v>0.13155555555555556</v>
      </c>
      <c r="AD30" s="28">
        <f>(Q30+R30)/(Q30+R30+S30+T30+U30)</f>
        <v>0.20163766632548619</v>
      </c>
      <c r="AE30" s="29">
        <f>(S30+T30+U30)/(Q30+R30+S30+T30+U30)</f>
        <v>0.79836233367451381</v>
      </c>
      <c r="AF30" s="30">
        <f>+SUMPRODUCT(Q30:U30,Q26:U26)/SUM(Q30:U30)</f>
        <v>3.5383828045035823</v>
      </c>
      <c r="AG30" s="23"/>
      <c r="AH30" s="31">
        <f>+MEDIAN(AH27:AH29)</f>
        <v>4</v>
      </c>
      <c r="AI30" s="24"/>
    </row>
    <row r="34" spans="1:35" ht="15.75" thickBot="1" x14ac:dyDescent="0.3"/>
    <row r="35" spans="1:35" s="2" customFormat="1" ht="37.5" x14ac:dyDescent="0.25">
      <c r="B35" s="72" t="s">
        <v>81</v>
      </c>
      <c r="C35" s="72"/>
      <c r="D35" s="72"/>
      <c r="E35" s="72"/>
      <c r="F35" s="72"/>
      <c r="G35" s="72"/>
      <c r="H35" s="72"/>
      <c r="I35" s="72"/>
      <c r="J35" s="72"/>
      <c r="K35" s="72"/>
      <c r="L35" s="72"/>
      <c r="M35" s="72"/>
      <c r="N35" s="72"/>
      <c r="O35" s="72"/>
      <c r="P35" s="73"/>
      <c r="Q35" s="20">
        <v>1</v>
      </c>
      <c r="R35" s="20">
        <v>2</v>
      </c>
      <c r="S35" s="20">
        <v>3</v>
      </c>
      <c r="T35" s="20">
        <v>4</v>
      </c>
      <c r="U35" s="20">
        <v>5</v>
      </c>
      <c r="V35" s="20" t="s">
        <v>85</v>
      </c>
      <c r="W35" s="8" t="s">
        <v>86</v>
      </c>
      <c r="X35" s="20">
        <v>1</v>
      </c>
      <c r="Y35" s="20">
        <v>2</v>
      </c>
      <c r="Z35" s="20">
        <v>3</v>
      </c>
      <c r="AA35" s="20">
        <v>4</v>
      </c>
      <c r="AB35" s="20">
        <v>5</v>
      </c>
      <c r="AC35" s="20" t="s">
        <v>85</v>
      </c>
      <c r="AD35" s="21" t="s">
        <v>87</v>
      </c>
      <c r="AE35" s="22" t="s">
        <v>88</v>
      </c>
      <c r="AF35" s="20" t="s">
        <v>89</v>
      </c>
      <c r="AG35" s="20" t="s">
        <v>90</v>
      </c>
      <c r="AH35" s="20" t="s">
        <v>91</v>
      </c>
      <c r="AI35" s="20" t="s">
        <v>92</v>
      </c>
    </row>
    <row r="36" spans="1:35" s="2" customFormat="1" ht="18.75" x14ac:dyDescent="0.25">
      <c r="A36" s="10">
        <v>82</v>
      </c>
      <c r="B36" s="74" t="s">
        <v>171</v>
      </c>
      <c r="C36" s="75" t="s">
        <v>171</v>
      </c>
      <c r="D36" s="75" t="s">
        <v>171</v>
      </c>
      <c r="E36" s="75" t="s">
        <v>171</v>
      </c>
      <c r="F36" s="75" t="s">
        <v>171</v>
      </c>
      <c r="G36" s="75" t="s">
        <v>171</v>
      </c>
      <c r="H36" s="75" t="s">
        <v>171</v>
      </c>
      <c r="I36" s="75" t="s">
        <v>171</v>
      </c>
      <c r="J36" s="75" t="s">
        <v>171</v>
      </c>
      <c r="K36" s="75" t="s">
        <v>171</v>
      </c>
      <c r="L36" s="75" t="s">
        <v>171</v>
      </c>
      <c r="M36" s="75" t="s">
        <v>171</v>
      </c>
      <c r="N36" s="75" t="s">
        <v>171</v>
      </c>
      <c r="O36" s="75" t="s">
        <v>171</v>
      </c>
      <c r="P36" s="75" t="s">
        <v>171</v>
      </c>
      <c r="Q36" s="11">
        <v>21</v>
      </c>
      <c r="R36" s="11">
        <v>37</v>
      </c>
      <c r="S36" s="11">
        <v>88</v>
      </c>
      <c r="T36" s="11">
        <v>100</v>
      </c>
      <c r="U36" s="11">
        <v>70</v>
      </c>
      <c r="V36" s="11">
        <v>59</v>
      </c>
      <c r="W36" s="12">
        <v>375</v>
      </c>
      <c r="X36" s="13">
        <f t="shared" ref="X36:AC43" si="14">Q36/$W36</f>
        <v>5.6000000000000001E-2</v>
      </c>
      <c r="Y36" s="13">
        <f t="shared" si="14"/>
        <v>9.8666666666666666E-2</v>
      </c>
      <c r="Z36" s="13">
        <f t="shared" si="14"/>
        <v>0.23466666666666666</v>
      </c>
      <c r="AA36" s="13">
        <f t="shared" si="14"/>
        <v>0.26666666666666666</v>
      </c>
      <c r="AB36" s="13">
        <f t="shared" si="14"/>
        <v>0.18666666666666668</v>
      </c>
      <c r="AC36" s="14">
        <f t="shared" si="14"/>
        <v>0.15733333333333333</v>
      </c>
      <c r="AD36" s="15">
        <f t="shared" ref="AD36:AD42" si="15">(Q36+R36)/(Q36+R36+S36+T36+U36)</f>
        <v>0.18354430379746836</v>
      </c>
      <c r="AE36" s="16">
        <f t="shared" ref="AE36:AE42" si="16">(S36+T36+U36)/(Q36+R36+S36+T36+U36)</f>
        <v>0.81645569620253167</v>
      </c>
      <c r="AF36" s="17">
        <v>3.51</v>
      </c>
      <c r="AG36" s="17">
        <v>1.1499999999999999</v>
      </c>
      <c r="AH36" s="43">
        <v>4</v>
      </c>
      <c r="AI36" s="43">
        <v>4</v>
      </c>
    </row>
    <row r="37" spans="1:35" s="2" customFormat="1" ht="18.75" x14ac:dyDescent="0.25">
      <c r="A37" s="10">
        <v>83</v>
      </c>
      <c r="B37" s="74" t="s">
        <v>82</v>
      </c>
      <c r="C37" s="75" t="s">
        <v>82</v>
      </c>
      <c r="D37" s="75" t="s">
        <v>82</v>
      </c>
      <c r="E37" s="75" t="s">
        <v>82</v>
      </c>
      <c r="F37" s="75" t="s">
        <v>82</v>
      </c>
      <c r="G37" s="75" t="s">
        <v>82</v>
      </c>
      <c r="H37" s="75" t="s">
        <v>82</v>
      </c>
      <c r="I37" s="75" t="s">
        <v>82</v>
      </c>
      <c r="J37" s="75" t="s">
        <v>82</v>
      </c>
      <c r="K37" s="75" t="s">
        <v>82</v>
      </c>
      <c r="L37" s="75" t="s">
        <v>82</v>
      </c>
      <c r="M37" s="75" t="s">
        <v>82</v>
      </c>
      <c r="N37" s="75" t="s">
        <v>82</v>
      </c>
      <c r="O37" s="75" t="s">
        <v>82</v>
      </c>
      <c r="P37" s="75" t="s">
        <v>82</v>
      </c>
      <c r="Q37" s="11">
        <v>22</v>
      </c>
      <c r="R37" s="11">
        <v>40</v>
      </c>
      <c r="S37" s="11">
        <v>92</v>
      </c>
      <c r="T37" s="11">
        <v>94</v>
      </c>
      <c r="U37" s="11">
        <v>79</v>
      </c>
      <c r="V37" s="11">
        <v>48</v>
      </c>
      <c r="W37" s="12">
        <v>375</v>
      </c>
      <c r="X37" s="13">
        <f t="shared" si="14"/>
        <v>5.8666666666666666E-2</v>
      </c>
      <c r="Y37" s="13">
        <f t="shared" si="14"/>
        <v>0.10666666666666667</v>
      </c>
      <c r="Z37" s="13">
        <f t="shared" si="14"/>
        <v>0.24533333333333332</v>
      </c>
      <c r="AA37" s="13">
        <f t="shared" si="14"/>
        <v>0.25066666666666665</v>
      </c>
      <c r="AB37" s="13">
        <f t="shared" si="14"/>
        <v>0.21066666666666667</v>
      </c>
      <c r="AC37" s="14">
        <f t="shared" si="14"/>
        <v>0.128</v>
      </c>
      <c r="AD37" s="15">
        <f t="shared" si="15"/>
        <v>0.18960244648318042</v>
      </c>
      <c r="AE37" s="16">
        <f t="shared" si="16"/>
        <v>0.81039755351681952</v>
      </c>
      <c r="AF37" s="17">
        <v>3.51</v>
      </c>
      <c r="AG37" s="17">
        <v>1.18</v>
      </c>
      <c r="AH37" s="43">
        <v>4</v>
      </c>
      <c r="AI37" s="43">
        <v>4</v>
      </c>
    </row>
    <row r="38" spans="1:35" s="2" customFormat="1" ht="18.75" x14ac:dyDescent="0.25">
      <c r="A38" s="10">
        <v>84</v>
      </c>
      <c r="B38" s="74" t="s">
        <v>172</v>
      </c>
      <c r="C38" s="75" t="s">
        <v>172</v>
      </c>
      <c r="D38" s="75" t="s">
        <v>172</v>
      </c>
      <c r="E38" s="75" t="s">
        <v>172</v>
      </c>
      <c r="F38" s="75" t="s">
        <v>172</v>
      </c>
      <c r="G38" s="75" t="s">
        <v>172</v>
      </c>
      <c r="H38" s="75" t="s">
        <v>172</v>
      </c>
      <c r="I38" s="75" t="s">
        <v>172</v>
      </c>
      <c r="J38" s="75" t="s">
        <v>172</v>
      </c>
      <c r="K38" s="75" t="s">
        <v>172</v>
      </c>
      <c r="L38" s="75" t="s">
        <v>172</v>
      </c>
      <c r="M38" s="75" t="s">
        <v>172</v>
      </c>
      <c r="N38" s="75" t="s">
        <v>172</v>
      </c>
      <c r="O38" s="75" t="s">
        <v>172</v>
      </c>
      <c r="P38" s="75" t="s">
        <v>172</v>
      </c>
      <c r="Q38" s="11">
        <v>29</v>
      </c>
      <c r="R38" s="11">
        <v>47</v>
      </c>
      <c r="S38" s="11">
        <v>107</v>
      </c>
      <c r="T38" s="11">
        <v>83</v>
      </c>
      <c r="U38" s="11">
        <v>68</v>
      </c>
      <c r="V38" s="11">
        <v>41</v>
      </c>
      <c r="W38" s="12">
        <v>375</v>
      </c>
      <c r="X38" s="13">
        <f t="shared" si="14"/>
        <v>7.7333333333333337E-2</v>
      </c>
      <c r="Y38" s="13">
        <f t="shared" si="14"/>
        <v>0.12533333333333332</v>
      </c>
      <c r="Z38" s="13">
        <f t="shared" si="14"/>
        <v>0.28533333333333333</v>
      </c>
      <c r="AA38" s="13">
        <f t="shared" si="14"/>
        <v>0.22133333333333333</v>
      </c>
      <c r="AB38" s="13">
        <f t="shared" si="14"/>
        <v>0.18133333333333335</v>
      </c>
      <c r="AC38" s="14">
        <f t="shared" si="14"/>
        <v>0.10933333333333334</v>
      </c>
      <c r="AD38" s="15">
        <f t="shared" si="15"/>
        <v>0.22754491017964071</v>
      </c>
      <c r="AE38" s="16">
        <f t="shared" si="16"/>
        <v>0.77245508982035926</v>
      </c>
      <c r="AF38" s="17">
        <v>3.34</v>
      </c>
      <c r="AG38" s="17">
        <v>1.2</v>
      </c>
      <c r="AH38" s="43">
        <v>3</v>
      </c>
      <c r="AI38" s="43">
        <v>3</v>
      </c>
    </row>
    <row r="39" spans="1:35" s="2" customFormat="1" ht="18.75" x14ac:dyDescent="0.25">
      <c r="A39" s="10">
        <v>85</v>
      </c>
      <c r="B39" s="74" t="s">
        <v>173</v>
      </c>
      <c r="C39" s="75" t="s">
        <v>173</v>
      </c>
      <c r="D39" s="75" t="s">
        <v>173</v>
      </c>
      <c r="E39" s="75" t="s">
        <v>173</v>
      </c>
      <c r="F39" s="75" t="s">
        <v>173</v>
      </c>
      <c r="G39" s="75" t="s">
        <v>173</v>
      </c>
      <c r="H39" s="75" t="s">
        <v>173</v>
      </c>
      <c r="I39" s="75" t="s">
        <v>173</v>
      </c>
      <c r="J39" s="75" t="s">
        <v>173</v>
      </c>
      <c r="K39" s="75" t="s">
        <v>173</v>
      </c>
      <c r="L39" s="75" t="s">
        <v>173</v>
      </c>
      <c r="M39" s="75" t="s">
        <v>173</v>
      </c>
      <c r="N39" s="75" t="s">
        <v>173</v>
      </c>
      <c r="O39" s="75" t="s">
        <v>173</v>
      </c>
      <c r="P39" s="75" t="s">
        <v>173</v>
      </c>
      <c r="Q39" s="11">
        <v>43</v>
      </c>
      <c r="R39" s="11">
        <v>60</v>
      </c>
      <c r="S39" s="11">
        <v>96</v>
      </c>
      <c r="T39" s="11">
        <v>83</v>
      </c>
      <c r="U39" s="11">
        <v>58</v>
      </c>
      <c r="V39" s="11">
        <v>35</v>
      </c>
      <c r="W39" s="12">
        <v>375</v>
      </c>
      <c r="X39" s="13">
        <f t="shared" si="14"/>
        <v>0.11466666666666667</v>
      </c>
      <c r="Y39" s="13">
        <f t="shared" si="14"/>
        <v>0.16</v>
      </c>
      <c r="Z39" s="13">
        <f t="shared" si="14"/>
        <v>0.25600000000000001</v>
      </c>
      <c r="AA39" s="13">
        <f t="shared" si="14"/>
        <v>0.22133333333333333</v>
      </c>
      <c r="AB39" s="13">
        <f t="shared" si="14"/>
        <v>0.15466666666666667</v>
      </c>
      <c r="AC39" s="14">
        <f t="shared" si="14"/>
        <v>9.3333333333333338E-2</v>
      </c>
      <c r="AD39" s="15">
        <f t="shared" si="15"/>
        <v>0.30294117647058821</v>
      </c>
      <c r="AE39" s="16">
        <f t="shared" si="16"/>
        <v>0.69705882352941173</v>
      </c>
      <c r="AF39" s="17">
        <v>3.16</v>
      </c>
      <c r="AG39" s="17">
        <v>1.26</v>
      </c>
      <c r="AH39" s="43">
        <v>3</v>
      </c>
      <c r="AI39" s="43">
        <v>3</v>
      </c>
    </row>
    <row r="40" spans="1:35" s="2" customFormat="1" ht="18.75" x14ac:dyDescent="0.25">
      <c r="A40" s="10">
        <v>86</v>
      </c>
      <c r="B40" s="74" t="s">
        <v>174</v>
      </c>
      <c r="C40" s="75" t="s">
        <v>174</v>
      </c>
      <c r="D40" s="75" t="s">
        <v>174</v>
      </c>
      <c r="E40" s="75" t="s">
        <v>174</v>
      </c>
      <c r="F40" s="75" t="s">
        <v>174</v>
      </c>
      <c r="G40" s="75" t="s">
        <v>174</v>
      </c>
      <c r="H40" s="75" t="s">
        <v>174</v>
      </c>
      <c r="I40" s="75" t="s">
        <v>174</v>
      </c>
      <c r="J40" s="75" t="s">
        <v>174</v>
      </c>
      <c r="K40" s="75" t="s">
        <v>174</v>
      </c>
      <c r="L40" s="75" t="s">
        <v>174</v>
      </c>
      <c r="M40" s="75" t="s">
        <v>174</v>
      </c>
      <c r="N40" s="75" t="s">
        <v>174</v>
      </c>
      <c r="O40" s="75" t="s">
        <v>174</v>
      </c>
      <c r="P40" s="75" t="s">
        <v>174</v>
      </c>
      <c r="Q40" s="11">
        <v>23</v>
      </c>
      <c r="R40" s="11">
        <v>28</v>
      </c>
      <c r="S40" s="11">
        <v>76</v>
      </c>
      <c r="T40" s="11">
        <v>99</v>
      </c>
      <c r="U40" s="11">
        <v>90</v>
      </c>
      <c r="V40" s="11">
        <v>59</v>
      </c>
      <c r="W40" s="12">
        <v>375</v>
      </c>
      <c r="X40" s="13">
        <f t="shared" si="14"/>
        <v>6.133333333333333E-2</v>
      </c>
      <c r="Y40" s="13">
        <f t="shared" si="14"/>
        <v>7.4666666666666673E-2</v>
      </c>
      <c r="Z40" s="13">
        <f t="shared" si="14"/>
        <v>0.20266666666666666</v>
      </c>
      <c r="AA40" s="13">
        <f t="shared" si="14"/>
        <v>0.26400000000000001</v>
      </c>
      <c r="AB40" s="13">
        <f t="shared" si="14"/>
        <v>0.24</v>
      </c>
      <c r="AC40" s="14">
        <f t="shared" si="14"/>
        <v>0.15733333333333333</v>
      </c>
      <c r="AD40" s="15">
        <f t="shared" si="15"/>
        <v>0.16139240506329114</v>
      </c>
      <c r="AE40" s="16">
        <f t="shared" si="16"/>
        <v>0.83860759493670889</v>
      </c>
      <c r="AF40" s="17">
        <v>3.65</v>
      </c>
      <c r="AG40" s="17">
        <v>1.19</v>
      </c>
      <c r="AH40" s="43">
        <v>4</v>
      </c>
      <c r="AI40" s="43">
        <v>4</v>
      </c>
    </row>
    <row r="41" spans="1:35" s="2" customFormat="1" ht="18.75" x14ac:dyDescent="0.25">
      <c r="A41" s="10">
        <v>87</v>
      </c>
      <c r="B41" s="74" t="s">
        <v>175</v>
      </c>
      <c r="C41" s="75" t="s">
        <v>175</v>
      </c>
      <c r="D41" s="75" t="s">
        <v>175</v>
      </c>
      <c r="E41" s="75" t="s">
        <v>175</v>
      </c>
      <c r="F41" s="75" t="s">
        <v>175</v>
      </c>
      <c r="G41" s="75" t="s">
        <v>175</v>
      </c>
      <c r="H41" s="75" t="s">
        <v>175</v>
      </c>
      <c r="I41" s="75" t="s">
        <v>175</v>
      </c>
      <c r="J41" s="75" t="s">
        <v>175</v>
      </c>
      <c r="K41" s="75" t="s">
        <v>175</v>
      </c>
      <c r="L41" s="75" t="s">
        <v>175</v>
      </c>
      <c r="M41" s="75" t="s">
        <v>175</v>
      </c>
      <c r="N41" s="75" t="s">
        <v>175</v>
      </c>
      <c r="O41" s="75" t="s">
        <v>175</v>
      </c>
      <c r="P41" s="75" t="s">
        <v>175</v>
      </c>
      <c r="Q41" s="11">
        <v>12</v>
      </c>
      <c r="R41" s="11">
        <v>16</v>
      </c>
      <c r="S41" s="11">
        <v>63</v>
      </c>
      <c r="T41" s="11">
        <v>93</v>
      </c>
      <c r="U41" s="11">
        <v>104</v>
      </c>
      <c r="V41" s="11">
        <v>87</v>
      </c>
      <c r="W41" s="12">
        <v>375</v>
      </c>
      <c r="X41" s="13">
        <f t="shared" si="14"/>
        <v>3.2000000000000001E-2</v>
      </c>
      <c r="Y41" s="13">
        <f t="shared" si="14"/>
        <v>4.2666666666666665E-2</v>
      </c>
      <c r="Z41" s="13">
        <f t="shared" si="14"/>
        <v>0.16800000000000001</v>
      </c>
      <c r="AA41" s="13">
        <f t="shared" si="14"/>
        <v>0.248</v>
      </c>
      <c r="AB41" s="13">
        <f t="shared" si="14"/>
        <v>0.27733333333333332</v>
      </c>
      <c r="AC41" s="14">
        <f t="shared" si="14"/>
        <v>0.23200000000000001</v>
      </c>
      <c r="AD41" s="15">
        <f t="shared" si="15"/>
        <v>9.7222222222222224E-2</v>
      </c>
      <c r="AE41" s="16">
        <f t="shared" si="16"/>
        <v>0.90277777777777779</v>
      </c>
      <c r="AF41" s="17">
        <v>3.91</v>
      </c>
      <c r="AG41" s="17">
        <v>1.08</v>
      </c>
      <c r="AH41" s="43">
        <v>4</v>
      </c>
      <c r="AI41" s="43">
        <v>5</v>
      </c>
    </row>
    <row r="42" spans="1:35" s="2" customFormat="1" ht="18.75" x14ac:dyDescent="0.25">
      <c r="A42" s="10">
        <v>88</v>
      </c>
      <c r="B42" s="74" t="s">
        <v>176</v>
      </c>
      <c r="C42" s="75" t="s">
        <v>176</v>
      </c>
      <c r="D42" s="75" t="s">
        <v>176</v>
      </c>
      <c r="E42" s="75" t="s">
        <v>176</v>
      </c>
      <c r="F42" s="75" t="s">
        <v>176</v>
      </c>
      <c r="G42" s="75" t="s">
        <v>176</v>
      </c>
      <c r="H42" s="75" t="s">
        <v>176</v>
      </c>
      <c r="I42" s="75" t="s">
        <v>176</v>
      </c>
      <c r="J42" s="75" t="s">
        <v>176</v>
      </c>
      <c r="K42" s="75" t="s">
        <v>176</v>
      </c>
      <c r="L42" s="75" t="s">
        <v>176</v>
      </c>
      <c r="M42" s="75" t="s">
        <v>176</v>
      </c>
      <c r="N42" s="75" t="s">
        <v>176</v>
      </c>
      <c r="O42" s="75" t="s">
        <v>176</v>
      </c>
      <c r="P42" s="75" t="s">
        <v>176</v>
      </c>
      <c r="Q42" s="11">
        <v>25</v>
      </c>
      <c r="R42" s="11">
        <v>42</v>
      </c>
      <c r="S42" s="11">
        <v>106</v>
      </c>
      <c r="T42" s="11">
        <v>99</v>
      </c>
      <c r="U42" s="11">
        <v>68</v>
      </c>
      <c r="V42" s="11">
        <v>35</v>
      </c>
      <c r="W42" s="12">
        <v>375</v>
      </c>
      <c r="X42" s="13">
        <f t="shared" si="14"/>
        <v>6.6666666666666666E-2</v>
      </c>
      <c r="Y42" s="13">
        <f t="shared" si="14"/>
        <v>0.112</v>
      </c>
      <c r="Z42" s="13">
        <f t="shared" si="14"/>
        <v>0.28266666666666668</v>
      </c>
      <c r="AA42" s="13">
        <f t="shared" si="14"/>
        <v>0.26400000000000001</v>
      </c>
      <c r="AB42" s="13">
        <f t="shared" si="14"/>
        <v>0.18133333333333335</v>
      </c>
      <c r="AC42" s="14">
        <f t="shared" si="14"/>
        <v>9.3333333333333338E-2</v>
      </c>
      <c r="AD42" s="15">
        <f t="shared" si="15"/>
        <v>0.19705882352941176</v>
      </c>
      <c r="AE42" s="16">
        <f t="shared" si="16"/>
        <v>0.80294117647058827</v>
      </c>
      <c r="AF42" s="17">
        <v>3.42</v>
      </c>
      <c r="AG42" s="17">
        <v>1.1599999999999999</v>
      </c>
      <c r="AH42" s="43">
        <v>3</v>
      </c>
      <c r="AI42" s="43">
        <v>3</v>
      </c>
    </row>
    <row r="43" spans="1:35" s="2" customFormat="1" ht="18.75" x14ac:dyDescent="0.25">
      <c r="A43" s="32" t="s">
        <v>191</v>
      </c>
      <c r="B43" s="33"/>
      <c r="C43" s="33"/>
      <c r="D43" s="33"/>
      <c r="E43" s="33"/>
      <c r="F43" s="33"/>
      <c r="G43" s="33"/>
      <c r="H43" s="33"/>
      <c r="I43" s="33"/>
      <c r="J43" s="33"/>
      <c r="K43" s="33"/>
      <c r="L43" s="33"/>
      <c r="M43" s="33"/>
      <c r="N43" s="33"/>
      <c r="O43" s="33"/>
      <c r="P43" s="33"/>
      <c r="Q43" s="25">
        <f>+SUM(Q36:Q42)</f>
        <v>175</v>
      </c>
      <c r="R43" s="25">
        <f t="shared" ref="R43:W43" si="17">+SUM(R36:R42)</f>
        <v>270</v>
      </c>
      <c r="S43" s="25">
        <f t="shared" si="17"/>
        <v>628</v>
      </c>
      <c r="T43" s="25">
        <f t="shared" si="17"/>
        <v>651</v>
      </c>
      <c r="U43" s="25">
        <f t="shared" si="17"/>
        <v>537</v>
      </c>
      <c r="V43" s="25">
        <f t="shared" si="17"/>
        <v>364</v>
      </c>
      <c r="W43" s="25">
        <f t="shared" si="17"/>
        <v>2625</v>
      </c>
      <c r="X43" s="26">
        <f>Q43/$W43</f>
        <v>6.6666666666666666E-2</v>
      </c>
      <c r="Y43" s="26">
        <f t="shared" si="14"/>
        <v>0.10285714285714286</v>
      </c>
      <c r="Z43" s="26">
        <f t="shared" si="14"/>
        <v>0.23923809523809525</v>
      </c>
      <c r="AA43" s="26">
        <f t="shared" si="14"/>
        <v>0.248</v>
      </c>
      <c r="AB43" s="26">
        <f t="shared" si="14"/>
        <v>0.20457142857142857</v>
      </c>
      <c r="AC43" s="27">
        <f t="shared" si="14"/>
        <v>0.13866666666666666</v>
      </c>
      <c r="AD43" s="28">
        <f>(Q43+R43)/(Q43+R43+S43+T43+U43)</f>
        <v>0.1968155683325962</v>
      </c>
      <c r="AE43" s="29">
        <f>(S43+T43+U43)/(Q43+R43+S43+T43+U43)</f>
        <v>0.80318443166740383</v>
      </c>
      <c r="AF43" s="30">
        <f>+SUMPRODUCT(Q43:U43,Q35:U35)/SUM(Q43:U43)</f>
        <v>3.488721804511278</v>
      </c>
      <c r="AG43" s="23"/>
      <c r="AH43" s="31">
        <f>+MEDIAN(AH36:AH42)</f>
        <v>4</v>
      </c>
      <c r="AI43" s="24"/>
    </row>
    <row r="47" spans="1:35" ht="15.75" thickBot="1" x14ac:dyDescent="0.3"/>
    <row r="48" spans="1:35" ht="15" customHeight="1" x14ac:dyDescent="0.25">
      <c r="A48" s="80" t="s">
        <v>187</v>
      </c>
      <c r="B48" s="81"/>
      <c r="C48" s="81"/>
      <c r="D48" s="81"/>
      <c r="E48" s="81"/>
      <c r="F48" s="81"/>
      <c r="G48" s="81"/>
      <c r="H48" s="81"/>
      <c r="I48" s="81"/>
      <c r="J48" s="81"/>
      <c r="K48" s="82"/>
      <c r="L48" s="2"/>
      <c r="M48" s="2"/>
      <c r="N48" s="2"/>
      <c r="O48" s="2"/>
      <c r="P48" s="2"/>
      <c r="Q48" s="2"/>
      <c r="R48" s="2"/>
      <c r="S48" s="2"/>
      <c r="T48" s="2"/>
      <c r="U48" s="2"/>
      <c r="V48" s="2"/>
      <c r="W48" s="2"/>
      <c r="X48" s="2"/>
      <c r="Y48" s="2"/>
      <c r="Z48" s="2"/>
      <c r="AA48" s="2"/>
      <c r="AB48" s="2"/>
      <c r="AC48" s="2"/>
      <c r="AD48" s="2"/>
      <c r="AE48" s="2"/>
      <c r="AF48" s="2"/>
      <c r="AG48" s="2"/>
      <c r="AH48" s="2"/>
      <c r="AI48" s="2"/>
    </row>
    <row r="49" spans="1:35" ht="15" customHeight="1" thickBot="1" x14ac:dyDescent="0.3">
      <c r="A49" s="83"/>
      <c r="B49" s="84"/>
      <c r="C49" s="84"/>
      <c r="D49" s="84"/>
      <c r="E49" s="84"/>
      <c r="F49" s="84"/>
      <c r="G49" s="84"/>
      <c r="H49" s="84"/>
      <c r="I49" s="84"/>
      <c r="J49" s="84"/>
      <c r="K49" s="85"/>
      <c r="L49" s="2"/>
      <c r="M49" s="2"/>
      <c r="N49" s="2"/>
      <c r="O49" s="2"/>
      <c r="P49" s="2"/>
      <c r="Q49" s="2"/>
      <c r="R49" s="2"/>
      <c r="S49" s="2"/>
      <c r="T49" s="2"/>
      <c r="U49" s="2"/>
      <c r="V49" s="2"/>
      <c r="W49" s="2"/>
      <c r="X49" s="2"/>
      <c r="Y49" s="2"/>
      <c r="Z49" s="2"/>
      <c r="AA49" s="2"/>
      <c r="AB49" s="2"/>
      <c r="AC49" s="2"/>
      <c r="AD49" s="2"/>
      <c r="AE49" s="2"/>
      <c r="AF49" s="2"/>
      <c r="AG49" s="2"/>
      <c r="AH49" s="2"/>
      <c r="AI49" s="2"/>
    </row>
    <row r="50" spans="1:35" ht="18.75" x14ac:dyDescent="0.3">
      <c r="A50" s="86" t="s">
        <v>199</v>
      </c>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row>
    <row r="51" spans="1:35" x14ac:dyDescent="0.25">
      <c r="A51" s="50" t="s">
        <v>980</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row>
    <row r="52" spans="1:35" s="2" customFormat="1" x14ac:dyDescent="0.25">
      <c r="A52" s="50" t="s">
        <v>981</v>
      </c>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row>
    <row r="53" spans="1:35" s="2" customFormat="1" x14ac:dyDescent="0.25">
      <c r="A53" s="50" t="s">
        <v>982</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row>
    <row r="54" spans="1:35" x14ac:dyDescent="0.25">
      <c r="A54" s="50"/>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row>
    <row r="55" spans="1:35" x14ac:dyDescent="0.25">
      <c r="A55" s="50"/>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row>
    <row r="56" spans="1:35" x14ac:dyDescent="0.25">
      <c r="A56" s="50"/>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row>
    <row r="57" spans="1:35" ht="18.75" x14ac:dyDescent="0.3">
      <c r="A57" s="86" t="s">
        <v>200</v>
      </c>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row>
    <row r="58" spans="1:35" x14ac:dyDescent="0.25">
      <c r="A58" s="66" t="s">
        <v>974</v>
      </c>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row>
    <row r="59" spans="1:35" s="2" customFormat="1" x14ac:dyDescent="0.25">
      <c r="A59" s="66" t="s">
        <v>975</v>
      </c>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row>
    <row r="60" spans="1:35" s="2" customFormat="1" x14ac:dyDescent="0.25">
      <c r="A60" s="66" t="s">
        <v>976</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row>
    <row r="61" spans="1:35" s="2" customFormat="1" x14ac:dyDescent="0.25">
      <c r="A61" s="66" t="s">
        <v>977</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row>
    <row r="62" spans="1:35" ht="15" customHeight="1" x14ac:dyDescent="0.25">
      <c r="A62" s="66" t="s">
        <v>978</v>
      </c>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row>
    <row r="63" spans="1:35" x14ac:dyDescent="0.25">
      <c r="A63" s="66" t="s">
        <v>979</v>
      </c>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row>
    <row r="64" spans="1:35" x14ac:dyDescent="0.25">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row>
    <row r="65" spans="1:35" s="2" customFormat="1" ht="18.75" x14ac:dyDescent="0.3">
      <c r="A65" s="86" t="s">
        <v>201</v>
      </c>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row>
    <row r="66" spans="1:35" s="2" customFormat="1" ht="15" customHeight="1" x14ac:dyDescent="0.25">
      <c r="A66" s="66" t="s">
        <v>983</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row>
    <row r="67" spans="1:35" s="2" customFormat="1" x14ac:dyDescent="0.25">
      <c r="A67" s="66" t="s">
        <v>984</v>
      </c>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row>
    <row r="68" spans="1:35" s="2" customFormat="1" x14ac:dyDescent="0.25">
      <c r="A68" s="66" t="s">
        <v>985</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row>
    <row r="69" spans="1:35" s="2" customFormat="1" x14ac:dyDescent="0.25">
      <c r="A69" s="66" t="s">
        <v>986</v>
      </c>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row>
    <row r="70" spans="1:35" s="2" customFormat="1" x14ac:dyDescent="0.25">
      <c r="A70" s="66" t="s">
        <v>987</v>
      </c>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row>
    <row r="71" spans="1:35" s="2" customFormat="1" x14ac:dyDescent="0.25">
      <c r="A71" s="66" t="s">
        <v>988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row>
    <row r="72" spans="1:35" s="2" customFormat="1" x14ac:dyDescent="0.25">
      <c r="A72" s="66" t="s">
        <v>989</v>
      </c>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row>
    <row r="73" spans="1:35" s="2" customFormat="1" x14ac:dyDescent="0.25">
      <c r="A73" s="66"/>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row>
    <row r="74" spans="1:35" s="2" customFormat="1" x14ac:dyDescent="0.25">
      <c r="A74"/>
      <c r="B74"/>
      <c r="I74"/>
      <c r="J74"/>
      <c r="K74"/>
      <c r="L74"/>
      <c r="S74"/>
      <c r="T74"/>
      <c r="U74"/>
      <c r="V74"/>
      <c r="AC74"/>
      <c r="AD74"/>
      <c r="AE74"/>
      <c r="AF74"/>
      <c r="AG74"/>
      <c r="AH74"/>
      <c r="AI74"/>
    </row>
    <row r="75" spans="1:35" x14ac:dyDescent="0.25">
      <c r="C75" s="2"/>
      <c r="D75" s="2"/>
      <c r="E75" s="2"/>
      <c r="F75" s="2"/>
      <c r="G75" s="2"/>
      <c r="H75" s="2"/>
      <c r="M75" s="2"/>
      <c r="N75" s="2"/>
      <c r="O75" s="2"/>
      <c r="P75" s="2"/>
      <c r="Q75" s="2"/>
      <c r="R75" s="2"/>
      <c r="W75" s="2"/>
      <c r="X75" s="2"/>
      <c r="Y75" s="2"/>
      <c r="Z75" s="2"/>
      <c r="AA75" s="2"/>
      <c r="AB75" s="2"/>
    </row>
    <row r="76" spans="1:35" ht="15" customHeight="1" x14ac:dyDescent="0.25">
      <c r="C76" s="2"/>
      <c r="D76" s="2"/>
      <c r="E76" s="2"/>
      <c r="F76" s="2"/>
      <c r="G76" s="2"/>
      <c r="H76" s="2"/>
      <c r="M76" s="2"/>
      <c r="N76" s="2"/>
      <c r="O76" s="2"/>
      <c r="P76" s="2"/>
      <c r="Q76" s="2"/>
      <c r="R76" s="2"/>
      <c r="W76" s="2"/>
      <c r="X76" s="2"/>
      <c r="Y76" s="2"/>
      <c r="Z76" s="2"/>
      <c r="AA76" s="2"/>
      <c r="AB76" s="2"/>
    </row>
    <row r="77" spans="1:35" x14ac:dyDescent="0.25">
      <c r="C77" s="2"/>
      <c r="D77" s="2"/>
      <c r="E77" s="2"/>
      <c r="F77" s="2"/>
      <c r="G77" s="2"/>
      <c r="H77" s="2"/>
      <c r="I77" s="2"/>
      <c r="J77" s="2"/>
      <c r="K77" s="2"/>
      <c r="L77" s="2"/>
      <c r="M77" s="2"/>
      <c r="N77" s="2"/>
      <c r="O77" s="2"/>
      <c r="P77" s="2"/>
      <c r="Q77" s="2"/>
      <c r="R77" s="2"/>
      <c r="W77" s="2"/>
      <c r="X77" s="2"/>
      <c r="Y77" s="2"/>
      <c r="Z77" s="2"/>
      <c r="AA77" s="2"/>
      <c r="AB77" s="2"/>
    </row>
    <row r="78" spans="1:35" x14ac:dyDescent="0.25">
      <c r="C78" s="2"/>
      <c r="D78" s="2"/>
      <c r="E78" s="2"/>
      <c r="F78" s="2"/>
      <c r="G78" s="2"/>
      <c r="H78" s="2"/>
      <c r="I78" s="2"/>
      <c r="J78" s="2"/>
      <c r="K78" s="2"/>
      <c r="L78" s="2"/>
      <c r="M78" s="2"/>
      <c r="N78" s="2"/>
      <c r="O78" s="2"/>
      <c r="P78" s="2"/>
      <c r="Q78" s="2"/>
      <c r="R78" s="2"/>
      <c r="W78" s="2"/>
      <c r="X78" s="2"/>
      <c r="Y78" s="2"/>
      <c r="Z78" s="2"/>
      <c r="AA78" s="2"/>
      <c r="AB78" s="2"/>
    </row>
    <row r="79" spans="1:35" s="2" customFormat="1" x14ac:dyDescent="0.25">
      <c r="A79"/>
      <c r="B79"/>
      <c r="S79"/>
      <c r="T79"/>
      <c r="U79"/>
      <c r="V79"/>
      <c r="AC79"/>
      <c r="AD79"/>
      <c r="AE79"/>
      <c r="AF79"/>
      <c r="AG79"/>
      <c r="AH79"/>
      <c r="AI79"/>
    </row>
    <row r="80" spans="1:35" s="2" customFormat="1" x14ac:dyDescent="0.25">
      <c r="A80"/>
      <c r="B80"/>
      <c r="S80"/>
      <c r="T80"/>
      <c r="U80"/>
      <c r="V80"/>
      <c r="AC80"/>
      <c r="AD80"/>
      <c r="AE80"/>
      <c r="AF80"/>
      <c r="AG80"/>
      <c r="AH80"/>
      <c r="AI80"/>
    </row>
    <row r="81" spans="1:35" s="2" customFormat="1" x14ac:dyDescent="0.25">
      <c r="A81"/>
      <c r="B81"/>
      <c r="S81"/>
      <c r="T81"/>
      <c r="U81"/>
      <c r="V81"/>
      <c r="AC81"/>
      <c r="AD81"/>
      <c r="AE81"/>
      <c r="AF81"/>
      <c r="AG81"/>
      <c r="AH81"/>
      <c r="AI81"/>
    </row>
    <row r="82" spans="1:35" s="2" customFormat="1" x14ac:dyDescent="0.25">
      <c r="A82"/>
      <c r="B82"/>
      <c r="S82"/>
      <c r="T82"/>
      <c r="U82"/>
      <c r="V82"/>
      <c r="AC82"/>
      <c r="AD82"/>
      <c r="AE82"/>
      <c r="AF82"/>
      <c r="AG82"/>
      <c r="AH82"/>
      <c r="AI82"/>
    </row>
    <row r="83" spans="1:35" s="2" customFormat="1" x14ac:dyDescent="0.25">
      <c r="A83"/>
      <c r="B83"/>
      <c r="C83"/>
      <c r="D83"/>
      <c r="E83"/>
      <c r="F83"/>
      <c r="G83"/>
      <c r="S83"/>
      <c r="T83"/>
      <c r="U83"/>
      <c r="V83"/>
      <c r="AC83"/>
      <c r="AD83"/>
      <c r="AE83"/>
      <c r="AF83"/>
      <c r="AG83"/>
      <c r="AH83"/>
      <c r="AI83"/>
    </row>
    <row r="84" spans="1:35" s="2" customFormat="1" x14ac:dyDescent="0.25">
      <c r="A84"/>
      <c r="B84"/>
      <c r="C84"/>
      <c r="D84"/>
      <c r="E84"/>
      <c r="F84"/>
      <c r="G84"/>
      <c r="S84"/>
      <c r="T84"/>
      <c r="U84"/>
      <c r="V84"/>
      <c r="AC84"/>
      <c r="AD84"/>
      <c r="AE84"/>
      <c r="AF84"/>
      <c r="AG84"/>
      <c r="AH84"/>
      <c r="AI84"/>
    </row>
    <row r="85" spans="1:35" s="2" customFormat="1" x14ac:dyDescent="0.25">
      <c r="A85"/>
      <c r="B85"/>
      <c r="C85"/>
      <c r="D85"/>
      <c r="E85"/>
      <c r="F85"/>
      <c r="G85"/>
      <c r="S85"/>
      <c r="T85"/>
      <c r="U85"/>
      <c r="V85"/>
      <c r="AC85"/>
      <c r="AD85"/>
      <c r="AE85"/>
      <c r="AF85"/>
      <c r="AG85"/>
      <c r="AH85"/>
      <c r="AI85"/>
    </row>
    <row r="86" spans="1:35" s="2" customFormat="1" x14ac:dyDescent="0.25">
      <c r="A86"/>
      <c r="B86"/>
      <c r="C86"/>
      <c r="D86"/>
      <c r="E86"/>
      <c r="F86"/>
      <c r="G86"/>
      <c r="S86"/>
      <c r="T86"/>
      <c r="U86"/>
      <c r="V86"/>
      <c r="AC86"/>
      <c r="AD86"/>
      <c r="AE86"/>
      <c r="AF86"/>
      <c r="AG86"/>
      <c r="AH86"/>
      <c r="AI86"/>
    </row>
    <row r="87" spans="1:35" s="2" customFormat="1" x14ac:dyDescent="0.25">
      <c r="A87"/>
      <c r="B87"/>
      <c r="C87"/>
      <c r="D87"/>
      <c r="E87"/>
      <c r="F87"/>
      <c r="G87"/>
      <c r="S87"/>
      <c r="T87"/>
      <c r="U87"/>
      <c r="V87"/>
      <c r="AC87"/>
      <c r="AD87"/>
      <c r="AE87"/>
      <c r="AF87"/>
      <c r="AG87"/>
      <c r="AH87"/>
      <c r="AI87"/>
    </row>
    <row r="88" spans="1:35" x14ac:dyDescent="0.25">
      <c r="H88" s="2"/>
      <c r="I88" s="2"/>
      <c r="J88" s="2"/>
      <c r="K88" s="2"/>
      <c r="L88" s="2"/>
      <c r="M88" s="2"/>
      <c r="N88" s="2"/>
      <c r="O88" s="2"/>
      <c r="P88" s="2"/>
      <c r="Q88" s="2"/>
      <c r="R88" s="2"/>
      <c r="W88" s="2"/>
      <c r="X88" s="2"/>
      <c r="Y88" s="2"/>
      <c r="Z88" s="2"/>
      <c r="AA88" s="2"/>
      <c r="AB88" s="2"/>
    </row>
    <row r="89" spans="1:35" x14ac:dyDescent="0.25">
      <c r="H89" s="2"/>
      <c r="I89" s="2"/>
      <c r="J89" s="2"/>
      <c r="K89" s="2"/>
      <c r="L89" s="2"/>
      <c r="M89" s="2"/>
      <c r="W89" s="2"/>
      <c r="X89" s="2"/>
      <c r="Y89" s="2"/>
      <c r="Z89" s="2"/>
      <c r="AA89" s="2"/>
      <c r="AB89" s="2"/>
    </row>
    <row r="90" spans="1:35" x14ac:dyDescent="0.25">
      <c r="H90" s="2"/>
      <c r="I90" s="2"/>
      <c r="J90" s="2"/>
      <c r="K90" s="2"/>
      <c r="L90" s="2"/>
      <c r="M90" s="2"/>
      <c r="W90" s="2"/>
      <c r="X90" s="2"/>
      <c r="Y90" s="2"/>
      <c r="Z90" s="2"/>
      <c r="AA90" s="2"/>
      <c r="AB90" s="2"/>
    </row>
  </sheetData>
  <sheetProtection sheet="1" objects="1" scenarios="1"/>
  <mergeCells count="38">
    <mergeCell ref="A72:AI72"/>
    <mergeCell ref="A73:AI73"/>
    <mergeCell ref="A61:AI61"/>
    <mergeCell ref="A70:AI70"/>
    <mergeCell ref="A71:AI71"/>
    <mergeCell ref="A68:AI68"/>
    <mergeCell ref="A69:AI69"/>
    <mergeCell ref="A48:K49"/>
    <mergeCell ref="A5:AI5"/>
    <mergeCell ref="A6:AI6"/>
    <mergeCell ref="A7:AI7"/>
    <mergeCell ref="B35:P35"/>
    <mergeCell ref="B36:P36"/>
    <mergeCell ref="B41:P41"/>
    <mergeCell ref="B42:P42"/>
    <mergeCell ref="B37:P37"/>
    <mergeCell ref="B38:P38"/>
    <mergeCell ref="B39:P39"/>
    <mergeCell ref="B26:P26"/>
    <mergeCell ref="B27:P27"/>
    <mergeCell ref="B28:P28"/>
    <mergeCell ref="B29:P29"/>
    <mergeCell ref="B40:P40"/>
    <mergeCell ref="A12:AI12"/>
    <mergeCell ref="B17:P17"/>
    <mergeCell ref="B18:P18"/>
    <mergeCell ref="B19:P19"/>
    <mergeCell ref="B16:P16"/>
    <mergeCell ref="A50:AI50"/>
    <mergeCell ref="A67:AI67"/>
    <mergeCell ref="A57:AI57"/>
    <mergeCell ref="A58:AI58"/>
    <mergeCell ref="A65:AI65"/>
    <mergeCell ref="A66:AI66"/>
    <mergeCell ref="A62:AI62"/>
    <mergeCell ref="A63:AI63"/>
    <mergeCell ref="A59:AI59"/>
    <mergeCell ref="A60:AI60"/>
  </mergeCells>
  <pageMargins left="0.7" right="0.7" top="0.75" bottom="0.75" header="0.3" footer="0.3"/>
  <pageSetup paperSize="9" scale="2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showGridLines="0" view="pageBreakPreview" zoomScale="60" zoomScaleNormal="55" workbookViewId="0">
      <selection activeCell="X47" sqref="X47"/>
    </sheetView>
  </sheetViews>
  <sheetFormatPr baseColWidth="10" defaultRowHeight="15" x14ac:dyDescent="0.25"/>
  <cols>
    <col min="30" max="30" width="18.28515625" bestFit="1" customWidth="1"/>
    <col min="31" max="31" width="20.42578125" bestFit="1" customWidth="1"/>
  </cols>
  <sheetData>
    <row r="1" spans="1:35" s="2" customFormat="1" x14ac:dyDescent="0.25"/>
    <row r="2" spans="1:35" s="2" customFormat="1" x14ac:dyDescent="0.25"/>
    <row r="3" spans="1:35" s="2" customFormat="1" x14ac:dyDescent="0.25"/>
    <row r="4" spans="1:35" s="2" customFormat="1" x14ac:dyDescent="0.25"/>
    <row r="5" spans="1:35"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row>
    <row r="6" spans="1:35" s="2" customFormat="1" ht="15" customHeight="1" x14ac:dyDescent="0.25">
      <c r="A6" s="70" t="s">
        <v>810</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row>
    <row r="7" spans="1:35" s="2" customFormat="1" x14ac:dyDescent="0.25">
      <c r="A7" s="71" t="s">
        <v>213</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62" t="s">
        <v>83</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35" s="2" customFormat="1" x14ac:dyDescent="0.25"/>
    <row r="14" spans="1:35" s="2" customFormat="1" x14ac:dyDescent="0.25"/>
    <row r="15" spans="1:35" s="2" customFormat="1" x14ac:dyDescent="0.25"/>
    <row r="16" spans="1:35" ht="15.75" thickBot="1" x14ac:dyDescent="0.3"/>
    <row r="17" spans="1:35"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35" ht="18.75" x14ac:dyDescent="0.25">
      <c r="A18" s="10">
        <v>89</v>
      </c>
      <c r="B18" s="74" t="s">
        <v>178</v>
      </c>
      <c r="C18" s="75" t="s">
        <v>178</v>
      </c>
      <c r="D18" s="75" t="s">
        <v>178</v>
      </c>
      <c r="E18" s="75" t="s">
        <v>178</v>
      </c>
      <c r="F18" s="75" t="s">
        <v>178</v>
      </c>
      <c r="G18" s="75" t="s">
        <v>178</v>
      </c>
      <c r="H18" s="75" t="s">
        <v>178</v>
      </c>
      <c r="I18" s="75" t="s">
        <v>178</v>
      </c>
      <c r="J18" s="75" t="s">
        <v>178</v>
      </c>
      <c r="K18" s="75" t="s">
        <v>178</v>
      </c>
      <c r="L18" s="75" t="s">
        <v>178</v>
      </c>
      <c r="M18" s="75" t="s">
        <v>178</v>
      </c>
      <c r="N18" s="75" t="s">
        <v>178</v>
      </c>
      <c r="O18" s="75" t="s">
        <v>178</v>
      </c>
      <c r="P18" s="75" t="s">
        <v>178</v>
      </c>
      <c r="Q18" s="11">
        <v>16</v>
      </c>
      <c r="R18" s="11">
        <v>15</v>
      </c>
      <c r="S18" s="11">
        <v>65</v>
      </c>
      <c r="T18" s="11">
        <v>104</v>
      </c>
      <c r="U18" s="11">
        <v>125</v>
      </c>
      <c r="V18" s="11">
        <v>50</v>
      </c>
      <c r="W18" s="12">
        <v>375</v>
      </c>
      <c r="X18" s="13">
        <f t="shared" ref="X18:AC21" si="0">Q18/$W18</f>
        <v>4.2666666666666665E-2</v>
      </c>
      <c r="Y18" s="13">
        <f t="shared" si="0"/>
        <v>0.04</v>
      </c>
      <c r="Z18" s="13">
        <f t="shared" si="0"/>
        <v>0.17333333333333334</v>
      </c>
      <c r="AA18" s="13">
        <f t="shared" si="0"/>
        <v>0.27733333333333332</v>
      </c>
      <c r="AB18" s="13">
        <f t="shared" si="0"/>
        <v>0.33333333333333331</v>
      </c>
      <c r="AC18" s="14">
        <f t="shared" si="0"/>
        <v>0.13333333333333333</v>
      </c>
      <c r="AD18" s="15">
        <f t="shared" ref="AD18:AD21" si="1">(Q18+R18)/(Q18+R18+S18+T18+U18)</f>
        <v>9.5384615384615387E-2</v>
      </c>
      <c r="AE18" s="16">
        <f t="shared" ref="AE18:AE21" si="2">(S18+T18+U18)/(Q18+R18+S18+T18+U18)</f>
        <v>0.9046153846153846</v>
      </c>
      <c r="AF18" s="17">
        <v>3.94</v>
      </c>
      <c r="AG18" s="17">
        <v>1.1000000000000001</v>
      </c>
      <c r="AH18" s="43">
        <v>4</v>
      </c>
      <c r="AI18" s="43">
        <v>5</v>
      </c>
    </row>
    <row r="19" spans="1:35" ht="18.75" x14ac:dyDescent="0.25">
      <c r="A19" s="10">
        <v>90</v>
      </c>
      <c r="B19" s="74" t="s">
        <v>179</v>
      </c>
      <c r="C19" s="75" t="s">
        <v>179</v>
      </c>
      <c r="D19" s="75" t="s">
        <v>179</v>
      </c>
      <c r="E19" s="75" t="s">
        <v>179</v>
      </c>
      <c r="F19" s="75" t="s">
        <v>179</v>
      </c>
      <c r="G19" s="75" t="s">
        <v>179</v>
      </c>
      <c r="H19" s="75" t="s">
        <v>179</v>
      </c>
      <c r="I19" s="75" t="s">
        <v>179</v>
      </c>
      <c r="J19" s="75" t="s">
        <v>179</v>
      </c>
      <c r="K19" s="75" t="s">
        <v>179</v>
      </c>
      <c r="L19" s="75" t="s">
        <v>179</v>
      </c>
      <c r="M19" s="75" t="s">
        <v>179</v>
      </c>
      <c r="N19" s="75" t="s">
        <v>179</v>
      </c>
      <c r="O19" s="75" t="s">
        <v>179</v>
      </c>
      <c r="P19" s="75" t="s">
        <v>179</v>
      </c>
      <c r="Q19" s="11">
        <v>40</v>
      </c>
      <c r="R19" s="11">
        <v>44</v>
      </c>
      <c r="S19" s="11">
        <v>76</v>
      </c>
      <c r="T19" s="11">
        <v>89</v>
      </c>
      <c r="U19" s="11">
        <v>80</v>
      </c>
      <c r="V19" s="11">
        <v>46</v>
      </c>
      <c r="W19" s="12">
        <v>375</v>
      </c>
      <c r="X19" s="13">
        <f t="shared" si="0"/>
        <v>0.10666666666666667</v>
      </c>
      <c r="Y19" s="13">
        <f t="shared" si="0"/>
        <v>0.11733333333333333</v>
      </c>
      <c r="Z19" s="13">
        <f t="shared" si="0"/>
        <v>0.20266666666666666</v>
      </c>
      <c r="AA19" s="13">
        <f t="shared" si="0"/>
        <v>0.23733333333333334</v>
      </c>
      <c r="AB19" s="13">
        <f t="shared" si="0"/>
        <v>0.21333333333333335</v>
      </c>
      <c r="AC19" s="14">
        <f t="shared" si="0"/>
        <v>0.12266666666666666</v>
      </c>
      <c r="AD19" s="15">
        <f t="shared" si="1"/>
        <v>0.25531914893617019</v>
      </c>
      <c r="AE19" s="16">
        <f t="shared" si="2"/>
        <v>0.74468085106382975</v>
      </c>
      <c r="AF19" s="17">
        <v>3.38</v>
      </c>
      <c r="AG19" s="17">
        <v>1.31</v>
      </c>
      <c r="AH19" s="43">
        <v>4</v>
      </c>
      <c r="AI19" s="43">
        <v>4</v>
      </c>
    </row>
    <row r="20" spans="1:35" ht="18.75" x14ac:dyDescent="0.25">
      <c r="A20" s="10">
        <v>91</v>
      </c>
      <c r="B20" s="74" t="s">
        <v>180</v>
      </c>
      <c r="C20" s="75" t="s">
        <v>180</v>
      </c>
      <c r="D20" s="75" t="s">
        <v>180</v>
      </c>
      <c r="E20" s="75" t="s">
        <v>180</v>
      </c>
      <c r="F20" s="75" t="s">
        <v>180</v>
      </c>
      <c r="G20" s="75" t="s">
        <v>180</v>
      </c>
      <c r="H20" s="75" t="s">
        <v>180</v>
      </c>
      <c r="I20" s="75" t="s">
        <v>180</v>
      </c>
      <c r="J20" s="75" t="s">
        <v>180</v>
      </c>
      <c r="K20" s="75" t="s">
        <v>180</v>
      </c>
      <c r="L20" s="75" t="s">
        <v>180</v>
      </c>
      <c r="M20" s="75" t="s">
        <v>180</v>
      </c>
      <c r="N20" s="75" t="s">
        <v>180</v>
      </c>
      <c r="O20" s="75" t="s">
        <v>180</v>
      </c>
      <c r="P20" s="75" t="s">
        <v>180</v>
      </c>
      <c r="Q20" s="11">
        <v>21</v>
      </c>
      <c r="R20" s="11">
        <v>43</v>
      </c>
      <c r="S20" s="11">
        <v>78</v>
      </c>
      <c r="T20" s="11">
        <v>107</v>
      </c>
      <c r="U20" s="11">
        <v>79</v>
      </c>
      <c r="V20" s="11">
        <v>47</v>
      </c>
      <c r="W20" s="12">
        <v>375</v>
      </c>
      <c r="X20" s="13">
        <f t="shared" si="0"/>
        <v>5.6000000000000001E-2</v>
      </c>
      <c r="Y20" s="13">
        <f t="shared" si="0"/>
        <v>0.11466666666666667</v>
      </c>
      <c r="Z20" s="13">
        <f t="shared" si="0"/>
        <v>0.20799999999999999</v>
      </c>
      <c r="AA20" s="13">
        <f t="shared" si="0"/>
        <v>0.28533333333333333</v>
      </c>
      <c r="AB20" s="13">
        <f t="shared" si="0"/>
        <v>0.21066666666666667</v>
      </c>
      <c r="AC20" s="14">
        <f t="shared" si="0"/>
        <v>0.12533333333333332</v>
      </c>
      <c r="AD20" s="15">
        <f t="shared" si="1"/>
        <v>0.1951219512195122</v>
      </c>
      <c r="AE20" s="16">
        <f t="shared" si="2"/>
        <v>0.80487804878048785</v>
      </c>
      <c r="AF20" s="17">
        <v>3.55</v>
      </c>
      <c r="AG20" s="17">
        <v>1.17</v>
      </c>
      <c r="AH20" s="43">
        <v>4</v>
      </c>
      <c r="AI20" s="43">
        <v>4</v>
      </c>
    </row>
    <row r="21" spans="1:35" ht="18.75" x14ac:dyDescent="0.25">
      <c r="A21" s="10">
        <v>92</v>
      </c>
      <c r="B21" s="74" t="s">
        <v>181</v>
      </c>
      <c r="C21" s="75" t="s">
        <v>181</v>
      </c>
      <c r="D21" s="75" t="s">
        <v>181</v>
      </c>
      <c r="E21" s="75" t="s">
        <v>181</v>
      </c>
      <c r="F21" s="75" t="s">
        <v>181</v>
      </c>
      <c r="G21" s="75" t="s">
        <v>181</v>
      </c>
      <c r="H21" s="75" t="s">
        <v>181</v>
      </c>
      <c r="I21" s="75" t="s">
        <v>181</v>
      </c>
      <c r="J21" s="75" t="s">
        <v>181</v>
      </c>
      <c r="K21" s="75" t="s">
        <v>181</v>
      </c>
      <c r="L21" s="75" t="s">
        <v>181</v>
      </c>
      <c r="M21" s="75" t="s">
        <v>181</v>
      </c>
      <c r="N21" s="75" t="s">
        <v>181</v>
      </c>
      <c r="O21" s="75" t="s">
        <v>181</v>
      </c>
      <c r="P21" s="75" t="s">
        <v>181</v>
      </c>
      <c r="Q21" s="11">
        <v>29</v>
      </c>
      <c r="R21" s="11">
        <v>42</v>
      </c>
      <c r="S21" s="11">
        <v>79</v>
      </c>
      <c r="T21" s="11">
        <v>109</v>
      </c>
      <c r="U21" s="11">
        <v>84</v>
      </c>
      <c r="V21" s="11">
        <v>32</v>
      </c>
      <c r="W21" s="12">
        <v>375</v>
      </c>
      <c r="X21" s="13">
        <f t="shared" si="0"/>
        <v>7.7333333333333337E-2</v>
      </c>
      <c r="Y21" s="13">
        <f t="shared" si="0"/>
        <v>0.112</v>
      </c>
      <c r="Z21" s="13">
        <f t="shared" si="0"/>
        <v>0.21066666666666667</v>
      </c>
      <c r="AA21" s="13">
        <f t="shared" si="0"/>
        <v>0.29066666666666668</v>
      </c>
      <c r="AB21" s="13">
        <f t="shared" si="0"/>
        <v>0.224</v>
      </c>
      <c r="AC21" s="14">
        <f t="shared" si="0"/>
        <v>8.533333333333333E-2</v>
      </c>
      <c r="AD21" s="15">
        <f t="shared" si="1"/>
        <v>0.20699708454810495</v>
      </c>
      <c r="AE21" s="16">
        <f t="shared" si="2"/>
        <v>0.79300291545189505</v>
      </c>
      <c r="AF21" s="17">
        <v>3.52</v>
      </c>
      <c r="AG21" s="17">
        <v>1.22</v>
      </c>
      <c r="AH21" s="43">
        <v>4</v>
      </c>
      <c r="AI21" s="43">
        <v>4</v>
      </c>
    </row>
    <row r="22" spans="1:35" s="2" customFormat="1" ht="18.75" x14ac:dyDescent="0.25">
      <c r="A22" s="10">
        <v>93</v>
      </c>
      <c r="B22" s="74" t="s">
        <v>182</v>
      </c>
      <c r="C22" s="75" t="s">
        <v>182</v>
      </c>
      <c r="D22" s="75" t="s">
        <v>182</v>
      </c>
      <c r="E22" s="75" t="s">
        <v>182</v>
      </c>
      <c r="F22" s="75" t="s">
        <v>182</v>
      </c>
      <c r="G22" s="75" t="s">
        <v>182</v>
      </c>
      <c r="H22" s="75" t="s">
        <v>182</v>
      </c>
      <c r="I22" s="75" t="s">
        <v>182</v>
      </c>
      <c r="J22" s="75" t="s">
        <v>182</v>
      </c>
      <c r="K22" s="75" t="s">
        <v>182</v>
      </c>
      <c r="L22" s="75" t="s">
        <v>182</v>
      </c>
      <c r="M22" s="75" t="s">
        <v>182</v>
      </c>
      <c r="N22" s="75" t="s">
        <v>182</v>
      </c>
      <c r="O22" s="75" t="s">
        <v>182</v>
      </c>
      <c r="P22" s="75" t="s">
        <v>182</v>
      </c>
      <c r="Q22" s="11">
        <v>24</v>
      </c>
      <c r="R22" s="11">
        <v>31</v>
      </c>
      <c r="S22" s="11">
        <v>80</v>
      </c>
      <c r="T22" s="11">
        <v>105</v>
      </c>
      <c r="U22" s="11">
        <v>101</v>
      </c>
      <c r="V22" s="11">
        <v>34</v>
      </c>
      <c r="W22" s="12">
        <v>375</v>
      </c>
      <c r="X22" s="13">
        <f t="shared" ref="X22:X23" si="3">Q22/$W22</f>
        <v>6.4000000000000001E-2</v>
      </c>
      <c r="Y22" s="13">
        <f t="shared" ref="Y22:Y23" si="4">R22/$W22</f>
        <v>8.2666666666666666E-2</v>
      </c>
      <c r="Z22" s="13">
        <f t="shared" ref="Z22:Z23" si="5">S22/$W22</f>
        <v>0.21333333333333335</v>
      </c>
      <c r="AA22" s="13">
        <f t="shared" ref="AA22:AA23" si="6">T22/$W22</f>
        <v>0.28000000000000003</v>
      </c>
      <c r="AB22" s="13">
        <f t="shared" ref="AB22:AB23" si="7">U22/$W22</f>
        <v>0.26933333333333331</v>
      </c>
      <c r="AC22" s="14">
        <f t="shared" ref="AC22:AC23" si="8">V22/$W22</f>
        <v>9.0666666666666673E-2</v>
      </c>
      <c r="AD22" s="15">
        <f t="shared" ref="AD22:AD23" si="9">(Q22+R22)/(Q22+R22+S22+T22+U22)</f>
        <v>0.16129032258064516</v>
      </c>
      <c r="AE22" s="16">
        <f t="shared" ref="AE22:AE23" si="10">(S22+T22+U22)/(Q22+R22+S22+T22+U22)</f>
        <v>0.83870967741935487</v>
      </c>
      <c r="AF22" s="17">
        <v>3.67</v>
      </c>
      <c r="AG22" s="17">
        <v>1.19</v>
      </c>
      <c r="AH22" s="43">
        <v>4</v>
      </c>
      <c r="AI22" s="43">
        <v>4</v>
      </c>
    </row>
    <row r="23" spans="1:35" s="2" customFormat="1" ht="36" customHeight="1" x14ac:dyDescent="0.25">
      <c r="A23" s="10">
        <v>94</v>
      </c>
      <c r="B23" s="74" t="s">
        <v>183</v>
      </c>
      <c r="C23" s="75" t="s">
        <v>183</v>
      </c>
      <c r="D23" s="75" t="s">
        <v>183</v>
      </c>
      <c r="E23" s="75" t="s">
        <v>183</v>
      </c>
      <c r="F23" s="75" t="s">
        <v>183</v>
      </c>
      <c r="G23" s="75" t="s">
        <v>183</v>
      </c>
      <c r="H23" s="75" t="s">
        <v>183</v>
      </c>
      <c r="I23" s="75" t="s">
        <v>183</v>
      </c>
      <c r="J23" s="75" t="s">
        <v>183</v>
      </c>
      <c r="K23" s="75" t="s">
        <v>183</v>
      </c>
      <c r="L23" s="75" t="s">
        <v>183</v>
      </c>
      <c r="M23" s="75" t="s">
        <v>183</v>
      </c>
      <c r="N23" s="75" t="s">
        <v>183</v>
      </c>
      <c r="O23" s="75" t="s">
        <v>183</v>
      </c>
      <c r="P23" s="75" t="s">
        <v>183</v>
      </c>
      <c r="Q23" s="11">
        <v>14</v>
      </c>
      <c r="R23" s="11">
        <v>18</v>
      </c>
      <c r="S23" s="11">
        <v>74</v>
      </c>
      <c r="T23" s="11">
        <v>116</v>
      </c>
      <c r="U23" s="11">
        <v>124</v>
      </c>
      <c r="V23" s="11">
        <v>29</v>
      </c>
      <c r="W23" s="12">
        <v>375</v>
      </c>
      <c r="X23" s="13">
        <f t="shared" si="3"/>
        <v>3.7333333333333336E-2</v>
      </c>
      <c r="Y23" s="13">
        <f t="shared" si="4"/>
        <v>4.8000000000000001E-2</v>
      </c>
      <c r="Z23" s="13">
        <f t="shared" si="5"/>
        <v>0.19733333333333333</v>
      </c>
      <c r="AA23" s="13">
        <f t="shared" si="6"/>
        <v>0.30933333333333335</v>
      </c>
      <c r="AB23" s="13">
        <f t="shared" si="7"/>
        <v>0.33066666666666666</v>
      </c>
      <c r="AC23" s="14">
        <f t="shared" si="8"/>
        <v>7.7333333333333337E-2</v>
      </c>
      <c r="AD23" s="15">
        <f t="shared" si="9"/>
        <v>9.2485549132947972E-2</v>
      </c>
      <c r="AE23" s="16">
        <f t="shared" si="10"/>
        <v>0.90751445086705207</v>
      </c>
      <c r="AF23" s="17">
        <v>3.92</v>
      </c>
      <c r="AG23" s="17">
        <v>1.07</v>
      </c>
      <c r="AH23" s="43">
        <v>4</v>
      </c>
      <c r="AI23" s="43">
        <v>5</v>
      </c>
    </row>
    <row r="24" spans="1:35" s="2" customFormat="1" ht="18.75" x14ac:dyDescent="0.25">
      <c r="A24" s="32" t="s">
        <v>191</v>
      </c>
      <c r="B24" s="33"/>
      <c r="C24" s="33"/>
      <c r="D24" s="33"/>
      <c r="E24" s="33"/>
      <c r="F24" s="33"/>
      <c r="G24" s="33"/>
      <c r="H24" s="33"/>
      <c r="I24" s="33"/>
      <c r="J24" s="33"/>
      <c r="K24" s="33"/>
      <c r="L24" s="33"/>
      <c r="M24" s="33"/>
      <c r="N24" s="33"/>
      <c r="O24" s="33"/>
      <c r="P24" s="33"/>
      <c r="Q24" s="25">
        <f>+SUM(Q18:Q23)</f>
        <v>144</v>
      </c>
      <c r="R24" s="25">
        <f t="shared" ref="R24:W24" si="11">+SUM(R18:R23)</f>
        <v>193</v>
      </c>
      <c r="S24" s="25">
        <f t="shared" si="11"/>
        <v>452</v>
      </c>
      <c r="T24" s="25">
        <f t="shared" si="11"/>
        <v>630</v>
      </c>
      <c r="U24" s="25">
        <f t="shared" si="11"/>
        <v>593</v>
      </c>
      <c r="V24" s="25">
        <f t="shared" si="11"/>
        <v>238</v>
      </c>
      <c r="W24" s="25">
        <f t="shared" si="11"/>
        <v>2250</v>
      </c>
      <c r="X24" s="26">
        <f>Q24/$W24</f>
        <v>6.4000000000000001E-2</v>
      </c>
      <c r="Y24" s="26">
        <f t="shared" ref="Y24:AC24" si="12">R24/$W24</f>
        <v>8.5777777777777772E-2</v>
      </c>
      <c r="Z24" s="26">
        <f t="shared" si="12"/>
        <v>0.20088888888888889</v>
      </c>
      <c r="AA24" s="26">
        <f t="shared" si="12"/>
        <v>0.28000000000000003</v>
      </c>
      <c r="AB24" s="26">
        <f t="shared" si="12"/>
        <v>0.26355555555555554</v>
      </c>
      <c r="AC24" s="27">
        <f t="shared" si="12"/>
        <v>0.10577777777777778</v>
      </c>
      <c r="AD24" s="28">
        <f>(Q24+R24)/(Q24+R24+S24+T24+U24)</f>
        <v>0.16749502982107356</v>
      </c>
      <c r="AE24" s="29">
        <f>(S24+T24+U24)/(Q24+R24+S24+T24+U24)</f>
        <v>0.83250497017892644</v>
      </c>
      <c r="AF24" s="30">
        <f>+SUMPRODUCT(Q24:U24,Q17:U17)/SUM(Q24:U24)</f>
        <v>3.6635188866799204</v>
      </c>
      <c r="AG24" s="23"/>
      <c r="AH24" s="31">
        <f>+MEDIAN(AH18:AH23)</f>
        <v>4</v>
      </c>
      <c r="AI24" s="24"/>
    </row>
    <row r="28" spans="1:35" ht="15.75" thickBot="1" x14ac:dyDescent="0.3"/>
    <row r="29" spans="1:35" ht="15" customHeight="1" x14ac:dyDescent="0.25">
      <c r="A29" s="80" t="s">
        <v>187</v>
      </c>
      <c r="B29" s="81"/>
      <c r="C29" s="81"/>
      <c r="D29" s="81"/>
      <c r="E29" s="81"/>
      <c r="F29" s="81"/>
      <c r="G29" s="81"/>
      <c r="H29" s="81"/>
      <c r="I29" s="81"/>
      <c r="J29" s="81"/>
      <c r="K29" s="82"/>
      <c r="L29" s="2"/>
      <c r="M29" s="2"/>
      <c r="N29" s="2"/>
      <c r="O29" s="2"/>
      <c r="P29" s="2"/>
      <c r="Q29" s="2"/>
      <c r="R29" s="2"/>
      <c r="S29" s="2"/>
      <c r="T29" s="2"/>
      <c r="U29" s="2"/>
      <c r="V29" s="2"/>
      <c r="W29" s="2"/>
      <c r="X29" s="2"/>
      <c r="Y29" s="2"/>
      <c r="Z29" s="2"/>
      <c r="AA29" s="2"/>
      <c r="AB29" s="2"/>
      <c r="AC29" s="2"/>
      <c r="AD29" s="2"/>
      <c r="AE29" s="2"/>
      <c r="AF29" s="2"/>
      <c r="AG29" s="2"/>
      <c r="AH29" s="2"/>
    </row>
    <row r="30" spans="1:35" ht="15" customHeight="1" thickBot="1" x14ac:dyDescent="0.3">
      <c r="A30" s="83"/>
      <c r="B30" s="84"/>
      <c r="C30" s="84"/>
      <c r="D30" s="84"/>
      <c r="E30" s="84"/>
      <c r="F30" s="84"/>
      <c r="G30" s="84"/>
      <c r="H30" s="84"/>
      <c r="I30" s="84"/>
      <c r="J30" s="84"/>
      <c r="K30" s="85"/>
      <c r="L30" s="2"/>
      <c r="M30" s="2"/>
      <c r="N30" s="2"/>
      <c r="O30" s="2"/>
      <c r="P30" s="2"/>
      <c r="Q30" s="2"/>
      <c r="R30" s="2"/>
      <c r="S30" s="2"/>
      <c r="T30" s="2"/>
      <c r="U30" s="2"/>
      <c r="V30" s="2"/>
      <c r="W30" s="2"/>
      <c r="X30" s="2"/>
      <c r="Y30" s="2"/>
      <c r="Z30" s="2"/>
      <c r="AA30" s="2"/>
      <c r="AB30" s="2"/>
      <c r="AC30" s="2"/>
      <c r="AD30" s="2"/>
      <c r="AE30" s="2"/>
      <c r="AF30" s="2"/>
      <c r="AG30" s="2"/>
      <c r="AH30" s="2"/>
    </row>
    <row r="31" spans="1:35" ht="18.75" x14ac:dyDescent="0.3">
      <c r="A31" s="90" t="s">
        <v>202</v>
      </c>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row>
    <row r="32" spans="1:35" x14ac:dyDescent="0.25">
      <c r="A32" s="66" t="s">
        <v>990</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8"/>
    </row>
    <row r="33" spans="1:35" x14ac:dyDescent="0.25">
      <c r="A33" s="66" t="s">
        <v>991</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8"/>
    </row>
    <row r="34" spans="1:35" x14ac:dyDescent="0.25">
      <c r="A34" s="66" t="s">
        <v>992</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8"/>
    </row>
    <row r="35" spans="1:35" x14ac:dyDescent="0.25">
      <c r="A35" s="66"/>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8"/>
    </row>
    <row r="36" spans="1:35" x14ac:dyDescent="0.25">
      <c r="A36" s="66"/>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8"/>
    </row>
    <row r="37" spans="1:35" x14ac:dyDescent="0.25">
      <c r="A37" s="66"/>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8"/>
    </row>
    <row r="38" spans="1:35" x14ac:dyDescent="0.25">
      <c r="A38" s="66"/>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8"/>
    </row>
    <row r="39" spans="1:35" x14ac:dyDescent="0.25">
      <c r="A39" s="66"/>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8"/>
    </row>
    <row r="40" spans="1:35" x14ac:dyDescent="0.25">
      <c r="A40" s="66"/>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8"/>
    </row>
    <row r="41" spans="1:35" x14ac:dyDescent="0.25">
      <c r="A41" s="66"/>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8"/>
    </row>
    <row r="42" spans="1:35" x14ac:dyDescent="0.25">
      <c r="A42" s="66"/>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8"/>
    </row>
    <row r="43" spans="1:35"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8"/>
    </row>
    <row r="47" spans="1:35" x14ac:dyDescent="0.25">
      <c r="X47" s="2"/>
      <c r="Y47" s="2"/>
      <c r="Z47" s="2"/>
      <c r="AA47" s="2"/>
      <c r="AB47" s="2"/>
      <c r="AC47" s="2"/>
    </row>
    <row r="48" spans="1:35" x14ac:dyDescent="0.25">
      <c r="X48" s="2"/>
      <c r="Y48" s="2"/>
      <c r="Z48" s="2"/>
      <c r="AA48" s="2"/>
      <c r="AB48" s="2"/>
      <c r="AC48" s="2"/>
    </row>
    <row r="49" spans="24:29" x14ac:dyDescent="0.25">
      <c r="X49" s="2"/>
      <c r="Y49" s="2"/>
      <c r="Z49" s="2"/>
      <c r="AA49" s="2"/>
      <c r="AB49" s="2"/>
      <c r="AC49" s="2"/>
    </row>
    <row r="50" spans="24:29" x14ac:dyDescent="0.25">
      <c r="X50" s="2"/>
      <c r="Y50" s="2"/>
      <c r="Z50" s="2"/>
      <c r="AA50" s="2"/>
      <c r="AB50" s="2"/>
      <c r="AC50" s="2"/>
    </row>
    <row r="51" spans="24:29" x14ac:dyDescent="0.25">
      <c r="X51" s="2"/>
      <c r="Y51" s="2"/>
      <c r="Z51" s="2"/>
      <c r="AA51" s="2"/>
      <c r="AB51" s="2"/>
      <c r="AC51" s="2"/>
    </row>
    <row r="52" spans="24:29" x14ac:dyDescent="0.25">
      <c r="X52" s="2"/>
      <c r="Y52" s="2"/>
      <c r="Z52" s="2"/>
      <c r="AA52" s="2"/>
      <c r="AB52" s="2"/>
      <c r="AC52" s="2"/>
    </row>
    <row r="53" spans="24:29" x14ac:dyDescent="0.25">
      <c r="X53" s="2"/>
      <c r="Y53" s="2"/>
      <c r="Z53" s="2"/>
      <c r="AA53" s="2"/>
      <c r="AB53" s="2"/>
      <c r="AC53" s="2"/>
    </row>
    <row r="54" spans="24:29" x14ac:dyDescent="0.25">
      <c r="X54" s="2"/>
      <c r="Y54" s="2"/>
      <c r="Z54" s="2"/>
      <c r="AA54" s="2"/>
      <c r="AB54" s="2"/>
      <c r="AC54" s="2"/>
    </row>
    <row r="55" spans="24:29" x14ac:dyDescent="0.25">
      <c r="X55" s="2"/>
      <c r="Y55" s="2"/>
      <c r="Z55" s="2"/>
      <c r="AA55" s="2"/>
      <c r="AB55" s="2"/>
      <c r="AC55" s="2"/>
    </row>
    <row r="56" spans="24:29" x14ac:dyDescent="0.25">
      <c r="X56" s="2"/>
      <c r="Y56" s="2"/>
      <c r="Z56" s="2"/>
      <c r="AA56" s="2"/>
      <c r="AB56" s="2"/>
      <c r="AC56" s="2"/>
    </row>
  </sheetData>
  <sheetProtection sheet="1" objects="1" scenarios="1"/>
  <mergeCells count="24">
    <mergeCell ref="A41:AI41"/>
    <mergeCell ref="A42:AI42"/>
    <mergeCell ref="A43:AI43"/>
    <mergeCell ref="A36:AI36"/>
    <mergeCell ref="A37:AI37"/>
    <mergeCell ref="A38:AI38"/>
    <mergeCell ref="A39:AI39"/>
    <mergeCell ref="A40:AI40"/>
    <mergeCell ref="A5:AI5"/>
    <mergeCell ref="A6:AI6"/>
    <mergeCell ref="A7:AI7"/>
    <mergeCell ref="A29:K30"/>
    <mergeCell ref="B22:P22"/>
    <mergeCell ref="B23:P23"/>
    <mergeCell ref="B21:P21"/>
    <mergeCell ref="A12:AI12"/>
    <mergeCell ref="B18:P18"/>
    <mergeCell ref="B19:P19"/>
    <mergeCell ref="B20:P20"/>
    <mergeCell ref="A31:AI31"/>
    <mergeCell ref="A35:AI35"/>
    <mergeCell ref="A32:AI32"/>
    <mergeCell ref="A33:AI33"/>
    <mergeCell ref="A34:AI34"/>
  </mergeCells>
  <pageMargins left="0.7" right="0.7" top="0.75" bottom="0.75" header="0.3" footer="0.3"/>
  <pageSetup paperSize="9" scale="2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showGridLines="0" tabSelected="1" view="pageBreakPreview" zoomScale="60" zoomScaleNormal="55" workbookViewId="0">
      <selection activeCell="A31" sqref="A31:AI31"/>
    </sheetView>
  </sheetViews>
  <sheetFormatPr baseColWidth="10" defaultRowHeight="15" x14ac:dyDescent="0.25"/>
  <sheetData>
    <row r="1" spans="1:35" s="2" customFormat="1" x14ac:dyDescent="0.25"/>
    <row r="2" spans="1:35" s="2" customFormat="1" x14ac:dyDescent="0.25"/>
    <row r="3" spans="1:35" s="2" customFormat="1" x14ac:dyDescent="0.25"/>
    <row r="4" spans="1:35" s="2" customFormat="1" x14ac:dyDescent="0.25"/>
    <row r="5" spans="1:35"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row>
    <row r="6" spans="1:35" s="2" customFormat="1" ht="15" customHeight="1" x14ac:dyDescent="0.25">
      <c r="A6" s="70" t="s">
        <v>810</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row>
    <row r="7" spans="1:35" s="2" customFormat="1" x14ac:dyDescent="0.25">
      <c r="A7" s="71" t="s">
        <v>214</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62" t="s">
        <v>84</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35" s="2" customFormat="1" x14ac:dyDescent="0.25"/>
    <row r="14" spans="1:35" s="2" customFormat="1" x14ac:dyDescent="0.25"/>
    <row r="15" spans="1:35" s="2" customFormat="1" x14ac:dyDescent="0.25"/>
    <row r="16" spans="1:35" ht="15.75" thickBot="1" x14ac:dyDescent="0.3"/>
    <row r="17" spans="1:41" ht="56.2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41" ht="18.75" x14ac:dyDescent="0.25">
      <c r="A18" s="10">
        <v>96</v>
      </c>
      <c r="B18" s="74" t="s">
        <v>642</v>
      </c>
      <c r="C18" s="75" t="s">
        <v>184</v>
      </c>
      <c r="D18" s="75" t="s">
        <v>184</v>
      </c>
      <c r="E18" s="75" t="s">
        <v>184</v>
      </c>
      <c r="F18" s="75" t="s">
        <v>184</v>
      </c>
      <c r="G18" s="75" t="s">
        <v>184</v>
      </c>
      <c r="H18" s="75" t="s">
        <v>184</v>
      </c>
      <c r="I18" s="75" t="s">
        <v>184</v>
      </c>
      <c r="J18" s="75" t="s">
        <v>184</v>
      </c>
      <c r="K18" s="75" t="s">
        <v>184</v>
      </c>
      <c r="L18" s="75" t="s">
        <v>184</v>
      </c>
      <c r="M18" s="75" t="s">
        <v>184</v>
      </c>
      <c r="N18" s="75" t="s">
        <v>184</v>
      </c>
      <c r="O18" s="75" t="s">
        <v>184</v>
      </c>
      <c r="P18" s="75" t="s">
        <v>184</v>
      </c>
      <c r="Q18" s="11">
        <v>29</v>
      </c>
      <c r="R18" s="11">
        <v>49</v>
      </c>
      <c r="S18" s="11">
        <v>105</v>
      </c>
      <c r="T18" s="11">
        <v>109</v>
      </c>
      <c r="U18" s="11">
        <v>67</v>
      </c>
      <c r="V18" s="11">
        <v>16</v>
      </c>
      <c r="W18" s="12">
        <v>375</v>
      </c>
      <c r="X18" s="13">
        <f t="shared" ref="X18:AC18" si="0">Q18/$W18</f>
        <v>7.7333333333333337E-2</v>
      </c>
      <c r="Y18" s="13">
        <f t="shared" si="0"/>
        <v>0.13066666666666665</v>
      </c>
      <c r="Z18" s="13">
        <f t="shared" si="0"/>
        <v>0.28000000000000003</v>
      </c>
      <c r="AA18" s="13">
        <f t="shared" si="0"/>
        <v>0.29066666666666668</v>
      </c>
      <c r="AB18" s="13">
        <f t="shared" si="0"/>
        <v>0.17866666666666667</v>
      </c>
      <c r="AC18" s="14">
        <f t="shared" si="0"/>
        <v>4.2666666666666665E-2</v>
      </c>
      <c r="AD18" s="15">
        <f t="shared" ref="AD18" si="1">(Q18+R18)/(Q18+R18+S18+T18+U18)</f>
        <v>0.21727019498607242</v>
      </c>
      <c r="AE18" s="16">
        <f t="shared" ref="AE18" si="2">(S18+T18+U18)/(Q18+R18+S18+T18+U18)</f>
        <v>0.78272980501392753</v>
      </c>
      <c r="AF18" s="17">
        <v>3.38</v>
      </c>
      <c r="AG18" s="17">
        <v>1.17</v>
      </c>
      <c r="AH18" s="43">
        <v>3</v>
      </c>
      <c r="AI18" s="43">
        <v>4</v>
      </c>
    </row>
    <row r="22" spans="1:41" ht="15.75" thickBot="1" x14ac:dyDescent="0.3"/>
    <row r="23" spans="1:41" ht="15" customHeight="1" x14ac:dyDescent="0.25">
      <c r="A23" s="80" t="s">
        <v>187</v>
      </c>
      <c r="B23" s="81"/>
      <c r="C23" s="81"/>
      <c r="D23" s="81"/>
      <c r="E23" s="81"/>
      <c r="F23" s="81"/>
      <c r="G23" s="81"/>
      <c r="H23" s="81"/>
      <c r="I23" s="81"/>
      <c r="J23" s="81"/>
      <c r="K23" s="82"/>
      <c r="L23" s="2"/>
      <c r="M23" s="2"/>
      <c r="N23" s="2"/>
      <c r="O23" s="2"/>
      <c r="P23" s="2"/>
      <c r="Q23" s="2"/>
      <c r="R23" s="2"/>
      <c r="S23" s="2"/>
      <c r="T23" s="2"/>
      <c r="U23" s="2"/>
    </row>
    <row r="24" spans="1:41" ht="15" customHeight="1" thickBot="1" x14ac:dyDescent="0.3">
      <c r="A24" s="83"/>
      <c r="B24" s="84"/>
      <c r="C24" s="84"/>
      <c r="D24" s="84"/>
      <c r="E24" s="84"/>
      <c r="F24" s="84"/>
      <c r="G24" s="84"/>
      <c r="H24" s="84"/>
      <c r="I24" s="84"/>
      <c r="J24" s="84"/>
      <c r="K24" s="85"/>
      <c r="L24" s="2"/>
      <c r="M24" s="2"/>
      <c r="N24" s="2"/>
      <c r="O24" s="2"/>
      <c r="P24" s="2"/>
      <c r="Q24" s="2"/>
      <c r="R24" s="2"/>
      <c r="S24" s="2"/>
      <c r="T24" s="2"/>
      <c r="U24" s="2"/>
    </row>
    <row r="25" spans="1:41" ht="18.75" x14ac:dyDescent="0.3">
      <c r="A25" s="90"/>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row>
    <row r="26" spans="1:41" x14ac:dyDescent="0.25">
      <c r="A26" s="95" t="s">
        <v>993</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56"/>
    </row>
    <row r="27" spans="1:41" x14ac:dyDescent="0.25">
      <c r="A27" s="95" t="s">
        <v>994</v>
      </c>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57"/>
    </row>
    <row r="28" spans="1:41" x14ac:dyDescent="0.25">
      <c r="A28" s="95" t="s">
        <v>995</v>
      </c>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57"/>
      <c r="AK28" s="2"/>
      <c r="AL28" s="2"/>
      <c r="AM28" s="2"/>
      <c r="AN28" s="2"/>
      <c r="AO28" s="2"/>
    </row>
    <row r="29" spans="1:41" x14ac:dyDescent="0.25">
      <c r="A29" s="95" t="s">
        <v>996</v>
      </c>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57"/>
      <c r="AK29" s="2"/>
      <c r="AL29" s="2"/>
      <c r="AM29" s="2"/>
      <c r="AN29" s="2"/>
      <c r="AO29" s="2"/>
    </row>
    <row r="30" spans="1:41" x14ac:dyDescent="0.25">
      <c r="A30" s="95" t="s">
        <v>997</v>
      </c>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57"/>
      <c r="AK30" s="2"/>
      <c r="AL30" s="2"/>
      <c r="AM30" s="2"/>
      <c r="AN30" s="2"/>
      <c r="AO30" s="2"/>
    </row>
    <row r="31" spans="1:41" x14ac:dyDescent="0.25">
      <c r="A31" s="95" t="s">
        <v>998</v>
      </c>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57"/>
      <c r="AK31" s="2"/>
      <c r="AL31" s="2"/>
      <c r="AM31" s="2"/>
      <c r="AN31" s="2"/>
      <c r="AO31" s="2"/>
    </row>
    <row r="32" spans="1:41" x14ac:dyDescent="0.25">
      <c r="A32" s="95" t="s">
        <v>999</v>
      </c>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57"/>
      <c r="AK32" s="2"/>
      <c r="AL32" s="2"/>
      <c r="AM32" s="2"/>
      <c r="AN32" s="2"/>
      <c r="AO32" s="2"/>
    </row>
    <row r="33" spans="1:41" x14ac:dyDescent="0.25">
      <c r="A33" s="95" t="s">
        <v>1000</v>
      </c>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57"/>
      <c r="AK33" s="2"/>
      <c r="AL33" s="2"/>
      <c r="AM33" s="2"/>
      <c r="AN33" s="2"/>
      <c r="AO33" s="2"/>
    </row>
    <row r="34" spans="1:41" x14ac:dyDescent="0.25">
      <c r="A34" s="95" t="s">
        <v>1001</v>
      </c>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57"/>
      <c r="AK34" s="2"/>
      <c r="AL34" s="2"/>
      <c r="AM34" s="2"/>
      <c r="AN34" s="2"/>
      <c r="AO34" s="2"/>
    </row>
    <row r="35" spans="1:41" x14ac:dyDescent="0.25">
      <c r="A35" s="95" t="s">
        <v>1002</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57"/>
      <c r="AK35" s="2"/>
      <c r="AL35" s="2"/>
      <c r="AM35" s="2"/>
      <c r="AN35" s="2"/>
      <c r="AO35" s="2"/>
    </row>
    <row r="36" spans="1:41" x14ac:dyDescent="0.25">
      <c r="A36" s="95" t="s">
        <v>1003</v>
      </c>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57"/>
      <c r="AK36" s="2"/>
      <c r="AL36" s="2"/>
      <c r="AM36" s="2"/>
      <c r="AN36" s="2"/>
      <c r="AO36" s="2"/>
    </row>
    <row r="37" spans="1:41" x14ac:dyDescent="0.25">
      <c r="A37" s="95" t="s">
        <v>1004</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57"/>
      <c r="AK37" s="2"/>
      <c r="AL37" s="2"/>
      <c r="AM37" s="2"/>
      <c r="AN37" s="2"/>
      <c r="AO37" s="2"/>
    </row>
    <row r="38" spans="1:41" x14ac:dyDescent="0.25">
      <c r="A38" s="95" t="s">
        <v>1005</v>
      </c>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57"/>
      <c r="AK38" s="2"/>
      <c r="AL38" s="2"/>
      <c r="AM38" s="2"/>
      <c r="AN38" s="2"/>
      <c r="AO38" s="2"/>
    </row>
    <row r="39" spans="1:41" x14ac:dyDescent="0.25">
      <c r="A39" s="95" t="s">
        <v>1006</v>
      </c>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57"/>
      <c r="AK39" s="2"/>
      <c r="AL39" s="2"/>
      <c r="AM39" s="2"/>
      <c r="AN39" s="2"/>
      <c r="AO39" s="2"/>
    </row>
    <row r="40" spans="1:41" x14ac:dyDescent="0.25">
      <c r="A40" s="95" t="s">
        <v>1007</v>
      </c>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57"/>
      <c r="AK40" s="2"/>
      <c r="AL40" s="2"/>
      <c r="AM40" s="2"/>
      <c r="AN40" s="2"/>
      <c r="AO40" s="2"/>
    </row>
    <row r="41" spans="1:41" x14ac:dyDescent="0.25">
      <c r="A41" s="95" t="s">
        <v>1008</v>
      </c>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57"/>
      <c r="AK41" s="2"/>
      <c r="AL41" s="2"/>
      <c r="AM41" s="2"/>
      <c r="AN41" s="2"/>
      <c r="AO41" s="2"/>
    </row>
    <row r="42" spans="1:41" x14ac:dyDescent="0.25">
      <c r="A42" s="95" t="s">
        <v>1009</v>
      </c>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57"/>
      <c r="AK42" s="2"/>
      <c r="AL42" s="2"/>
      <c r="AM42" s="2"/>
      <c r="AN42" s="2"/>
      <c r="AO42" s="2"/>
    </row>
    <row r="43" spans="1:41" x14ac:dyDescent="0.25">
      <c r="A43" s="95" t="s">
        <v>1010</v>
      </c>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57"/>
      <c r="AK43" s="2"/>
      <c r="AL43" s="2"/>
      <c r="AM43" s="2"/>
      <c r="AN43" s="2"/>
      <c r="AO43" s="2"/>
    </row>
    <row r="44" spans="1:41" x14ac:dyDescent="0.25">
      <c r="A44" s="95" t="s">
        <v>1011</v>
      </c>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57"/>
      <c r="AK44" s="2"/>
      <c r="AL44" s="2"/>
      <c r="AM44" s="2"/>
      <c r="AN44" s="2"/>
      <c r="AO44" s="2"/>
    </row>
    <row r="45" spans="1:41" x14ac:dyDescent="0.25">
      <c r="A45" s="95" t="s">
        <v>1012</v>
      </c>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57"/>
      <c r="AK45" s="2"/>
      <c r="AL45" s="2"/>
      <c r="AM45" s="2"/>
      <c r="AN45" s="2"/>
      <c r="AO45" s="2"/>
    </row>
    <row r="46" spans="1:41" x14ac:dyDescent="0.25">
      <c r="A46" s="95" t="s">
        <v>1013</v>
      </c>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57"/>
      <c r="AK46" s="2"/>
      <c r="AL46" s="2"/>
      <c r="AM46" s="2"/>
      <c r="AN46" s="2"/>
      <c r="AO46" s="2"/>
    </row>
    <row r="47" spans="1:41" x14ac:dyDescent="0.25">
      <c r="A47" s="95" t="s">
        <v>1014</v>
      </c>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57"/>
      <c r="AK47" s="2"/>
      <c r="AL47" s="2"/>
      <c r="AM47" s="2"/>
      <c r="AN47" s="2"/>
      <c r="AO47" s="2"/>
    </row>
    <row r="48" spans="1:41" x14ac:dyDescent="0.25">
      <c r="A48" s="95" t="s">
        <v>1015</v>
      </c>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57"/>
      <c r="AK48" s="2"/>
      <c r="AL48" s="2"/>
      <c r="AM48" s="2"/>
      <c r="AN48" s="2"/>
      <c r="AO48" s="2"/>
    </row>
    <row r="49" spans="1:41" x14ac:dyDescent="0.25">
      <c r="A49" s="95" t="s">
        <v>1016</v>
      </c>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57"/>
      <c r="AK49" s="2"/>
      <c r="AL49" s="2"/>
      <c r="AM49" s="2"/>
      <c r="AN49" s="2"/>
      <c r="AO49" s="2"/>
    </row>
    <row r="50" spans="1:41" x14ac:dyDescent="0.25">
      <c r="A50" s="95" t="s">
        <v>1017</v>
      </c>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57"/>
      <c r="AK50" s="2"/>
      <c r="AL50" s="2"/>
      <c r="AM50" s="2"/>
      <c r="AN50" s="2"/>
      <c r="AO50" s="2"/>
    </row>
    <row r="51" spans="1:41" x14ac:dyDescent="0.25">
      <c r="A51" s="95" t="s">
        <v>1018</v>
      </c>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57"/>
      <c r="AK51" s="2"/>
      <c r="AL51" s="2"/>
      <c r="AM51" s="2"/>
      <c r="AN51" s="2"/>
      <c r="AO51" s="2"/>
    </row>
    <row r="52" spans="1:41" x14ac:dyDescent="0.25">
      <c r="A52" s="95" t="s">
        <v>1019</v>
      </c>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57"/>
      <c r="AK52" s="2"/>
      <c r="AL52" s="2"/>
      <c r="AM52" s="2"/>
      <c r="AN52" s="2"/>
      <c r="AO52" s="2"/>
    </row>
    <row r="53" spans="1:41" x14ac:dyDescent="0.25">
      <c r="A53" s="95" t="s">
        <v>1020</v>
      </c>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57"/>
      <c r="AK53" s="2"/>
      <c r="AL53" s="2"/>
      <c r="AM53" s="2"/>
      <c r="AN53" s="2"/>
      <c r="AO53" s="2"/>
    </row>
    <row r="54" spans="1:41" x14ac:dyDescent="0.25">
      <c r="A54" s="95" t="s">
        <v>1021</v>
      </c>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57"/>
      <c r="AK54" s="2"/>
      <c r="AL54" s="2"/>
      <c r="AM54" s="2"/>
      <c r="AN54" s="2"/>
      <c r="AO54" s="2"/>
    </row>
    <row r="55" spans="1:41" x14ac:dyDescent="0.25">
      <c r="A55" s="95" t="s">
        <v>1022</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57"/>
      <c r="AK55" s="2"/>
      <c r="AL55" s="2"/>
      <c r="AM55" s="2"/>
      <c r="AN55" s="2"/>
      <c r="AO55" s="2"/>
    </row>
    <row r="56" spans="1:41" x14ac:dyDescent="0.2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2"/>
      <c r="AL56" s="2"/>
      <c r="AM56" s="2"/>
      <c r="AN56" s="2"/>
      <c r="AO56" s="2"/>
    </row>
    <row r="57" spans="1:41" x14ac:dyDescent="0.25">
      <c r="AJ57" s="2"/>
      <c r="AK57" s="2"/>
      <c r="AL57" s="2"/>
      <c r="AM57" s="2"/>
      <c r="AN57" s="2"/>
      <c r="AO57" s="2"/>
    </row>
    <row r="58" spans="1:41" x14ac:dyDescent="0.25">
      <c r="AJ58" s="2"/>
      <c r="AK58" s="2"/>
      <c r="AL58" s="2"/>
      <c r="AM58" s="2"/>
      <c r="AN58" s="2"/>
      <c r="AO58" s="2"/>
    </row>
    <row r="59" spans="1:41" x14ac:dyDescent="0.25">
      <c r="AJ59" s="2"/>
      <c r="AK59" s="2"/>
      <c r="AL59" s="2"/>
      <c r="AM59" s="2"/>
      <c r="AN59" s="2"/>
      <c r="AO59" s="2"/>
    </row>
    <row r="60" spans="1:41" x14ac:dyDescent="0.25">
      <c r="AJ60" s="2"/>
      <c r="AK60" s="2"/>
      <c r="AL60" s="2"/>
      <c r="AM60" s="2"/>
      <c r="AN60" s="2"/>
      <c r="AO60" s="2"/>
    </row>
    <row r="61" spans="1:41" x14ac:dyDescent="0.25">
      <c r="AJ61" s="2"/>
      <c r="AK61" s="2"/>
      <c r="AL61" s="2"/>
      <c r="AM61" s="2"/>
      <c r="AN61" s="2"/>
      <c r="AO61" s="2"/>
    </row>
    <row r="62" spans="1:41" x14ac:dyDescent="0.25">
      <c r="AJ62" s="2"/>
      <c r="AK62" s="2"/>
      <c r="AL62" s="2"/>
      <c r="AM62" s="2"/>
      <c r="AN62" s="2"/>
      <c r="AO62" s="2"/>
    </row>
    <row r="63" spans="1:41" x14ac:dyDescent="0.25">
      <c r="AJ63" s="2"/>
      <c r="AK63" s="2"/>
      <c r="AL63" s="2"/>
      <c r="AM63" s="2"/>
      <c r="AN63" s="2"/>
      <c r="AO63" s="2"/>
    </row>
    <row r="64" spans="1:41" x14ac:dyDescent="0.25">
      <c r="AJ64" s="2"/>
      <c r="AK64" s="2"/>
      <c r="AL64" s="2"/>
      <c r="AM64" s="2"/>
      <c r="AN64" s="2"/>
      <c r="AO64" s="2"/>
    </row>
  </sheetData>
  <mergeCells count="37">
    <mergeCell ref="A51:AI51"/>
    <mergeCell ref="A52:AI52"/>
    <mergeCell ref="A53:AI53"/>
    <mergeCell ref="A54:AI54"/>
    <mergeCell ref="A55:AI55"/>
    <mergeCell ref="A46:AI46"/>
    <mergeCell ref="A47:AI47"/>
    <mergeCell ref="A48:AI48"/>
    <mergeCell ref="A49:AI49"/>
    <mergeCell ref="A50:AI50"/>
    <mergeCell ref="A41:AI41"/>
    <mergeCell ref="A42:AI42"/>
    <mergeCell ref="A43:AI43"/>
    <mergeCell ref="A44:AI44"/>
    <mergeCell ref="A45:AI45"/>
    <mergeCell ref="A36:AI36"/>
    <mergeCell ref="A37:AI37"/>
    <mergeCell ref="A38:AI38"/>
    <mergeCell ref="A39:AI39"/>
    <mergeCell ref="A40:AI40"/>
    <mergeCell ref="A31:AI31"/>
    <mergeCell ref="A32:AI32"/>
    <mergeCell ref="A33:AI33"/>
    <mergeCell ref="A34:AI34"/>
    <mergeCell ref="A35:AI35"/>
    <mergeCell ref="A26:AI26"/>
    <mergeCell ref="A27:AI27"/>
    <mergeCell ref="A28:AI28"/>
    <mergeCell ref="A29:AI29"/>
    <mergeCell ref="A30:AI30"/>
    <mergeCell ref="A23:K24"/>
    <mergeCell ref="A25:AI25"/>
    <mergeCell ref="A5:AI5"/>
    <mergeCell ref="A6:AI6"/>
    <mergeCell ref="A7:AI7"/>
    <mergeCell ref="A12:AI12"/>
    <mergeCell ref="B18:P18"/>
  </mergeCells>
  <pageMargins left="0.7" right="0.7" top="0.75" bottom="0.75" header="0.3" footer="0.3"/>
  <pageSetup paperSize="9" scale="2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5"/>
  <sheetViews>
    <sheetView showGridLines="0" view="pageBreakPreview" zoomScale="90" zoomScaleNormal="100" zoomScaleSheetLayoutView="90" workbookViewId="0">
      <selection activeCell="A4" sqref="A4:J4"/>
    </sheetView>
  </sheetViews>
  <sheetFormatPr baseColWidth="10" defaultRowHeight="15" x14ac:dyDescent="0.25"/>
  <sheetData>
    <row r="1" spans="1:10" x14ac:dyDescent="0.25">
      <c r="C1" s="64" t="s">
        <v>205</v>
      </c>
      <c r="D1" s="64"/>
      <c r="E1" s="64"/>
      <c r="F1" s="64"/>
      <c r="G1" s="64"/>
    </row>
    <row r="2" spans="1:10" x14ac:dyDescent="0.25">
      <c r="C2" s="64"/>
      <c r="D2" s="64"/>
      <c r="E2" s="64"/>
      <c r="F2" s="64"/>
      <c r="G2" s="64"/>
    </row>
    <row r="3" spans="1:10" x14ac:dyDescent="0.25">
      <c r="A3" s="35"/>
      <c r="B3" s="35"/>
      <c r="C3" s="35"/>
      <c r="D3" s="35"/>
      <c r="E3" s="35"/>
      <c r="F3" s="35"/>
      <c r="G3" s="35"/>
      <c r="H3" s="35"/>
      <c r="I3" s="35"/>
      <c r="J3" s="35"/>
    </row>
    <row r="4" spans="1:10" ht="21" customHeight="1" x14ac:dyDescent="0.25">
      <c r="A4" s="63" t="s">
        <v>61</v>
      </c>
      <c r="B4" s="63"/>
      <c r="C4" s="63"/>
      <c r="D4" s="63"/>
      <c r="E4" s="63"/>
      <c r="F4" s="63"/>
      <c r="G4" s="63"/>
      <c r="H4" s="63"/>
      <c r="I4" s="63"/>
      <c r="J4" s="63"/>
    </row>
    <row r="5" spans="1:10" ht="21" customHeight="1" x14ac:dyDescent="0.25">
      <c r="A5" s="36"/>
      <c r="B5" s="65" t="s">
        <v>62</v>
      </c>
      <c r="C5" s="65"/>
      <c r="D5" s="65"/>
      <c r="E5" s="65"/>
      <c r="F5" s="65"/>
      <c r="G5" s="65"/>
      <c r="H5" s="65"/>
      <c r="I5" s="65"/>
      <c r="J5" s="65"/>
    </row>
    <row r="6" spans="1:10" ht="21" customHeight="1" x14ac:dyDescent="0.25">
      <c r="A6" s="36"/>
      <c r="B6" s="65" t="s">
        <v>65</v>
      </c>
      <c r="C6" s="65"/>
      <c r="D6" s="65"/>
      <c r="E6" s="65"/>
      <c r="F6" s="65"/>
      <c r="G6" s="65"/>
      <c r="H6" s="65"/>
      <c r="I6" s="65"/>
      <c r="J6" s="65"/>
    </row>
    <row r="7" spans="1:10" ht="21" customHeight="1" x14ac:dyDescent="0.25">
      <c r="A7" s="36"/>
      <c r="B7" s="65" t="s">
        <v>67</v>
      </c>
      <c r="C7" s="65"/>
      <c r="D7" s="65"/>
      <c r="E7" s="65"/>
      <c r="F7" s="65"/>
      <c r="G7" s="65"/>
      <c r="H7" s="65"/>
      <c r="I7" s="65"/>
      <c r="J7" s="65"/>
    </row>
    <row r="8" spans="1:10" ht="21" customHeight="1" x14ac:dyDescent="0.25">
      <c r="A8" s="63" t="s">
        <v>68</v>
      </c>
      <c r="B8" s="63"/>
      <c r="C8" s="63"/>
      <c r="D8" s="63"/>
      <c r="E8" s="63"/>
      <c r="F8" s="63"/>
      <c r="G8" s="63"/>
      <c r="H8" s="63"/>
      <c r="I8" s="63"/>
      <c r="J8" s="63"/>
    </row>
    <row r="9" spans="1:10" ht="21" customHeight="1" x14ac:dyDescent="0.25">
      <c r="A9" s="36"/>
      <c r="B9" s="65" t="s">
        <v>120</v>
      </c>
      <c r="C9" s="65"/>
      <c r="D9" s="65"/>
      <c r="E9" s="65"/>
      <c r="F9" s="65"/>
      <c r="G9" s="65"/>
      <c r="H9" s="65"/>
      <c r="I9" s="65"/>
      <c r="J9" s="65"/>
    </row>
    <row r="10" spans="1:10" ht="21" customHeight="1" x14ac:dyDescent="0.25">
      <c r="A10" s="36"/>
      <c r="B10" s="65" t="s">
        <v>121</v>
      </c>
      <c r="C10" s="65"/>
      <c r="D10" s="65"/>
      <c r="E10" s="65"/>
      <c r="F10" s="65"/>
      <c r="G10" s="65"/>
      <c r="H10" s="65"/>
      <c r="I10" s="65"/>
      <c r="J10" s="65"/>
    </row>
    <row r="11" spans="1:10" ht="21" customHeight="1" x14ac:dyDescent="0.25">
      <c r="A11" s="63" t="s">
        <v>70</v>
      </c>
      <c r="B11" s="63"/>
      <c r="C11" s="63"/>
      <c r="D11" s="63"/>
      <c r="E11" s="63"/>
      <c r="F11" s="63"/>
      <c r="G11" s="63"/>
      <c r="H11" s="63"/>
      <c r="I11" s="63"/>
      <c r="J11" s="63"/>
    </row>
    <row r="12" spans="1:10" ht="21" customHeight="1" x14ac:dyDescent="0.25">
      <c r="A12" s="63" t="s">
        <v>71</v>
      </c>
      <c r="B12" s="63"/>
      <c r="C12" s="63"/>
      <c r="D12" s="63"/>
      <c r="E12" s="63"/>
      <c r="F12" s="63"/>
      <c r="G12" s="63"/>
      <c r="H12" s="63"/>
      <c r="I12" s="63"/>
      <c r="J12" s="63"/>
    </row>
    <row r="13" spans="1:10" ht="21" customHeight="1" x14ac:dyDescent="0.25">
      <c r="A13" s="63" t="s">
        <v>72</v>
      </c>
      <c r="B13" s="63"/>
      <c r="C13" s="63"/>
      <c r="D13" s="63"/>
      <c r="E13" s="63"/>
      <c r="F13" s="63"/>
      <c r="G13" s="63"/>
      <c r="H13" s="63"/>
      <c r="I13" s="63"/>
      <c r="J13" s="63"/>
    </row>
    <row r="14" spans="1:10" ht="21" customHeight="1" x14ac:dyDescent="0.25">
      <c r="A14" s="63" t="s">
        <v>73</v>
      </c>
      <c r="B14" s="63"/>
      <c r="C14" s="63"/>
      <c r="D14" s="63"/>
      <c r="E14" s="63"/>
      <c r="F14" s="63"/>
      <c r="G14" s="63"/>
      <c r="H14" s="63"/>
      <c r="I14" s="63"/>
      <c r="J14" s="63"/>
    </row>
    <row r="15" spans="1:10" ht="21" customHeight="1" x14ac:dyDescent="0.25">
      <c r="A15" s="63" t="s">
        <v>74</v>
      </c>
      <c r="B15" s="63"/>
      <c r="C15" s="63"/>
      <c r="D15" s="63"/>
      <c r="E15" s="63"/>
      <c r="F15" s="63"/>
      <c r="G15" s="63"/>
      <c r="H15" s="63"/>
      <c r="I15" s="63"/>
      <c r="J15" s="63"/>
    </row>
    <row r="16" spans="1:10" ht="21" customHeight="1" x14ac:dyDescent="0.25">
      <c r="A16" s="63" t="s">
        <v>75</v>
      </c>
      <c r="B16" s="63"/>
      <c r="C16" s="63"/>
      <c r="D16" s="63"/>
      <c r="E16" s="63"/>
      <c r="F16" s="63"/>
      <c r="G16" s="63"/>
      <c r="H16" s="63"/>
      <c r="I16" s="63"/>
      <c r="J16" s="63"/>
    </row>
    <row r="17" spans="1:10" ht="21" customHeight="1" x14ac:dyDescent="0.25">
      <c r="A17" s="63" t="s">
        <v>77</v>
      </c>
      <c r="B17" s="63"/>
      <c r="C17" s="63"/>
      <c r="D17" s="63"/>
      <c r="E17" s="63"/>
      <c r="F17" s="63"/>
      <c r="G17" s="63"/>
      <c r="H17" s="63"/>
      <c r="I17" s="63"/>
      <c r="J17" s="63"/>
    </row>
    <row r="18" spans="1:10" ht="21" customHeight="1" x14ac:dyDescent="0.25">
      <c r="A18" s="63" t="s">
        <v>78</v>
      </c>
      <c r="B18" s="63"/>
      <c r="C18" s="63"/>
      <c r="D18" s="63"/>
      <c r="E18" s="63"/>
      <c r="F18" s="63"/>
      <c r="G18" s="63"/>
      <c r="H18" s="63"/>
      <c r="I18" s="63"/>
      <c r="J18" s="63"/>
    </row>
    <row r="19" spans="1:10" ht="21" customHeight="1" x14ac:dyDescent="0.25">
      <c r="A19" s="36"/>
      <c r="B19" s="65" t="s">
        <v>79</v>
      </c>
      <c r="C19" s="65"/>
      <c r="D19" s="65"/>
      <c r="E19" s="65"/>
      <c r="F19" s="65"/>
      <c r="G19" s="65"/>
      <c r="H19" s="65"/>
      <c r="I19" s="65"/>
      <c r="J19" s="65"/>
    </row>
    <row r="20" spans="1:10" ht="21" customHeight="1" x14ac:dyDescent="0.25">
      <c r="A20" s="36"/>
      <c r="B20" s="65" t="s">
        <v>177</v>
      </c>
      <c r="C20" s="65"/>
      <c r="D20" s="65"/>
      <c r="E20" s="65"/>
      <c r="F20" s="65"/>
      <c r="G20" s="65"/>
      <c r="H20" s="65"/>
      <c r="I20" s="65"/>
      <c r="J20" s="65"/>
    </row>
    <row r="21" spans="1:10" ht="21" customHeight="1" x14ac:dyDescent="0.25">
      <c r="A21" s="36"/>
      <c r="B21" s="65" t="s">
        <v>81</v>
      </c>
      <c r="C21" s="65"/>
      <c r="D21" s="65"/>
      <c r="E21" s="65"/>
      <c r="F21" s="65"/>
      <c r="G21" s="65"/>
      <c r="H21" s="65"/>
      <c r="I21" s="65"/>
      <c r="J21" s="65"/>
    </row>
    <row r="22" spans="1:10" ht="21" customHeight="1" x14ac:dyDescent="0.25">
      <c r="A22" s="63" t="s">
        <v>83</v>
      </c>
      <c r="B22" s="63"/>
      <c r="C22" s="63"/>
      <c r="D22" s="63"/>
      <c r="E22" s="63"/>
      <c r="F22" s="63"/>
      <c r="G22" s="63"/>
      <c r="H22" s="63"/>
      <c r="I22" s="63"/>
      <c r="J22" s="63"/>
    </row>
    <row r="23" spans="1:10" ht="21" customHeight="1" x14ac:dyDescent="0.25">
      <c r="A23" s="63" t="s">
        <v>84</v>
      </c>
      <c r="B23" s="63"/>
      <c r="C23" s="63"/>
      <c r="D23" s="63"/>
      <c r="E23" s="63"/>
      <c r="F23" s="63"/>
      <c r="G23" s="63"/>
      <c r="H23" s="63"/>
      <c r="I23" s="63"/>
      <c r="J23" s="63"/>
    </row>
    <row r="24" spans="1:10" x14ac:dyDescent="0.25">
      <c r="A24" s="34"/>
      <c r="B24" s="34"/>
      <c r="C24" s="34"/>
      <c r="D24" s="34"/>
      <c r="E24" s="34"/>
      <c r="F24" s="34"/>
      <c r="G24" s="34"/>
      <c r="H24" s="34"/>
      <c r="I24" s="34"/>
      <c r="J24" s="34"/>
    </row>
    <row r="25" spans="1:10" x14ac:dyDescent="0.25">
      <c r="A25" s="37" t="s">
        <v>206</v>
      </c>
    </row>
  </sheetData>
  <sheetProtection sheet="1" objects="1" scenarios="1"/>
  <mergeCells count="21">
    <mergeCell ref="B5:J5"/>
    <mergeCell ref="B6:J6"/>
    <mergeCell ref="B7:J7"/>
    <mergeCell ref="A8:J8"/>
    <mergeCell ref="B9:J9"/>
    <mergeCell ref="A22:J22"/>
    <mergeCell ref="A23:J23"/>
    <mergeCell ref="C1:G2"/>
    <mergeCell ref="A16:J16"/>
    <mergeCell ref="A17:J17"/>
    <mergeCell ref="A18:J18"/>
    <mergeCell ref="B19:J19"/>
    <mergeCell ref="B20:J20"/>
    <mergeCell ref="B21:J21"/>
    <mergeCell ref="B10:J10"/>
    <mergeCell ref="A11:J11"/>
    <mergeCell ref="A12:J12"/>
    <mergeCell ref="A13:J13"/>
    <mergeCell ref="A14:J14"/>
    <mergeCell ref="A15:J15"/>
    <mergeCell ref="A4:J4"/>
  </mergeCells>
  <hyperlinks>
    <hyperlink ref="B5:J5" location="'I. DESEMPEÑO DEL PUESTO DE TRAB'!B15" display="I.I ACTIVIDAD DOCENTE"/>
    <hyperlink ref="B6:J6" location="'I. DESEMPEÑO DEL PUESTO DE TRAB'!B32" display="I.II ACTIVIDAD INVESTIGADORA"/>
    <hyperlink ref="B7:J7" location="'I. DESEMPEÑO DEL PUESTO DE TRAB'!B47" display="I.III ACTIVIDAD DE GESTIÓN"/>
    <hyperlink ref="A8:J8" location="'II. CONDICIONES DESRROLLO PUEST'!A12" display="II.CONDICIONES PARA EL DESARROLLO DEL TRABAJO"/>
    <hyperlink ref="A4:J4" location="'I. DESEMPEÑO DEL PUESTO DE TRAB'!A12" display="I.DESEMPEÑO DEL PUESTO DE TRABAJO"/>
    <hyperlink ref="B9:J9" location="'II. CONDICIONES DESRROLLO PUEST'!A19" display="II.I ÁMBITO GENERAL"/>
    <hyperlink ref="B10:J10" location="'II. CONDICIONES DESRROLLO PUEST'!A27" display="II.II ÁMBITO DOCENTE/INVESTIGADOR"/>
    <hyperlink ref="A11:J11" location="'III PARTICIPACION'!A12" display="III. PARTICIPACIÓN"/>
    <hyperlink ref="A12:J12" location="'IV. FORMACIÓN EVALUACIÓN'!A12" display="IV. FORMACIÓN/EVALUACIÓN"/>
    <hyperlink ref="A13:J13" location="'V. RELACIONES INTERNAS DE TRABA'!A12" display="V. RELACIONES INTERNAS DE TRABAJO"/>
    <hyperlink ref="A14:J14" location="'VI. COMUNICACIÓN DESARRLLO TRAB'!A12" display="VI. COMUNICACIÓN PARA EL DESARROLLO DEL TRABAJO. "/>
    <hyperlink ref="A15:J15" location="'VII. PROMOCIÓN Y DESARROLLO TRA'!A12" display="VII. PROMOCIÓN Y DESARROLLO DE CARRERA."/>
    <hyperlink ref="A16:J16" location="'VIII.RECOMPENSAS, RECONOCIMIENT'!A12" display="VIII.RECOMPENSAS, RECONOCIMIENTOS Y ATENCIÓN A LAS PERSONAS. "/>
    <hyperlink ref="A17:J17" location="'IX. VALORACIÓN GENERAL.'!A12" display="IX. VALORACIÓN GENERAL."/>
    <hyperlink ref="A18:J18" location="'X. EVALUACIÓN DE LA ACCIÓN LIDE'!A12" display="X. EVALUACIÓN DE LA ACCIÓN DEL LIDERAZGO."/>
    <hyperlink ref="A22:J22" location="'XI. OPINIÓN GENERAL INSTITUCION'!A12" display="XI. OPINIÓN GENERAL SOBRE LA INSTITUCIÓN."/>
    <hyperlink ref="A23:J23" location="'XII. OPINIÓN GENERAL ENCUESTA'!A12" display="XII. OPINIÓN GENERAL SOBRE LA ENCUESTA."/>
    <hyperlink ref="B19:J19" location="'X. EVALUACIÓN DE LA ACCIÓN LIDE'!A16" display="X.I. ÁMBITO DIRECTOR/A DEL DEPARTAMENTO."/>
    <hyperlink ref="B20:J20" location="'X. EVALUACIÓN DE LA ACCIÓN LIDE'!A26" display="X.II. ÁMBITO DECANO/A O DIRECTOR/A DEL CENTRO"/>
    <hyperlink ref="B21:J21" location="'X. EVALUACIÓN DE LA ACCIÓN LIDE'!A35" display="X.III. ÁMBITO EQUIPO DE DIRECCIÓN DE LA UNIVERSIDAD."/>
  </hyperlink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8"/>
  <sheetViews>
    <sheetView showGridLines="0" view="pageBreakPreview" topLeftCell="D1" zoomScale="95" zoomScaleNormal="40" zoomScaleSheetLayoutView="95" workbookViewId="0">
      <selection activeCell="N10" sqref="N10"/>
    </sheetView>
  </sheetViews>
  <sheetFormatPr baseColWidth="10" defaultRowHeight="15" x14ac:dyDescent="0.25"/>
  <cols>
    <col min="24" max="24" width="13.5703125" customWidth="1"/>
    <col min="25" max="25" width="11.42578125" customWidth="1"/>
    <col min="31" max="31" width="18.7109375" customWidth="1"/>
    <col min="32" max="32" width="21.140625" customWidth="1"/>
    <col min="33" max="33" width="12" bestFit="1" customWidth="1"/>
  </cols>
  <sheetData>
    <row r="1" spans="1:36" s="2" customFormat="1" x14ac:dyDescent="0.25"/>
    <row r="2" spans="1:36" s="2" customFormat="1" x14ac:dyDescent="0.25"/>
    <row r="3" spans="1:36" s="2" customFormat="1" x14ac:dyDescent="0.25"/>
    <row r="4" spans="1:36" s="2" customFormat="1" x14ac:dyDescent="0.25"/>
    <row r="5" spans="1:36"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row>
    <row r="6" spans="1:36" s="2" customFormat="1" ht="15" customHeight="1" x14ac:dyDescent="0.25">
      <c r="A6" s="70" t="s">
        <v>810</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row>
    <row r="7" spans="1:36" s="2" customFormat="1" x14ac:dyDescent="0.25">
      <c r="A7" s="71" t="s">
        <v>207</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row>
    <row r="8" spans="1:36" s="2" customFormat="1" x14ac:dyDescent="0.25"/>
    <row r="9" spans="1:36" s="2" customFormat="1" ht="15.75" customHeight="1" x14ac:dyDescent="0.25"/>
    <row r="10" spans="1:36" s="2" customFormat="1" ht="15.75" customHeight="1" x14ac:dyDescent="0.25"/>
    <row r="11" spans="1:36" s="2" customFormat="1" x14ac:dyDescent="0.25"/>
    <row r="12" spans="1:36" s="2" customFormat="1" ht="18.75" customHeight="1" x14ac:dyDescent="0.25">
      <c r="A12" s="62" t="s">
        <v>61</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row>
    <row r="14" spans="1:36" s="2" customFormat="1" ht="15.75" thickBot="1" x14ac:dyDescent="0.3"/>
    <row r="15" spans="1:36" s="9" customFormat="1" ht="33.75" customHeight="1" x14ac:dyDescent="0.25">
      <c r="A15" s="7"/>
      <c r="B15" s="72" t="s">
        <v>62</v>
      </c>
      <c r="C15" s="72"/>
      <c r="D15" s="72"/>
      <c r="E15" s="72"/>
      <c r="F15" s="72"/>
      <c r="G15" s="72"/>
      <c r="H15" s="72"/>
      <c r="I15" s="72"/>
      <c r="J15" s="72"/>
      <c r="K15" s="72"/>
      <c r="L15" s="72"/>
      <c r="M15" s="72"/>
      <c r="N15" s="72"/>
      <c r="O15" s="72"/>
      <c r="P15" s="72"/>
      <c r="Q15" s="73"/>
      <c r="R15" s="20">
        <v>1</v>
      </c>
      <c r="S15" s="20">
        <v>2</v>
      </c>
      <c r="T15" s="20">
        <v>3</v>
      </c>
      <c r="U15" s="20">
        <v>4</v>
      </c>
      <c r="V15" s="20">
        <v>5</v>
      </c>
      <c r="W15" s="20" t="s">
        <v>85</v>
      </c>
      <c r="X15" s="8" t="s">
        <v>86</v>
      </c>
      <c r="Y15" s="20">
        <v>1</v>
      </c>
      <c r="Z15" s="20">
        <v>2</v>
      </c>
      <c r="AA15" s="20">
        <v>3</v>
      </c>
      <c r="AB15" s="20">
        <v>4</v>
      </c>
      <c r="AC15" s="20">
        <v>5</v>
      </c>
      <c r="AD15" s="20" t="s">
        <v>85</v>
      </c>
      <c r="AE15" s="21" t="s">
        <v>87</v>
      </c>
      <c r="AF15" s="22" t="s">
        <v>88</v>
      </c>
      <c r="AG15" s="20" t="s">
        <v>89</v>
      </c>
      <c r="AH15" s="20" t="s">
        <v>90</v>
      </c>
      <c r="AI15" s="20" t="s">
        <v>91</v>
      </c>
      <c r="AJ15" s="20" t="s">
        <v>92</v>
      </c>
    </row>
    <row r="16" spans="1:36" s="19" customFormat="1" ht="20.100000000000001" customHeight="1" x14ac:dyDescent="0.25">
      <c r="A16" s="10">
        <v>1</v>
      </c>
      <c r="B16" s="74" t="s">
        <v>63</v>
      </c>
      <c r="C16" s="75" t="s">
        <v>63</v>
      </c>
      <c r="D16" s="75" t="s">
        <v>63</v>
      </c>
      <c r="E16" s="75" t="s">
        <v>63</v>
      </c>
      <c r="F16" s="75" t="s">
        <v>63</v>
      </c>
      <c r="G16" s="75" t="s">
        <v>63</v>
      </c>
      <c r="H16" s="75" t="s">
        <v>63</v>
      </c>
      <c r="I16" s="75" t="s">
        <v>63</v>
      </c>
      <c r="J16" s="75" t="s">
        <v>63</v>
      </c>
      <c r="K16" s="75" t="s">
        <v>63</v>
      </c>
      <c r="L16" s="75" t="s">
        <v>63</v>
      </c>
      <c r="M16" s="75" t="s">
        <v>63</v>
      </c>
      <c r="N16" s="75" t="s">
        <v>63</v>
      </c>
      <c r="O16" s="75" t="s">
        <v>63</v>
      </c>
      <c r="P16" s="75" t="s">
        <v>63</v>
      </c>
      <c r="Q16" s="75" t="s">
        <v>63</v>
      </c>
      <c r="R16" s="11">
        <v>5</v>
      </c>
      <c r="S16" s="11">
        <v>12</v>
      </c>
      <c r="T16" s="11">
        <v>28</v>
      </c>
      <c r="U16" s="11">
        <v>90</v>
      </c>
      <c r="V16" s="11">
        <v>220</v>
      </c>
      <c r="W16" s="11">
        <v>20</v>
      </c>
      <c r="X16" s="12">
        <v>375</v>
      </c>
      <c r="Y16" s="13">
        <f t="shared" ref="Y16:AD17" si="0">R16/$X16</f>
        <v>1.3333333333333334E-2</v>
      </c>
      <c r="Z16" s="13">
        <f t="shared" si="0"/>
        <v>3.2000000000000001E-2</v>
      </c>
      <c r="AA16" s="13">
        <f t="shared" si="0"/>
        <v>7.4666666666666673E-2</v>
      </c>
      <c r="AB16" s="13">
        <f t="shared" si="0"/>
        <v>0.24</v>
      </c>
      <c r="AC16" s="13">
        <f t="shared" si="0"/>
        <v>0.58666666666666667</v>
      </c>
      <c r="AD16" s="14">
        <f t="shared" si="0"/>
        <v>5.3333333333333337E-2</v>
      </c>
      <c r="AE16" s="15">
        <f>(R16+S16)/(R16+S16+T16+U16+V16)</f>
        <v>4.788732394366197E-2</v>
      </c>
      <c r="AF16" s="16">
        <f t="shared" ref="AF16:AF17" si="1">(T16+U16+V16)/(R16+S16+T16+U16+V16)</f>
        <v>0.95211267605633798</v>
      </c>
      <c r="AG16" s="17">
        <v>4.43</v>
      </c>
      <c r="AH16" s="17">
        <v>0.88</v>
      </c>
      <c r="AI16" s="43">
        <v>5</v>
      </c>
      <c r="AJ16" s="43">
        <v>5</v>
      </c>
    </row>
    <row r="17" spans="1:36" s="19" customFormat="1" ht="20.100000000000001" customHeight="1" x14ac:dyDescent="0.25">
      <c r="A17" s="10">
        <v>2</v>
      </c>
      <c r="B17" s="74" t="s">
        <v>93</v>
      </c>
      <c r="C17" s="75" t="s">
        <v>93</v>
      </c>
      <c r="D17" s="75" t="s">
        <v>93</v>
      </c>
      <c r="E17" s="75" t="s">
        <v>93</v>
      </c>
      <c r="F17" s="75" t="s">
        <v>93</v>
      </c>
      <c r="G17" s="75" t="s">
        <v>93</v>
      </c>
      <c r="H17" s="75" t="s">
        <v>93</v>
      </c>
      <c r="I17" s="75" t="s">
        <v>93</v>
      </c>
      <c r="J17" s="75" t="s">
        <v>93</v>
      </c>
      <c r="K17" s="75" t="s">
        <v>93</v>
      </c>
      <c r="L17" s="75" t="s">
        <v>93</v>
      </c>
      <c r="M17" s="75" t="s">
        <v>93</v>
      </c>
      <c r="N17" s="75" t="s">
        <v>93</v>
      </c>
      <c r="O17" s="75" t="s">
        <v>93</v>
      </c>
      <c r="P17" s="75" t="s">
        <v>93</v>
      </c>
      <c r="Q17" s="75" t="s">
        <v>93</v>
      </c>
      <c r="R17" s="11">
        <v>6</v>
      </c>
      <c r="S17" s="11">
        <v>10</v>
      </c>
      <c r="T17" s="11">
        <v>14</v>
      </c>
      <c r="U17" s="11">
        <v>78</v>
      </c>
      <c r="V17" s="11">
        <v>265</v>
      </c>
      <c r="W17" s="11">
        <v>2</v>
      </c>
      <c r="X17" s="12">
        <v>375</v>
      </c>
      <c r="Y17" s="13">
        <f t="shared" si="0"/>
        <v>1.6E-2</v>
      </c>
      <c r="Z17" s="13">
        <f t="shared" si="0"/>
        <v>2.6666666666666668E-2</v>
      </c>
      <c r="AA17" s="13">
        <f t="shared" si="0"/>
        <v>3.7333333333333336E-2</v>
      </c>
      <c r="AB17" s="13">
        <f t="shared" si="0"/>
        <v>0.20799999999999999</v>
      </c>
      <c r="AC17" s="13">
        <f t="shared" si="0"/>
        <v>0.70666666666666667</v>
      </c>
      <c r="AD17" s="14">
        <f t="shared" si="0"/>
        <v>5.3333333333333332E-3</v>
      </c>
      <c r="AE17" s="15">
        <f t="shared" ref="AE17" si="2">(R17+S17)/(R17+S17+T17+U17+V17)</f>
        <v>4.2895442359249331E-2</v>
      </c>
      <c r="AF17" s="16">
        <f t="shared" si="1"/>
        <v>0.95710455764075064</v>
      </c>
      <c r="AG17" s="17">
        <v>4.57</v>
      </c>
      <c r="AH17" s="17">
        <v>0.82</v>
      </c>
      <c r="AI17" s="43">
        <v>5</v>
      </c>
      <c r="AJ17" s="43">
        <v>5</v>
      </c>
    </row>
    <row r="18" spans="1:36" s="19" customFormat="1" ht="20.100000000000001" customHeight="1" x14ac:dyDescent="0.25">
      <c r="A18" s="10">
        <v>3</v>
      </c>
      <c r="B18" s="74" t="s">
        <v>94</v>
      </c>
      <c r="C18" s="75" t="s">
        <v>94</v>
      </c>
      <c r="D18" s="75" t="s">
        <v>94</v>
      </c>
      <c r="E18" s="75" t="s">
        <v>94</v>
      </c>
      <c r="F18" s="75" t="s">
        <v>94</v>
      </c>
      <c r="G18" s="75" t="s">
        <v>94</v>
      </c>
      <c r="H18" s="75" t="s">
        <v>94</v>
      </c>
      <c r="I18" s="75" t="s">
        <v>94</v>
      </c>
      <c r="J18" s="75" t="s">
        <v>94</v>
      </c>
      <c r="K18" s="75" t="s">
        <v>94</v>
      </c>
      <c r="L18" s="75" t="s">
        <v>94</v>
      </c>
      <c r="M18" s="75" t="s">
        <v>94</v>
      </c>
      <c r="N18" s="75" t="s">
        <v>94</v>
      </c>
      <c r="O18" s="75" t="s">
        <v>94</v>
      </c>
      <c r="P18" s="75" t="s">
        <v>94</v>
      </c>
      <c r="Q18" s="75" t="s">
        <v>94</v>
      </c>
      <c r="R18" s="11">
        <v>13</v>
      </c>
      <c r="S18" s="11">
        <v>29</v>
      </c>
      <c r="T18" s="11">
        <v>69</v>
      </c>
      <c r="U18" s="11">
        <v>122</v>
      </c>
      <c r="V18" s="11">
        <v>141</v>
      </c>
      <c r="W18" s="11">
        <v>1</v>
      </c>
      <c r="X18" s="12">
        <v>375</v>
      </c>
      <c r="Y18" s="13">
        <f t="shared" ref="Y18:Y29" si="3">R18/$X18</f>
        <v>3.4666666666666665E-2</v>
      </c>
      <c r="Z18" s="13">
        <f t="shared" ref="Z18:Z29" si="4">S18/$X18</f>
        <v>7.7333333333333337E-2</v>
      </c>
      <c r="AA18" s="13">
        <f t="shared" ref="AA18:AA29" si="5">T18/$X18</f>
        <v>0.184</v>
      </c>
      <c r="AB18" s="13">
        <f t="shared" ref="AB18:AB29" si="6">U18/$X18</f>
        <v>0.32533333333333331</v>
      </c>
      <c r="AC18" s="13">
        <f t="shared" ref="AC18:AC29" si="7">V18/$X18</f>
        <v>0.376</v>
      </c>
      <c r="AD18" s="14">
        <f t="shared" ref="AD18:AD29" si="8">W18/$X18</f>
        <v>2.6666666666666666E-3</v>
      </c>
      <c r="AE18" s="15">
        <f t="shared" ref="AE18:AE29" si="9">(R18+S18)/(R18+S18+T18+U18+V18)</f>
        <v>0.11229946524064172</v>
      </c>
      <c r="AF18" s="16">
        <f t="shared" ref="AF18:AF29" si="10">(T18+U18+V18)/(R18+S18+T18+U18+V18)</f>
        <v>0.88770053475935828</v>
      </c>
      <c r="AG18" s="17">
        <v>3.93</v>
      </c>
      <c r="AH18" s="17">
        <v>1.0900000000000001</v>
      </c>
      <c r="AI18" s="43">
        <v>4</v>
      </c>
      <c r="AJ18" s="43">
        <v>5</v>
      </c>
    </row>
    <row r="19" spans="1:36" s="19" customFormat="1" ht="20.100000000000001" customHeight="1" x14ac:dyDescent="0.25">
      <c r="A19" s="10">
        <v>4</v>
      </c>
      <c r="B19" s="74" t="s">
        <v>95</v>
      </c>
      <c r="C19" s="75" t="s">
        <v>95</v>
      </c>
      <c r="D19" s="75" t="s">
        <v>95</v>
      </c>
      <c r="E19" s="75" t="s">
        <v>95</v>
      </c>
      <c r="F19" s="75" t="s">
        <v>95</v>
      </c>
      <c r="G19" s="75" t="s">
        <v>95</v>
      </c>
      <c r="H19" s="75" t="s">
        <v>95</v>
      </c>
      <c r="I19" s="75" t="s">
        <v>95</v>
      </c>
      <c r="J19" s="75" t="s">
        <v>95</v>
      </c>
      <c r="K19" s="75" t="s">
        <v>95</v>
      </c>
      <c r="L19" s="75" t="s">
        <v>95</v>
      </c>
      <c r="M19" s="75" t="s">
        <v>95</v>
      </c>
      <c r="N19" s="75" t="s">
        <v>95</v>
      </c>
      <c r="O19" s="75" t="s">
        <v>95</v>
      </c>
      <c r="P19" s="75" t="s">
        <v>95</v>
      </c>
      <c r="Q19" s="75" t="s">
        <v>95</v>
      </c>
      <c r="R19" s="11">
        <v>18</v>
      </c>
      <c r="S19" s="11">
        <v>33</v>
      </c>
      <c r="T19" s="11">
        <v>95</v>
      </c>
      <c r="U19" s="11">
        <v>120</v>
      </c>
      <c r="V19" s="11">
        <v>99</v>
      </c>
      <c r="W19" s="11">
        <v>10</v>
      </c>
      <c r="X19" s="12">
        <v>375</v>
      </c>
      <c r="Y19" s="13">
        <f t="shared" si="3"/>
        <v>4.8000000000000001E-2</v>
      </c>
      <c r="Z19" s="13">
        <f t="shared" si="4"/>
        <v>8.7999999999999995E-2</v>
      </c>
      <c r="AA19" s="13">
        <f t="shared" si="5"/>
        <v>0.25333333333333335</v>
      </c>
      <c r="AB19" s="13">
        <f t="shared" si="6"/>
        <v>0.32</v>
      </c>
      <c r="AC19" s="13">
        <f t="shared" si="7"/>
        <v>0.26400000000000001</v>
      </c>
      <c r="AD19" s="14">
        <f t="shared" si="8"/>
        <v>2.6666666666666668E-2</v>
      </c>
      <c r="AE19" s="15">
        <f t="shared" si="9"/>
        <v>0.13972602739726028</v>
      </c>
      <c r="AF19" s="16">
        <f t="shared" si="10"/>
        <v>0.86027397260273974</v>
      </c>
      <c r="AG19" s="17">
        <v>3.68</v>
      </c>
      <c r="AH19" s="17">
        <v>1.1100000000000001</v>
      </c>
      <c r="AI19" s="43">
        <v>4</v>
      </c>
      <c r="AJ19" s="43">
        <v>4</v>
      </c>
    </row>
    <row r="20" spans="1:36" s="19" customFormat="1" ht="20.100000000000001" customHeight="1" x14ac:dyDescent="0.25">
      <c r="A20" s="10">
        <v>5</v>
      </c>
      <c r="B20" s="74" t="s">
        <v>96</v>
      </c>
      <c r="C20" s="75" t="s">
        <v>96</v>
      </c>
      <c r="D20" s="75" t="s">
        <v>96</v>
      </c>
      <c r="E20" s="75" t="s">
        <v>96</v>
      </c>
      <c r="F20" s="75" t="s">
        <v>96</v>
      </c>
      <c r="G20" s="75" t="s">
        <v>96</v>
      </c>
      <c r="H20" s="75" t="s">
        <v>96</v>
      </c>
      <c r="I20" s="75" t="s">
        <v>96</v>
      </c>
      <c r="J20" s="75" t="s">
        <v>96</v>
      </c>
      <c r="K20" s="75" t="s">
        <v>96</v>
      </c>
      <c r="L20" s="75" t="s">
        <v>96</v>
      </c>
      <c r="M20" s="75" t="s">
        <v>96</v>
      </c>
      <c r="N20" s="75" t="s">
        <v>96</v>
      </c>
      <c r="O20" s="75" t="s">
        <v>96</v>
      </c>
      <c r="P20" s="75" t="s">
        <v>96</v>
      </c>
      <c r="Q20" s="75" t="s">
        <v>96</v>
      </c>
      <c r="R20" s="11">
        <v>11</v>
      </c>
      <c r="S20" s="11">
        <v>21</v>
      </c>
      <c r="T20" s="11">
        <v>58</v>
      </c>
      <c r="U20" s="11">
        <v>108</v>
      </c>
      <c r="V20" s="11">
        <v>170</v>
      </c>
      <c r="W20" s="11">
        <v>7</v>
      </c>
      <c r="X20" s="12">
        <v>375</v>
      </c>
      <c r="Y20" s="13">
        <f t="shared" si="3"/>
        <v>2.9333333333333333E-2</v>
      </c>
      <c r="Z20" s="13">
        <f t="shared" si="4"/>
        <v>5.6000000000000001E-2</v>
      </c>
      <c r="AA20" s="13">
        <f t="shared" si="5"/>
        <v>0.15466666666666667</v>
      </c>
      <c r="AB20" s="13">
        <f t="shared" si="6"/>
        <v>0.28799999999999998</v>
      </c>
      <c r="AC20" s="13">
        <f t="shared" si="7"/>
        <v>0.45333333333333331</v>
      </c>
      <c r="AD20" s="14">
        <f t="shared" si="8"/>
        <v>1.8666666666666668E-2</v>
      </c>
      <c r="AE20" s="15">
        <f t="shared" si="9"/>
        <v>8.6956521739130432E-2</v>
      </c>
      <c r="AF20" s="16">
        <f t="shared" si="10"/>
        <v>0.91304347826086951</v>
      </c>
      <c r="AG20" s="17">
        <v>4.0999999999999996</v>
      </c>
      <c r="AH20" s="17">
        <v>1.05</v>
      </c>
      <c r="AI20" s="43">
        <v>4</v>
      </c>
      <c r="AJ20" s="43">
        <v>5</v>
      </c>
    </row>
    <row r="21" spans="1:36" s="19" customFormat="1" ht="20.100000000000001" customHeight="1" x14ac:dyDescent="0.25">
      <c r="A21" s="10">
        <v>6</v>
      </c>
      <c r="B21" s="74" t="s">
        <v>64</v>
      </c>
      <c r="C21" s="75" t="s">
        <v>64</v>
      </c>
      <c r="D21" s="75" t="s">
        <v>64</v>
      </c>
      <c r="E21" s="75" t="s">
        <v>64</v>
      </c>
      <c r="F21" s="75" t="s">
        <v>64</v>
      </c>
      <c r="G21" s="75" t="s">
        <v>64</v>
      </c>
      <c r="H21" s="75" t="s">
        <v>64</v>
      </c>
      <c r="I21" s="75" t="s">
        <v>64</v>
      </c>
      <c r="J21" s="75" t="s">
        <v>64</v>
      </c>
      <c r="K21" s="75" t="s">
        <v>64</v>
      </c>
      <c r="L21" s="75" t="s">
        <v>64</v>
      </c>
      <c r="M21" s="75" t="s">
        <v>64</v>
      </c>
      <c r="N21" s="75" t="s">
        <v>64</v>
      </c>
      <c r="O21" s="75" t="s">
        <v>64</v>
      </c>
      <c r="P21" s="75" t="s">
        <v>64</v>
      </c>
      <c r="Q21" s="75" t="s">
        <v>64</v>
      </c>
      <c r="R21" s="11">
        <v>21</v>
      </c>
      <c r="S21" s="11">
        <v>21</v>
      </c>
      <c r="T21" s="11">
        <v>65</v>
      </c>
      <c r="U21" s="11">
        <v>121</v>
      </c>
      <c r="V21" s="11">
        <v>140</v>
      </c>
      <c r="W21" s="11">
        <v>7</v>
      </c>
      <c r="X21" s="12">
        <v>375</v>
      </c>
      <c r="Y21" s="13">
        <f t="shared" si="3"/>
        <v>5.6000000000000001E-2</v>
      </c>
      <c r="Z21" s="13">
        <f t="shared" si="4"/>
        <v>5.6000000000000001E-2</v>
      </c>
      <c r="AA21" s="13">
        <f t="shared" si="5"/>
        <v>0.17333333333333334</v>
      </c>
      <c r="AB21" s="13">
        <f t="shared" si="6"/>
        <v>0.32266666666666666</v>
      </c>
      <c r="AC21" s="13">
        <f t="shared" si="7"/>
        <v>0.37333333333333335</v>
      </c>
      <c r="AD21" s="14">
        <f t="shared" si="8"/>
        <v>1.8666666666666668E-2</v>
      </c>
      <c r="AE21" s="15">
        <f t="shared" si="9"/>
        <v>0.11413043478260869</v>
      </c>
      <c r="AF21" s="16">
        <f t="shared" si="10"/>
        <v>0.88586956521739135</v>
      </c>
      <c r="AG21" s="17">
        <v>3.92</v>
      </c>
      <c r="AH21" s="17">
        <v>1.1399999999999999</v>
      </c>
      <c r="AI21" s="43">
        <v>4</v>
      </c>
      <c r="AJ21" s="43">
        <v>5</v>
      </c>
    </row>
    <row r="22" spans="1:36" s="19" customFormat="1" ht="20.100000000000001" customHeight="1" x14ac:dyDescent="0.25">
      <c r="A22" s="10">
        <v>7</v>
      </c>
      <c r="B22" s="74" t="s">
        <v>97</v>
      </c>
      <c r="C22" s="75" t="s">
        <v>97</v>
      </c>
      <c r="D22" s="75" t="s">
        <v>97</v>
      </c>
      <c r="E22" s="75" t="s">
        <v>97</v>
      </c>
      <c r="F22" s="75" t="s">
        <v>97</v>
      </c>
      <c r="G22" s="75" t="s">
        <v>97</v>
      </c>
      <c r="H22" s="75" t="s">
        <v>97</v>
      </c>
      <c r="I22" s="75" t="s">
        <v>97</v>
      </c>
      <c r="J22" s="75" t="s">
        <v>97</v>
      </c>
      <c r="K22" s="75" t="s">
        <v>97</v>
      </c>
      <c r="L22" s="75" t="s">
        <v>97</v>
      </c>
      <c r="M22" s="75" t="s">
        <v>97</v>
      </c>
      <c r="N22" s="75" t="s">
        <v>97</v>
      </c>
      <c r="O22" s="75" t="s">
        <v>97</v>
      </c>
      <c r="P22" s="75" t="s">
        <v>97</v>
      </c>
      <c r="Q22" s="75" t="s">
        <v>97</v>
      </c>
      <c r="R22" s="11">
        <v>14</v>
      </c>
      <c r="S22" s="11">
        <v>12</v>
      </c>
      <c r="T22" s="11">
        <v>36</v>
      </c>
      <c r="U22" s="11">
        <v>57</v>
      </c>
      <c r="V22" s="11">
        <v>117</v>
      </c>
      <c r="W22" s="11">
        <v>139</v>
      </c>
      <c r="X22" s="12">
        <v>375</v>
      </c>
      <c r="Y22" s="13">
        <f t="shared" si="3"/>
        <v>3.7333333333333336E-2</v>
      </c>
      <c r="Z22" s="13">
        <f t="shared" si="4"/>
        <v>3.2000000000000001E-2</v>
      </c>
      <c r="AA22" s="13">
        <f t="shared" si="5"/>
        <v>9.6000000000000002E-2</v>
      </c>
      <c r="AB22" s="13">
        <f t="shared" si="6"/>
        <v>0.152</v>
      </c>
      <c r="AC22" s="13">
        <f t="shared" si="7"/>
        <v>0.312</v>
      </c>
      <c r="AD22" s="14">
        <f t="shared" si="8"/>
        <v>0.37066666666666664</v>
      </c>
      <c r="AE22" s="15">
        <f t="shared" si="9"/>
        <v>0.11016949152542373</v>
      </c>
      <c r="AF22" s="16">
        <f t="shared" si="10"/>
        <v>0.88983050847457623</v>
      </c>
      <c r="AG22" s="17">
        <v>4.0599999999999996</v>
      </c>
      <c r="AH22" s="17">
        <v>1.18</v>
      </c>
      <c r="AI22" s="43">
        <v>4</v>
      </c>
      <c r="AJ22" s="43">
        <v>5</v>
      </c>
    </row>
    <row r="23" spans="1:36" s="19" customFormat="1" ht="20.100000000000001" customHeight="1" x14ac:dyDescent="0.25">
      <c r="A23" s="10">
        <v>8</v>
      </c>
      <c r="B23" s="74" t="s">
        <v>98</v>
      </c>
      <c r="C23" s="75" t="s">
        <v>98</v>
      </c>
      <c r="D23" s="75" t="s">
        <v>98</v>
      </c>
      <c r="E23" s="75" t="s">
        <v>98</v>
      </c>
      <c r="F23" s="75" t="s">
        <v>98</v>
      </c>
      <c r="G23" s="75" t="s">
        <v>98</v>
      </c>
      <c r="H23" s="75" t="s">
        <v>98</v>
      </c>
      <c r="I23" s="75" t="s">
        <v>98</v>
      </c>
      <c r="J23" s="75" t="s">
        <v>98</v>
      </c>
      <c r="K23" s="75" t="s">
        <v>98</v>
      </c>
      <c r="L23" s="75" t="s">
        <v>98</v>
      </c>
      <c r="M23" s="75" t="s">
        <v>98</v>
      </c>
      <c r="N23" s="75" t="s">
        <v>98</v>
      </c>
      <c r="O23" s="75" t="s">
        <v>98</v>
      </c>
      <c r="P23" s="75" t="s">
        <v>98</v>
      </c>
      <c r="Q23" s="75" t="s">
        <v>98</v>
      </c>
      <c r="R23" s="11">
        <v>4</v>
      </c>
      <c r="S23" s="11">
        <v>16</v>
      </c>
      <c r="T23" s="11">
        <v>53</v>
      </c>
      <c r="U23" s="11">
        <v>123</v>
      </c>
      <c r="V23" s="11">
        <v>164</v>
      </c>
      <c r="W23" s="11">
        <v>15</v>
      </c>
      <c r="X23" s="12">
        <v>375</v>
      </c>
      <c r="Y23" s="13">
        <f t="shared" si="3"/>
        <v>1.0666666666666666E-2</v>
      </c>
      <c r="Z23" s="13">
        <f t="shared" si="4"/>
        <v>4.2666666666666665E-2</v>
      </c>
      <c r="AA23" s="13">
        <f t="shared" si="5"/>
        <v>0.14133333333333334</v>
      </c>
      <c r="AB23" s="13">
        <f t="shared" si="6"/>
        <v>0.32800000000000001</v>
      </c>
      <c r="AC23" s="13">
        <f t="shared" si="7"/>
        <v>0.43733333333333335</v>
      </c>
      <c r="AD23" s="14">
        <f t="shared" si="8"/>
        <v>0.04</v>
      </c>
      <c r="AE23" s="15">
        <f t="shared" si="9"/>
        <v>5.5555555555555552E-2</v>
      </c>
      <c r="AF23" s="16">
        <f t="shared" si="10"/>
        <v>0.94444444444444442</v>
      </c>
      <c r="AG23" s="17">
        <v>4.1900000000000004</v>
      </c>
      <c r="AH23" s="17">
        <v>0.92</v>
      </c>
      <c r="AI23" s="43">
        <v>4</v>
      </c>
      <c r="AJ23" s="43">
        <v>5</v>
      </c>
    </row>
    <row r="24" spans="1:36" s="19" customFormat="1" ht="20.100000000000001" customHeight="1" x14ac:dyDescent="0.25">
      <c r="A24" s="10">
        <v>9</v>
      </c>
      <c r="B24" s="74" t="s">
        <v>99</v>
      </c>
      <c r="C24" s="75" t="s">
        <v>99</v>
      </c>
      <c r="D24" s="75" t="s">
        <v>99</v>
      </c>
      <c r="E24" s="75" t="s">
        <v>99</v>
      </c>
      <c r="F24" s="75" t="s">
        <v>99</v>
      </c>
      <c r="G24" s="75" t="s">
        <v>99</v>
      </c>
      <c r="H24" s="75" t="s">
        <v>99</v>
      </c>
      <c r="I24" s="75" t="s">
        <v>99</v>
      </c>
      <c r="J24" s="75" t="s">
        <v>99</v>
      </c>
      <c r="K24" s="75" t="s">
        <v>99</v>
      </c>
      <c r="L24" s="75" t="s">
        <v>99</v>
      </c>
      <c r="M24" s="75" t="s">
        <v>99</v>
      </c>
      <c r="N24" s="75" t="s">
        <v>99</v>
      </c>
      <c r="O24" s="75" t="s">
        <v>99</v>
      </c>
      <c r="P24" s="75" t="s">
        <v>99</v>
      </c>
      <c r="Q24" s="75" t="s">
        <v>99</v>
      </c>
      <c r="R24" s="11">
        <v>17</v>
      </c>
      <c r="S24" s="11">
        <v>30</v>
      </c>
      <c r="T24" s="11">
        <v>52</v>
      </c>
      <c r="U24" s="11">
        <v>111</v>
      </c>
      <c r="V24" s="11">
        <v>156</v>
      </c>
      <c r="W24" s="11">
        <v>9</v>
      </c>
      <c r="X24" s="12">
        <v>375</v>
      </c>
      <c r="Y24" s="13">
        <f t="shared" si="3"/>
        <v>4.5333333333333337E-2</v>
      </c>
      <c r="Z24" s="13">
        <f t="shared" si="4"/>
        <v>0.08</v>
      </c>
      <c r="AA24" s="13">
        <f t="shared" si="5"/>
        <v>0.13866666666666666</v>
      </c>
      <c r="AB24" s="13">
        <f t="shared" si="6"/>
        <v>0.29599999999999999</v>
      </c>
      <c r="AC24" s="13">
        <f t="shared" si="7"/>
        <v>0.41599999999999998</v>
      </c>
      <c r="AD24" s="14">
        <f t="shared" si="8"/>
        <v>2.4E-2</v>
      </c>
      <c r="AE24" s="15">
        <f t="shared" si="9"/>
        <v>0.12841530054644809</v>
      </c>
      <c r="AF24" s="16">
        <f t="shared" si="10"/>
        <v>0.87158469945355188</v>
      </c>
      <c r="AG24" s="17">
        <v>3.98</v>
      </c>
      <c r="AH24" s="17">
        <v>1.1499999999999999</v>
      </c>
      <c r="AI24" s="43">
        <v>4</v>
      </c>
      <c r="AJ24" s="43">
        <v>5</v>
      </c>
    </row>
    <row r="25" spans="1:36" s="19" customFormat="1" ht="20.100000000000001" customHeight="1" x14ac:dyDescent="0.25">
      <c r="A25" s="10">
        <v>10</v>
      </c>
      <c r="B25" s="74" t="s">
        <v>100</v>
      </c>
      <c r="C25" s="75" t="s">
        <v>100</v>
      </c>
      <c r="D25" s="75" t="s">
        <v>100</v>
      </c>
      <c r="E25" s="75" t="s">
        <v>100</v>
      </c>
      <c r="F25" s="75" t="s">
        <v>100</v>
      </c>
      <c r="G25" s="75" t="s">
        <v>100</v>
      </c>
      <c r="H25" s="75" t="s">
        <v>100</v>
      </c>
      <c r="I25" s="75" t="s">
        <v>100</v>
      </c>
      <c r="J25" s="75" t="s">
        <v>100</v>
      </c>
      <c r="K25" s="75" t="s">
        <v>100</v>
      </c>
      <c r="L25" s="75" t="s">
        <v>100</v>
      </c>
      <c r="M25" s="75" t="s">
        <v>100</v>
      </c>
      <c r="N25" s="75" t="s">
        <v>100</v>
      </c>
      <c r="O25" s="75" t="s">
        <v>100</v>
      </c>
      <c r="P25" s="75" t="s">
        <v>100</v>
      </c>
      <c r="Q25" s="75" t="s">
        <v>100</v>
      </c>
      <c r="R25" s="11">
        <v>18</v>
      </c>
      <c r="S25" s="11">
        <v>35</v>
      </c>
      <c r="T25" s="11">
        <v>71</v>
      </c>
      <c r="U25" s="11">
        <v>106</v>
      </c>
      <c r="V25" s="11">
        <v>140</v>
      </c>
      <c r="W25" s="11">
        <v>5</v>
      </c>
      <c r="X25" s="12">
        <v>375</v>
      </c>
      <c r="Y25" s="13">
        <f t="shared" si="3"/>
        <v>4.8000000000000001E-2</v>
      </c>
      <c r="Z25" s="13">
        <f t="shared" si="4"/>
        <v>9.3333333333333338E-2</v>
      </c>
      <c r="AA25" s="13">
        <f t="shared" si="5"/>
        <v>0.18933333333333333</v>
      </c>
      <c r="AB25" s="13">
        <f t="shared" si="6"/>
        <v>0.28266666666666668</v>
      </c>
      <c r="AC25" s="13">
        <f t="shared" si="7"/>
        <v>0.37333333333333335</v>
      </c>
      <c r="AD25" s="14">
        <f t="shared" si="8"/>
        <v>1.3333333333333334E-2</v>
      </c>
      <c r="AE25" s="15">
        <f t="shared" si="9"/>
        <v>0.14324324324324325</v>
      </c>
      <c r="AF25" s="16">
        <f t="shared" si="10"/>
        <v>0.85675675675675678</v>
      </c>
      <c r="AG25" s="17">
        <v>3.85</v>
      </c>
      <c r="AH25" s="17">
        <v>1.17</v>
      </c>
      <c r="AI25" s="43">
        <v>4</v>
      </c>
      <c r="AJ25" s="43">
        <v>5</v>
      </c>
    </row>
    <row r="26" spans="1:36" s="19" customFormat="1" ht="20.100000000000001" customHeight="1" x14ac:dyDescent="0.25">
      <c r="A26" s="10">
        <v>11</v>
      </c>
      <c r="B26" s="74" t="s">
        <v>101</v>
      </c>
      <c r="C26" s="75" t="s">
        <v>101</v>
      </c>
      <c r="D26" s="75" t="s">
        <v>101</v>
      </c>
      <c r="E26" s="75" t="s">
        <v>101</v>
      </c>
      <c r="F26" s="75" t="s">
        <v>101</v>
      </c>
      <c r="G26" s="75" t="s">
        <v>101</v>
      </c>
      <c r="H26" s="75" t="s">
        <v>101</v>
      </c>
      <c r="I26" s="75" t="s">
        <v>101</v>
      </c>
      <c r="J26" s="75" t="s">
        <v>101</v>
      </c>
      <c r="K26" s="75" t="s">
        <v>101</v>
      </c>
      <c r="L26" s="75" t="s">
        <v>101</v>
      </c>
      <c r="M26" s="75" t="s">
        <v>101</v>
      </c>
      <c r="N26" s="75" t="s">
        <v>101</v>
      </c>
      <c r="O26" s="75" t="s">
        <v>101</v>
      </c>
      <c r="P26" s="75" t="s">
        <v>101</v>
      </c>
      <c r="Q26" s="75" t="s">
        <v>101</v>
      </c>
      <c r="R26" s="11">
        <v>19</v>
      </c>
      <c r="S26" s="11">
        <v>40</v>
      </c>
      <c r="T26" s="11">
        <v>65</v>
      </c>
      <c r="U26" s="11">
        <v>101</v>
      </c>
      <c r="V26" s="11">
        <v>133</v>
      </c>
      <c r="W26" s="11">
        <v>17</v>
      </c>
      <c r="X26" s="12">
        <v>375</v>
      </c>
      <c r="Y26" s="13">
        <f t="shared" si="3"/>
        <v>5.0666666666666665E-2</v>
      </c>
      <c r="Z26" s="13">
        <f t="shared" si="4"/>
        <v>0.10666666666666667</v>
      </c>
      <c r="AA26" s="13">
        <f t="shared" si="5"/>
        <v>0.17333333333333334</v>
      </c>
      <c r="AB26" s="13">
        <f t="shared" si="6"/>
        <v>0.26933333333333331</v>
      </c>
      <c r="AC26" s="13">
        <f t="shared" si="7"/>
        <v>0.35466666666666669</v>
      </c>
      <c r="AD26" s="14">
        <f t="shared" si="8"/>
        <v>4.5333333333333337E-2</v>
      </c>
      <c r="AE26" s="15">
        <f t="shared" si="9"/>
        <v>0.16480446927374301</v>
      </c>
      <c r="AF26" s="16">
        <f t="shared" si="10"/>
        <v>0.83519553072625696</v>
      </c>
      <c r="AG26" s="17">
        <v>3.81</v>
      </c>
      <c r="AH26" s="17">
        <v>1.2</v>
      </c>
      <c r="AI26" s="43">
        <v>4</v>
      </c>
      <c r="AJ26" s="43">
        <v>5</v>
      </c>
    </row>
    <row r="27" spans="1:36" s="19" customFormat="1" ht="20.100000000000001" customHeight="1" x14ac:dyDescent="0.25">
      <c r="A27" s="10">
        <v>12</v>
      </c>
      <c r="B27" s="74" t="s">
        <v>102</v>
      </c>
      <c r="C27" s="75" t="s">
        <v>102</v>
      </c>
      <c r="D27" s="75" t="s">
        <v>102</v>
      </c>
      <c r="E27" s="75" t="s">
        <v>102</v>
      </c>
      <c r="F27" s="75" t="s">
        <v>102</v>
      </c>
      <c r="G27" s="75" t="s">
        <v>102</v>
      </c>
      <c r="H27" s="75" t="s">
        <v>102</v>
      </c>
      <c r="I27" s="75" t="s">
        <v>102</v>
      </c>
      <c r="J27" s="75" t="s">
        <v>102</v>
      </c>
      <c r="K27" s="75" t="s">
        <v>102</v>
      </c>
      <c r="L27" s="75" t="s">
        <v>102</v>
      </c>
      <c r="M27" s="75" t="s">
        <v>102</v>
      </c>
      <c r="N27" s="75" t="s">
        <v>102</v>
      </c>
      <c r="O27" s="75" t="s">
        <v>102</v>
      </c>
      <c r="P27" s="75" t="s">
        <v>102</v>
      </c>
      <c r="Q27" s="75" t="s">
        <v>102</v>
      </c>
      <c r="R27" s="11">
        <v>39</v>
      </c>
      <c r="S27" s="11">
        <v>37</v>
      </c>
      <c r="T27" s="11">
        <v>69</v>
      </c>
      <c r="U27" s="11">
        <v>76</v>
      </c>
      <c r="V27" s="11">
        <v>97</v>
      </c>
      <c r="W27" s="11">
        <v>57</v>
      </c>
      <c r="X27" s="12">
        <v>375</v>
      </c>
      <c r="Y27" s="13">
        <f t="shared" si="3"/>
        <v>0.104</v>
      </c>
      <c r="Z27" s="13">
        <f t="shared" si="4"/>
        <v>9.8666666666666666E-2</v>
      </c>
      <c r="AA27" s="13">
        <f t="shared" si="5"/>
        <v>0.184</v>
      </c>
      <c r="AB27" s="13">
        <f t="shared" si="6"/>
        <v>0.20266666666666666</v>
      </c>
      <c r="AC27" s="13">
        <f t="shared" si="7"/>
        <v>0.25866666666666666</v>
      </c>
      <c r="AD27" s="14">
        <f t="shared" si="8"/>
        <v>0.152</v>
      </c>
      <c r="AE27" s="15">
        <f t="shared" si="9"/>
        <v>0.2389937106918239</v>
      </c>
      <c r="AF27" s="16">
        <f t="shared" si="10"/>
        <v>0.76100628930817615</v>
      </c>
      <c r="AG27" s="17">
        <v>3.49</v>
      </c>
      <c r="AH27" s="17">
        <v>1.35</v>
      </c>
      <c r="AI27" s="43">
        <v>4</v>
      </c>
      <c r="AJ27" s="43">
        <v>5</v>
      </c>
    </row>
    <row r="28" spans="1:36" s="19" customFormat="1" ht="20.100000000000001" customHeight="1" x14ac:dyDescent="0.25">
      <c r="A28" s="10">
        <v>13</v>
      </c>
      <c r="B28" s="74" t="s">
        <v>103</v>
      </c>
      <c r="C28" s="75" t="s">
        <v>103</v>
      </c>
      <c r="D28" s="75" t="s">
        <v>103</v>
      </c>
      <c r="E28" s="75" t="s">
        <v>103</v>
      </c>
      <c r="F28" s="75" t="s">
        <v>103</v>
      </c>
      <c r="G28" s="75" t="s">
        <v>103</v>
      </c>
      <c r="H28" s="75" t="s">
        <v>103</v>
      </c>
      <c r="I28" s="75" t="s">
        <v>103</v>
      </c>
      <c r="J28" s="75" t="s">
        <v>103</v>
      </c>
      <c r="K28" s="75" t="s">
        <v>103</v>
      </c>
      <c r="L28" s="75" t="s">
        <v>103</v>
      </c>
      <c r="M28" s="75" t="s">
        <v>103</v>
      </c>
      <c r="N28" s="75" t="s">
        <v>103</v>
      </c>
      <c r="O28" s="75" t="s">
        <v>103</v>
      </c>
      <c r="P28" s="75" t="s">
        <v>103</v>
      </c>
      <c r="Q28" s="75" t="s">
        <v>103</v>
      </c>
      <c r="R28" s="11">
        <v>6</v>
      </c>
      <c r="S28" s="11">
        <v>16</v>
      </c>
      <c r="T28" s="11">
        <v>29</v>
      </c>
      <c r="U28" s="11">
        <v>51</v>
      </c>
      <c r="V28" s="11">
        <v>64</v>
      </c>
      <c r="W28" s="11">
        <v>209</v>
      </c>
      <c r="X28" s="12">
        <v>375</v>
      </c>
      <c r="Y28" s="13">
        <f t="shared" si="3"/>
        <v>1.6E-2</v>
      </c>
      <c r="Z28" s="13">
        <f t="shared" si="4"/>
        <v>4.2666666666666665E-2</v>
      </c>
      <c r="AA28" s="13">
        <f t="shared" si="5"/>
        <v>7.7333333333333337E-2</v>
      </c>
      <c r="AB28" s="13">
        <f t="shared" si="6"/>
        <v>0.13600000000000001</v>
      </c>
      <c r="AC28" s="13">
        <f t="shared" si="7"/>
        <v>0.17066666666666666</v>
      </c>
      <c r="AD28" s="14">
        <f t="shared" si="8"/>
        <v>0.55733333333333335</v>
      </c>
      <c r="AE28" s="15">
        <f t="shared" si="9"/>
        <v>0.13253012048192772</v>
      </c>
      <c r="AF28" s="16">
        <f t="shared" si="10"/>
        <v>0.86746987951807231</v>
      </c>
      <c r="AG28" s="17">
        <v>3.91</v>
      </c>
      <c r="AH28" s="17">
        <v>1.1299999999999999</v>
      </c>
      <c r="AI28" s="43">
        <v>4</v>
      </c>
      <c r="AJ28" s="43">
        <v>5</v>
      </c>
    </row>
    <row r="29" spans="1:36" s="19" customFormat="1" ht="20.100000000000001" customHeight="1" x14ac:dyDescent="0.25">
      <c r="A29" s="10">
        <v>14</v>
      </c>
      <c r="B29" s="74" t="s">
        <v>104</v>
      </c>
      <c r="C29" s="75" t="s">
        <v>104</v>
      </c>
      <c r="D29" s="75" t="s">
        <v>104</v>
      </c>
      <c r="E29" s="75" t="s">
        <v>104</v>
      </c>
      <c r="F29" s="75" t="s">
        <v>104</v>
      </c>
      <c r="G29" s="75" t="s">
        <v>104</v>
      </c>
      <c r="H29" s="75" t="s">
        <v>104</v>
      </c>
      <c r="I29" s="75" t="s">
        <v>104</v>
      </c>
      <c r="J29" s="75" t="s">
        <v>104</v>
      </c>
      <c r="K29" s="75" t="s">
        <v>104</v>
      </c>
      <c r="L29" s="75" t="s">
        <v>104</v>
      </c>
      <c r="M29" s="75" t="s">
        <v>104</v>
      </c>
      <c r="N29" s="75" t="s">
        <v>104</v>
      </c>
      <c r="O29" s="75" t="s">
        <v>104</v>
      </c>
      <c r="P29" s="75" t="s">
        <v>104</v>
      </c>
      <c r="Q29" s="75" t="s">
        <v>104</v>
      </c>
      <c r="R29" s="11">
        <v>8</v>
      </c>
      <c r="S29" s="11">
        <v>8</v>
      </c>
      <c r="T29" s="11">
        <v>33</v>
      </c>
      <c r="U29" s="11">
        <v>71</v>
      </c>
      <c r="V29" s="11">
        <v>75</v>
      </c>
      <c r="W29" s="11">
        <v>180</v>
      </c>
      <c r="X29" s="12">
        <v>375</v>
      </c>
      <c r="Y29" s="13">
        <f t="shared" si="3"/>
        <v>2.1333333333333333E-2</v>
      </c>
      <c r="Z29" s="13">
        <f t="shared" si="4"/>
        <v>2.1333333333333333E-2</v>
      </c>
      <c r="AA29" s="13">
        <f t="shared" si="5"/>
        <v>8.7999999999999995E-2</v>
      </c>
      <c r="AB29" s="13">
        <f t="shared" si="6"/>
        <v>0.18933333333333333</v>
      </c>
      <c r="AC29" s="13">
        <f t="shared" si="7"/>
        <v>0.2</v>
      </c>
      <c r="AD29" s="14">
        <f t="shared" si="8"/>
        <v>0.48</v>
      </c>
      <c r="AE29" s="15">
        <f t="shared" si="9"/>
        <v>8.2051282051282051E-2</v>
      </c>
      <c r="AF29" s="16">
        <f t="shared" si="10"/>
        <v>0.91794871794871791</v>
      </c>
      <c r="AG29" s="17">
        <v>4.01</v>
      </c>
      <c r="AH29" s="17">
        <v>1.05</v>
      </c>
      <c r="AI29" s="43">
        <v>4</v>
      </c>
      <c r="AJ29" s="43">
        <v>5</v>
      </c>
    </row>
    <row r="30" spans="1:36" ht="18.75" x14ac:dyDescent="0.25">
      <c r="A30" s="76" t="s">
        <v>191</v>
      </c>
      <c r="B30" s="77"/>
      <c r="C30" s="77"/>
      <c r="D30" s="77"/>
      <c r="E30" s="77"/>
      <c r="F30" s="77"/>
      <c r="G30" s="77"/>
      <c r="H30" s="77"/>
      <c r="I30" s="77"/>
      <c r="J30" s="77"/>
      <c r="K30" s="77"/>
      <c r="L30" s="77"/>
      <c r="M30" s="77"/>
      <c r="N30" s="77"/>
      <c r="O30" s="77"/>
      <c r="P30" s="77"/>
      <c r="Q30" s="78"/>
      <c r="R30" s="25">
        <f>+SUM(R16:R29)</f>
        <v>199</v>
      </c>
      <c r="S30" s="25">
        <f t="shared" ref="S30:X30" si="11">+SUM(S16:S29)</f>
        <v>320</v>
      </c>
      <c r="T30" s="25">
        <f t="shared" si="11"/>
        <v>737</v>
      </c>
      <c r="U30" s="25">
        <f t="shared" si="11"/>
        <v>1335</v>
      </c>
      <c r="V30" s="25">
        <f t="shared" si="11"/>
        <v>1981</v>
      </c>
      <c r="W30" s="25">
        <f t="shared" si="11"/>
        <v>678</v>
      </c>
      <c r="X30" s="25">
        <f t="shared" si="11"/>
        <v>5250</v>
      </c>
      <c r="Y30" s="26">
        <f t="shared" ref="Y30" si="12">R30/$X30</f>
        <v>3.7904761904761906E-2</v>
      </c>
      <c r="Z30" s="26">
        <f t="shared" ref="Z30" si="13">S30/$X30</f>
        <v>6.0952380952380952E-2</v>
      </c>
      <c r="AA30" s="26">
        <f t="shared" ref="AA30" si="14">T30/$X30</f>
        <v>0.14038095238095238</v>
      </c>
      <c r="AB30" s="26">
        <f t="shared" ref="AB30" si="15">U30/$X30</f>
        <v>0.25428571428571428</v>
      </c>
      <c r="AC30" s="26">
        <f t="shared" ref="AC30" si="16">V30/$X30</f>
        <v>0.37733333333333335</v>
      </c>
      <c r="AD30" s="27">
        <f t="shared" ref="AD30" si="17">W30/$X30</f>
        <v>0.12914285714285714</v>
      </c>
      <c r="AE30" s="28">
        <f t="shared" ref="AE30" si="18">(R30+S30)/(R30+S30+T30+U30+V30)</f>
        <v>0.11351706036745407</v>
      </c>
      <c r="AF30" s="29">
        <f t="shared" ref="AF30" si="19">(T30+U30+V30)/(R30+S30+T30+U30+V30)</f>
        <v>0.88648293963254599</v>
      </c>
      <c r="AG30" s="30">
        <f>+SUMPRODUCT(R30:V30,R15:V15)/SUM(R30:V30)</f>
        <v>4.0015310586176724</v>
      </c>
      <c r="AH30" s="23"/>
      <c r="AI30" s="31">
        <f>+MEDIAN(AI16:AI29)</f>
        <v>4</v>
      </c>
      <c r="AJ30" s="24"/>
    </row>
    <row r="31" spans="1:36" ht="15.75" thickBot="1" x14ac:dyDescent="0.3"/>
    <row r="32" spans="1:36" s="9" customFormat="1" ht="33.75" customHeight="1" x14ac:dyDescent="0.25">
      <c r="A32" s="7"/>
      <c r="B32" s="72" t="s">
        <v>65</v>
      </c>
      <c r="C32" s="72"/>
      <c r="D32" s="72"/>
      <c r="E32" s="72"/>
      <c r="F32" s="72"/>
      <c r="G32" s="72"/>
      <c r="H32" s="72"/>
      <c r="I32" s="72"/>
      <c r="J32" s="72"/>
      <c r="K32" s="72"/>
      <c r="L32" s="72"/>
      <c r="M32" s="72"/>
      <c r="N32" s="72"/>
      <c r="O32" s="72"/>
      <c r="P32" s="72"/>
      <c r="Q32" s="73"/>
      <c r="R32" s="20">
        <v>1</v>
      </c>
      <c r="S32" s="20">
        <v>2</v>
      </c>
      <c r="T32" s="20">
        <v>3</v>
      </c>
      <c r="U32" s="20">
        <v>4</v>
      </c>
      <c r="V32" s="20">
        <v>5</v>
      </c>
      <c r="W32" s="20" t="s">
        <v>85</v>
      </c>
      <c r="X32" s="8" t="s">
        <v>86</v>
      </c>
      <c r="Y32" s="20">
        <v>1</v>
      </c>
      <c r="Z32" s="20">
        <v>2</v>
      </c>
      <c r="AA32" s="20">
        <v>3</v>
      </c>
      <c r="AB32" s="20">
        <v>4</v>
      </c>
      <c r="AC32" s="20">
        <v>5</v>
      </c>
      <c r="AD32" s="20" t="s">
        <v>85</v>
      </c>
      <c r="AE32" s="21" t="s">
        <v>87</v>
      </c>
      <c r="AF32" s="22" t="s">
        <v>88</v>
      </c>
      <c r="AG32" s="20" t="s">
        <v>89</v>
      </c>
      <c r="AH32" s="20" t="s">
        <v>90</v>
      </c>
      <c r="AI32" s="20" t="s">
        <v>91</v>
      </c>
      <c r="AJ32" s="20" t="s">
        <v>92</v>
      </c>
    </row>
    <row r="33" spans="1:36" ht="18.75" x14ac:dyDescent="0.25">
      <c r="A33" s="10">
        <v>15</v>
      </c>
      <c r="B33" s="74" t="s">
        <v>105</v>
      </c>
      <c r="C33" s="75" t="s">
        <v>105</v>
      </c>
      <c r="D33" s="75" t="s">
        <v>105</v>
      </c>
      <c r="E33" s="75" t="s">
        <v>105</v>
      </c>
      <c r="F33" s="75" t="s">
        <v>105</v>
      </c>
      <c r="G33" s="75" t="s">
        <v>105</v>
      </c>
      <c r="H33" s="75" t="s">
        <v>105</v>
      </c>
      <c r="I33" s="75" t="s">
        <v>105</v>
      </c>
      <c r="J33" s="75" t="s">
        <v>105</v>
      </c>
      <c r="K33" s="75" t="s">
        <v>105</v>
      </c>
      <c r="L33" s="75" t="s">
        <v>105</v>
      </c>
      <c r="M33" s="75" t="s">
        <v>105</v>
      </c>
      <c r="N33" s="75" t="s">
        <v>105</v>
      </c>
      <c r="O33" s="75" t="s">
        <v>105</v>
      </c>
      <c r="P33" s="75" t="s">
        <v>105</v>
      </c>
      <c r="Q33" s="75" t="s">
        <v>105</v>
      </c>
      <c r="R33" s="11">
        <v>6</v>
      </c>
      <c r="S33" s="11">
        <v>13</v>
      </c>
      <c r="T33" s="11">
        <v>30</v>
      </c>
      <c r="U33" s="11">
        <v>77</v>
      </c>
      <c r="V33" s="11">
        <v>233</v>
      </c>
      <c r="W33" s="11">
        <v>16</v>
      </c>
      <c r="X33" s="12">
        <v>375</v>
      </c>
      <c r="Y33" s="13">
        <f t="shared" ref="Y33:Y42" si="20">R33/$X33</f>
        <v>1.6E-2</v>
      </c>
      <c r="Z33" s="13">
        <f t="shared" ref="Z33:Z42" si="21">S33/$X33</f>
        <v>3.4666666666666665E-2</v>
      </c>
      <c r="AA33" s="13">
        <f t="shared" ref="AA33:AA42" si="22">T33/$X33</f>
        <v>0.08</v>
      </c>
      <c r="AB33" s="13">
        <f t="shared" ref="AB33:AB42" si="23">U33/$X33</f>
        <v>0.20533333333333334</v>
      </c>
      <c r="AC33" s="13">
        <f t="shared" ref="AC33:AC42" si="24">V33/$X33</f>
        <v>0.62133333333333329</v>
      </c>
      <c r="AD33" s="14">
        <f t="shared" ref="AD33:AD42" si="25">W33/$X33</f>
        <v>4.2666666666666665E-2</v>
      </c>
      <c r="AE33" s="15">
        <f t="shared" ref="AE33:AE42" si="26">(R33+S33)/(R33+S33+T33+U33+V33)</f>
        <v>5.2924791086350974E-2</v>
      </c>
      <c r="AF33" s="16">
        <f t="shared" ref="AF33:AF42" si="27">(T33+U33+V33)/(R33+S33+T33+U33+V33)</f>
        <v>0.94707520891364905</v>
      </c>
      <c r="AG33" s="17">
        <v>4.4400000000000004</v>
      </c>
      <c r="AH33" s="17">
        <v>0.91</v>
      </c>
      <c r="AI33" s="43">
        <v>5</v>
      </c>
      <c r="AJ33" s="43">
        <v>5</v>
      </c>
    </row>
    <row r="34" spans="1:36" s="2" customFormat="1" ht="18.75" x14ac:dyDescent="0.25">
      <c r="A34" s="10">
        <v>16</v>
      </c>
      <c r="B34" s="74" t="s">
        <v>106</v>
      </c>
      <c r="C34" s="75" t="s">
        <v>106</v>
      </c>
      <c r="D34" s="75" t="s">
        <v>106</v>
      </c>
      <c r="E34" s="75" t="s">
        <v>106</v>
      </c>
      <c r="F34" s="75" t="s">
        <v>106</v>
      </c>
      <c r="G34" s="75" t="s">
        <v>106</v>
      </c>
      <c r="H34" s="75" t="s">
        <v>106</v>
      </c>
      <c r="I34" s="75" t="s">
        <v>106</v>
      </c>
      <c r="J34" s="75" t="s">
        <v>106</v>
      </c>
      <c r="K34" s="75" t="s">
        <v>106</v>
      </c>
      <c r="L34" s="75" t="s">
        <v>106</v>
      </c>
      <c r="M34" s="75" t="s">
        <v>106</v>
      </c>
      <c r="N34" s="75" t="s">
        <v>106</v>
      </c>
      <c r="O34" s="75" t="s">
        <v>106</v>
      </c>
      <c r="P34" s="75" t="s">
        <v>106</v>
      </c>
      <c r="Q34" s="75" t="s">
        <v>106</v>
      </c>
      <c r="R34" s="11">
        <v>46</v>
      </c>
      <c r="S34" s="11">
        <v>69</v>
      </c>
      <c r="T34" s="11">
        <v>122</v>
      </c>
      <c r="U34" s="11">
        <v>81</v>
      </c>
      <c r="V34" s="11">
        <v>50</v>
      </c>
      <c r="W34" s="11">
        <v>7</v>
      </c>
      <c r="X34" s="12">
        <v>375</v>
      </c>
      <c r="Y34" s="13">
        <f t="shared" ref="Y34:Y38" si="28">R34/$X34</f>
        <v>0.12266666666666666</v>
      </c>
      <c r="Z34" s="13">
        <f t="shared" ref="Z34:Z38" si="29">S34/$X34</f>
        <v>0.184</v>
      </c>
      <c r="AA34" s="13">
        <f t="shared" ref="AA34:AA38" si="30">T34/$X34</f>
        <v>0.32533333333333331</v>
      </c>
      <c r="AB34" s="13">
        <f t="shared" ref="AB34:AB38" si="31">U34/$X34</f>
        <v>0.216</v>
      </c>
      <c r="AC34" s="13">
        <f t="shared" ref="AC34:AC38" si="32">V34/$X34</f>
        <v>0.13333333333333333</v>
      </c>
      <c r="AD34" s="14">
        <f t="shared" ref="AD34:AD38" si="33">W34/$X34</f>
        <v>1.8666666666666668E-2</v>
      </c>
      <c r="AE34" s="15">
        <f t="shared" ref="AE34:AE38" si="34">(R34+S34)/(R34+S34+T34+U34+V34)</f>
        <v>0.3125</v>
      </c>
      <c r="AF34" s="16">
        <f t="shared" ref="AF34:AF38" si="35">(T34+U34+V34)/(R34+S34+T34+U34+V34)</f>
        <v>0.6875</v>
      </c>
      <c r="AG34" s="17">
        <v>3.05</v>
      </c>
      <c r="AH34" s="17">
        <v>1.21</v>
      </c>
      <c r="AI34" s="43">
        <v>3</v>
      </c>
      <c r="AJ34" s="43">
        <v>3</v>
      </c>
    </row>
    <row r="35" spans="1:36" s="2" customFormat="1" ht="18.75" x14ac:dyDescent="0.25">
      <c r="A35" s="10">
        <v>17</v>
      </c>
      <c r="B35" s="74" t="s">
        <v>107</v>
      </c>
      <c r="C35" s="75" t="s">
        <v>107</v>
      </c>
      <c r="D35" s="75" t="s">
        <v>107</v>
      </c>
      <c r="E35" s="75" t="s">
        <v>107</v>
      </c>
      <c r="F35" s="75" t="s">
        <v>107</v>
      </c>
      <c r="G35" s="75" t="s">
        <v>107</v>
      </c>
      <c r="H35" s="75" t="s">
        <v>107</v>
      </c>
      <c r="I35" s="75" t="s">
        <v>107</v>
      </c>
      <c r="J35" s="75" t="s">
        <v>107</v>
      </c>
      <c r="K35" s="75" t="s">
        <v>107</v>
      </c>
      <c r="L35" s="75" t="s">
        <v>107</v>
      </c>
      <c r="M35" s="75" t="s">
        <v>107</v>
      </c>
      <c r="N35" s="75" t="s">
        <v>107</v>
      </c>
      <c r="O35" s="75" t="s">
        <v>107</v>
      </c>
      <c r="P35" s="75" t="s">
        <v>107</v>
      </c>
      <c r="Q35" s="75" t="s">
        <v>107</v>
      </c>
      <c r="R35" s="11">
        <v>58</v>
      </c>
      <c r="S35" s="11">
        <v>76</v>
      </c>
      <c r="T35" s="11">
        <v>90</v>
      </c>
      <c r="U35" s="11">
        <v>66</v>
      </c>
      <c r="V35" s="11">
        <v>43</v>
      </c>
      <c r="W35" s="11">
        <v>42</v>
      </c>
      <c r="X35" s="12">
        <v>375</v>
      </c>
      <c r="Y35" s="13">
        <f t="shared" si="28"/>
        <v>0.15466666666666667</v>
      </c>
      <c r="Z35" s="13">
        <f t="shared" si="29"/>
        <v>0.20266666666666666</v>
      </c>
      <c r="AA35" s="13">
        <f t="shared" si="30"/>
        <v>0.24</v>
      </c>
      <c r="AB35" s="13">
        <f t="shared" si="31"/>
        <v>0.17599999999999999</v>
      </c>
      <c r="AC35" s="13">
        <f t="shared" si="32"/>
        <v>0.11466666666666667</v>
      </c>
      <c r="AD35" s="14">
        <f t="shared" si="33"/>
        <v>0.112</v>
      </c>
      <c r="AE35" s="15">
        <f t="shared" si="34"/>
        <v>0.40240240240240238</v>
      </c>
      <c r="AF35" s="16">
        <f t="shared" si="35"/>
        <v>0.59759759759759756</v>
      </c>
      <c r="AG35" s="17">
        <v>2.88</v>
      </c>
      <c r="AH35" s="17">
        <v>1.28</v>
      </c>
      <c r="AI35" s="43">
        <v>3</v>
      </c>
      <c r="AJ35" s="43">
        <v>3</v>
      </c>
    </row>
    <row r="36" spans="1:36" s="2" customFormat="1" ht="18.75" x14ac:dyDescent="0.25">
      <c r="A36" s="10">
        <v>18</v>
      </c>
      <c r="B36" s="74" t="s">
        <v>108</v>
      </c>
      <c r="C36" s="75" t="s">
        <v>108</v>
      </c>
      <c r="D36" s="75" t="s">
        <v>108</v>
      </c>
      <c r="E36" s="75" t="s">
        <v>108</v>
      </c>
      <c r="F36" s="75" t="s">
        <v>108</v>
      </c>
      <c r="G36" s="75" t="s">
        <v>108</v>
      </c>
      <c r="H36" s="75" t="s">
        <v>108</v>
      </c>
      <c r="I36" s="75" t="s">
        <v>108</v>
      </c>
      <c r="J36" s="75" t="s">
        <v>108</v>
      </c>
      <c r="K36" s="75" t="s">
        <v>108</v>
      </c>
      <c r="L36" s="75" t="s">
        <v>108</v>
      </c>
      <c r="M36" s="75" t="s">
        <v>108</v>
      </c>
      <c r="N36" s="75" t="s">
        <v>108</v>
      </c>
      <c r="O36" s="75" t="s">
        <v>108</v>
      </c>
      <c r="P36" s="75" t="s">
        <v>108</v>
      </c>
      <c r="Q36" s="75" t="s">
        <v>108</v>
      </c>
      <c r="R36" s="11">
        <v>39</v>
      </c>
      <c r="S36" s="11">
        <v>76</v>
      </c>
      <c r="T36" s="11">
        <v>104</v>
      </c>
      <c r="U36" s="11">
        <v>88</v>
      </c>
      <c r="V36" s="11">
        <v>40</v>
      </c>
      <c r="W36" s="11">
        <v>28</v>
      </c>
      <c r="X36" s="12">
        <v>375</v>
      </c>
      <c r="Y36" s="13">
        <f t="shared" si="28"/>
        <v>0.104</v>
      </c>
      <c r="Z36" s="13">
        <f t="shared" si="29"/>
        <v>0.20266666666666666</v>
      </c>
      <c r="AA36" s="13">
        <f t="shared" si="30"/>
        <v>0.27733333333333332</v>
      </c>
      <c r="AB36" s="13">
        <f t="shared" si="31"/>
        <v>0.23466666666666666</v>
      </c>
      <c r="AC36" s="13">
        <f t="shared" si="32"/>
        <v>0.10666666666666667</v>
      </c>
      <c r="AD36" s="14">
        <f t="shared" si="33"/>
        <v>7.4666666666666673E-2</v>
      </c>
      <c r="AE36" s="15">
        <f t="shared" si="34"/>
        <v>0.33141210374639768</v>
      </c>
      <c r="AF36" s="16">
        <f t="shared" si="35"/>
        <v>0.66858789625360227</v>
      </c>
      <c r="AG36" s="17">
        <v>3.04</v>
      </c>
      <c r="AH36" s="17">
        <v>1.18</v>
      </c>
      <c r="AI36" s="43">
        <v>3</v>
      </c>
      <c r="AJ36" s="43">
        <v>3</v>
      </c>
    </row>
    <row r="37" spans="1:36" s="2" customFormat="1" ht="18.75" x14ac:dyDescent="0.25">
      <c r="A37" s="10">
        <v>19</v>
      </c>
      <c r="B37" s="74" t="s">
        <v>66</v>
      </c>
      <c r="C37" s="75" t="s">
        <v>66</v>
      </c>
      <c r="D37" s="75" t="s">
        <v>66</v>
      </c>
      <c r="E37" s="75" t="s">
        <v>66</v>
      </c>
      <c r="F37" s="75" t="s">
        <v>66</v>
      </c>
      <c r="G37" s="75" t="s">
        <v>66</v>
      </c>
      <c r="H37" s="75" t="s">
        <v>66</v>
      </c>
      <c r="I37" s="75" t="s">
        <v>66</v>
      </c>
      <c r="J37" s="75" t="s">
        <v>66</v>
      </c>
      <c r="K37" s="75" t="s">
        <v>66</v>
      </c>
      <c r="L37" s="75" t="s">
        <v>66</v>
      </c>
      <c r="M37" s="75" t="s">
        <v>66</v>
      </c>
      <c r="N37" s="75" t="s">
        <v>66</v>
      </c>
      <c r="O37" s="75" t="s">
        <v>66</v>
      </c>
      <c r="P37" s="75" t="s">
        <v>66</v>
      </c>
      <c r="Q37" s="75" t="s">
        <v>66</v>
      </c>
      <c r="R37" s="11">
        <v>24</v>
      </c>
      <c r="S37" s="11">
        <v>43</v>
      </c>
      <c r="T37" s="11">
        <v>94</v>
      </c>
      <c r="U37" s="11">
        <v>98</v>
      </c>
      <c r="V37" s="11">
        <v>48</v>
      </c>
      <c r="W37" s="11">
        <v>68</v>
      </c>
      <c r="X37" s="12">
        <v>375</v>
      </c>
      <c r="Y37" s="13">
        <f t="shared" si="28"/>
        <v>6.4000000000000001E-2</v>
      </c>
      <c r="Z37" s="13">
        <f t="shared" si="29"/>
        <v>0.11466666666666667</v>
      </c>
      <c r="AA37" s="13">
        <f t="shared" si="30"/>
        <v>0.25066666666666665</v>
      </c>
      <c r="AB37" s="13">
        <f t="shared" si="31"/>
        <v>0.26133333333333331</v>
      </c>
      <c r="AC37" s="13">
        <f t="shared" si="32"/>
        <v>0.128</v>
      </c>
      <c r="AD37" s="14">
        <f t="shared" si="33"/>
        <v>0.18133333333333335</v>
      </c>
      <c r="AE37" s="15">
        <f t="shared" si="34"/>
        <v>0.21824104234527689</v>
      </c>
      <c r="AF37" s="16">
        <f t="shared" si="35"/>
        <v>0.78175895765472314</v>
      </c>
      <c r="AG37" s="17">
        <v>3.34</v>
      </c>
      <c r="AH37" s="17">
        <v>1.1399999999999999</v>
      </c>
      <c r="AI37" s="43">
        <v>3</v>
      </c>
      <c r="AJ37" s="43">
        <v>4</v>
      </c>
    </row>
    <row r="38" spans="1:36" s="2" customFormat="1" ht="18.75" x14ac:dyDescent="0.25">
      <c r="A38" s="10">
        <v>20</v>
      </c>
      <c r="B38" s="74" t="s">
        <v>109</v>
      </c>
      <c r="C38" s="75" t="s">
        <v>109</v>
      </c>
      <c r="D38" s="75" t="s">
        <v>109</v>
      </c>
      <c r="E38" s="75" t="s">
        <v>109</v>
      </c>
      <c r="F38" s="75" t="s">
        <v>109</v>
      </c>
      <c r="G38" s="75" t="s">
        <v>109</v>
      </c>
      <c r="H38" s="75" t="s">
        <v>109</v>
      </c>
      <c r="I38" s="75" t="s">
        <v>109</v>
      </c>
      <c r="J38" s="75" t="s">
        <v>109</v>
      </c>
      <c r="K38" s="75" t="s">
        <v>109</v>
      </c>
      <c r="L38" s="75" t="s">
        <v>109</v>
      </c>
      <c r="M38" s="75" t="s">
        <v>109</v>
      </c>
      <c r="N38" s="75" t="s">
        <v>109</v>
      </c>
      <c r="O38" s="75" t="s">
        <v>109</v>
      </c>
      <c r="P38" s="75" t="s">
        <v>109</v>
      </c>
      <c r="Q38" s="75" t="s">
        <v>109</v>
      </c>
      <c r="R38" s="11">
        <v>21</v>
      </c>
      <c r="S38" s="11">
        <v>41</v>
      </c>
      <c r="T38" s="11">
        <v>107</v>
      </c>
      <c r="U38" s="11">
        <v>99</v>
      </c>
      <c r="V38" s="11">
        <v>55</v>
      </c>
      <c r="W38" s="11">
        <v>52</v>
      </c>
      <c r="X38" s="12">
        <v>375</v>
      </c>
      <c r="Y38" s="13">
        <f t="shared" si="28"/>
        <v>5.6000000000000001E-2</v>
      </c>
      <c r="Z38" s="13">
        <f t="shared" si="29"/>
        <v>0.10933333333333334</v>
      </c>
      <c r="AA38" s="13">
        <f t="shared" si="30"/>
        <v>0.28533333333333333</v>
      </c>
      <c r="AB38" s="13">
        <f t="shared" si="31"/>
        <v>0.26400000000000001</v>
      </c>
      <c r="AC38" s="13">
        <f t="shared" si="32"/>
        <v>0.14666666666666667</v>
      </c>
      <c r="AD38" s="14">
        <f t="shared" si="33"/>
        <v>0.13866666666666666</v>
      </c>
      <c r="AE38" s="15">
        <f t="shared" si="34"/>
        <v>0.19195046439628483</v>
      </c>
      <c r="AF38" s="16">
        <f t="shared" si="35"/>
        <v>0.80804953560371517</v>
      </c>
      <c r="AG38" s="17">
        <v>3.39</v>
      </c>
      <c r="AH38" s="17">
        <v>1.1100000000000001</v>
      </c>
      <c r="AI38" s="43">
        <v>3</v>
      </c>
      <c r="AJ38" s="43">
        <v>3</v>
      </c>
    </row>
    <row r="39" spans="1:36" ht="18.75" x14ac:dyDescent="0.25">
      <c r="A39" s="10">
        <v>21</v>
      </c>
      <c r="B39" s="74" t="s">
        <v>110</v>
      </c>
      <c r="C39" s="75" t="s">
        <v>110</v>
      </c>
      <c r="D39" s="75" t="s">
        <v>110</v>
      </c>
      <c r="E39" s="75" t="s">
        <v>110</v>
      </c>
      <c r="F39" s="75" t="s">
        <v>110</v>
      </c>
      <c r="G39" s="75" t="s">
        <v>110</v>
      </c>
      <c r="H39" s="75" t="s">
        <v>110</v>
      </c>
      <c r="I39" s="75" t="s">
        <v>110</v>
      </c>
      <c r="J39" s="75" t="s">
        <v>110</v>
      </c>
      <c r="K39" s="75" t="s">
        <v>110</v>
      </c>
      <c r="L39" s="75" t="s">
        <v>110</v>
      </c>
      <c r="M39" s="75" t="s">
        <v>110</v>
      </c>
      <c r="N39" s="75" t="s">
        <v>110</v>
      </c>
      <c r="O39" s="75" t="s">
        <v>110</v>
      </c>
      <c r="P39" s="75" t="s">
        <v>110</v>
      </c>
      <c r="Q39" s="75" t="s">
        <v>110</v>
      </c>
      <c r="R39" s="11">
        <v>20</v>
      </c>
      <c r="S39" s="11">
        <v>47</v>
      </c>
      <c r="T39" s="11">
        <v>100</v>
      </c>
      <c r="U39" s="11">
        <v>89</v>
      </c>
      <c r="V39" s="11">
        <v>49</v>
      </c>
      <c r="W39" s="11">
        <v>70</v>
      </c>
      <c r="X39" s="12">
        <v>375</v>
      </c>
      <c r="Y39" s="13">
        <f t="shared" si="20"/>
        <v>5.3333333333333337E-2</v>
      </c>
      <c r="Z39" s="13">
        <f t="shared" si="21"/>
        <v>0.12533333333333332</v>
      </c>
      <c r="AA39" s="13">
        <f t="shared" si="22"/>
        <v>0.26666666666666666</v>
      </c>
      <c r="AB39" s="13">
        <f t="shared" si="23"/>
        <v>0.23733333333333334</v>
      </c>
      <c r="AC39" s="13">
        <f t="shared" si="24"/>
        <v>0.13066666666666665</v>
      </c>
      <c r="AD39" s="14">
        <f t="shared" si="25"/>
        <v>0.18666666666666668</v>
      </c>
      <c r="AE39" s="15">
        <f t="shared" si="26"/>
        <v>0.21967213114754097</v>
      </c>
      <c r="AF39" s="16">
        <f t="shared" si="27"/>
        <v>0.78032786885245897</v>
      </c>
      <c r="AG39" s="17">
        <v>3.33</v>
      </c>
      <c r="AH39" s="17">
        <v>1.1200000000000001</v>
      </c>
      <c r="AI39" s="43">
        <v>3</v>
      </c>
      <c r="AJ39" s="43">
        <v>3</v>
      </c>
    </row>
    <row r="40" spans="1:36" ht="33.75" customHeight="1" x14ac:dyDescent="0.25">
      <c r="A40" s="10">
        <v>22</v>
      </c>
      <c r="B40" s="74" t="s">
        <v>111</v>
      </c>
      <c r="C40" s="75" t="s">
        <v>111</v>
      </c>
      <c r="D40" s="75" t="s">
        <v>111</v>
      </c>
      <c r="E40" s="75" t="s">
        <v>111</v>
      </c>
      <c r="F40" s="75" t="s">
        <v>111</v>
      </c>
      <c r="G40" s="75" t="s">
        <v>111</v>
      </c>
      <c r="H40" s="75" t="s">
        <v>111</v>
      </c>
      <c r="I40" s="75" t="s">
        <v>111</v>
      </c>
      <c r="J40" s="75" t="s">
        <v>111</v>
      </c>
      <c r="K40" s="75" t="s">
        <v>111</v>
      </c>
      <c r="L40" s="75" t="s">
        <v>111</v>
      </c>
      <c r="M40" s="75" t="s">
        <v>111</v>
      </c>
      <c r="N40" s="75" t="s">
        <v>111</v>
      </c>
      <c r="O40" s="75" t="s">
        <v>111</v>
      </c>
      <c r="P40" s="75" t="s">
        <v>111</v>
      </c>
      <c r="Q40" s="75" t="s">
        <v>111</v>
      </c>
      <c r="R40" s="11">
        <v>28</v>
      </c>
      <c r="S40" s="11">
        <v>44</v>
      </c>
      <c r="T40" s="11">
        <v>82</v>
      </c>
      <c r="U40" s="11">
        <v>82</v>
      </c>
      <c r="V40" s="11">
        <v>85</v>
      </c>
      <c r="W40" s="11">
        <v>54</v>
      </c>
      <c r="X40" s="12">
        <v>375</v>
      </c>
      <c r="Y40" s="13">
        <f t="shared" si="20"/>
        <v>7.4666666666666673E-2</v>
      </c>
      <c r="Z40" s="13">
        <f t="shared" si="21"/>
        <v>0.11733333333333333</v>
      </c>
      <c r="AA40" s="13">
        <f t="shared" si="22"/>
        <v>0.21866666666666668</v>
      </c>
      <c r="AB40" s="13">
        <f t="shared" si="23"/>
        <v>0.21866666666666668</v>
      </c>
      <c r="AC40" s="13">
        <f t="shared" si="24"/>
        <v>0.22666666666666666</v>
      </c>
      <c r="AD40" s="14">
        <f t="shared" si="25"/>
        <v>0.14399999999999999</v>
      </c>
      <c r="AE40" s="15">
        <f t="shared" si="26"/>
        <v>0.22429906542056074</v>
      </c>
      <c r="AF40" s="16">
        <f t="shared" si="27"/>
        <v>0.77570093457943923</v>
      </c>
      <c r="AG40" s="17">
        <v>3.47</v>
      </c>
      <c r="AH40" s="17">
        <v>1.26</v>
      </c>
      <c r="AI40" s="43">
        <v>4</v>
      </c>
      <c r="AJ40" s="43">
        <v>5</v>
      </c>
    </row>
    <row r="41" spans="1:36" ht="18.75" customHeight="1" x14ac:dyDescent="0.25">
      <c r="A41" s="10">
        <v>23</v>
      </c>
      <c r="B41" s="74" t="s">
        <v>112</v>
      </c>
      <c r="C41" s="75" t="s">
        <v>112</v>
      </c>
      <c r="D41" s="75" t="s">
        <v>112</v>
      </c>
      <c r="E41" s="75" t="s">
        <v>112</v>
      </c>
      <c r="F41" s="75" t="s">
        <v>112</v>
      </c>
      <c r="G41" s="75" t="s">
        <v>112</v>
      </c>
      <c r="H41" s="75" t="s">
        <v>112</v>
      </c>
      <c r="I41" s="75" t="s">
        <v>112</v>
      </c>
      <c r="J41" s="75" t="s">
        <v>112</v>
      </c>
      <c r="K41" s="75" t="s">
        <v>112</v>
      </c>
      <c r="L41" s="75" t="s">
        <v>112</v>
      </c>
      <c r="M41" s="75" t="s">
        <v>112</v>
      </c>
      <c r="N41" s="75" t="s">
        <v>112</v>
      </c>
      <c r="O41" s="75" t="s">
        <v>112</v>
      </c>
      <c r="P41" s="75" t="s">
        <v>112</v>
      </c>
      <c r="Q41" s="75" t="s">
        <v>112</v>
      </c>
      <c r="R41" s="11">
        <v>22</v>
      </c>
      <c r="S41" s="11">
        <v>36</v>
      </c>
      <c r="T41" s="11">
        <v>69</v>
      </c>
      <c r="U41" s="11">
        <v>86</v>
      </c>
      <c r="V41" s="11">
        <v>72</v>
      </c>
      <c r="W41" s="11">
        <v>90</v>
      </c>
      <c r="X41" s="12">
        <v>375</v>
      </c>
      <c r="Y41" s="13">
        <f t="shared" si="20"/>
        <v>5.8666666666666666E-2</v>
      </c>
      <c r="Z41" s="13">
        <f t="shared" si="21"/>
        <v>9.6000000000000002E-2</v>
      </c>
      <c r="AA41" s="13">
        <f t="shared" si="22"/>
        <v>0.184</v>
      </c>
      <c r="AB41" s="13">
        <f t="shared" si="23"/>
        <v>0.22933333333333333</v>
      </c>
      <c r="AC41" s="13">
        <f t="shared" si="24"/>
        <v>0.192</v>
      </c>
      <c r="AD41" s="14">
        <f t="shared" si="25"/>
        <v>0.24</v>
      </c>
      <c r="AE41" s="15">
        <f t="shared" si="26"/>
        <v>0.20350877192982456</v>
      </c>
      <c r="AF41" s="16">
        <f t="shared" si="27"/>
        <v>0.79649122807017547</v>
      </c>
      <c r="AG41" s="17">
        <v>3.53</v>
      </c>
      <c r="AH41" s="17">
        <v>1.21</v>
      </c>
      <c r="AI41" s="43">
        <v>4</v>
      </c>
      <c r="AJ41" s="43">
        <v>4</v>
      </c>
    </row>
    <row r="42" spans="1:36" ht="18.75" x14ac:dyDescent="0.25">
      <c r="A42" s="76" t="s">
        <v>191</v>
      </c>
      <c r="B42" s="77"/>
      <c r="C42" s="77"/>
      <c r="D42" s="77"/>
      <c r="E42" s="77"/>
      <c r="F42" s="77"/>
      <c r="G42" s="77"/>
      <c r="H42" s="77"/>
      <c r="I42" s="77"/>
      <c r="J42" s="77"/>
      <c r="K42" s="77"/>
      <c r="L42" s="77"/>
      <c r="M42" s="77"/>
      <c r="N42" s="77"/>
      <c r="O42" s="77"/>
      <c r="P42" s="77"/>
      <c r="Q42" s="78"/>
      <c r="R42" s="25">
        <f>+SUM(R33:R41)</f>
        <v>264</v>
      </c>
      <c r="S42" s="25">
        <f t="shared" ref="S42:X42" si="36">+SUM(S33:S41)</f>
        <v>445</v>
      </c>
      <c r="T42" s="25">
        <f t="shared" si="36"/>
        <v>798</v>
      </c>
      <c r="U42" s="25">
        <f t="shared" si="36"/>
        <v>766</v>
      </c>
      <c r="V42" s="25">
        <f t="shared" si="36"/>
        <v>675</v>
      </c>
      <c r="W42" s="25">
        <f t="shared" si="36"/>
        <v>427</v>
      </c>
      <c r="X42" s="25">
        <f t="shared" si="36"/>
        <v>3375</v>
      </c>
      <c r="Y42" s="26">
        <f t="shared" si="20"/>
        <v>7.8222222222222221E-2</v>
      </c>
      <c r="Z42" s="26">
        <f t="shared" si="21"/>
        <v>0.13185185185185186</v>
      </c>
      <c r="AA42" s="26">
        <f t="shared" si="22"/>
        <v>0.23644444444444446</v>
      </c>
      <c r="AB42" s="26">
        <f t="shared" si="23"/>
        <v>0.22696296296296295</v>
      </c>
      <c r="AC42" s="26">
        <f t="shared" si="24"/>
        <v>0.2</v>
      </c>
      <c r="AD42" s="27">
        <f t="shared" si="25"/>
        <v>0.12651851851851853</v>
      </c>
      <c r="AE42" s="28">
        <f t="shared" si="26"/>
        <v>0.24050203527815467</v>
      </c>
      <c r="AF42" s="29">
        <f t="shared" si="27"/>
        <v>0.75949796472184528</v>
      </c>
      <c r="AG42" s="30">
        <f>+SUMPRODUCT(R42:V42,R32:V32)/SUM(R42:V42)</f>
        <v>3.3877204884667571</v>
      </c>
      <c r="AH42" s="23"/>
      <c r="AI42" s="31">
        <f>+MEDIAN(AI33:AI41)</f>
        <v>3</v>
      </c>
      <c r="AJ42" s="24"/>
    </row>
    <row r="46" spans="1:36" ht="15.75" thickBot="1" x14ac:dyDescent="0.3"/>
    <row r="47" spans="1:36" s="9" customFormat="1" ht="33.75" customHeight="1" x14ac:dyDescent="0.25">
      <c r="A47" s="7"/>
      <c r="B47" s="72" t="s">
        <v>67</v>
      </c>
      <c r="C47" s="72"/>
      <c r="D47" s="72"/>
      <c r="E47" s="72"/>
      <c r="F47" s="72"/>
      <c r="G47" s="72"/>
      <c r="H47" s="72"/>
      <c r="I47" s="72"/>
      <c r="J47" s="72"/>
      <c r="K47" s="72"/>
      <c r="L47" s="72"/>
      <c r="M47" s="72"/>
      <c r="N47" s="72"/>
      <c r="O47" s="72"/>
      <c r="P47" s="72"/>
      <c r="Q47" s="73"/>
      <c r="R47" s="20">
        <v>1</v>
      </c>
      <c r="S47" s="20">
        <v>2</v>
      </c>
      <c r="T47" s="20">
        <v>3</v>
      </c>
      <c r="U47" s="20">
        <v>4</v>
      </c>
      <c r="V47" s="20">
        <v>5</v>
      </c>
      <c r="W47" s="20" t="s">
        <v>85</v>
      </c>
      <c r="X47" s="8" t="s">
        <v>86</v>
      </c>
      <c r="Y47" s="20">
        <v>1</v>
      </c>
      <c r="Z47" s="20">
        <v>2</v>
      </c>
      <c r="AA47" s="20">
        <v>3</v>
      </c>
      <c r="AB47" s="20">
        <v>4</v>
      </c>
      <c r="AC47" s="20">
        <v>5</v>
      </c>
      <c r="AD47" s="20" t="s">
        <v>85</v>
      </c>
      <c r="AE47" s="21" t="s">
        <v>87</v>
      </c>
      <c r="AF47" s="22" t="s">
        <v>88</v>
      </c>
      <c r="AG47" s="20" t="s">
        <v>89</v>
      </c>
      <c r="AH47" s="20" t="s">
        <v>90</v>
      </c>
      <c r="AI47" s="20" t="s">
        <v>91</v>
      </c>
      <c r="AJ47" s="20" t="s">
        <v>92</v>
      </c>
    </row>
    <row r="48" spans="1:36" ht="18.75" customHeight="1" x14ac:dyDescent="0.25">
      <c r="A48" s="10">
        <v>24</v>
      </c>
      <c r="B48" s="74" t="s">
        <v>113</v>
      </c>
      <c r="C48" s="75" t="s">
        <v>113</v>
      </c>
      <c r="D48" s="75" t="s">
        <v>113</v>
      </c>
      <c r="E48" s="75" t="s">
        <v>113</v>
      </c>
      <c r="F48" s="75" t="s">
        <v>113</v>
      </c>
      <c r="G48" s="75" t="s">
        <v>113</v>
      </c>
      <c r="H48" s="75" t="s">
        <v>113</v>
      </c>
      <c r="I48" s="75" t="s">
        <v>113</v>
      </c>
      <c r="J48" s="75" t="s">
        <v>113</v>
      </c>
      <c r="K48" s="75" t="s">
        <v>113</v>
      </c>
      <c r="L48" s="75" t="s">
        <v>113</v>
      </c>
      <c r="M48" s="75" t="s">
        <v>113</v>
      </c>
      <c r="N48" s="75" t="s">
        <v>113</v>
      </c>
      <c r="O48" s="75" t="s">
        <v>113</v>
      </c>
      <c r="P48" s="75" t="s">
        <v>113</v>
      </c>
      <c r="Q48" s="79" t="s">
        <v>113</v>
      </c>
      <c r="R48" s="11">
        <v>63</v>
      </c>
      <c r="S48" s="11">
        <v>84</v>
      </c>
      <c r="T48" s="11">
        <v>100</v>
      </c>
      <c r="U48" s="11">
        <v>75</v>
      </c>
      <c r="V48" s="11">
        <v>34</v>
      </c>
      <c r="W48" s="11">
        <v>19</v>
      </c>
      <c r="X48" s="12">
        <v>375</v>
      </c>
      <c r="Y48" s="13">
        <f t="shared" ref="Y48:Y52" si="37">R48/$X48</f>
        <v>0.16800000000000001</v>
      </c>
      <c r="Z48" s="13">
        <f t="shared" ref="Z48:Z52" si="38">S48/$X48</f>
        <v>0.224</v>
      </c>
      <c r="AA48" s="13">
        <f t="shared" ref="AA48:AA52" si="39">T48/$X48</f>
        <v>0.26666666666666666</v>
      </c>
      <c r="AB48" s="13">
        <f t="shared" ref="AB48:AB52" si="40">U48/$X48</f>
        <v>0.2</v>
      </c>
      <c r="AC48" s="13">
        <f t="shared" ref="AC48:AC52" si="41">V48/$X48</f>
        <v>9.0666666666666673E-2</v>
      </c>
      <c r="AD48" s="14">
        <f t="shared" ref="AD48:AD52" si="42">W48/$X48</f>
        <v>5.0666666666666665E-2</v>
      </c>
      <c r="AE48" s="15">
        <f t="shared" ref="AE48:AE52" si="43">(R48+S48)/(R48+S48+T48+U48+V48)</f>
        <v>0.41292134831460675</v>
      </c>
      <c r="AF48" s="16">
        <f t="shared" ref="AF48:AF52" si="44">(T48+U48+V48)/(R48+S48+T48+U48+V48)</f>
        <v>0.5870786516853933</v>
      </c>
      <c r="AG48" s="17">
        <v>2.81</v>
      </c>
      <c r="AH48" s="17">
        <v>1.23</v>
      </c>
      <c r="AI48" s="43">
        <v>3</v>
      </c>
      <c r="AJ48" s="43">
        <v>3</v>
      </c>
    </row>
    <row r="49" spans="1:36" ht="18.75" x14ac:dyDescent="0.25">
      <c r="A49" s="10">
        <v>25</v>
      </c>
      <c r="B49" s="74" t="s">
        <v>114</v>
      </c>
      <c r="C49" s="75" t="s">
        <v>114</v>
      </c>
      <c r="D49" s="75" t="s">
        <v>114</v>
      </c>
      <c r="E49" s="75" t="s">
        <v>114</v>
      </c>
      <c r="F49" s="75" t="s">
        <v>114</v>
      </c>
      <c r="G49" s="75" t="s">
        <v>114</v>
      </c>
      <c r="H49" s="75" t="s">
        <v>114</v>
      </c>
      <c r="I49" s="75" t="s">
        <v>114</v>
      </c>
      <c r="J49" s="75" t="s">
        <v>114</v>
      </c>
      <c r="K49" s="75" t="s">
        <v>114</v>
      </c>
      <c r="L49" s="75" t="s">
        <v>114</v>
      </c>
      <c r="M49" s="75" t="s">
        <v>114</v>
      </c>
      <c r="N49" s="75" t="s">
        <v>114</v>
      </c>
      <c r="O49" s="75" t="s">
        <v>114</v>
      </c>
      <c r="P49" s="75" t="s">
        <v>114</v>
      </c>
      <c r="Q49" s="79" t="s">
        <v>114</v>
      </c>
      <c r="R49" s="11">
        <v>20</v>
      </c>
      <c r="S49" s="11">
        <v>24</v>
      </c>
      <c r="T49" s="11">
        <v>30</v>
      </c>
      <c r="U49" s="11">
        <v>26</v>
      </c>
      <c r="V49" s="11">
        <v>27</v>
      </c>
      <c r="W49" s="11">
        <v>3</v>
      </c>
      <c r="X49" s="12">
        <v>130</v>
      </c>
      <c r="Y49" s="13">
        <f t="shared" si="37"/>
        <v>0.15384615384615385</v>
      </c>
      <c r="Z49" s="13">
        <f t="shared" si="38"/>
        <v>0.18461538461538463</v>
      </c>
      <c r="AA49" s="13">
        <f t="shared" si="39"/>
        <v>0.23076923076923078</v>
      </c>
      <c r="AB49" s="13">
        <f t="shared" si="40"/>
        <v>0.2</v>
      </c>
      <c r="AC49" s="13">
        <f t="shared" si="41"/>
        <v>0.2076923076923077</v>
      </c>
      <c r="AD49" s="14">
        <f t="shared" si="42"/>
        <v>2.3076923076923078E-2</v>
      </c>
      <c r="AE49" s="15">
        <f t="shared" si="43"/>
        <v>0.34645669291338582</v>
      </c>
      <c r="AF49" s="16">
        <f t="shared" si="44"/>
        <v>0.65354330708661412</v>
      </c>
      <c r="AG49" s="17">
        <v>3.13</v>
      </c>
      <c r="AH49" s="17">
        <v>1.37</v>
      </c>
      <c r="AI49" s="43">
        <v>3</v>
      </c>
      <c r="AJ49" s="43">
        <v>3</v>
      </c>
    </row>
    <row r="50" spans="1:36" ht="18.75" x14ac:dyDescent="0.25">
      <c r="A50" s="10">
        <v>26</v>
      </c>
      <c r="B50" s="74" t="s">
        <v>115</v>
      </c>
      <c r="C50" s="75" t="s">
        <v>115</v>
      </c>
      <c r="D50" s="75" t="s">
        <v>115</v>
      </c>
      <c r="E50" s="75" t="s">
        <v>115</v>
      </c>
      <c r="F50" s="75" t="s">
        <v>115</v>
      </c>
      <c r="G50" s="75" t="s">
        <v>115</v>
      </c>
      <c r="H50" s="75" t="s">
        <v>115</v>
      </c>
      <c r="I50" s="75" t="s">
        <v>115</v>
      </c>
      <c r="J50" s="75" t="s">
        <v>115</v>
      </c>
      <c r="K50" s="75" t="s">
        <v>115</v>
      </c>
      <c r="L50" s="75" t="s">
        <v>115</v>
      </c>
      <c r="M50" s="75" t="s">
        <v>115</v>
      </c>
      <c r="N50" s="75" t="s">
        <v>115</v>
      </c>
      <c r="O50" s="75" t="s">
        <v>115</v>
      </c>
      <c r="P50" s="75" t="s">
        <v>115</v>
      </c>
      <c r="Q50" s="79" t="s">
        <v>115</v>
      </c>
      <c r="R50" s="11">
        <v>20</v>
      </c>
      <c r="S50" s="11">
        <v>21</v>
      </c>
      <c r="T50" s="11">
        <v>29</v>
      </c>
      <c r="U50" s="11">
        <v>21</v>
      </c>
      <c r="V50" s="11">
        <v>36</v>
      </c>
      <c r="W50" s="11">
        <v>3</v>
      </c>
      <c r="X50" s="12">
        <v>130</v>
      </c>
      <c r="Y50" s="13">
        <f t="shared" si="37"/>
        <v>0.15384615384615385</v>
      </c>
      <c r="Z50" s="13">
        <f t="shared" si="38"/>
        <v>0.16153846153846155</v>
      </c>
      <c r="AA50" s="13">
        <f t="shared" si="39"/>
        <v>0.22307692307692309</v>
      </c>
      <c r="AB50" s="13">
        <f t="shared" si="40"/>
        <v>0.16153846153846155</v>
      </c>
      <c r="AC50" s="13">
        <f t="shared" si="41"/>
        <v>0.27692307692307694</v>
      </c>
      <c r="AD50" s="14">
        <f t="shared" si="42"/>
        <v>2.3076923076923078E-2</v>
      </c>
      <c r="AE50" s="15">
        <f t="shared" si="43"/>
        <v>0.32283464566929132</v>
      </c>
      <c r="AF50" s="16">
        <f t="shared" si="44"/>
        <v>0.67716535433070868</v>
      </c>
      <c r="AG50" s="17">
        <v>3.25</v>
      </c>
      <c r="AH50" s="17">
        <v>1.43</v>
      </c>
      <c r="AI50" s="43">
        <v>3</v>
      </c>
      <c r="AJ50" s="43">
        <v>5</v>
      </c>
    </row>
    <row r="51" spans="1:36" ht="18.75" x14ac:dyDescent="0.25">
      <c r="A51" s="10">
        <v>27</v>
      </c>
      <c r="B51" s="74" t="s">
        <v>116</v>
      </c>
      <c r="C51" s="75" t="s">
        <v>116</v>
      </c>
      <c r="D51" s="75" t="s">
        <v>116</v>
      </c>
      <c r="E51" s="75" t="s">
        <v>116</v>
      </c>
      <c r="F51" s="75" t="s">
        <v>116</v>
      </c>
      <c r="G51" s="75" t="s">
        <v>116</v>
      </c>
      <c r="H51" s="75" t="s">
        <v>116</v>
      </c>
      <c r="I51" s="75" t="s">
        <v>116</v>
      </c>
      <c r="J51" s="75" t="s">
        <v>116</v>
      </c>
      <c r="K51" s="75" t="s">
        <v>116</v>
      </c>
      <c r="L51" s="75" t="s">
        <v>116</v>
      </c>
      <c r="M51" s="75" t="s">
        <v>116</v>
      </c>
      <c r="N51" s="75" t="s">
        <v>116</v>
      </c>
      <c r="O51" s="75" t="s">
        <v>116</v>
      </c>
      <c r="P51" s="75" t="s">
        <v>116</v>
      </c>
      <c r="Q51" s="79" t="s">
        <v>116</v>
      </c>
      <c r="R51" s="11">
        <v>14</v>
      </c>
      <c r="S51" s="11">
        <v>22</v>
      </c>
      <c r="T51" s="11">
        <v>35</v>
      </c>
      <c r="U51" s="11">
        <v>29</v>
      </c>
      <c r="V51" s="11">
        <v>27</v>
      </c>
      <c r="W51" s="11">
        <v>3</v>
      </c>
      <c r="X51" s="12">
        <v>130</v>
      </c>
      <c r="Y51" s="13">
        <f t="shared" si="37"/>
        <v>0.1076923076923077</v>
      </c>
      <c r="Z51" s="13">
        <f t="shared" si="38"/>
        <v>0.16923076923076924</v>
      </c>
      <c r="AA51" s="13">
        <f t="shared" si="39"/>
        <v>0.26923076923076922</v>
      </c>
      <c r="AB51" s="13">
        <f t="shared" si="40"/>
        <v>0.22307692307692309</v>
      </c>
      <c r="AC51" s="13">
        <f t="shared" si="41"/>
        <v>0.2076923076923077</v>
      </c>
      <c r="AD51" s="14">
        <f t="shared" si="42"/>
        <v>2.3076923076923078E-2</v>
      </c>
      <c r="AE51" s="15">
        <f t="shared" si="43"/>
        <v>0.28346456692913385</v>
      </c>
      <c r="AF51" s="16">
        <f t="shared" si="44"/>
        <v>0.71653543307086609</v>
      </c>
      <c r="AG51" s="17">
        <v>3.26</v>
      </c>
      <c r="AH51" s="17">
        <v>1.28</v>
      </c>
      <c r="AI51" s="43">
        <v>3</v>
      </c>
      <c r="AJ51" s="43">
        <v>3</v>
      </c>
    </row>
    <row r="52" spans="1:36" ht="18.75" x14ac:dyDescent="0.25">
      <c r="A52" s="76" t="s">
        <v>191</v>
      </c>
      <c r="B52" s="77"/>
      <c r="C52" s="77"/>
      <c r="D52" s="77"/>
      <c r="E52" s="77"/>
      <c r="F52" s="77"/>
      <c r="G52" s="77"/>
      <c r="H52" s="77"/>
      <c r="I52" s="77"/>
      <c r="J52" s="77"/>
      <c r="K52" s="77"/>
      <c r="L52" s="77"/>
      <c r="M52" s="77"/>
      <c r="N52" s="77"/>
      <c r="O52" s="77"/>
      <c r="P52" s="77"/>
      <c r="Q52" s="78"/>
      <c r="R52" s="25">
        <f t="shared" ref="R52:W52" si="45">+SUM(R48:R51)</f>
        <v>117</v>
      </c>
      <c r="S52" s="25">
        <f t="shared" si="45"/>
        <v>151</v>
      </c>
      <c r="T52" s="25">
        <f t="shared" si="45"/>
        <v>194</v>
      </c>
      <c r="U52" s="25">
        <f t="shared" si="45"/>
        <v>151</v>
      </c>
      <c r="V52" s="25">
        <f t="shared" si="45"/>
        <v>124</v>
      </c>
      <c r="W52" s="25">
        <f t="shared" si="45"/>
        <v>28</v>
      </c>
      <c r="X52" s="25">
        <f>+SUM(X48:X51)</f>
        <v>765</v>
      </c>
      <c r="Y52" s="26">
        <f t="shared" si="37"/>
        <v>0.15294117647058825</v>
      </c>
      <c r="Z52" s="26">
        <f t="shared" si="38"/>
        <v>0.19738562091503267</v>
      </c>
      <c r="AA52" s="26">
        <f t="shared" si="39"/>
        <v>0.25359477124183005</v>
      </c>
      <c r="AB52" s="26">
        <f t="shared" si="40"/>
        <v>0.19738562091503267</v>
      </c>
      <c r="AC52" s="26">
        <f t="shared" si="41"/>
        <v>0.16209150326797386</v>
      </c>
      <c r="AD52" s="27">
        <f t="shared" si="42"/>
        <v>3.6601307189542485E-2</v>
      </c>
      <c r="AE52" s="28">
        <f t="shared" si="43"/>
        <v>0.36363636363636365</v>
      </c>
      <c r="AF52" s="29">
        <f t="shared" si="44"/>
        <v>0.63636363636363635</v>
      </c>
      <c r="AG52" s="30">
        <f>+SUMPRODUCT(R52:V52,R47:V47)/SUM(R52:V52)</f>
        <v>3.0189959294436908</v>
      </c>
      <c r="AH52" s="23"/>
      <c r="AI52" s="31">
        <f>+MEDIAN(AI48:AI51)</f>
        <v>3</v>
      </c>
      <c r="AJ52" s="24"/>
    </row>
    <row r="55" spans="1:36" ht="15.75" thickBot="1" x14ac:dyDescent="0.3"/>
    <row r="56" spans="1:36" ht="15" customHeight="1" x14ac:dyDescent="0.25">
      <c r="A56" s="80" t="s">
        <v>187</v>
      </c>
      <c r="B56" s="81"/>
      <c r="C56" s="81"/>
      <c r="D56" s="81"/>
      <c r="E56" s="81"/>
      <c r="F56" s="81"/>
      <c r="G56" s="81"/>
      <c r="H56" s="81"/>
      <c r="I56" s="81"/>
      <c r="J56" s="81"/>
      <c r="K56" s="82"/>
    </row>
    <row r="57" spans="1:36" ht="15" customHeight="1" thickBot="1" x14ac:dyDescent="0.3">
      <c r="A57" s="83"/>
      <c r="B57" s="84"/>
      <c r="C57" s="84"/>
      <c r="D57" s="84"/>
      <c r="E57" s="84"/>
      <c r="F57" s="84"/>
      <c r="G57" s="84"/>
      <c r="H57" s="84"/>
      <c r="I57" s="84"/>
      <c r="J57" s="84"/>
      <c r="K57" s="85"/>
    </row>
    <row r="58" spans="1:36" ht="18.75" x14ac:dyDescent="0.3">
      <c r="A58" s="86" t="s">
        <v>188</v>
      </c>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row>
    <row r="59" spans="1:36" s="2" customFormat="1" x14ac:dyDescent="0.25">
      <c r="A59" s="66" t="s">
        <v>761</v>
      </c>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8"/>
    </row>
    <row r="60" spans="1:36" s="2" customFormat="1" ht="15" customHeight="1" x14ac:dyDescent="0.25">
      <c r="A60" s="66" t="s">
        <v>728</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8"/>
    </row>
    <row r="61" spans="1:36" s="2" customFormat="1" x14ac:dyDescent="0.25">
      <c r="A61" s="66" t="s">
        <v>729</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8"/>
    </row>
    <row r="62" spans="1:36" s="2" customFormat="1" x14ac:dyDescent="0.25">
      <c r="A62" s="66" t="s">
        <v>730</v>
      </c>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8"/>
    </row>
    <row r="63" spans="1:36" s="2" customFormat="1" x14ac:dyDescent="0.25">
      <c r="A63" s="66" t="s">
        <v>731</v>
      </c>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8"/>
    </row>
    <row r="64" spans="1:36" s="2" customFormat="1" x14ac:dyDescent="0.25">
      <c r="A64" s="66" t="s">
        <v>732</v>
      </c>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8"/>
    </row>
    <row r="65" spans="1:42" s="2" customFormat="1" x14ac:dyDescent="0.25">
      <c r="A65" s="66" t="s">
        <v>733</v>
      </c>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8"/>
    </row>
    <row r="66" spans="1:42" s="2" customFormat="1" x14ac:dyDescent="0.25">
      <c r="A66" s="66" t="s">
        <v>734</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8"/>
    </row>
    <row r="67" spans="1:42" s="2" customFormat="1" x14ac:dyDescent="0.25">
      <c r="A67" s="66" t="s">
        <v>735</v>
      </c>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8"/>
    </row>
    <row r="68" spans="1:42" s="2" customFormat="1" x14ac:dyDescent="0.25">
      <c r="A68" s="66" t="s">
        <v>736</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8"/>
    </row>
    <row r="69" spans="1:42" s="2" customFormat="1" x14ac:dyDescent="0.25">
      <c r="A69" s="66" t="s">
        <v>737</v>
      </c>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8"/>
    </row>
    <row r="70" spans="1:42" s="2" customFormat="1" x14ac:dyDescent="0.25">
      <c r="A70" s="66" t="s">
        <v>738</v>
      </c>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8"/>
    </row>
    <row r="71" spans="1:42" s="2" customFormat="1" x14ac:dyDescent="0.25">
      <c r="A71" s="66" t="s">
        <v>739</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8"/>
    </row>
    <row r="72" spans="1:42" s="2" customFormat="1" x14ac:dyDescent="0.25">
      <c r="A72" s="66" t="s">
        <v>740</v>
      </c>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8"/>
    </row>
    <row r="73" spans="1:42" s="2" customFormat="1" x14ac:dyDescent="0.25">
      <c r="A73" s="66" t="s">
        <v>741</v>
      </c>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8"/>
    </row>
    <row r="74" spans="1:42" s="2" customFormat="1" x14ac:dyDescent="0.25">
      <c r="A74" s="66" t="s">
        <v>742</v>
      </c>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8"/>
    </row>
    <row r="75" spans="1:42" s="2" customFormat="1" x14ac:dyDescent="0.25">
      <c r="A75" s="66" t="s">
        <v>743</v>
      </c>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8"/>
    </row>
    <row r="76" spans="1:42" s="2" customFormat="1" x14ac:dyDescent="0.25">
      <c r="A76" s="66" t="s">
        <v>744</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8"/>
    </row>
    <row r="77" spans="1:42" s="2" customFormat="1" x14ac:dyDescent="0.25">
      <c r="A77" s="66" t="s">
        <v>745</v>
      </c>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8"/>
    </row>
    <row r="78" spans="1:42" x14ac:dyDescent="0.25">
      <c r="A78" s="66" t="s">
        <v>746</v>
      </c>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8"/>
      <c r="AK78" s="2"/>
      <c r="AL78" s="2"/>
      <c r="AM78" s="2"/>
      <c r="AN78" s="2"/>
      <c r="AO78" s="2"/>
      <c r="AP78" s="2"/>
    </row>
    <row r="79" spans="1:42" ht="15" customHeight="1" x14ac:dyDescent="0.25">
      <c r="A79" s="66" t="s">
        <v>747</v>
      </c>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8"/>
      <c r="AK79" s="2"/>
      <c r="AL79" s="2"/>
      <c r="AM79" s="2"/>
      <c r="AN79" s="2"/>
      <c r="AO79" s="2"/>
      <c r="AP79" s="2"/>
    </row>
    <row r="80" spans="1:42" x14ac:dyDescent="0.25">
      <c r="A80" s="66" t="s">
        <v>748</v>
      </c>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8"/>
      <c r="AK80" s="2"/>
      <c r="AL80" s="2"/>
      <c r="AM80" s="2"/>
      <c r="AN80" s="2"/>
      <c r="AO80" s="2"/>
      <c r="AP80" s="2"/>
    </row>
    <row r="81" spans="1:42" x14ac:dyDescent="0.25">
      <c r="A81" s="66" t="s">
        <v>749</v>
      </c>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8"/>
      <c r="AK81" s="2"/>
      <c r="AL81" s="2"/>
      <c r="AM81" s="2"/>
      <c r="AN81" s="2"/>
      <c r="AO81" s="2"/>
      <c r="AP81" s="2"/>
    </row>
    <row r="82" spans="1:42" x14ac:dyDescent="0.25">
      <c r="A82" s="66" t="s">
        <v>750</v>
      </c>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8"/>
      <c r="AK82" s="2"/>
      <c r="AL82" s="2"/>
      <c r="AM82" s="2"/>
      <c r="AN82" s="2"/>
      <c r="AO82" s="2"/>
      <c r="AP82" s="2"/>
    </row>
    <row r="83" spans="1:42" x14ac:dyDescent="0.25">
      <c r="A83" s="66" t="s">
        <v>751</v>
      </c>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8"/>
      <c r="AK83" s="2"/>
      <c r="AL83" s="2"/>
      <c r="AM83" s="2"/>
      <c r="AN83" s="2"/>
      <c r="AO83" s="2"/>
      <c r="AP83" s="2"/>
    </row>
    <row r="84" spans="1:42" x14ac:dyDescent="0.25">
      <c r="A84" s="66" t="s">
        <v>752</v>
      </c>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8"/>
      <c r="AK84" s="2"/>
      <c r="AL84" s="2"/>
      <c r="AM84" s="2"/>
      <c r="AN84" s="2"/>
      <c r="AO84" s="2"/>
      <c r="AP84" s="2"/>
    </row>
    <row r="85" spans="1:42" x14ac:dyDescent="0.25">
      <c r="A85" s="66" t="s">
        <v>753</v>
      </c>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8"/>
      <c r="AK85" s="2"/>
      <c r="AL85" s="2"/>
      <c r="AM85" s="2"/>
      <c r="AN85" s="2"/>
      <c r="AO85" s="2"/>
      <c r="AP85" s="2"/>
    </row>
    <row r="86" spans="1:42" x14ac:dyDescent="0.25">
      <c r="A86" s="66" t="s">
        <v>754</v>
      </c>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8"/>
      <c r="AK86" s="2"/>
      <c r="AL86" s="2"/>
      <c r="AM86" s="2"/>
      <c r="AN86" s="2"/>
      <c r="AO86" s="2"/>
      <c r="AP86" s="2"/>
    </row>
    <row r="87" spans="1:42" x14ac:dyDescent="0.25">
      <c r="A87" s="66" t="s">
        <v>755</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8"/>
      <c r="AK87" s="2"/>
      <c r="AL87" s="2"/>
      <c r="AM87" s="2"/>
      <c r="AN87" s="2"/>
      <c r="AO87" s="2"/>
      <c r="AP87" s="2"/>
    </row>
    <row r="88" spans="1:42" x14ac:dyDescent="0.25">
      <c r="A88" s="66" t="s">
        <v>756</v>
      </c>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8"/>
      <c r="AK88" s="2"/>
      <c r="AL88" s="2"/>
      <c r="AM88" s="2"/>
      <c r="AN88" s="2"/>
      <c r="AO88" s="2"/>
      <c r="AP88" s="2"/>
    </row>
    <row r="89" spans="1:42" x14ac:dyDescent="0.25">
      <c r="A89" s="66" t="s">
        <v>757</v>
      </c>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8"/>
      <c r="AK89" s="2"/>
      <c r="AL89" s="2"/>
      <c r="AM89" s="2"/>
      <c r="AN89" s="2"/>
      <c r="AO89" s="2"/>
      <c r="AP89" s="2"/>
    </row>
    <row r="90" spans="1:42" x14ac:dyDescent="0.25">
      <c r="A90" s="66" t="s">
        <v>758</v>
      </c>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8"/>
      <c r="AK90" s="2"/>
      <c r="AL90" s="2"/>
      <c r="AM90" s="2"/>
      <c r="AN90" s="2"/>
      <c r="AO90" s="2"/>
      <c r="AP90" s="2"/>
    </row>
    <row r="91" spans="1:42" x14ac:dyDescent="0.25">
      <c r="A91" s="66" t="s">
        <v>759</v>
      </c>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8"/>
      <c r="AK91" s="2"/>
      <c r="AL91" s="2"/>
      <c r="AM91" s="2"/>
      <c r="AN91" s="2"/>
      <c r="AO91" s="2"/>
      <c r="AP91" s="2"/>
    </row>
    <row r="92" spans="1:42" x14ac:dyDescent="0.25">
      <c r="A92" s="66" t="s">
        <v>760</v>
      </c>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8"/>
      <c r="AK92" s="2"/>
      <c r="AL92" s="2"/>
      <c r="AM92" s="2"/>
      <c r="AN92" s="2"/>
      <c r="AO92" s="2"/>
      <c r="AP92" s="2"/>
    </row>
    <row r="93" spans="1:42" x14ac:dyDescent="0.25">
      <c r="A93" s="53"/>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5"/>
      <c r="AK93" s="2"/>
      <c r="AL93" s="2"/>
      <c r="AM93" s="2"/>
      <c r="AN93" s="2"/>
      <c r="AO93" s="2"/>
      <c r="AP93" s="2"/>
    </row>
    <row r="94" spans="1:42" x14ac:dyDescent="0.25">
      <c r="A94" s="53"/>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5"/>
      <c r="AK94" s="2"/>
      <c r="AL94" s="2"/>
      <c r="AM94" s="2"/>
      <c r="AN94" s="2"/>
      <c r="AO94" s="2"/>
      <c r="AP94" s="2"/>
    </row>
    <row r="95" spans="1:42" x14ac:dyDescent="0.25">
      <c r="A95" s="53"/>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5"/>
      <c r="AK95" s="2"/>
      <c r="AL95" s="2"/>
      <c r="AM95" s="2"/>
      <c r="AN95" s="2"/>
      <c r="AO95" s="2"/>
      <c r="AP95" s="2"/>
    </row>
    <row r="96" spans="1:42" x14ac:dyDescent="0.25">
      <c r="A96" s="53"/>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5"/>
      <c r="AK96" s="2"/>
      <c r="AL96" s="2"/>
      <c r="AM96" s="2"/>
      <c r="AN96" s="2"/>
      <c r="AO96" s="2"/>
      <c r="AP96" s="2"/>
    </row>
    <row r="97" spans="1:42" ht="18.75" x14ac:dyDescent="0.3">
      <c r="A97" s="86" t="s">
        <v>189</v>
      </c>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2"/>
      <c r="AL97" s="2"/>
      <c r="AM97" s="2"/>
      <c r="AN97" s="2"/>
      <c r="AO97" s="2"/>
      <c r="AP97" s="2"/>
    </row>
    <row r="98" spans="1:42" s="2" customFormat="1" x14ac:dyDescent="0.25">
      <c r="A98" s="66" t="s">
        <v>762</v>
      </c>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8"/>
    </row>
    <row r="99" spans="1:42" s="2" customFormat="1" x14ac:dyDescent="0.25">
      <c r="A99" s="66" t="s">
        <v>763</v>
      </c>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8"/>
    </row>
    <row r="100" spans="1:42" s="2" customFormat="1" x14ac:dyDescent="0.25">
      <c r="A100" s="66" t="s">
        <v>764</v>
      </c>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8"/>
    </row>
    <row r="101" spans="1:42" s="2" customFormat="1" x14ac:dyDescent="0.25">
      <c r="A101" s="66" t="s">
        <v>765</v>
      </c>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8"/>
    </row>
    <row r="102" spans="1:42" s="2" customFormat="1" x14ac:dyDescent="0.25">
      <c r="A102" s="66" t="s">
        <v>766</v>
      </c>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8"/>
    </row>
    <row r="103" spans="1:42" s="2" customFormat="1" x14ac:dyDescent="0.25">
      <c r="A103" s="66" t="s">
        <v>767</v>
      </c>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8"/>
    </row>
    <row r="104" spans="1:42" s="2" customFormat="1" x14ac:dyDescent="0.25">
      <c r="A104" s="66" t="s">
        <v>768</v>
      </c>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8"/>
    </row>
    <row r="105" spans="1:42" s="2" customFormat="1" x14ac:dyDescent="0.25">
      <c r="A105" s="66" t="s">
        <v>769</v>
      </c>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8"/>
    </row>
    <row r="106" spans="1:42" s="2" customFormat="1" x14ac:dyDescent="0.25">
      <c r="A106" s="66" t="s">
        <v>770</v>
      </c>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8"/>
    </row>
    <row r="107" spans="1:42" s="2" customFormat="1" x14ac:dyDescent="0.25">
      <c r="A107" s="66" t="s">
        <v>771</v>
      </c>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8"/>
    </row>
    <row r="108" spans="1:42" s="2" customFormat="1" x14ac:dyDescent="0.25">
      <c r="A108" s="66" t="s">
        <v>772</v>
      </c>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8"/>
    </row>
    <row r="109" spans="1:42" s="2" customFormat="1" x14ac:dyDescent="0.25">
      <c r="A109" s="66" t="s">
        <v>773</v>
      </c>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8"/>
    </row>
    <row r="110" spans="1:42" s="2" customFormat="1" x14ac:dyDescent="0.25">
      <c r="A110" s="66" t="s">
        <v>774</v>
      </c>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8"/>
    </row>
    <row r="111" spans="1:42" s="2" customFormat="1" x14ac:dyDescent="0.25">
      <c r="A111" s="66" t="s">
        <v>775</v>
      </c>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8"/>
    </row>
    <row r="112" spans="1:42" s="2" customFormat="1" x14ac:dyDescent="0.25">
      <c r="A112" s="66" t="s">
        <v>776</v>
      </c>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8"/>
    </row>
    <row r="113" spans="1:42" s="2" customFormat="1" x14ac:dyDescent="0.25">
      <c r="A113" s="66" t="s">
        <v>777</v>
      </c>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8"/>
    </row>
    <row r="114" spans="1:42" s="2" customFormat="1" x14ac:dyDescent="0.25">
      <c r="A114" s="66" t="s">
        <v>778</v>
      </c>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8"/>
    </row>
    <row r="115" spans="1:42" s="2" customFormat="1" x14ac:dyDescent="0.25">
      <c r="A115" s="66" t="s">
        <v>779</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8"/>
    </row>
    <row r="116" spans="1:42" s="2" customFormat="1" x14ac:dyDescent="0.25">
      <c r="A116" s="66" t="s">
        <v>780</v>
      </c>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8"/>
    </row>
    <row r="117" spans="1:42" s="2" customFormat="1" x14ac:dyDescent="0.25">
      <c r="A117" s="66" t="s">
        <v>781</v>
      </c>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8"/>
    </row>
    <row r="118" spans="1:42" x14ac:dyDescent="0.25">
      <c r="A118" s="66" t="s">
        <v>782</v>
      </c>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8"/>
      <c r="AK118" s="2"/>
      <c r="AL118" s="2"/>
      <c r="AM118" s="2"/>
      <c r="AN118" s="2"/>
      <c r="AO118" s="2"/>
      <c r="AP118" s="2"/>
    </row>
    <row r="119" spans="1:42" x14ac:dyDescent="0.25">
      <c r="A119" s="66" t="s">
        <v>783</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8"/>
      <c r="AK119" s="2"/>
      <c r="AL119" s="2"/>
      <c r="AM119" s="2"/>
      <c r="AN119" s="2"/>
      <c r="AO119" s="2"/>
      <c r="AP119" s="2"/>
    </row>
    <row r="120" spans="1:42" x14ac:dyDescent="0.25">
      <c r="A120" s="50" t="s">
        <v>784</v>
      </c>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2"/>
      <c r="AK120" s="2"/>
      <c r="AL120" s="2"/>
      <c r="AM120" s="2"/>
      <c r="AN120" s="2"/>
      <c r="AO120" s="2"/>
      <c r="AP120" s="2"/>
    </row>
    <row r="121" spans="1:42" x14ac:dyDescent="0.25">
      <c r="A121" s="50"/>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2"/>
      <c r="AK121" s="2"/>
      <c r="AL121" s="2"/>
      <c r="AM121" s="2"/>
      <c r="AN121" s="2"/>
      <c r="AO121" s="2"/>
      <c r="AP121" s="2"/>
    </row>
    <row r="122" spans="1:42" x14ac:dyDescent="0.25">
      <c r="A122" s="50"/>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2"/>
      <c r="AK122" s="2"/>
      <c r="AL122" s="2"/>
      <c r="AM122" s="2"/>
      <c r="AN122" s="2"/>
      <c r="AO122" s="2"/>
      <c r="AP122" s="2"/>
    </row>
    <row r="123" spans="1:42" x14ac:dyDescent="0.25">
      <c r="A123" s="50"/>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2"/>
      <c r="AK123" s="2"/>
      <c r="AL123" s="2"/>
      <c r="AM123" s="2"/>
      <c r="AN123" s="2"/>
      <c r="AO123" s="2"/>
      <c r="AP123" s="2"/>
    </row>
    <row r="124" spans="1:42" x14ac:dyDescent="0.25">
      <c r="A124" s="50"/>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2"/>
      <c r="AK124" s="2"/>
      <c r="AL124" s="2"/>
      <c r="AM124" s="2"/>
      <c r="AN124" s="2"/>
      <c r="AO124" s="2"/>
      <c r="AP124" s="2"/>
    </row>
    <row r="125" spans="1:42" x14ac:dyDescent="0.25">
      <c r="A125" s="50"/>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2"/>
      <c r="AK125" s="2"/>
      <c r="AL125" s="2"/>
      <c r="AM125" s="2"/>
      <c r="AN125" s="2"/>
      <c r="AO125" s="2"/>
      <c r="AP125" s="2"/>
    </row>
    <row r="126" spans="1:42" x14ac:dyDescent="0.25">
      <c r="A126" s="50"/>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2"/>
      <c r="AK126" s="2"/>
      <c r="AL126" s="2"/>
      <c r="AM126" s="2"/>
      <c r="AN126" s="2"/>
      <c r="AO126" s="2"/>
      <c r="AP126" s="2"/>
    </row>
    <row r="127" spans="1:42" x14ac:dyDescent="0.25">
      <c r="A127" s="50"/>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2"/>
    </row>
    <row r="128" spans="1:42" x14ac:dyDescent="0.25">
      <c r="A128" s="50"/>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2"/>
    </row>
    <row r="129" spans="1:42" x14ac:dyDescent="0.25">
      <c r="A129" s="50"/>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2"/>
    </row>
    <row r="130" spans="1:42" x14ac:dyDescent="0.25">
      <c r="A130" s="50"/>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2"/>
    </row>
    <row r="131" spans="1:42" x14ac:dyDescent="0.25">
      <c r="A131" s="50"/>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2"/>
    </row>
    <row r="132" spans="1:42" x14ac:dyDescent="0.25">
      <c r="A132" s="50"/>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2"/>
    </row>
    <row r="133" spans="1:42" ht="18.75" x14ac:dyDescent="0.3">
      <c r="A133" s="86" t="s">
        <v>190</v>
      </c>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row>
    <row r="134" spans="1:42" x14ac:dyDescent="0.25">
      <c r="A134" s="66" t="s">
        <v>785</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8"/>
      <c r="AK134" s="2"/>
      <c r="AL134" s="2"/>
      <c r="AM134" s="2"/>
      <c r="AN134" s="2"/>
      <c r="AO134" s="2"/>
      <c r="AP134" s="2"/>
    </row>
    <row r="135" spans="1:42" x14ac:dyDescent="0.25">
      <c r="A135" s="66" t="s">
        <v>786</v>
      </c>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8"/>
      <c r="AK135" s="2"/>
      <c r="AL135" s="2"/>
      <c r="AM135" s="2"/>
      <c r="AN135" s="2"/>
      <c r="AO135" s="2"/>
      <c r="AP135" s="2"/>
    </row>
    <row r="136" spans="1:42" x14ac:dyDescent="0.25">
      <c r="A136" s="66" t="s">
        <v>787</v>
      </c>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8"/>
      <c r="AK136" s="2"/>
      <c r="AL136" s="2"/>
      <c r="AM136" s="2"/>
      <c r="AN136" s="2"/>
      <c r="AO136" s="2"/>
      <c r="AP136" s="2"/>
    </row>
    <row r="137" spans="1:42" s="2" customFormat="1" x14ac:dyDescent="0.25">
      <c r="A137" s="66" t="s">
        <v>788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8"/>
    </row>
    <row r="138" spans="1:42" x14ac:dyDescent="0.25">
      <c r="A138" s="66" t="s">
        <v>789</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8"/>
      <c r="AK138" s="2"/>
      <c r="AL138" s="2"/>
      <c r="AM138" s="2"/>
      <c r="AN138" s="2"/>
      <c r="AO138" s="2"/>
      <c r="AP138" s="2"/>
    </row>
    <row r="139" spans="1:42" x14ac:dyDescent="0.25">
      <c r="A139" s="66" t="s">
        <v>790</v>
      </c>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8"/>
      <c r="AK139" s="2"/>
      <c r="AL139" s="2"/>
      <c r="AM139" s="2"/>
      <c r="AN139" s="2"/>
      <c r="AO139" s="2"/>
      <c r="AP139" s="2"/>
    </row>
    <row r="140" spans="1:42" x14ac:dyDescent="0.25">
      <c r="A140" s="66" t="s">
        <v>791</v>
      </c>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8"/>
      <c r="AK140" s="2"/>
      <c r="AL140" s="2"/>
      <c r="AM140" s="2"/>
      <c r="AN140" s="2"/>
      <c r="AO140" s="2"/>
      <c r="AP140" s="2"/>
    </row>
    <row r="141" spans="1:42" x14ac:dyDescent="0.25">
      <c r="A141" s="66" t="s">
        <v>792</v>
      </c>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8"/>
      <c r="AK141" s="2"/>
      <c r="AL141" s="2"/>
      <c r="AM141" s="2"/>
      <c r="AN141" s="2"/>
      <c r="AO141" s="2"/>
      <c r="AP141" s="2"/>
    </row>
    <row r="142" spans="1:42" x14ac:dyDescent="0.25">
      <c r="A142" s="66" t="s">
        <v>793</v>
      </c>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8"/>
      <c r="AK142" s="2"/>
      <c r="AL142" s="2"/>
      <c r="AM142" s="2"/>
      <c r="AN142" s="2"/>
      <c r="AO142" s="2"/>
      <c r="AP142" s="2"/>
    </row>
    <row r="143" spans="1:42" x14ac:dyDescent="0.25">
      <c r="A143" s="66" t="s">
        <v>794</v>
      </c>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8"/>
      <c r="AK143" s="2"/>
      <c r="AL143" s="2"/>
      <c r="AM143" s="2"/>
      <c r="AN143" s="2"/>
      <c r="AO143" s="2"/>
      <c r="AP143" s="2"/>
    </row>
    <row r="144" spans="1:42" x14ac:dyDescent="0.25">
      <c r="A144" s="66" t="s">
        <v>795</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8"/>
      <c r="AK144" s="2"/>
      <c r="AL144" s="2"/>
      <c r="AM144" s="2"/>
      <c r="AN144" s="2"/>
      <c r="AO144" s="2"/>
      <c r="AP144" s="2"/>
    </row>
    <row r="145" spans="1:42" x14ac:dyDescent="0.25">
      <c r="A145" s="66" t="s">
        <v>796</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8"/>
      <c r="AK145" s="2"/>
      <c r="AL145" s="2"/>
      <c r="AM145" s="2"/>
      <c r="AN145" s="2"/>
      <c r="AO145" s="2"/>
      <c r="AP145" s="2"/>
    </row>
    <row r="146" spans="1:42" x14ac:dyDescent="0.25">
      <c r="A146" s="66" t="s">
        <v>797</v>
      </c>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8"/>
      <c r="AK146" s="2"/>
      <c r="AL146" s="2"/>
      <c r="AM146" s="2"/>
      <c r="AN146" s="2"/>
      <c r="AO146" s="2"/>
      <c r="AP146" s="2"/>
    </row>
    <row r="147" spans="1:42" x14ac:dyDescent="0.25">
      <c r="A147" s="66" t="s">
        <v>798</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8"/>
      <c r="AK147" s="2"/>
      <c r="AL147" s="2"/>
      <c r="AM147" s="2"/>
      <c r="AN147" s="2"/>
      <c r="AO147" s="2"/>
      <c r="AP147" s="2"/>
    </row>
    <row r="148" spans="1:42" x14ac:dyDescent="0.25">
      <c r="A148" s="66" t="s">
        <v>799</v>
      </c>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8"/>
      <c r="AK148" s="2"/>
      <c r="AL148" s="2"/>
      <c r="AM148" s="2"/>
      <c r="AN148" s="2"/>
      <c r="AO148" s="2"/>
      <c r="AP148" s="2"/>
    </row>
    <row r="149" spans="1:42" x14ac:dyDescent="0.25">
      <c r="A149" s="66" t="s">
        <v>800</v>
      </c>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8"/>
      <c r="AK149" s="2"/>
      <c r="AL149" s="2"/>
      <c r="AM149" s="2"/>
      <c r="AN149" s="2"/>
      <c r="AO149" s="2"/>
      <c r="AP149" s="2"/>
    </row>
    <row r="150" spans="1:42" x14ac:dyDescent="0.25">
      <c r="A150" s="66" t="s">
        <v>801</v>
      </c>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8"/>
      <c r="AK150" s="2"/>
      <c r="AL150" s="2"/>
      <c r="AM150" s="2"/>
      <c r="AN150" s="2"/>
      <c r="AO150" s="2"/>
      <c r="AP150" s="2"/>
    </row>
    <row r="151" spans="1:42" x14ac:dyDescent="0.25">
      <c r="A151" s="66" t="s">
        <v>802</v>
      </c>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8"/>
      <c r="AK151" s="2"/>
      <c r="AL151" s="2"/>
      <c r="AM151" s="2"/>
      <c r="AN151" s="2"/>
      <c r="AO151" s="2"/>
      <c r="AP151" s="2"/>
    </row>
    <row r="152" spans="1:42" x14ac:dyDescent="0.25">
      <c r="A152" s="66" t="s">
        <v>803</v>
      </c>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8"/>
      <c r="AK152" s="2"/>
      <c r="AL152" s="2"/>
      <c r="AM152" s="2"/>
      <c r="AN152" s="2"/>
      <c r="AO152" s="2"/>
      <c r="AP152" s="2"/>
    </row>
    <row r="153" spans="1:42" x14ac:dyDescent="0.25">
      <c r="A153" s="66" t="s">
        <v>804</v>
      </c>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8"/>
      <c r="AK153" s="2"/>
      <c r="AL153" s="2"/>
      <c r="AM153" s="2"/>
      <c r="AN153" s="2"/>
      <c r="AO153" s="2"/>
      <c r="AP153" s="2"/>
    </row>
    <row r="154" spans="1:42" x14ac:dyDescent="0.25">
      <c r="A154" s="66" t="s">
        <v>805</v>
      </c>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8"/>
      <c r="AK154" s="2"/>
      <c r="AL154" s="2"/>
      <c r="AM154" s="2"/>
      <c r="AN154" s="2"/>
      <c r="AO154" s="2"/>
      <c r="AP154" s="2"/>
    </row>
    <row r="155" spans="1:42" x14ac:dyDescent="0.25">
      <c r="A155" s="66" t="s">
        <v>806</v>
      </c>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8"/>
      <c r="AK155" s="2"/>
      <c r="AL155" s="2"/>
      <c r="AM155" s="2"/>
      <c r="AN155" s="2"/>
      <c r="AO155" s="2"/>
      <c r="AP155" s="2"/>
    </row>
    <row r="156" spans="1:42" x14ac:dyDescent="0.25">
      <c r="A156" s="66" t="s">
        <v>807</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8"/>
      <c r="AK156" s="2"/>
      <c r="AL156" s="2"/>
      <c r="AM156" s="2"/>
      <c r="AN156" s="2"/>
      <c r="AO156" s="2"/>
      <c r="AP156" s="2"/>
    </row>
    <row r="157" spans="1:42" x14ac:dyDescent="0.25">
      <c r="A157" s="66" t="s">
        <v>808</v>
      </c>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8"/>
      <c r="AK157" s="2"/>
      <c r="AL157" s="2"/>
      <c r="AM157" s="2"/>
      <c r="AN157" s="2"/>
      <c r="AO157" s="2"/>
      <c r="AP157" s="2"/>
    </row>
    <row r="158" spans="1:42" x14ac:dyDescent="0.25">
      <c r="A158" s="66" t="s">
        <v>809</v>
      </c>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8"/>
      <c r="AK158" s="2"/>
      <c r="AL158" s="2"/>
      <c r="AM158" s="2"/>
      <c r="AN158" s="2"/>
      <c r="AO158" s="2"/>
      <c r="AP158" s="2"/>
    </row>
    <row r="159" spans="1:42" x14ac:dyDescent="0.25">
      <c r="F159" s="2"/>
      <c r="G159" s="2"/>
      <c r="H159" s="2"/>
      <c r="I159" s="2"/>
      <c r="J159" s="2"/>
      <c r="K159" s="2"/>
      <c r="AK159" s="2"/>
      <c r="AL159" s="2"/>
      <c r="AM159" s="2"/>
      <c r="AN159" s="2"/>
      <c r="AO159" s="2"/>
      <c r="AP159" s="2"/>
    </row>
    <row r="160" spans="1:42" x14ac:dyDescent="0.25">
      <c r="F160" s="2"/>
      <c r="G160" s="2"/>
      <c r="H160" s="2"/>
      <c r="I160" s="2"/>
      <c r="J160" s="2"/>
      <c r="K160" s="2"/>
      <c r="AK160" s="2"/>
      <c r="AL160" s="2"/>
      <c r="AM160" s="2"/>
      <c r="AN160" s="2"/>
      <c r="AO160" s="2"/>
      <c r="AP160" s="2"/>
    </row>
    <row r="161" spans="6:42" x14ac:dyDescent="0.25">
      <c r="F161" s="2"/>
      <c r="G161" s="2"/>
      <c r="H161" s="2"/>
      <c r="I161" s="2"/>
      <c r="J161" s="2"/>
      <c r="K161" s="2"/>
      <c r="AK161" s="2"/>
      <c r="AL161" s="2"/>
      <c r="AM161" s="2"/>
      <c r="AN161" s="2"/>
      <c r="AO161" s="2"/>
      <c r="AP161" s="2"/>
    </row>
    <row r="162" spans="6:42" x14ac:dyDescent="0.25">
      <c r="F162" s="2"/>
      <c r="G162" s="2"/>
      <c r="H162" s="2"/>
      <c r="I162" s="2"/>
      <c r="J162" s="2"/>
      <c r="K162" s="2"/>
      <c r="AK162" s="2"/>
      <c r="AL162" s="2"/>
      <c r="AM162" s="2"/>
      <c r="AN162" s="2"/>
      <c r="AO162" s="2"/>
      <c r="AP162" s="2"/>
    </row>
    <row r="163" spans="6:42" x14ac:dyDescent="0.25">
      <c r="F163" s="2"/>
      <c r="G163" s="2"/>
      <c r="H163" s="2"/>
      <c r="I163" s="2"/>
      <c r="J163" s="2"/>
      <c r="K163" s="2"/>
      <c r="AK163" s="2"/>
      <c r="AL163" s="2"/>
      <c r="AM163" s="2"/>
      <c r="AN163" s="2"/>
      <c r="AO163" s="2"/>
      <c r="AP163" s="2"/>
    </row>
    <row r="164" spans="6:42" x14ac:dyDescent="0.25">
      <c r="F164" s="2"/>
      <c r="G164" s="2"/>
      <c r="H164" s="2"/>
      <c r="I164" s="2"/>
      <c r="J164" s="2"/>
      <c r="K164" s="2"/>
      <c r="AK164" s="2"/>
      <c r="AL164" s="2"/>
      <c r="AM164" s="2"/>
      <c r="AN164" s="2"/>
      <c r="AO164" s="2"/>
      <c r="AP164" s="2"/>
    </row>
    <row r="165" spans="6:42" x14ac:dyDescent="0.25">
      <c r="F165" s="2"/>
      <c r="G165" s="2"/>
      <c r="H165" s="2"/>
      <c r="I165" s="2"/>
      <c r="J165" s="2"/>
      <c r="K165" s="2"/>
      <c r="AK165" s="2"/>
      <c r="AL165" s="2"/>
      <c r="AM165" s="2"/>
      <c r="AN165" s="2"/>
      <c r="AO165" s="2"/>
      <c r="AP165" s="2"/>
    </row>
    <row r="166" spans="6:42" x14ac:dyDescent="0.25">
      <c r="F166" s="2"/>
      <c r="G166" s="2"/>
      <c r="H166" s="2"/>
      <c r="I166" s="2"/>
      <c r="J166" s="2"/>
      <c r="K166" s="2"/>
    </row>
    <row r="167" spans="6:42" x14ac:dyDescent="0.25">
      <c r="F167" s="2"/>
      <c r="G167" s="2"/>
      <c r="H167" s="2"/>
      <c r="I167" s="2"/>
      <c r="J167" s="2"/>
      <c r="K167" s="2"/>
    </row>
    <row r="168" spans="6:42" x14ac:dyDescent="0.25">
      <c r="F168" s="2"/>
      <c r="G168" s="2"/>
      <c r="H168" s="2"/>
      <c r="I168" s="2"/>
      <c r="J168" s="2"/>
      <c r="K168" s="2"/>
    </row>
    <row r="169" spans="6:42" x14ac:dyDescent="0.25">
      <c r="F169" s="2"/>
      <c r="G169" s="2"/>
      <c r="H169" s="2"/>
      <c r="I169" s="2"/>
      <c r="J169" s="2"/>
      <c r="K169" s="2"/>
    </row>
    <row r="170" spans="6:42" x14ac:dyDescent="0.25">
      <c r="F170" s="2"/>
      <c r="G170" s="2"/>
      <c r="H170" s="2"/>
      <c r="I170" s="2"/>
      <c r="J170" s="2"/>
      <c r="K170" s="2"/>
    </row>
    <row r="171" spans="6:42" x14ac:dyDescent="0.25">
      <c r="F171" s="2"/>
      <c r="G171" s="2"/>
      <c r="H171" s="2"/>
      <c r="I171" s="2"/>
      <c r="J171" s="2"/>
      <c r="K171" s="2"/>
    </row>
    <row r="172" spans="6:42" x14ac:dyDescent="0.25">
      <c r="F172" s="2"/>
      <c r="G172" s="2"/>
      <c r="H172" s="2"/>
      <c r="I172" s="2"/>
      <c r="J172" s="2"/>
      <c r="K172" s="2"/>
    </row>
    <row r="173" spans="6:42" x14ac:dyDescent="0.25">
      <c r="F173" s="2"/>
      <c r="G173" s="2"/>
      <c r="H173" s="2"/>
      <c r="I173" s="2"/>
      <c r="J173" s="2"/>
      <c r="K173" s="2"/>
    </row>
    <row r="174" spans="6:42" x14ac:dyDescent="0.25">
      <c r="F174" s="2"/>
      <c r="G174" s="2"/>
      <c r="H174" s="2"/>
      <c r="I174" s="2"/>
      <c r="J174" s="2"/>
      <c r="K174" s="2"/>
    </row>
    <row r="178" spans="1:36" s="2" customFormat="1" x14ac:dyDescent="0.2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row>
  </sheetData>
  <sheetProtection sheet="1" objects="1" scenarios="1"/>
  <mergeCells count="122">
    <mergeCell ref="A141:AJ141"/>
    <mergeCell ref="A137:AJ137"/>
    <mergeCell ref="A87:AJ87"/>
    <mergeCell ref="A88:AJ88"/>
    <mergeCell ref="A89:AJ89"/>
    <mergeCell ref="A90:AJ90"/>
    <mergeCell ref="A91:AJ91"/>
    <mergeCell ref="A92:AJ92"/>
    <mergeCell ref="A154:AJ154"/>
    <mergeCell ref="A155:AJ155"/>
    <mergeCell ref="A149:AJ149"/>
    <mergeCell ref="A150:AJ150"/>
    <mergeCell ref="A151:AJ151"/>
    <mergeCell ref="A152:AJ152"/>
    <mergeCell ref="A153:AJ153"/>
    <mergeCell ref="A144:AJ144"/>
    <mergeCell ref="A145:AJ145"/>
    <mergeCell ref="A146:AJ146"/>
    <mergeCell ref="A147:AJ147"/>
    <mergeCell ref="A148:AJ148"/>
    <mergeCell ref="A142:AJ142"/>
    <mergeCell ref="A143:AJ143"/>
    <mergeCell ref="A136:AJ136"/>
    <mergeCell ref="A133:AJ133"/>
    <mergeCell ref="A139:AJ139"/>
    <mergeCell ref="A140:AJ140"/>
    <mergeCell ref="A97:AJ97"/>
    <mergeCell ref="A138:AJ138"/>
    <mergeCell ref="A134:AJ134"/>
    <mergeCell ref="A135:AJ135"/>
    <mergeCell ref="A67:AJ67"/>
    <mergeCell ref="A68:AJ68"/>
    <mergeCell ref="A69:AJ69"/>
    <mergeCell ref="A70:AJ70"/>
    <mergeCell ref="A76:AJ76"/>
    <mergeCell ref="A77:AJ77"/>
    <mergeCell ref="A108:AJ108"/>
    <mergeCell ref="A109:AJ109"/>
    <mergeCell ref="A110:AJ110"/>
    <mergeCell ref="A98:AJ98"/>
    <mergeCell ref="A99:AJ99"/>
    <mergeCell ref="A100:AJ100"/>
    <mergeCell ref="A101:AJ101"/>
    <mergeCell ref="A102:AJ102"/>
    <mergeCell ref="A103:AJ103"/>
    <mergeCell ref="A104:AJ104"/>
    <mergeCell ref="A105:AJ105"/>
    <mergeCell ref="A106:AJ106"/>
    <mergeCell ref="A107:AJ107"/>
    <mergeCell ref="A86:AJ86"/>
    <mergeCell ref="A111:AJ111"/>
    <mergeCell ref="A112:AJ112"/>
    <mergeCell ref="A113:AJ113"/>
    <mergeCell ref="A114:AJ114"/>
    <mergeCell ref="A115:AJ115"/>
    <mergeCell ref="A116:AJ116"/>
    <mergeCell ref="A117:AJ117"/>
    <mergeCell ref="A118:AJ118"/>
    <mergeCell ref="A119:AJ119"/>
    <mergeCell ref="A85:AJ85"/>
    <mergeCell ref="A56:K57"/>
    <mergeCell ref="A78:AJ78"/>
    <mergeCell ref="A79:AJ79"/>
    <mergeCell ref="A80:AJ80"/>
    <mergeCell ref="A81:AJ81"/>
    <mergeCell ref="A82:AJ82"/>
    <mergeCell ref="A83:AJ83"/>
    <mergeCell ref="A84:AJ84"/>
    <mergeCell ref="A59:AJ59"/>
    <mergeCell ref="A60:AJ60"/>
    <mergeCell ref="A61:AJ61"/>
    <mergeCell ref="A62:AJ62"/>
    <mergeCell ref="A63:AJ63"/>
    <mergeCell ref="A64:AJ64"/>
    <mergeCell ref="A65:AJ65"/>
    <mergeCell ref="A58:AJ58"/>
    <mergeCell ref="A71:AJ71"/>
    <mergeCell ref="A72:AJ72"/>
    <mergeCell ref="A73:AJ73"/>
    <mergeCell ref="A74:AJ74"/>
    <mergeCell ref="A75:AJ75"/>
    <mergeCell ref="A66:AJ66"/>
    <mergeCell ref="B36:Q36"/>
    <mergeCell ref="B37:Q37"/>
    <mergeCell ref="B34:Q34"/>
    <mergeCell ref="B35:Q35"/>
    <mergeCell ref="B32:Q32"/>
    <mergeCell ref="B33:Q33"/>
    <mergeCell ref="A52:Q52"/>
    <mergeCell ref="B39:Q39"/>
    <mergeCell ref="B40:Q40"/>
    <mergeCell ref="B41:Q41"/>
    <mergeCell ref="B48:Q48"/>
    <mergeCell ref="B49:Q49"/>
    <mergeCell ref="B47:Q47"/>
    <mergeCell ref="B50:Q50"/>
    <mergeCell ref="B51:Q51"/>
    <mergeCell ref="A42:Q42"/>
    <mergeCell ref="A156:AJ156"/>
    <mergeCell ref="A157:AJ157"/>
    <mergeCell ref="A158:AJ158"/>
    <mergeCell ref="A5:AJ5"/>
    <mergeCell ref="A6:AJ6"/>
    <mergeCell ref="A7:AJ7"/>
    <mergeCell ref="B15:Q15"/>
    <mergeCell ref="B16:Q16"/>
    <mergeCell ref="A12:AJ12"/>
    <mergeCell ref="B17:Q17"/>
    <mergeCell ref="B26:Q26"/>
    <mergeCell ref="B27:Q27"/>
    <mergeCell ref="B28:Q28"/>
    <mergeCell ref="B29:Q29"/>
    <mergeCell ref="B18:Q18"/>
    <mergeCell ref="B19:Q19"/>
    <mergeCell ref="B20:Q20"/>
    <mergeCell ref="B21:Q21"/>
    <mergeCell ref="B22:Q22"/>
    <mergeCell ref="B23:Q23"/>
    <mergeCell ref="B24:Q24"/>
    <mergeCell ref="B25:Q25"/>
    <mergeCell ref="B38:Q38"/>
    <mergeCell ref="A30:Q30"/>
  </mergeCells>
  <pageMargins left="0.70866141732283472" right="0.70866141732283472" top="0.74803149606299213" bottom="0.74803149606299213" header="0.31496062992125984" footer="0.31496062992125984"/>
  <pageSetup paperSize="9" scal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1"/>
  <sheetViews>
    <sheetView showGridLines="0" view="pageBreakPreview" zoomScale="70" zoomScaleNormal="40" zoomScaleSheetLayoutView="70" workbookViewId="0">
      <selection activeCell="AK75" sqref="AK75:AS121"/>
    </sheetView>
  </sheetViews>
  <sheetFormatPr baseColWidth="10" defaultRowHeight="15" x14ac:dyDescent="0.25"/>
  <cols>
    <col min="24" max="24" width="15.42578125" bestFit="1" customWidth="1"/>
  </cols>
  <sheetData>
    <row r="1" spans="1:35" s="2" customFormat="1" x14ac:dyDescent="0.25"/>
    <row r="2" spans="1:35" s="2" customFormat="1" x14ac:dyDescent="0.25"/>
    <row r="3" spans="1:35" s="2" customFormat="1" x14ac:dyDescent="0.25"/>
    <row r="4" spans="1:35" s="2" customFormat="1" x14ac:dyDescent="0.25"/>
    <row r="5" spans="1:35"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row>
    <row r="6" spans="1:35" s="2" customFormat="1" ht="15.75" customHeight="1" x14ac:dyDescent="0.25">
      <c r="A6" s="88" t="s">
        <v>810</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row>
    <row r="7" spans="1:35" s="2" customFormat="1" x14ac:dyDescent="0.25">
      <c r="A7" s="71" t="s">
        <v>649</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62" t="s">
        <v>68</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4" spans="1:35" s="2" customFormat="1" x14ac:dyDescent="0.25"/>
    <row r="15" spans="1:35" s="2" customFormat="1" x14ac:dyDescent="0.25"/>
    <row r="16" spans="1:35" s="2" customFormat="1" x14ac:dyDescent="0.25"/>
    <row r="17" spans="1:35" s="2" customFormat="1" x14ac:dyDescent="0.25"/>
    <row r="18" spans="1:35" ht="15.75" thickBot="1" x14ac:dyDescent="0.3"/>
    <row r="19" spans="1:35" ht="56.25" customHeight="1" x14ac:dyDescent="0.25">
      <c r="B19" s="72" t="s">
        <v>120</v>
      </c>
      <c r="C19" s="72"/>
      <c r="D19" s="72"/>
      <c r="E19" s="72"/>
      <c r="F19" s="72"/>
      <c r="G19" s="72"/>
      <c r="H19" s="72"/>
      <c r="I19" s="72"/>
      <c r="J19" s="72"/>
      <c r="K19" s="72"/>
      <c r="L19" s="72"/>
      <c r="M19" s="72"/>
      <c r="N19" s="72"/>
      <c r="O19" s="72"/>
      <c r="P19" s="73"/>
      <c r="Q19" s="20">
        <v>1</v>
      </c>
      <c r="R19" s="20">
        <v>2</v>
      </c>
      <c r="S19" s="20">
        <v>3</v>
      </c>
      <c r="T19" s="20">
        <v>4</v>
      </c>
      <c r="U19" s="20">
        <v>5</v>
      </c>
      <c r="V19" s="20" t="s">
        <v>85</v>
      </c>
      <c r="W19" s="8" t="s">
        <v>86</v>
      </c>
      <c r="X19" s="20">
        <v>1</v>
      </c>
      <c r="Y19" s="20">
        <v>2</v>
      </c>
      <c r="Z19" s="20">
        <v>3</v>
      </c>
      <c r="AA19" s="20">
        <v>4</v>
      </c>
      <c r="AB19" s="20">
        <v>5</v>
      </c>
      <c r="AC19" s="20" t="s">
        <v>85</v>
      </c>
      <c r="AD19" s="21" t="s">
        <v>87</v>
      </c>
      <c r="AE19" s="22" t="s">
        <v>88</v>
      </c>
      <c r="AF19" s="20" t="s">
        <v>89</v>
      </c>
      <c r="AG19" s="20" t="s">
        <v>90</v>
      </c>
      <c r="AH19" s="20" t="s">
        <v>91</v>
      </c>
      <c r="AI19" s="20" t="s">
        <v>92</v>
      </c>
    </row>
    <row r="20" spans="1:35" ht="38.25" customHeight="1" x14ac:dyDescent="0.25">
      <c r="A20" s="10">
        <v>28</v>
      </c>
      <c r="B20" s="74" t="s">
        <v>117</v>
      </c>
      <c r="C20" s="75" t="s">
        <v>117</v>
      </c>
      <c r="D20" s="75" t="s">
        <v>117</v>
      </c>
      <c r="E20" s="75" t="s">
        <v>117</v>
      </c>
      <c r="F20" s="75" t="s">
        <v>117</v>
      </c>
      <c r="G20" s="75" t="s">
        <v>117</v>
      </c>
      <c r="H20" s="75" t="s">
        <v>117</v>
      </c>
      <c r="I20" s="75" t="s">
        <v>117</v>
      </c>
      <c r="J20" s="75" t="s">
        <v>117</v>
      </c>
      <c r="K20" s="75" t="s">
        <v>117</v>
      </c>
      <c r="L20" s="75" t="s">
        <v>117</v>
      </c>
      <c r="M20" s="75" t="s">
        <v>117</v>
      </c>
      <c r="N20" s="75" t="s">
        <v>117</v>
      </c>
      <c r="O20" s="75" t="s">
        <v>117</v>
      </c>
      <c r="P20" s="75" t="s">
        <v>117</v>
      </c>
      <c r="Q20" s="11">
        <v>22</v>
      </c>
      <c r="R20" s="11">
        <v>34</v>
      </c>
      <c r="S20" s="11">
        <v>80</v>
      </c>
      <c r="T20" s="11">
        <v>101</v>
      </c>
      <c r="U20" s="11">
        <v>101</v>
      </c>
      <c r="V20" s="11">
        <v>37</v>
      </c>
      <c r="W20" s="12">
        <v>375</v>
      </c>
      <c r="X20" s="13">
        <f t="shared" ref="X20:AC23" si="0">Q20/$W20</f>
        <v>5.8666666666666666E-2</v>
      </c>
      <c r="Y20" s="13">
        <f t="shared" si="0"/>
        <v>9.0666666666666673E-2</v>
      </c>
      <c r="Z20" s="13">
        <f t="shared" si="0"/>
        <v>0.21333333333333335</v>
      </c>
      <c r="AA20" s="13">
        <f t="shared" si="0"/>
        <v>0.26933333333333331</v>
      </c>
      <c r="AB20" s="13">
        <f t="shared" si="0"/>
        <v>0.26933333333333331</v>
      </c>
      <c r="AC20" s="14">
        <f t="shared" si="0"/>
        <v>9.8666666666666666E-2</v>
      </c>
      <c r="AD20" s="15">
        <f t="shared" ref="AD20:AD22" si="1">(Q20+R20)/(Q20+R20+S20+T20+U20)</f>
        <v>0.16568047337278108</v>
      </c>
      <c r="AE20" s="16">
        <f t="shared" ref="AE20:AE23" si="2">(S20+T20+U20)/(Q20+R20+S20+T20+U20)</f>
        <v>0.83431952662721898</v>
      </c>
      <c r="AF20" s="17">
        <v>3.67</v>
      </c>
      <c r="AG20" s="17">
        <v>1.19</v>
      </c>
      <c r="AH20" s="43">
        <v>4</v>
      </c>
      <c r="AI20" s="43">
        <v>4</v>
      </c>
    </row>
    <row r="21" spans="1:35" ht="18.75" x14ac:dyDescent="0.25">
      <c r="A21" s="10">
        <v>29</v>
      </c>
      <c r="B21" s="74" t="s">
        <v>118</v>
      </c>
      <c r="C21" s="75" t="s">
        <v>118</v>
      </c>
      <c r="D21" s="75" t="s">
        <v>118</v>
      </c>
      <c r="E21" s="75" t="s">
        <v>118</v>
      </c>
      <c r="F21" s="75" t="s">
        <v>118</v>
      </c>
      <c r="G21" s="75" t="s">
        <v>118</v>
      </c>
      <c r="H21" s="75" t="s">
        <v>118</v>
      </c>
      <c r="I21" s="75" t="s">
        <v>118</v>
      </c>
      <c r="J21" s="75" t="s">
        <v>118</v>
      </c>
      <c r="K21" s="75" t="s">
        <v>118</v>
      </c>
      <c r="L21" s="75" t="s">
        <v>118</v>
      </c>
      <c r="M21" s="75" t="s">
        <v>118</v>
      </c>
      <c r="N21" s="75" t="s">
        <v>118</v>
      </c>
      <c r="O21" s="75" t="s">
        <v>118</v>
      </c>
      <c r="P21" s="75" t="s">
        <v>118</v>
      </c>
      <c r="Q21" s="11">
        <v>16</v>
      </c>
      <c r="R21" s="11">
        <v>34</v>
      </c>
      <c r="S21" s="11">
        <v>76</v>
      </c>
      <c r="T21" s="11">
        <v>117</v>
      </c>
      <c r="U21" s="11">
        <v>129</v>
      </c>
      <c r="V21" s="11">
        <v>3</v>
      </c>
      <c r="W21" s="12">
        <v>375</v>
      </c>
      <c r="X21" s="13">
        <f t="shared" si="0"/>
        <v>4.2666666666666665E-2</v>
      </c>
      <c r="Y21" s="13">
        <f t="shared" si="0"/>
        <v>9.0666666666666673E-2</v>
      </c>
      <c r="Z21" s="13">
        <f t="shared" si="0"/>
        <v>0.20266666666666666</v>
      </c>
      <c r="AA21" s="13">
        <f t="shared" si="0"/>
        <v>0.312</v>
      </c>
      <c r="AB21" s="13">
        <f t="shared" si="0"/>
        <v>0.34399999999999997</v>
      </c>
      <c r="AC21" s="14">
        <f t="shared" si="0"/>
        <v>8.0000000000000002E-3</v>
      </c>
      <c r="AD21" s="15">
        <f t="shared" si="1"/>
        <v>0.13440860215053763</v>
      </c>
      <c r="AE21" s="16">
        <f t="shared" si="2"/>
        <v>0.86559139784946237</v>
      </c>
      <c r="AF21" s="17">
        <v>3.83</v>
      </c>
      <c r="AG21" s="17">
        <v>1.1299999999999999</v>
      </c>
      <c r="AH21" s="43">
        <v>4</v>
      </c>
      <c r="AI21" s="43">
        <v>5</v>
      </c>
    </row>
    <row r="22" spans="1:35" ht="18.75" x14ac:dyDescent="0.25">
      <c r="A22" s="10">
        <v>30</v>
      </c>
      <c r="B22" s="74" t="s">
        <v>119</v>
      </c>
      <c r="C22" s="75" t="s">
        <v>119</v>
      </c>
      <c r="D22" s="75" t="s">
        <v>119</v>
      </c>
      <c r="E22" s="75" t="s">
        <v>119</v>
      </c>
      <c r="F22" s="75" t="s">
        <v>119</v>
      </c>
      <c r="G22" s="75" t="s">
        <v>119</v>
      </c>
      <c r="H22" s="75" t="s">
        <v>119</v>
      </c>
      <c r="I22" s="75" t="s">
        <v>119</v>
      </c>
      <c r="J22" s="75" t="s">
        <v>119</v>
      </c>
      <c r="K22" s="75" t="s">
        <v>119</v>
      </c>
      <c r="L22" s="75" t="s">
        <v>119</v>
      </c>
      <c r="M22" s="75" t="s">
        <v>119</v>
      </c>
      <c r="N22" s="75" t="s">
        <v>119</v>
      </c>
      <c r="O22" s="75" t="s">
        <v>119</v>
      </c>
      <c r="P22" s="75" t="s">
        <v>119</v>
      </c>
      <c r="Q22" s="11">
        <v>18</v>
      </c>
      <c r="R22" s="11">
        <v>10</v>
      </c>
      <c r="S22" s="11">
        <v>53</v>
      </c>
      <c r="T22" s="11">
        <v>138</v>
      </c>
      <c r="U22" s="11">
        <v>154</v>
      </c>
      <c r="V22" s="11">
        <v>2</v>
      </c>
      <c r="W22" s="12">
        <v>375</v>
      </c>
      <c r="X22" s="13">
        <f t="shared" si="0"/>
        <v>4.8000000000000001E-2</v>
      </c>
      <c r="Y22" s="13">
        <f t="shared" si="0"/>
        <v>2.6666666666666668E-2</v>
      </c>
      <c r="Z22" s="13">
        <f t="shared" si="0"/>
        <v>0.14133333333333334</v>
      </c>
      <c r="AA22" s="13">
        <f t="shared" si="0"/>
        <v>0.36799999999999999</v>
      </c>
      <c r="AB22" s="13">
        <f t="shared" si="0"/>
        <v>0.41066666666666668</v>
      </c>
      <c r="AC22" s="14">
        <f t="shared" si="0"/>
        <v>5.3333333333333332E-3</v>
      </c>
      <c r="AD22" s="15">
        <f t="shared" si="1"/>
        <v>7.5067024128686322E-2</v>
      </c>
      <c r="AE22" s="16">
        <f t="shared" si="2"/>
        <v>0.92493297587131362</v>
      </c>
      <c r="AF22" s="17">
        <v>4.07</v>
      </c>
      <c r="AG22" s="17">
        <v>1.05</v>
      </c>
      <c r="AH22" s="43">
        <v>4</v>
      </c>
      <c r="AI22" s="43">
        <v>5</v>
      </c>
    </row>
    <row r="23" spans="1:35" s="2" customFormat="1" ht="18.75" x14ac:dyDescent="0.25">
      <c r="A23" s="76" t="s">
        <v>191</v>
      </c>
      <c r="B23" s="77"/>
      <c r="C23" s="77"/>
      <c r="D23" s="77"/>
      <c r="E23" s="77"/>
      <c r="F23" s="77"/>
      <c r="G23" s="77"/>
      <c r="H23" s="77"/>
      <c r="I23" s="77"/>
      <c r="J23" s="77"/>
      <c r="K23" s="77"/>
      <c r="L23" s="77"/>
      <c r="M23" s="77"/>
      <c r="N23" s="77"/>
      <c r="O23" s="77"/>
      <c r="P23" s="78"/>
      <c r="Q23" s="25">
        <f>+SUM(Q20:Q22)</f>
        <v>56</v>
      </c>
      <c r="R23" s="25">
        <f t="shared" ref="R23:W23" si="3">+SUM(R20:R22)</f>
        <v>78</v>
      </c>
      <c r="S23" s="25">
        <f t="shared" si="3"/>
        <v>209</v>
      </c>
      <c r="T23" s="25">
        <f t="shared" si="3"/>
        <v>356</v>
      </c>
      <c r="U23" s="25">
        <f t="shared" si="3"/>
        <v>384</v>
      </c>
      <c r="V23" s="25">
        <f t="shared" si="3"/>
        <v>42</v>
      </c>
      <c r="W23" s="25">
        <f t="shared" si="3"/>
        <v>1125</v>
      </c>
      <c r="X23" s="26">
        <f>Q23/$W23</f>
        <v>4.9777777777777775E-2</v>
      </c>
      <c r="Y23" s="26">
        <f>R23/$W23</f>
        <v>6.933333333333333E-2</v>
      </c>
      <c r="Z23" s="26">
        <f t="shared" si="0"/>
        <v>0.18577777777777776</v>
      </c>
      <c r="AA23" s="26">
        <f t="shared" si="0"/>
        <v>0.31644444444444442</v>
      </c>
      <c r="AB23" s="26">
        <f t="shared" si="0"/>
        <v>0.34133333333333332</v>
      </c>
      <c r="AC23" s="27">
        <f t="shared" si="0"/>
        <v>3.7333333333333336E-2</v>
      </c>
      <c r="AD23" s="28">
        <f>(Q23+R23)/(Q23+R23+S23+T23+U23)</f>
        <v>0.12373037857802401</v>
      </c>
      <c r="AE23" s="29">
        <f t="shared" si="2"/>
        <v>0.87626962142197595</v>
      </c>
      <c r="AF23" s="30">
        <f>+SUMPRODUCT(Q23:U23,Q19:U19)/SUM(Q23:U23)</f>
        <v>3.8624192059095108</v>
      </c>
      <c r="AG23" s="23"/>
      <c r="AH23" s="31">
        <f>+MEDIAN(AH20:AH22)</f>
        <v>4</v>
      </c>
      <c r="AI23" s="24"/>
    </row>
    <row r="26" spans="1:35" ht="15.75" thickBot="1" x14ac:dyDescent="0.3"/>
    <row r="27" spans="1:35" s="2" customFormat="1" ht="56.25" customHeight="1" x14ac:dyDescent="0.25">
      <c r="B27" s="72" t="s">
        <v>121</v>
      </c>
      <c r="C27" s="72"/>
      <c r="D27" s="72"/>
      <c r="E27" s="72"/>
      <c r="F27" s="72"/>
      <c r="G27" s="72"/>
      <c r="H27" s="72"/>
      <c r="I27" s="72"/>
      <c r="J27" s="72"/>
      <c r="K27" s="72"/>
      <c r="L27" s="72"/>
      <c r="M27" s="72"/>
      <c r="N27" s="72"/>
      <c r="O27" s="72"/>
      <c r="P27" s="73"/>
      <c r="Q27" s="20">
        <v>1</v>
      </c>
      <c r="R27" s="20">
        <v>2</v>
      </c>
      <c r="S27" s="20">
        <v>3</v>
      </c>
      <c r="T27" s="20">
        <v>4</v>
      </c>
      <c r="U27" s="20">
        <v>5</v>
      </c>
      <c r="V27" s="20" t="s">
        <v>85</v>
      </c>
      <c r="W27" s="8" t="s">
        <v>86</v>
      </c>
      <c r="X27" s="20">
        <v>1</v>
      </c>
      <c r="Y27" s="20">
        <v>2</v>
      </c>
      <c r="Z27" s="20">
        <v>3</v>
      </c>
      <c r="AA27" s="20">
        <v>4</v>
      </c>
      <c r="AB27" s="20">
        <v>5</v>
      </c>
      <c r="AC27" s="20" t="s">
        <v>85</v>
      </c>
      <c r="AD27" s="21" t="s">
        <v>87</v>
      </c>
      <c r="AE27" s="22" t="s">
        <v>88</v>
      </c>
      <c r="AF27" s="20" t="s">
        <v>89</v>
      </c>
      <c r="AG27" s="20" t="s">
        <v>90</v>
      </c>
      <c r="AH27" s="20" t="s">
        <v>91</v>
      </c>
      <c r="AI27" s="20" t="s">
        <v>92</v>
      </c>
    </row>
    <row r="28" spans="1:35" s="2" customFormat="1" ht="18.75" x14ac:dyDescent="0.25">
      <c r="A28" s="10">
        <v>31</v>
      </c>
      <c r="B28" s="74" t="s">
        <v>69</v>
      </c>
      <c r="C28" s="75" t="s">
        <v>69</v>
      </c>
      <c r="D28" s="75" t="s">
        <v>69</v>
      </c>
      <c r="E28" s="75" t="s">
        <v>69</v>
      </c>
      <c r="F28" s="75" t="s">
        <v>69</v>
      </c>
      <c r="G28" s="75" t="s">
        <v>69</v>
      </c>
      <c r="H28" s="75" t="s">
        <v>69</v>
      </c>
      <c r="I28" s="75" t="s">
        <v>69</v>
      </c>
      <c r="J28" s="75" t="s">
        <v>69</v>
      </c>
      <c r="K28" s="75" t="s">
        <v>69</v>
      </c>
      <c r="L28" s="75" t="s">
        <v>69</v>
      </c>
      <c r="M28" s="75" t="s">
        <v>69</v>
      </c>
      <c r="N28" s="75" t="s">
        <v>69</v>
      </c>
      <c r="O28" s="75" t="s">
        <v>69</v>
      </c>
      <c r="P28" s="75" t="s">
        <v>69</v>
      </c>
      <c r="Q28" s="11">
        <v>6</v>
      </c>
      <c r="R28" s="11">
        <v>20</v>
      </c>
      <c r="S28" s="11">
        <v>61</v>
      </c>
      <c r="T28" s="11">
        <v>148</v>
      </c>
      <c r="U28" s="11">
        <v>139</v>
      </c>
      <c r="V28" s="11">
        <v>1</v>
      </c>
      <c r="W28" s="12">
        <v>375</v>
      </c>
      <c r="X28" s="13">
        <f t="shared" ref="X28:X30" si="4">Q28/$W28</f>
        <v>1.6E-2</v>
      </c>
      <c r="Y28" s="13">
        <f t="shared" ref="Y28:Y30" si="5">R28/$W28</f>
        <v>5.3333333333333337E-2</v>
      </c>
      <c r="Z28" s="13">
        <f t="shared" ref="Z28:Z30" si="6">S28/$W28</f>
        <v>0.16266666666666665</v>
      </c>
      <c r="AA28" s="13">
        <f t="shared" ref="AA28:AA30" si="7">T28/$W28</f>
        <v>0.39466666666666667</v>
      </c>
      <c r="AB28" s="13">
        <f t="shared" ref="AB28:AB30" si="8">U28/$W28</f>
        <v>0.37066666666666664</v>
      </c>
      <c r="AC28" s="14">
        <f t="shared" ref="AC28:AC30" si="9">V28/$W28</f>
        <v>2.6666666666666666E-3</v>
      </c>
      <c r="AD28" s="15">
        <f t="shared" ref="AD28:AD30" si="10">(Q28+R28)/(Q28+R28+S28+T28+U28)</f>
        <v>6.9518716577540107E-2</v>
      </c>
      <c r="AE28" s="16">
        <f t="shared" ref="AE28:AE30" si="11">(S28+T28+U28)/(Q28+R28+S28+T28+U28)</f>
        <v>0.93048128342245995</v>
      </c>
      <c r="AF28" s="17">
        <v>4.05</v>
      </c>
      <c r="AG28" s="17">
        <v>0.94</v>
      </c>
      <c r="AH28" s="43">
        <v>4</v>
      </c>
      <c r="AI28" s="43">
        <v>4</v>
      </c>
    </row>
    <row r="29" spans="1:35" s="2" customFormat="1" ht="18.75" x14ac:dyDescent="0.25">
      <c r="A29" s="10">
        <v>32</v>
      </c>
      <c r="B29" s="74" t="s">
        <v>122</v>
      </c>
      <c r="C29" s="75" t="s">
        <v>122</v>
      </c>
      <c r="D29" s="75" t="s">
        <v>122</v>
      </c>
      <c r="E29" s="75" t="s">
        <v>122</v>
      </c>
      <c r="F29" s="75" t="s">
        <v>122</v>
      </c>
      <c r="G29" s="75" t="s">
        <v>122</v>
      </c>
      <c r="H29" s="75" t="s">
        <v>122</v>
      </c>
      <c r="I29" s="75" t="s">
        <v>122</v>
      </c>
      <c r="J29" s="75" t="s">
        <v>122</v>
      </c>
      <c r="K29" s="75" t="s">
        <v>122</v>
      </c>
      <c r="L29" s="75" t="s">
        <v>122</v>
      </c>
      <c r="M29" s="75" t="s">
        <v>122</v>
      </c>
      <c r="N29" s="75" t="s">
        <v>122</v>
      </c>
      <c r="O29" s="75" t="s">
        <v>122</v>
      </c>
      <c r="P29" s="75" t="s">
        <v>122</v>
      </c>
      <c r="Q29" s="11">
        <v>12</v>
      </c>
      <c r="R29" s="11">
        <v>35</v>
      </c>
      <c r="S29" s="11">
        <v>65</v>
      </c>
      <c r="T29" s="11">
        <v>122</v>
      </c>
      <c r="U29" s="11">
        <v>99</v>
      </c>
      <c r="V29" s="11">
        <v>42</v>
      </c>
      <c r="W29" s="12">
        <v>375</v>
      </c>
      <c r="X29" s="13">
        <f t="shared" si="4"/>
        <v>3.2000000000000001E-2</v>
      </c>
      <c r="Y29" s="13">
        <f t="shared" si="5"/>
        <v>9.3333333333333338E-2</v>
      </c>
      <c r="Z29" s="13">
        <f t="shared" si="6"/>
        <v>0.17333333333333334</v>
      </c>
      <c r="AA29" s="13">
        <f t="shared" si="7"/>
        <v>0.32533333333333331</v>
      </c>
      <c r="AB29" s="13">
        <f t="shared" si="8"/>
        <v>0.26400000000000001</v>
      </c>
      <c r="AC29" s="14">
        <f t="shared" si="9"/>
        <v>0.112</v>
      </c>
      <c r="AD29" s="15">
        <f t="shared" si="10"/>
        <v>0.14114114114114115</v>
      </c>
      <c r="AE29" s="16">
        <f t="shared" si="11"/>
        <v>0.85885885885885882</v>
      </c>
      <c r="AF29" s="17">
        <v>3.78</v>
      </c>
      <c r="AG29" s="17">
        <v>1.0900000000000001</v>
      </c>
      <c r="AH29" s="43">
        <v>4</v>
      </c>
      <c r="AI29" s="43">
        <v>4</v>
      </c>
    </row>
    <row r="30" spans="1:35" s="2" customFormat="1" ht="18.75" x14ac:dyDescent="0.25">
      <c r="A30" s="10">
        <v>33</v>
      </c>
      <c r="B30" s="74" t="s">
        <v>123</v>
      </c>
      <c r="C30" s="75" t="s">
        <v>123</v>
      </c>
      <c r="D30" s="75" t="s">
        <v>123</v>
      </c>
      <c r="E30" s="75" t="s">
        <v>123</v>
      </c>
      <c r="F30" s="75" t="s">
        <v>123</v>
      </c>
      <c r="G30" s="75" t="s">
        <v>123</v>
      </c>
      <c r="H30" s="75" t="s">
        <v>123</v>
      </c>
      <c r="I30" s="75" t="s">
        <v>123</v>
      </c>
      <c r="J30" s="75" t="s">
        <v>123</v>
      </c>
      <c r="K30" s="75" t="s">
        <v>123</v>
      </c>
      <c r="L30" s="75" t="s">
        <v>123</v>
      </c>
      <c r="M30" s="75" t="s">
        <v>123</v>
      </c>
      <c r="N30" s="75" t="s">
        <v>123</v>
      </c>
      <c r="O30" s="75" t="s">
        <v>123</v>
      </c>
      <c r="P30" s="75" t="s">
        <v>123</v>
      </c>
      <c r="Q30" s="11">
        <v>4</v>
      </c>
      <c r="R30" s="11">
        <v>12</v>
      </c>
      <c r="S30" s="11">
        <v>52</v>
      </c>
      <c r="T30" s="11">
        <v>143</v>
      </c>
      <c r="U30" s="11">
        <v>158</v>
      </c>
      <c r="V30" s="11">
        <v>6</v>
      </c>
      <c r="W30" s="12">
        <v>375</v>
      </c>
      <c r="X30" s="13">
        <f t="shared" si="4"/>
        <v>1.0666666666666666E-2</v>
      </c>
      <c r="Y30" s="13">
        <f t="shared" si="5"/>
        <v>3.2000000000000001E-2</v>
      </c>
      <c r="Z30" s="13">
        <f t="shared" si="6"/>
        <v>0.13866666666666666</v>
      </c>
      <c r="AA30" s="13">
        <f t="shared" si="7"/>
        <v>0.38133333333333336</v>
      </c>
      <c r="AB30" s="13">
        <f t="shared" si="8"/>
        <v>0.42133333333333334</v>
      </c>
      <c r="AC30" s="14">
        <f t="shared" si="9"/>
        <v>1.6E-2</v>
      </c>
      <c r="AD30" s="15">
        <f t="shared" si="10"/>
        <v>4.3360433604336043E-2</v>
      </c>
      <c r="AE30" s="16">
        <f t="shared" si="11"/>
        <v>0.95663956639566394</v>
      </c>
      <c r="AF30" s="17">
        <v>4.1900000000000004</v>
      </c>
      <c r="AG30" s="17">
        <v>0.87</v>
      </c>
      <c r="AH30" s="43">
        <v>4</v>
      </c>
      <c r="AI30" s="43">
        <v>5</v>
      </c>
    </row>
    <row r="31" spans="1:35" s="2" customFormat="1" ht="18.75" x14ac:dyDescent="0.25">
      <c r="A31" s="10">
        <v>34</v>
      </c>
      <c r="B31" s="74" t="s">
        <v>124</v>
      </c>
      <c r="C31" s="75" t="s">
        <v>124</v>
      </c>
      <c r="D31" s="75" t="s">
        <v>124</v>
      </c>
      <c r="E31" s="75" t="s">
        <v>124</v>
      </c>
      <c r="F31" s="75" t="s">
        <v>124</v>
      </c>
      <c r="G31" s="75" t="s">
        <v>124</v>
      </c>
      <c r="H31" s="75" t="s">
        <v>124</v>
      </c>
      <c r="I31" s="75" t="s">
        <v>124</v>
      </c>
      <c r="J31" s="75" t="s">
        <v>124</v>
      </c>
      <c r="K31" s="75" t="s">
        <v>124</v>
      </c>
      <c r="L31" s="75" t="s">
        <v>124</v>
      </c>
      <c r="M31" s="75" t="s">
        <v>124</v>
      </c>
      <c r="N31" s="75" t="s">
        <v>124</v>
      </c>
      <c r="O31" s="75" t="s">
        <v>124</v>
      </c>
      <c r="P31" s="75" t="s">
        <v>124</v>
      </c>
      <c r="Q31" s="11">
        <v>25</v>
      </c>
      <c r="R31" s="11">
        <v>35</v>
      </c>
      <c r="S31" s="11">
        <v>94</v>
      </c>
      <c r="T31" s="11">
        <v>115</v>
      </c>
      <c r="U31" s="11">
        <v>105</v>
      </c>
      <c r="V31" s="11">
        <v>1</v>
      </c>
      <c r="W31" s="12">
        <v>375</v>
      </c>
      <c r="X31" s="13">
        <f t="shared" ref="X31:X33" si="12">Q31/$W31</f>
        <v>6.6666666666666666E-2</v>
      </c>
      <c r="Y31" s="13">
        <f t="shared" ref="Y31:Y33" si="13">R31/$W31</f>
        <v>9.3333333333333338E-2</v>
      </c>
      <c r="Z31" s="13">
        <f t="shared" ref="Z31:Z33" si="14">S31/$W31</f>
        <v>0.25066666666666665</v>
      </c>
      <c r="AA31" s="13">
        <f t="shared" ref="AA31:AA33" si="15">T31/$W31</f>
        <v>0.30666666666666664</v>
      </c>
      <c r="AB31" s="13">
        <f t="shared" ref="AB31:AB33" si="16">U31/$W31</f>
        <v>0.28000000000000003</v>
      </c>
      <c r="AC31" s="14">
        <f t="shared" ref="AC31:AC33" si="17">V31/$W31</f>
        <v>2.6666666666666666E-3</v>
      </c>
      <c r="AD31" s="15">
        <f t="shared" ref="AD31:AD33" si="18">(Q31+R31)/(Q31+R31+S31+T31+U31)</f>
        <v>0.16042780748663102</v>
      </c>
      <c r="AE31" s="16">
        <f t="shared" ref="AE31:AE33" si="19">(S31+T31+U31)/(Q31+R31+S31+T31+U31)</f>
        <v>0.83957219251336901</v>
      </c>
      <c r="AF31" s="17">
        <v>3.64</v>
      </c>
      <c r="AG31" s="17">
        <v>1.18</v>
      </c>
      <c r="AH31" s="43">
        <v>4</v>
      </c>
      <c r="AI31" s="43">
        <v>4</v>
      </c>
    </row>
    <row r="32" spans="1:35" s="2" customFormat="1" ht="18.75" customHeight="1" x14ac:dyDescent="0.25">
      <c r="A32" s="10">
        <v>35</v>
      </c>
      <c r="B32" s="74" t="s">
        <v>125</v>
      </c>
      <c r="C32" s="75" t="s">
        <v>125</v>
      </c>
      <c r="D32" s="75" t="s">
        <v>125</v>
      </c>
      <c r="E32" s="75" t="s">
        <v>125</v>
      </c>
      <c r="F32" s="75" t="s">
        <v>125</v>
      </c>
      <c r="G32" s="75" t="s">
        <v>125</v>
      </c>
      <c r="H32" s="75" t="s">
        <v>125</v>
      </c>
      <c r="I32" s="75" t="s">
        <v>125</v>
      </c>
      <c r="J32" s="75" t="s">
        <v>125</v>
      </c>
      <c r="K32" s="75" t="s">
        <v>125</v>
      </c>
      <c r="L32" s="75" t="s">
        <v>125</v>
      </c>
      <c r="M32" s="75" t="s">
        <v>125</v>
      </c>
      <c r="N32" s="75" t="s">
        <v>125</v>
      </c>
      <c r="O32" s="75" t="s">
        <v>125</v>
      </c>
      <c r="P32" s="79" t="s">
        <v>125</v>
      </c>
      <c r="Q32" s="11">
        <v>6</v>
      </c>
      <c r="R32" s="11">
        <v>12</v>
      </c>
      <c r="S32" s="11">
        <v>58</v>
      </c>
      <c r="T32" s="11">
        <v>115</v>
      </c>
      <c r="U32" s="11">
        <v>178</v>
      </c>
      <c r="V32" s="11">
        <v>6</v>
      </c>
      <c r="W32" s="12">
        <v>375</v>
      </c>
      <c r="X32" s="13">
        <f t="shared" si="12"/>
        <v>1.6E-2</v>
      </c>
      <c r="Y32" s="13">
        <f t="shared" si="13"/>
        <v>3.2000000000000001E-2</v>
      </c>
      <c r="Z32" s="13">
        <f t="shared" si="14"/>
        <v>0.15466666666666667</v>
      </c>
      <c r="AA32" s="13">
        <f t="shared" si="15"/>
        <v>0.30666666666666664</v>
      </c>
      <c r="AB32" s="13">
        <f t="shared" si="16"/>
        <v>0.47466666666666668</v>
      </c>
      <c r="AC32" s="14">
        <f t="shared" si="17"/>
        <v>1.6E-2</v>
      </c>
      <c r="AD32" s="15">
        <f t="shared" si="18"/>
        <v>4.878048780487805E-2</v>
      </c>
      <c r="AE32" s="16">
        <f t="shared" si="19"/>
        <v>0.95121951219512191</v>
      </c>
      <c r="AF32" s="17">
        <v>4.21</v>
      </c>
      <c r="AG32" s="17">
        <v>0.93</v>
      </c>
      <c r="AH32" s="43">
        <v>4</v>
      </c>
      <c r="AI32" s="43">
        <v>5</v>
      </c>
    </row>
    <row r="33" spans="1:41" s="2" customFormat="1" ht="18.75" customHeight="1" x14ac:dyDescent="0.25">
      <c r="A33" s="10">
        <v>36</v>
      </c>
      <c r="B33" s="74" t="s">
        <v>126</v>
      </c>
      <c r="C33" s="75" t="s">
        <v>126</v>
      </c>
      <c r="D33" s="75" t="s">
        <v>126</v>
      </c>
      <c r="E33" s="75" t="s">
        <v>126</v>
      </c>
      <c r="F33" s="75" t="s">
        <v>126</v>
      </c>
      <c r="G33" s="75" t="s">
        <v>126</v>
      </c>
      <c r="H33" s="75" t="s">
        <v>126</v>
      </c>
      <c r="I33" s="75" t="s">
        <v>126</v>
      </c>
      <c r="J33" s="75" t="s">
        <v>126</v>
      </c>
      <c r="K33" s="75" t="s">
        <v>126</v>
      </c>
      <c r="L33" s="75" t="s">
        <v>126</v>
      </c>
      <c r="M33" s="75" t="s">
        <v>126</v>
      </c>
      <c r="N33" s="75" t="s">
        <v>126</v>
      </c>
      <c r="O33" s="75" t="s">
        <v>126</v>
      </c>
      <c r="P33" s="79" t="s">
        <v>126</v>
      </c>
      <c r="Q33" s="11">
        <v>8</v>
      </c>
      <c r="R33" s="11">
        <v>28</v>
      </c>
      <c r="S33" s="11">
        <v>71</v>
      </c>
      <c r="T33" s="11">
        <v>122</v>
      </c>
      <c r="U33" s="11">
        <v>146</v>
      </c>
      <c r="V33" s="11">
        <v>0</v>
      </c>
      <c r="W33" s="12">
        <v>375</v>
      </c>
      <c r="X33" s="13">
        <f t="shared" si="12"/>
        <v>2.1333333333333333E-2</v>
      </c>
      <c r="Y33" s="13">
        <f t="shared" si="13"/>
        <v>7.4666666666666673E-2</v>
      </c>
      <c r="Z33" s="13">
        <f t="shared" si="14"/>
        <v>0.18933333333333333</v>
      </c>
      <c r="AA33" s="13">
        <f t="shared" si="15"/>
        <v>0.32533333333333331</v>
      </c>
      <c r="AB33" s="13">
        <f t="shared" si="16"/>
        <v>0.38933333333333331</v>
      </c>
      <c r="AC33" s="14">
        <f t="shared" si="17"/>
        <v>0</v>
      </c>
      <c r="AD33" s="15">
        <f t="shared" si="18"/>
        <v>9.6000000000000002E-2</v>
      </c>
      <c r="AE33" s="16">
        <f t="shared" si="19"/>
        <v>0.90400000000000003</v>
      </c>
      <c r="AF33" s="17">
        <v>3.99</v>
      </c>
      <c r="AG33" s="17">
        <v>1.04</v>
      </c>
      <c r="AH33" s="43">
        <v>4</v>
      </c>
      <c r="AI33" s="43">
        <v>5</v>
      </c>
    </row>
    <row r="34" spans="1:41" s="2" customFormat="1" ht="18.75" customHeight="1" x14ac:dyDescent="0.25">
      <c r="A34" s="10">
        <v>37</v>
      </c>
      <c r="B34" s="74" t="s">
        <v>127</v>
      </c>
      <c r="C34" s="75" t="s">
        <v>127</v>
      </c>
      <c r="D34" s="75" t="s">
        <v>127</v>
      </c>
      <c r="E34" s="75" t="s">
        <v>127</v>
      </c>
      <c r="F34" s="75" t="s">
        <v>127</v>
      </c>
      <c r="G34" s="75" t="s">
        <v>127</v>
      </c>
      <c r="H34" s="75" t="s">
        <v>127</v>
      </c>
      <c r="I34" s="75" t="s">
        <v>127</v>
      </c>
      <c r="J34" s="75" t="s">
        <v>127</v>
      </c>
      <c r="K34" s="75" t="s">
        <v>127</v>
      </c>
      <c r="L34" s="75" t="s">
        <v>127</v>
      </c>
      <c r="M34" s="75" t="s">
        <v>127</v>
      </c>
      <c r="N34" s="75" t="s">
        <v>127</v>
      </c>
      <c r="O34" s="75" t="s">
        <v>127</v>
      </c>
      <c r="P34" s="79" t="s">
        <v>127</v>
      </c>
      <c r="Q34" s="11">
        <v>7</v>
      </c>
      <c r="R34" s="11">
        <v>14</v>
      </c>
      <c r="S34" s="11">
        <v>52</v>
      </c>
      <c r="T34" s="11">
        <v>94</v>
      </c>
      <c r="U34" s="11">
        <v>94</v>
      </c>
      <c r="V34" s="11">
        <v>114</v>
      </c>
      <c r="W34" s="12">
        <v>375</v>
      </c>
      <c r="X34" s="13">
        <f t="shared" ref="X34:X35" si="20">Q34/$W34</f>
        <v>1.8666666666666668E-2</v>
      </c>
      <c r="Y34" s="13">
        <f t="shared" ref="Y34:Y35" si="21">R34/$W34</f>
        <v>3.7333333333333336E-2</v>
      </c>
      <c r="Z34" s="13">
        <f t="shared" ref="Z34:Z35" si="22">S34/$W34</f>
        <v>0.13866666666666666</v>
      </c>
      <c r="AA34" s="13">
        <f t="shared" ref="AA34:AA35" si="23">T34/$W34</f>
        <v>0.25066666666666665</v>
      </c>
      <c r="AB34" s="13">
        <f t="shared" ref="AB34:AB35" si="24">U34/$W34</f>
        <v>0.25066666666666665</v>
      </c>
      <c r="AC34" s="14">
        <f t="shared" ref="AC34:AC35" si="25">V34/$W34</f>
        <v>0.30399999999999999</v>
      </c>
      <c r="AD34" s="15">
        <f t="shared" ref="AD34:AD35" si="26">(Q34+R34)/(Q34+R34+S34+T34+U34)</f>
        <v>8.0459770114942528E-2</v>
      </c>
      <c r="AE34" s="16">
        <f t="shared" ref="AE34:AE35" si="27">(S34+T34+U34)/(Q34+R34+S34+T34+U34)</f>
        <v>0.91954022988505746</v>
      </c>
      <c r="AF34" s="17">
        <v>3.97</v>
      </c>
      <c r="AG34" s="17">
        <v>1.01</v>
      </c>
      <c r="AH34" s="43">
        <v>4</v>
      </c>
      <c r="AI34" s="43">
        <v>4</v>
      </c>
    </row>
    <row r="35" spans="1:41" s="2" customFormat="1" ht="18.75" customHeight="1" x14ac:dyDescent="0.25">
      <c r="A35" s="10">
        <v>38</v>
      </c>
      <c r="B35" s="74" t="s">
        <v>128</v>
      </c>
      <c r="C35" s="75" t="s">
        <v>128</v>
      </c>
      <c r="D35" s="75" t="s">
        <v>128</v>
      </c>
      <c r="E35" s="75" t="s">
        <v>128</v>
      </c>
      <c r="F35" s="75" t="s">
        <v>128</v>
      </c>
      <c r="G35" s="75" t="s">
        <v>128</v>
      </c>
      <c r="H35" s="75" t="s">
        <v>128</v>
      </c>
      <c r="I35" s="75" t="s">
        <v>128</v>
      </c>
      <c r="J35" s="75" t="s">
        <v>128</v>
      </c>
      <c r="K35" s="75" t="s">
        <v>128</v>
      </c>
      <c r="L35" s="75" t="s">
        <v>128</v>
      </c>
      <c r="M35" s="75" t="s">
        <v>128</v>
      </c>
      <c r="N35" s="75" t="s">
        <v>128</v>
      </c>
      <c r="O35" s="75" t="s">
        <v>128</v>
      </c>
      <c r="P35" s="79" t="s">
        <v>128</v>
      </c>
      <c r="Q35" s="11">
        <v>4</v>
      </c>
      <c r="R35" s="11">
        <v>16</v>
      </c>
      <c r="S35" s="11">
        <v>73</v>
      </c>
      <c r="T35" s="11">
        <v>123</v>
      </c>
      <c r="U35" s="11">
        <v>151</v>
      </c>
      <c r="V35" s="11">
        <v>8</v>
      </c>
      <c r="W35" s="12">
        <v>375</v>
      </c>
      <c r="X35" s="13">
        <f t="shared" si="20"/>
        <v>1.0666666666666666E-2</v>
      </c>
      <c r="Y35" s="13">
        <f t="shared" si="21"/>
        <v>4.2666666666666665E-2</v>
      </c>
      <c r="Z35" s="13">
        <f t="shared" si="22"/>
        <v>0.19466666666666665</v>
      </c>
      <c r="AA35" s="13">
        <f t="shared" si="23"/>
        <v>0.32800000000000001</v>
      </c>
      <c r="AB35" s="13">
        <f t="shared" si="24"/>
        <v>0.40266666666666667</v>
      </c>
      <c r="AC35" s="14">
        <f t="shared" si="25"/>
        <v>2.1333333333333333E-2</v>
      </c>
      <c r="AD35" s="15">
        <f t="shared" si="26"/>
        <v>5.4495912806539509E-2</v>
      </c>
      <c r="AE35" s="16">
        <f t="shared" si="27"/>
        <v>0.94550408719346046</v>
      </c>
      <c r="AF35" s="17">
        <v>4.09</v>
      </c>
      <c r="AG35" s="17">
        <v>0.94</v>
      </c>
      <c r="AH35" s="43">
        <v>4</v>
      </c>
      <c r="AI35" s="43">
        <v>5</v>
      </c>
    </row>
    <row r="36" spans="1:41" ht="18.75" x14ac:dyDescent="0.25">
      <c r="A36" s="76" t="s">
        <v>191</v>
      </c>
      <c r="B36" s="77"/>
      <c r="C36" s="77"/>
      <c r="D36" s="77"/>
      <c r="E36" s="77"/>
      <c r="F36" s="77"/>
      <c r="G36" s="77"/>
      <c r="H36" s="77"/>
      <c r="I36" s="77"/>
      <c r="J36" s="77"/>
      <c r="K36" s="77"/>
      <c r="L36" s="77"/>
      <c r="M36" s="77"/>
      <c r="N36" s="77"/>
      <c r="O36" s="77"/>
      <c r="P36" s="78"/>
      <c r="Q36" s="25">
        <f>+SUM(Q28:Q35)</f>
        <v>72</v>
      </c>
      <c r="R36" s="25">
        <f t="shared" ref="R36:V36" si="28">+SUM(R28:R35)</f>
        <v>172</v>
      </c>
      <c r="S36" s="25">
        <f t="shared" si="28"/>
        <v>526</v>
      </c>
      <c r="T36" s="25">
        <f t="shared" si="28"/>
        <v>982</v>
      </c>
      <c r="U36" s="25">
        <f>+SUM(U28:U35)</f>
        <v>1070</v>
      </c>
      <c r="V36" s="25">
        <f t="shared" si="28"/>
        <v>178</v>
      </c>
      <c r="W36" s="25">
        <f>+SUM(W28:W35)</f>
        <v>3000</v>
      </c>
      <c r="X36" s="26">
        <f>Q36/$W36</f>
        <v>2.4E-2</v>
      </c>
      <c r="Y36" s="26">
        <f t="shared" ref="Y36:AC36" si="29">R36/$W36</f>
        <v>5.7333333333333333E-2</v>
      </c>
      <c r="Z36" s="26">
        <f t="shared" si="29"/>
        <v>0.17533333333333334</v>
      </c>
      <c r="AA36" s="26">
        <f t="shared" si="29"/>
        <v>0.32733333333333331</v>
      </c>
      <c r="AB36" s="26">
        <f t="shared" si="29"/>
        <v>0.35666666666666669</v>
      </c>
      <c r="AC36" s="27">
        <f t="shared" si="29"/>
        <v>5.9333333333333335E-2</v>
      </c>
      <c r="AD36" s="28">
        <f>(Q36+R36)/(Q36+R36+S36+T36+U36)</f>
        <v>8.6463501063075834E-2</v>
      </c>
      <c r="AE36" s="29">
        <f>(S36+T36+U36)/(Q36+R36+S36+T36+U36)</f>
        <v>0.91353649893692412</v>
      </c>
      <c r="AF36" s="30">
        <f>+SUMPRODUCT(Q36:U36,Q27:U27)/SUM(Q36:U36)</f>
        <v>3.9943302622253722</v>
      </c>
      <c r="AG36" s="23"/>
      <c r="AH36" s="31">
        <f>+MEDIAN(AH28:AH35)</f>
        <v>4</v>
      </c>
      <c r="AI36" s="24"/>
    </row>
    <row r="38" spans="1:41" s="2" customFormat="1" x14ac:dyDescent="0.25"/>
    <row r="39" spans="1:41" s="2" customFormat="1" x14ac:dyDescent="0.25"/>
    <row r="40" spans="1:41" s="2" customFormat="1" x14ac:dyDescent="0.25"/>
    <row r="41" spans="1:41" s="2" customFormat="1" x14ac:dyDescent="0.25"/>
    <row r="42" spans="1:41" ht="15.75" thickBot="1" x14ac:dyDescent="0.3"/>
    <row r="43" spans="1:41" ht="15" customHeight="1" x14ac:dyDescent="0.25">
      <c r="A43" s="80" t="s">
        <v>187</v>
      </c>
      <c r="B43" s="81"/>
      <c r="C43" s="81"/>
      <c r="D43" s="81"/>
      <c r="E43" s="81"/>
      <c r="F43" s="81"/>
      <c r="G43" s="81"/>
      <c r="H43" s="81"/>
      <c r="I43" s="81"/>
      <c r="J43" s="81"/>
      <c r="K43" s="82"/>
      <c r="L43" s="2"/>
      <c r="M43" s="2"/>
      <c r="N43" s="2"/>
      <c r="O43" s="2"/>
      <c r="P43" s="2"/>
      <c r="Q43" s="2"/>
      <c r="R43" s="2"/>
      <c r="S43" s="2"/>
      <c r="T43" s="2"/>
      <c r="U43" s="2"/>
      <c r="V43" s="2"/>
      <c r="W43" s="2"/>
      <c r="X43" s="2"/>
      <c r="Y43" s="2"/>
      <c r="Z43" s="2"/>
      <c r="AA43" s="2"/>
      <c r="AB43" s="2"/>
      <c r="AC43" s="2"/>
      <c r="AD43" s="2"/>
      <c r="AE43" s="2"/>
      <c r="AF43" s="2"/>
      <c r="AG43" s="2"/>
      <c r="AH43" s="2"/>
      <c r="AI43" s="2"/>
    </row>
    <row r="44" spans="1:41" ht="15" customHeight="1" thickBot="1" x14ac:dyDescent="0.3">
      <c r="A44" s="83"/>
      <c r="B44" s="84"/>
      <c r="C44" s="84"/>
      <c r="D44" s="84"/>
      <c r="E44" s="84"/>
      <c r="F44" s="84"/>
      <c r="G44" s="84"/>
      <c r="H44" s="84"/>
      <c r="I44" s="84"/>
      <c r="J44" s="84"/>
      <c r="K44" s="85"/>
      <c r="L44" s="2"/>
      <c r="M44" s="2"/>
      <c r="N44" s="2"/>
      <c r="O44" s="2"/>
      <c r="P44" s="2"/>
      <c r="Q44" s="2"/>
      <c r="R44" s="2"/>
      <c r="S44" s="2"/>
      <c r="T44" s="2"/>
      <c r="U44" s="2"/>
      <c r="V44" s="2"/>
      <c r="W44" s="2"/>
      <c r="X44" s="2"/>
      <c r="Y44" s="2"/>
      <c r="Z44" s="2"/>
      <c r="AA44" s="2"/>
      <c r="AB44" s="2"/>
      <c r="AC44" s="2"/>
      <c r="AD44" s="2"/>
      <c r="AE44" s="2"/>
      <c r="AF44" s="2"/>
      <c r="AG44" s="2"/>
      <c r="AH44" s="2"/>
      <c r="AI44" s="2"/>
    </row>
    <row r="45" spans="1:41" ht="18.75" x14ac:dyDescent="0.3">
      <c r="A45" s="86" t="s">
        <v>204</v>
      </c>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row>
    <row r="46" spans="1:41" x14ac:dyDescent="0.25">
      <c r="A46" s="66" t="s">
        <v>837</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2"/>
      <c r="AK46" s="2"/>
      <c r="AL46" s="2"/>
      <c r="AM46" s="2"/>
      <c r="AN46" s="2"/>
      <c r="AO46" s="2"/>
    </row>
    <row r="47" spans="1:41" x14ac:dyDescent="0.25">
      <c r="A47" s="66" t="s">
        <v>811</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2"/>
      <c r="AK47" s="2"/>
      <c r="AL47" s="2"/>
      <c r="AM47" s="2"/>
      <c r="AN47" s="2"/>
      <c r="AO47" s="2"/>
    </row>
    <row r="48" spans="1:41" x14ac:dyDescent="0.25">
      <c r="A48" s="66" t="s">
        <v>812</v>
      </c>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2"/>
      <c r="AK48" s="2"/>
      <c r="AL48" s="2"/>
      <c r="AM48" s="2"/>
      <c r="AN48" s="2"/>
      <c r="AO48" s="2"/>
    </row>
    <row r="49" spans="1:41" x14ac:dyDescent="0.25">
      <c r="A49" s="66" t="s">
        <v>813</v>
      </c>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2"/>
      <c r="AK49" s="2"/>
      <c r="AL49" s="2"/>
      <c r="AM49" s="2"/>
      <c r="AN49" s="2"/>
      <c r="AO49" s="2"/>
    </row>
    <row r="50" spans="1:41" x14ac:dyDescent="0.25">
      <c r="A50" s="66" t="s">
        <v>814</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2"/>
      <c r="AK50" s="2"/>
      <c r="AL50" s="2"/>
      <c r="AM50" s="2"/>
      <c r="AN50" s="2"/>
      <c r="AO50" s="2"/>
    </row>
    <row r="51" spans="1:41" x14ac:dyDescent="0.25">
      <c r="A51" s="66" t="s">
        <v>815</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2"/>
      <c r="AK51" s="2"/>
      <c r="AL51" s="2"/>
      <c r="AM51" s="2"/>
      <c r="AN51" s="2"/>
      <c r="AO51" s="2"/>
    </row>
    <row r="52" spans="1:41" x14ac:dyDescent="0.25">
      <c r="A52" s="66" t="s">
        <v>816</v>
      </c>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2"/>
      <c r="AK52" s="2"/>
      <c r="AL52" s="2"/>
      <c r="AM52" s="2"/>
      <c r="AN52" s="2"/>
      <c r="AO52" s="2"/>
    </row>
    <row r="53" spans="1:41" x14ac:dyDescent="0.25">
      <c r="A53" s="66" t="s">
        <v>817</v>
      </c>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2"/>
      <c r="AK53" s="2"/>
      <c r="AL53" s="2"/>
      <c r="AM53" s="2"/>
      <c r="AN53" s="2"/>
      <c r="AO53" s="2"/>
    </row>
    <row r="54" spans="1:41" ht="15" customHeight="1" x14ac:dyDescent="0.25">
      <c r="A54" s="66" t="s">
        <v>818</v>
      </c>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2"/>
      <c r="AK54" s="2"/>
      <c r="AL54" s="2"/>
      <c r="AM54" s="2"/>
      <c r="AN54" s="2"/>
      <c r="AO54" s="2"/>
    </row>
    <row r="55" spans="1:41" x14ac:dyDescent="0.25">
      <c r="A55" s="66" t="s">
        <v>819</v>
      </c>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2"/>
      <c r="AK55" s="2"/>
      <c r="AL55" s="2"/>
      <c r="AM55" s="2"/>
      <c r="AN55" s="2"/>
      <c r="AO55" s="2"/>
    </row>
    <row r="56" spans="1:41" x14ac:dyDescent="0.25">
      <c r="A56" s="66" t="s">
        <v>820</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2"/>
      <c r="AK56" s="2"/>
      <c r="AL56" s="2"/>
      <c r="AM56" s="2"/>
      <c r="AN56" s="2"/>
      <c r="AO56" s="2"/>
    </row>
    <row r="57" spans="1:41" x14ac:dyDescent="0.25">
      <c r="A57" s="66" t="s">
        <v>821</v>
      </c>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2"/>
      <c r="AK57" s="2"/>
      <c r="AL57" s="2"/>
      <c r="AM57" s="2"/>
      <c r="AN57" s="2"/>
      <c r="AO57" s="2"/>
    </row>
    <row r="58" spans="1:41" x14ac:dyDescent="0.25">
      <c r="A58" s="66" t="s">
        <v>822</v>
      </c>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2"/>
      <c r="AK58" s="2"/>
      <c r="AL58" s="2"/>
      <c r="AM58" s="2"/>
      <c r="AN58" s="2"/>
      <c r="AO58" s="2"/>
    </row>
    <row r="59" spans="1:41" x14ac:dyDescent="0.25">
      <c r="A59" s="66" t="s">
        <v>823</v>
      </c>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2"/>
      <c r="AK59" s="2"/>
      <c r="AL59" s="2"/>
      <c r="AM59" s="2"/>
      <c r="AN59" s="2"/>
      <c r="AO59" s="2"/>
    </row>
    <row r="60" spans="1:41" x14ac:dyDescent="0.25">
      <c r="A60" s="66" t="s">
        <v>824</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2"/>
      <c r="AK60" s="2"/>
      <c r="AL60" s="2"/>
      <c r="AM60" s="2"/>
      <c r="AN60" s="2"/>
      <c r="AO60" s="2"/>
    </row>
    <row r="61" spans="1:41" x14ac:dyDescent="0.25">
      <c r="A61" s="66" t="s">
        <v>825</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2"/>
      <c r="AK61" s="2"/>
      <c r="AL61" s="2"/>
      <c r="AM61" s="2"/>
      <c r="AN61" s="2"/>
      <c r="AO61" s="2"/>
    </row>
    <row r="62" spans="1:41" x14ac:dyDescent="0.25">
      <c r="A62" s="66" t="s">
        <v>826</v>
      </c>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2"/>
      <c r="AK62" s="2"/>
      <c r="AL62" s="2"/>
      <c r="AM62" s="2"/>
      <c r="AN62" s="2"/>
      <c r="AO62" s="2"/>
    </row>
    <row r="63" spans="1:41" x14ac:dyDescent="0.25">
      <c r="A63" s="66" t="s">
        <v>827</v>
      </c>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2"/>
      <c r="AK63" s="2"/>
      <c r="AL63" s="2"/>
      <c r="AM63" s="2"/>
      <c r="AN63" s="2"/>
      <c r="AO63" s="2"/>
    </row>
    <row r="64" spans="1:41" x14ac:dyDescent="0.25">
      <c r="A64" s="66" t="s">
        <v>828</v>
      </c>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2"/>
      <c r="AK64" s="2"/>
      <c r="AL64" s="2"/>
      <c r="AM64" s="2"/>
      <c r="AN64" s="2"/>
      <c r="AO64" s="2"/>
    </row>
    <row r="65" spans="1:42" x14ac:dyDescent="0.25">
      <c r="A65" s="66" t="s">
        <v>829</v>
      </c>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2"/>
      <c r="AK65" s="2"/>
      <c r="AL65" s="2"/>
      <c r="AM65" s="2"/>
      <c r="AN65" s="2"/>
      <c r="AO65" s="2"/>
    </row>
    <row r="66" spans="1:42" x14ac:dyDescent="0.25">
      <c r="A66" s="66" t="s">
        <v>830</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2"/>
      <c r="AK66" s="2"/>
      <c r="AL66" s="2"/>
      <c r="AM66" s="2"/>
      <c r="AN66" s="2"/>
      <c r="AO66" s="2"/>
    </row>
    <row r="67" spans="1:42" x14ac:dyDescent="0.25">
      <c r="A67" s="66" t="s">
        <v>831</v>
      </c>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2"/>
      <c r="AK67" s="2"/>
      <c r="AL67" s="2"/>
      <c r="AM67" s="2"/>
      <c r="AN67" s="2"/>
      <c r="AO67" s="2"/>
    </row>
    <row r="68" spans="1:42" x14ac:dyDescent="0.25">
      <c r="A68" s="66" t="s">
        <v>832</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2"/>
      <c r="AK68" s="2"/>
      <c r="AL68" s="2"/>
      <c r="AM68" s="2"/>
      <c r="AN68" s="2"/>
      <c r="AO68" s="2"/>
    </row>
    <row r="69" spans="1:42" x14ac:dyDescent="0.25">
      <c r="A69" s="66" t="s">
        <v>833</v>
      </c>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2"/>
      <c r="AK69" s="2"/>
      <c r="AL69" s="2"/>
      <c r="AM69" s="2"/>
      <c r="AN69" s="2"/>
      <c r="AO69" s="2"/>
    </row>
    <row r="70" spans="1:42" x14ac:dyDescent="0.25">
      <c r="A70" s="66" t="s">
        <v>834</v>
      </c>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2"/>
      <c r="AK70" s="2"/>
      <c r="AL70" s="2"/>
      <c r="AM70" s="2"/>
      <c r="AN70" s="2"/>
      <c r="AO70" s="2"/>
    </row>
    <row r="71" spans="1:42" x14ac:dyDescent="0.25">
      <c r="A71" s="66" t="s">
        <v>835</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2"/>
      <c r="AK71" s="2"/>
      <c r="AL71" s="2"/>
      <c r="AM71" s="2"/>
      <c r="AN71" s="2"/>
      <c r="AO71" s="2"/>
    </row>
    <row r="72" spans="1:42" x14ac:dyDescent="0.25">
      <c r="A72" s="66" t="s">
        <v>836</v>
      </c>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2"/>
      <c r="AK72" s="2"/>
      <c r="AL72" s="2"/>
      <c r="AM72" s="2"/>
      <c r="AN72" s="2"/>
      <c r="AO72" s="2"/>
    </row>
    <row r="73" spans="1:42" x14ac:dyDescent="0.25">
      <c r="A73" s="53"/>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2"/>
      <c r="AK73" s="2"/>
      <c r="AL73" s="2"/>
      <c r="AM73" s="2"/>
      <c r="AN73" s="2"/>
      <c r="AO73" s="2"/>
    </row>
    <row r="74" spans="1:42" x14ac:dyDescent="0.25">
      <c r="A74" s="53"/>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2"/>
      <c r="AK74" s="2"/>
      <c r="AL74" s="2"/>
      <c r="AM74" s="2"/>
      <c r="AN74" s="2"/>
      <c r="AO74" s="2"/>
    </row>
    <row r="75" spans="1:42" ht="18.75" x14ac:dyDescent="0.3">
      <c r="A75" s="86" t="s">
        <v>203</v>
      </c>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2"/>
      <c r="AK75" s="2"/>
      <c r="AL75" s="2"/>
      <c r="AM75" s="2"/>
      <c r="AN75" s="2"/>
      <c r="AO75" s="2"/>
      <c r="AP75" s="2"/>
    </row>
    <row r="76" spans="1:42" x14ac:dyDescent="0.25">
      <c r="A76" s="66" t="s">
        <v>875</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2"/>
      <c r="AK76" s="2"/>
      <c r="AL76" s="2"/>
      <c r="AM76" s="2"/>
      <c r="AN76" s="2"/>
      <c r="AO76" s="2"/>
      <c r="AP76" s="2"/>
    </row>
    <row r="77" spans="1:42" ht="15" customHeight="1" x14ac:dyDescent="0.25">
      <c r="A77" s="66" t="s">
        <v>876</v>
      </c>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2"/>
      <c r="AK77" s="2"/>
      <c r="AL77" s="2"/>
      <c r="AM77" s="2"/>
      <c r="AN77" s="2"/>
      <c r="AO77" s="2"/>
      <c r="AP77" s="2"/>
    </row>
    <row r="78" spans="1:42" ht="15" customHeight="1" x14ac:dyDescent="0.25">
      <c r="A78" s="66" t="s">
        <v>838</v>
      </c>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2"/>
      <c r="AK78" s="2"/>
      <c r="AL78" s="2"/>
      <c r="AM78" s="2"/>
      <c r="AN78" s="2"/>
      <c r="AO78" s="2"/>
      <c r="AP78" s="2"/>
    </row>
    <row r="79" spans="1:42" ht="15" customHeight="1" x14ac:dyDescent="0.25">
      <c r="A79" s="66" t="s">
        <v>839</v>
      </c>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2"/>
      <c r="AK79" s="2"/>
      <c r="AL79" s="2"/>
      <c r="AM79" s="2"/>
      <c r="AN79" s="2"/>
      <c r="AO79" s="2"/>
      <c r="AP79" s="2"/>
    </row>
    <row r="80" spans="1:42" ht="15" customHeight="1" x14ac:dyDescent="0.25">
      <c r="A80" s="66" t="s">
        <v>840</v>
      </c>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K80" s="2"/>
      <c r="AL80" s="2"/>
      <c r="AM80" s="2"/>
      <c r="AN80" s="2"/>
      <c r="AO80" s="2"/>
      <c r="AP80" s="2"/>
    </row>
    <row r="81" spans="1:42" ht="15" customHeight="1" x14ac:dyDescent="0.25">
      <c r="A81" s="66" t="s">
        <v>841</v>
      </c>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K81" s="2"/>
      <c r="AL81" s="2"/>
      <c r="AM81" s="2"/>
      <c r="AN81" s="2"/>
      <c r="AO81" s="2"/>
      <c r="AP81" s="2"/>
    </row>
    <row r="82" spans="1:42" ht="15" customHeight="1" x14ac:dyDescent="0.25">
      <c r="A82" s="66" t="s">
        <v>842</v>
      </c>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K82" s="2"/>
      <c r="AL82" s="2"/>
      <c r="AM82" s="2"/>
      <c r="AN82" s="2"/>
      <c r="AO82" s="2"/>
      <c r="AP82" s="2"/>
    </row>
    <row r="83" spans="1:42" ht="15" customHeight="1" x14ac:dyDescent="0.25">
      <c r="A83" s="66" t="s">
        <v>843</v>
      </c>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K83" s="2"/>
      <c r="AL83" s="2"/>
      <c r="AM83" s="2"/>
      <c r="AN83" s="2"/>
      <c r="AO83" s="2"/>
      <c r="AP83" s="2"/>
    </row>
    <row r="84" spans="1:42" ht="15.75" customHeight="1" x14ac:dyDescent="0.25">
      <c r="A84" s="66" t="s">
        <v>844</v>
      </c>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K84" s="2"/>
      <c r="AL84" s="2"/>
      <c r="AM84" s="2"/>
      <c r="AN84" s="2"/>
      <c r="AO84" s="2"/>
      <c r="AP84" s="2"/>
    </row>
    <row r="85" spans="1:42" ht="15" customHeight="1" x14ac:dyDescent="0.25">
      <c r="A85" s="66" t="s">
        <v>845</v>
      </c>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K85" s="2"/>
      <c r="AL85" s="2"/>
      <c r="AM85" s="2"/>
      <c r="AN85" s="2"/>
      <c r="AO85" s="2"/>
      <c r="AP85" s="2"/>
    </row>
    <row r="86" spans="1:42" ht="15" customHeight="1" x14ac:dyDescent="0.25">
      <c r="A86" s="66" t="s">
        <v>846</v>
      </c>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K86" s="2"/>
      <c r="AL86" s="2"/>
      <c r="AM86" s="2"/>
      <c r="AN86" s="2"/>
      <c r="AO86" s="2"/>
      <c r="AP86" s="2"/>
    </row>
    <row r="87" spans="1:42" ht="15" customHeight="1" x14ac:dyDescent="0.25">
      <c r="A87" s="66" t="s">
        <v>847</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K87" s="2"/>
      <c r="AL87" s="2"/>
      <c r="AM87" s="2"/>
      <c r="AN87" s="2"/>
      <c r="AO87" s="2"/>
      <c r="AP87" s="2"/>
    </row>
    <row r="88" spans="1:42" ht="15" customHeight="1" x14ac:dyDescent="0.25">
      <c r="A88" s="66" t="s">
        <v>848</v>
      </c>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K88" s="2"/>
      <c r="AL88" s="2"/>
      <c r="AM88" s="2"/>
      <c r="AN88" s="2"/>
      <c r="AO88" s="2"/>
      <c r="AP88" s="2"/>
    </row>
    <row r="89" spans="1:42" ht="15" customHeight="1" x14ac:dyDescent="0.25">
      <c r="A89" s="66" t="s">
        <v>849</v>
      </c>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K89" s="2"/>
      <c r="AL89" s="2"/>
      <c r="AM89" s="2"/>
      <c r="AN89" s="2"/>
      <c r="AO89" s="2"/>
      <c r="AP89" s="2"/>
    </row>
    <row r="90" spans="1:42" ht="15" customHeight="1" x14ac:dyDescent="0.25">
      <c r="A90" s="66" t="s">
        <v>850</v>
      </c>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K90" s="2"/>
      <c r="AL90" s="2"/>
      <c r="AM90" s="2"/>
      <c r="AN90" s="2"/>
      <c r="AO90" s="2"/>
      <c r="AP90" s="2"/>
    </row>
    <row r="91" spans="1:42" ht="15" customHeight="1" x14ac:dyDescent="0.25">
      <c r="A91" s="66" t="s">
        <v>851</v>
      </c>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K91" s="2"/>
      <c r="AL91" s="2"/>
      <c r="AM91" s="2"/>
      <c r="AN91" s="2"/>
      <c r="AO91" s="2"/>
      <c r="AP91" s="2"/>
    </row>
    <row r="92" spans="1:42" ht="15" customHeight="1" x14ac:dyDescent="0.25">
      <c r="A92" s="66" t="s">
        <v>852</v>
      </c>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K92" s="2"/>
      <c r="AL92" s="2"/>
      <c r="AM92" s="2"/>
      <c r="AN92" s="2"/>
      <c r="AO92" s="2"/>
      <c r="AP92" s="2"/>
    </row>
    <row r="93" spans="1:42" x14ac:dyDescent="0.25">
      <c r="A93" s="66" t="s">
        <v>853</v>
      </c>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K93" s="2"/>
      <c r="AL93" s="2"/>
      <c r="AM93" s="2"/>
      <c r="AN93" s="2"/>
      <c r="AO93" s="2"/>
      <c r="AP93" s="2"/>
    </row>
    <row r="94" spans="1:42" x14ac:dyDescent="0.25">
      <c r="A94" s="66" t="s">
        <v>854</v>
      </c>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K94" s="2"/>
      <c r="AL94" s="2"/>
      <c r="AM94" s="2"/>
      <c r="AN94" s="2"/>
      <c r="AO94" s="2"/>
      <c r="AP94" s="2"/>
    </row>
    <row r="95" spans="1:42" x14ac:dyDescent="0.25">
      <c r="A95" s="66" t="s">
        <v>855</v>
      </c>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K95" s="2"/>
      <c r="AL95" s="2"/>
      <c r="AM95" s="2"/>
      <c r="AN95" s="2"/>
      <c r="AO95" s="2"/>
      <c r="AP95" s="2"/>
    </row>
    <row r="96" spans="1:42" x14ac:dyDescent="0.25">
      <c r="A96" s="66" t="s">
        <v>856</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K96" s="2"/>
      <c r="AL96" s="2"/>
      <c r="AM96" s="2"/>
      <c r="AN96" s="2"/>
      <c r="AO96" s="2"/>
      <c r="AP96" s="2"/>
    </row>
    <row r="97" spans="1:42" x14ac:dyDescent="0.25">
      <c r="A97" s="66" t="s">
        <v>857</v>
      </c>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K97" s="2"/>
      <c r="AL97" s="2"/>
      <c r="AM97" s="2"/>
      <c r="AN97" s="2"/>
      <c r="AO97" s="2"/>
      <c r="AP97" s="2"/>
    </row>
    <row r="98" spans="1:42" x14ac:dyDescent="0.25">
      <c r="A98" s="66" t="s">
        <v>858</v>
      </c>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K98" s="2"/>
      <c r="AL98" s="2"/>
      <c r="AM98" s="2"/>
      <c r="AN98" s="2"/>
      <c r="AO98" s="2"/>
      <c r="AP98" s="2"/>
    </row>
    <row r="99" spans="1:42" x14ac:dyDescent="0.25">
      <c r="A99" s="66" t="s">
        <v>859</v>
      </c>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K99" s="2"/>
      <c r="AL99" s="2"/>
      <c r="AM99" s="2"/>
      <c r="AN99" s="2"/>
      <c r="AO99" s="2"/>
      <c r="AP99" s="2"/>
    </row>
    <row r="100" spans="1:42" x14ac:dyDescent="0.25">
      <c r="A100" s="66" t="s">
        <v>860</v>
      </c>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K100" s="2"/>
      <c r="AL100" s="2"/>
      <c r="AM100" s="2"/>
      <c r="AN100" s="2"/>
      <c r="AO100" s="2"/>
      <c r="AP100" s="2"/>
    </row>
    <row r="101" spans="1:42" x14ac:dyDescent="0.25">
      <c r="A101" s="66" t="s">
        <v>861</v>
      </c>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K101" s="2"/>
      <c r="AL101" s="2"/>
      <c r="AM101" s="2"/>
      <c r="AN101" s="2"/>
      <c r="AO101" s="2"/>
      <c r="AP101" s="2"/>
    </row>
    <row r="102" spans="1:42" x14ac:dyDescent="0.25">
      <c r="A102" s="66" t="s">
        <v>862</v>
      </c>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K102" s="2"/>
      <c r="AL102" s="2"/>
      <c r="AM102" s="2"/>
      <c r="AN102" s="2"/>
      <c r="AO102" s="2"/>
      <c r="AP102" s="2"/>
    </row>
    <row r="103" spans="1:42" x14ac:dyDescent="0.25">
      <c r="A103" s="66" t="s">
        <v>863</v>
      </c>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K103" s="2"/>
      <c r="AL103" s="2"/>
      <c r="AM103" s="2"/>
      <c r="AN103" s="2"/>
      <c r="AO103" s="2"/>
      <c r="AP103" s="2"/>
    </row>
    <row r="104" spans="1:42" x14ac:dyDescent="0.25">
      <c r="A104" s="66" t="s">
        <v>864</v>
      </c>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K104" s="2"/>
      <c r="AL104" s="2"/>
      <c r="AM104" s="2"/>
      <c r="AN104" s="2"/>
      <c r="AO104" s="2"/>
      <c r="AP104" s="2"/>
    </row>
    <row r="105" spans="1:42" x14ac:dyDescent="0.25">
      <c r="A105" s="66" t="s">
        <v>865</v>
      </c>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K105" s="2"/>
      <c r="AL105" s="2"/>
      <c r="AM105" s="2"/>
      <c r="AN105" s="2"/>
      <c r="AO105" s="2"/>
      <c r="AP105" s="2"/>
    </row>
    <row r="106" spans="1:42" x14ac:dyDescent="0.25">
      <c r="A106" s="66" t="s">
        <v>866</v>
      </c>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K106" s="2"/>
      <c r="AL106" s="2"/>
      <c r="AM106" s="2"/>
      <c r="AN106" s="2"/>
      <c r="AO106" s="2"/>
      <c r="AP106" s="2"/>
    </row>
    <row r="107" spans="1:42" x14ac:dyDescent="0.25">
      <c r="A107" s="66" t="s">
        <v>867</v>
      </c>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K107" s="2"/>
      <c r="AL107" s="2"/>
      <c r="AM107" s="2"/>
      <c r="AN107" s="2"/>
      <c r="AO107" s="2"/>
      <c r="AP107" s="2"/>
    </row>
    <row r="108" spans="1:42" x14ac:dyDescent="0.25">
      <c r="A108" s="66" t="s">
        <v>868</v>
      </c>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K108" s="2"/>
      <c r="AL108" s="2"/>
      <c r="AM108" s="2"/>
      <c r="AN108" s="2"/>
      <c r="AO108" s="2"/>
      <c r="AP108" s="2"/>
    </row>
    <row r="109" spans="1:42" x14ac:dyDescent="0.25">
      <c r="A109" s="66" t="s">
        <v>869</v>
      </c>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K109" s="2"/>
      <c r="AL109" s="2"/>
      <c r="AM109" s="2"/>
      <c r="AN109" s="2"/>
      <c r="AO109" s="2"/>
      <c r="AP109" s="2"/>
    </row>
    <row r="110" spans="1:42" x14ac:dyDescent="0.25">
      <c r="A110" s="66" t="s">
        <v>870</v>
      </c>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K110" s="2"/>
      <c r="AL110" s="2"/>
      <c r="AM110" s="2"/>
      <c r="AN110" s="2"/>
      <c r="AO110" s="2"/>
      <c r="AP110" s="2"/>
    </row>
    <row r="111" spans="1:42" x14ac:dyDescent="0.25">
      <c r="A111" s="66" t="s">
        <v>871</v>
      </c>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K111" s="2"/>
      <c r="AL111" s="2"/>
      <c r="AM111" s="2"/>
      <c r="AN111" s="2"/>
      <c r="AO111" s="2"/>
      <c r="AP111" s="2"/>
    </row>
    <row r="112" spans="1:42" x14ac:dyDescent="0.25">
      <c r="A112" s="66" t="s">
        <v>872</v>
      </c>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K112" s="2"/>
      <c r="AL112" s="2"/>
      <c r="AM112" s="2"/>
      <c r="AN112" s="2"/>
      <c r="AO112" s="2"/>
      <c r="AP112" s="2"/>
    </row>
    <row r="113" spans="1:42" x14ac:dyDescent="0.25">
      <c r="A113" s="66" t="s">
        <v>873</v>
      </c>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K113" s="2"/>
      <c r="AL113" s="2"/>
      <c r="AM113" s="2"/>
      <c r="AN113" s="2"/>
      <c r="AO113" s="2"/>
      <c r="AP113" s="2"/>
    </row>
    <row r="114" spans="1:42" x14ac:dyDescent="0.25">
      <c r="A114" s="50" t="s">
        <v>874</v>
      </c>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K114" s="2"/>
      <c r="AL114" s="2"/>
      <c r="AM114" s="2"/>
      <c r="AN114" s="2"/>
      <c r="AO114" s="2"/>
      <c r="AP114" s="2"/>
    </row>
    <row r="115" spans="1:42" x14ac:dyDescent="0.25">
      <c r="A115" s="50"/>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K115" s="2"/>
      <c r="AL115" s="2"/>
      <c r="AM115" s="2"/>
      <c r="AN115" s="2"/>
      <c r="AO115" s="2"/>
      <c r="AP115" s="2"/>
    </row>
    <row r="116" spans="1:42" x14ac:dyDescent="0.25">
      <c r="A116" s="50"/>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K116" s="2"/>
      <c r="AL116" s="2"/>
      <c r="AM116" s="2"/>
      <c r="AN116" s="2"/>
      <c r="AO116" s="2"/>
      <c r="AP116" s="2"/>
    </row>
    <row r="117" spans="1:42" x14ac:dyDescent="0.25">
      <c r="A117" s="50"/>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K117" s="2"/>
      <c r="AL117" s="2"/>
      <c r="AM117" s="2"/>
      <c r="AN117" s="2"/>
      <c r="AO117" s="2"/>
      <c r="AP117" s="2"/>
    </row>
    <row r="118" spans="1:42" x14ac:dyDescent="0.25">
      <c r="A118" s="50"/>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K118" s="2"/>
      <c r="AL118" s="2"/>
      <c r="AM118" s="2"/>
      <c r="AN118" s="2"/>
      <c r="AO118" s="2"/>
      <c r="AP118" s="2"/>
    </row>
    <row r="119" spans="1:42" x14ac:dyDescent="0.25">
      <c r="A119" s="50"/>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K119" s="2"/>
      <c r="AL119" s="2"/>
      <c r="AM119" s="2"/>
      <c r="AN119" s="2"/>
      <c r="AO119" s="2"/>
      <c r="AP119" s="2"/>
    </row>
    <row r="120" spans="1:42" x14ac:dyDescent="0.25">
      <c r="A120" s="50"/>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K120" s="2"/>
      <c r="AL120" s="2"/>
      <c r="AM120" s="2"/>
      <c r="AN120" s="2"/>
      <c r="AO120" s="2"/>
      <c r="AP120" s="2"/>
    </row>
    <row r="121" spans="1:42" x14ac:dyDescent="0.25">
      <c r="A121" s="50"/>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row>
  </sheetData>
  <sheetProtection sheet="1" objects="1" scenarios="1"/>
  <mergeCells count="87">
    <mergeCell ref="A111:AI111"/>
    <mergeCell ref="A112:AI112"/>
    <mergeCell ref="A113:AI113"/>
    <mergeCell ref="A106:AI106"/>
    <mergeCell ref="A107:AI107"/>
    <mergeCell ref="A108:AI108"/>
    <mergeCell ref="A109:AI109"/>
    <mergeCell ref="A110:AI110"/>
    <mergeCell ref="A101:AI101"/>
    <mergeCell ref="A102:AI102"/>
    <mergeCell ref="A103:AI103"/>
    <mergeCell ref="A104:AI104"/>
    <mergeCell ref="A105:AI105"/>
    <mergeCell ref="A96:AI96"/>
    <mergeCell ref="A97:AI97"/>
    <mergeCell ref="A98:AI98"/>
    <mergeCell ref="A99:AI99"/>
    <mergeCell ref="A100:AI100"/>
    <mergeCell ref="A76:AI76"/>
    <mergeCell ref="A77:AI77"/>
    <mergeCell ref="A78:AI78"/>
    <mergeCell ref="A79:AI79"/>
    <mergeCell ref="A80:AI80"/>
    <mergeCell ref="A93:AI93"/>
    <mergeCell ref="A94:AI94"/>
    <mergeCell ref="A95:AI95"/>
    <mergeCell ref="A83:AI83"/>
    <mergeCell ref="A84:AI84"/>
    <mergeCell ref="A85:AI85"/>
    <mergeCell ref="A12:AI12"/>
    <mergeCell ref="B20:P20"/>
    <mergeCell ref="B21:P21"/>
    <mergeCell ref="B22:P22"/>
    <mergeCell ref="B19:P19"/>
    <mergeCell ref="B33:P33"/>
    <mergeCell ref="B34:P34"/>
    <mergeCell ref="B35:P35"/>
    <mergeCell ref="A59:AI59"/>
    <mergeCell ref="B32:P32"/>
    <mergeCell ref="A43:K44"/>
    <mergeCell ref="A57:AI57"/>
    <mergeCell ref="A58:AI58"/>
    <mergeCell ref="A46:AI46"/>
    <mergeCell ref="A47:AI47"/>
    <mergeCell ref="A48:AI48"/>
    <mergeCell ref="A49:AI49"/>
    <mergeCell ref="A50:AI50"/>
    <mergeCell ref="A51:AI51"/>
    <mergeCell ref="A52:AI52"/>
    <mergeCell ref="A53:AI53"/>
    <mergeCell ref="B27:P27"/>
    <mergeCell ref="B28:P28"/>
    <mergeCell ref="B29:P29"/>
    <mergeCell ref="B30:P30"/>
    <mergeCell ref="B31:P31"/>
    <mergeCell ref="A36:P36"/>
    <mergeCell ref="A60:AI60"/>
    <mergeCell ref="A61:AI61"/>
    <mergeCell ref="A62:AI62"/>
    <mergeCell ref="A63:AI63"/>
    <mergeCell ref="A56:AI56"/>
    <mergeCell ref="A54:AI54"/>
    <mergeCell ref="A55:AI55"/>
    <mergeCell ref="A45:AI45"/>
    <mergeCell ref="A68:AI68"/>
    <mergeCell ref="A69:AI69"/>
    <mergeCell ref="A70:AI70"/>
    <mergeCell ref="A65:AI65"/>
    <mergeCell ref="A66:AI66"/>
    <mergeCell ref="A67:AI67"/>
    <mergeCell ref="A64:AI64"/>
    <mergeCell ref="A5:AI5"/>
    <mergeCell ref="A6:AI6"/>
    <mergeCell ref="A7:AI7"/>
    <mergeCell ref="A91:AI91"/>
    <mergeCell ref="A92:AI92"/>
    <mergeCell ref="A87:AI87"/>
    <mergeCell ref="A88:AI88"/>
    <mergeCell ref="A89:AI89"/>
    <mergeCell ref="A90:AI90"/>
    <mergeCell ref="A72:AI72"/>
    <mergeCell ref="A71:AI71"/>
    <mergeCell ref="A75:AI75"/>
    <mergeCell ref="A86:AI86"/>
    <mergeCell ref="A81:AI81"/>
    <mergeCell ref="A82:AI82"/>
    <mergeCell ref="A23:P23"/>
  </mergeCells>
  <pageMargins left="0.7" right="0.7" top="0.75" bottom="0.75" header="0.3" footer="0.3"/>
  <pageSetup paperSize="9" scale="2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showGridLines="0" view="pageBreakPreview" topLeftCell="F4" zoomScale="60" zoomScaleNormal="40" workbookViewId="0">
      <selection activeCell="V44" sqref="V44:V45"/>
    </sheetView>
  </sheetViews>
  <sheetFormatPr baseColWidth="10" defaultRowHeight="15" x14ac:dyDescent="0.25"/>
  <cols>
    <col min="13" max="13" width="19.28515625" customWidth="1"/>
    <col min="14" max="14" width="21.140625" customWidth="1"/>
  </cols>
  <sheetData>
    <row r="1" spans="1:43" s="2" customFormat="1" x14ac:dyDescent="0.25">
      <c r="AI1" s="41"/>
      <c r="AJ1" s="41"/>
      <c r="AK1" s="41"/>
      <c r="AL1" s="41"/>
      <c r="AM1" s="41"/>
      <c r="AN1" s="41"/>
      <c r="AO1" s="41"/>
      <c r="AP1" s="41"/>
      <c r="AQ1" s="41"/>
    </row>
    <row r="2" spans="1:43" s="2" customFormat="1" x14ac:dyDescent="0.25">
      <c r="AI2" s="41"/>
      <c r="AJ2" s="41"/>
      <c r="AK2" s="41"/>
      <c r="AL2" s="41"/>
      <c r="AM2" s="41"/>
      <c r="AN2" s="41"/>
      <c r="AO2" s="41"/>
      <c r="AP2" s="41"/>
      <c r="AQ2" s="41"/>
    </row>
    <row r="3" spans="1:43" s="2" customFormat="1" x14ac:dyDescent="0.25">
      <c r="AI3" s="41"/>
      <c r="AJ3" s="41"/>
      <c r="AK3" s="41"/>
      <c r="AL3" s="41"/>
      <c r="AM3" s="41"/>
      <c r="AN3" s="41"/>
      <c r="AO3" s="41"/>
      <c r="AP3" s="41"/>
      <c r="AQ3" s="41"/>
    </row>
    <row r="4" spans="1:43" s="2" customFormat="1" x14ac:dyDescent="0.25">
      <c r="AI4" s="41"/>
      <c r="AJ4" s="41"/>
      <c r="AK4" s="41"/>
      <c r="AL4" s="41"/>
      <c r="AM4" s="41"/>
      <c r="AN4" s="41"/>
      <c r="AO4" s="41"/>
      <c r="AP4" s="41"/>
      <c r="AQ4" s="41"/>
    </row>
    <row r="5" spans="1:43"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41"/>
      <c r="AJ5" s="41"/>
      <c r="AK5" s="41"/>
      <c r="AL5" s="41"/>
      <c r="AM5" s="41"/>
      <c r="AN5" s="41"/>
      <c r="AO5" s="41"/>
      <c r="AP5" s="41"/>
      <c r="AQ5" s="41"/>
    </row>
    <row r="6" spans="1:43" s="2" customFormat="1" ht="15.75" customHeight="1" x14ac:dyDescent="0.25">
      <c r="A6" s="88" t="s">
        <v>810</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41"/>
      <c r="AJ6" s="41"/>
      <c r="AK6" s="41"/>
      <c r="AL6" s="41"/>
      <c r="AM6" s="41"/>
      <c r="AN6" s="41"/>
      <c r="AO6" s="41"/>
      <c r="AP6" s="41"/>
      <c r="AQ6" s="41"/>
    </row>
    <row r="7" spans="1:43" s="2" customFormat="1" x14ac:dyDescent="0.25">
      <c r="A7" s="71" t="s">
        <v>208</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41"/>
      <c r="AJ7" s="41"/>
      <c r="AK7" s="41"/>
      <c r="AL7" s="41"/>
      <c r="AM7" s="41"/>
      <c r="AN7" s="41"/>
      <c r="AO7" s="41"/>
      <c r="AP7" s="41"/>
      <c r="AQ7" s="41"/>
    </row>
    <row r="8" spans="1:43" s="2" customFormat="1" x14ac:dyDescent="0.25">
      <c r="AI8" s="41"/>
      <c r="AJ8" s="41"/>
      <c r="AK8" s="41"/>
      <c r="AL8" s="41"/>
      <c r="AM8" s="41"/>
      <c r="AN8" s="41"/>
      <c r="AO8" s="41"/>
      <c r="AP8" s="41"/>
      <c r="AQ8" s="41"/>
    </row>
    <row r="9" spans="1:43" s="2" customFormat="1" ht="15.75" customHeight="1" x14ac:dyDescent="0.25">
      <c r="AI9" s="41"/>
      <c r="AJ9" s="41"/>
      <c r="AK9" s="41"/>
      <c r="AL9" s="41"/>
      <c r="AM9" s="41"/>
      <c r="AN9" s="41"/>
      <c r="AO9" s="41"/>
      <c r="AP9" s="41"/>
      <c r="AQ9" s="41"/>
    </row>
    <row r="10" spans="1:43" s="2" customFormat="1" ht="15.75" customHeight="1" x14ac:dyDescent="0.25">
      <c r="AI10" s="41"/>
      <c r="AJ10" s="41"/>
      <c r="AK10" s="41"/>
      <c r="AL10" s="41"/>
      <c r="AM10" s="41"/>
      <c r="AN10" s="41"/>
      <c r="AO10" s="41"/>
      <c r="AP10" s="41"/>
      <c r="AQ10" s="41"/>
    </row>
    <row r="11" spans="1:43" s="2" customFormat="1" x14ac:dyDescent="0.25">
      <c r="AI11" s="41"/>
      <c r="AJ11" s="41"/>
      <c r="AK11" s="41"/>
      <c r="AL11" s="41"/>
      <c r="AM11" s="41"/>
      <c r="AN11" s="41"/>
      <c r="AO11" s="41"/>
      <c r="AP11" s="41"/>
      <c r="AQ11" s="41"/>
    </row>
    <row r="12" spans="1:43" s="2" customFormat="1" ht="18.75" customHeight="1" x14ac:dyDescent="0.25">
      <c r="A12" s="62" t="s">
        <v>70</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41"/>
      <c r="AJ12" s="41"/>
      <c r="AK12" s="41"/>
      <c r="AL12" s="41"/>
      <c r="AM12" s="41"/>
      <c r="AN12" s="41"/>
      <c r="AO12" s="41"/>
      <c r="AP12" s="41"/>
      <c r="AQ12" s="41"/>
    </row>
    <row r="13" spans="1:43" ht="15.75" thickBot="1" x14ac:dyDescent="0.3">
      <c r="AI13" s="41"/>
      <c r="AJ13" s="41"/>
      <c r="AK13" s="41"/>
      <c r="AL13" s="41"/>
      <c r="AM13" s="41"/>
      <c r="AN13" s="41"/>
      <c r="AO13" s="41"/>
      <c r="AP13" s="41"/>
      <c r="AQ13" s="41"/>
    </row>
    <row r="14" spans="1:43" ht="56.25" x14ac:dyDescent="0.25">
      <c r="P14" s="20">
        <v>1</v>
      </c>
      <c r="Q14" s="20">
        <v>2</v>
      </c>
      <c r="R14" s="20">
        <v>3</v>
      </c>
      <c r="S14" s="20">
        <v>4</v>
      </c>
      <c r="T14" s="20">
        <v>5</v>
      </c>
      <c r="U14" s="20" t="s">
        <v>85</v>
      </c>
      <c r="V14" s="8" t="s">
        <v>86</v>
      </c>
      <c r="W14" s="20">
        <v>1</v>
      </c>
      <c r="X14" s="20">
        <v>2</v>
      </c>
      <c r="Y14" s="20">
        <v>3</v>
      </c>
      <c r="Z14" s="20">
        <v>4</v>
      </c>
      <c r="AA14" s="20">
        <v>5</v>
      </c>
      <c r="AB14" s="20" t="s">
        <v>85</v>
      </c>
      <c r="AC14" s="21" t="s">
        <v>87</v>
      </c>
      <c r="AD14" s="22" t="s">
        <v>88</v>
      </c>
      <c r="AE14" s="20" t="s">
        <v>89</v>
      </c>
      <c r="AF14" s="20" t="s">
        <v>90</v>
      </c>
      <c r="AG14" s="20" t="s">
        <v>91</v>
      </c>
      <c r="AH14" s="20" t="s">
        <v>92</v>
      </c>
      <c r="AI14" s="2"/>
      <c r="AJ14" s="2"/>
      <c r="AK14" s="2"/>
      <c r="AL14" s="2"/>
      <c r="AM14" s="2"/>
      <c r="AN14" s="2"/>
    </row>
    <row r="15" spans="1:43" ht="18.75" x14ac:dyDescent="0.25">
      <c r="A15" s="10">
        <v>39</v>
      </c>
      <c r="B15" s="74" t="s">
        <v>129</v>
      </c>
      <c r="C15" s="75" t="s">
        <v>129</v>
      </c>
      <c r="D15" s="75" t="s">
        <v>129</v>
      </c>
      <c r="E15" s="75" t="s">
        <v>129</v>
      </c>
      <c r="F15" s="75" t="s">
        <v>129</v>
      </c>
      <c r="G15" s="75" t="s">
        <v>129</v>
      </c>
      <c r="H15" s="75" t="s">
        <v>129</v>
      </c>
      <c r="I15" s="75" t="s">
        <v>129</v>
      </c>
      <c r="J15" s="75" t="s">
        <v>129</v>
      </c>
      <c r="K15" s="75" t="s">
        <v>129</v>
      </c>
      <c r="L15" s="75" t="s">
        <v>129</v>
      </c>
      <c r="M15" s="75" t="s">
        <v>129</v>
      </c>
      <c r="N15" s="75" t="s">
        <v>129</v>
      </c>
      <c r="O15" s="75" t="s">
        <v>129</v>
      </c>
      <c r="P15" s="11">
        <v>13</v>
      </c>
      <c r="Q15" s="11">
        <v>22</v>
      </c>
      <c r="R15" s="11">
        <v>66</v>
      </c>
      <c r="S15" s="11">
        <v>132</v>
      </c>
      <c r="T15" s="11">
        <v>129</v>
      </c>
      <c r="U15" s="11">
        <v>13</v>
      </c>
      <c r="V15" s="12">
        <v>375</v>
      </c>
      <c r="W15" s="13">
        <f t="shared" ref="W15:AB18" si="0">P15/$V15</f>
        <v>3.4666666666666665E-2</v>
      </c>
      <c r="X15" s="13">
        <f t="shared" si="0"/>
        <v>5.8666666666666666E-2</v>
      </c>
      <c r="Y15" s="13">
        <f t="shared" si="0"/>
        <v>0.17599999999999999</v>
      </c>
      <c r="Z15" s="13">
        <f t="shared" si="0"/>
        <v>0.35199999999999998</v>
      </c>
      <c r="AA15" s="13">
        <f t="shared" si="0"/>
        <v>0.34399999999999997</v>
      </c>
      <c r="AB15" s="14">
        <f t="shared" si="0"/>
        <v>3.4666666666666665E-2</v>
      </c>
      <c r="AC15" s="15">
        <f t="shared" ref="AC15:AC18" si="1">(P15+Q15)/(P15+Q15+R15+S15+T15)</f>
        <v>9.668508287292818E-2</v>
      </c>
      <c r="AD15" s="16">
        <f t="shared" ref="AD15:AD18" si="2">(R15+S15+T15)/(P15+Q15+R15+S15+T15)</f>
        <v>0.90331491712707179</v>
      </c>
      <c r="AE15" s="17">
        <v>3.94</v>
      </c>
      <c r="AF15" s="17">
        <v>1.05</v>
      </c>
      <c r="AG15" s="43">
        <v>4</v>
      </c>
      <c r="AH15" s="43">
        <v>4</v>
      </c>
      <c r="AI15" s="2"/>
      <c r="AJ15" s="2"/>
      <c r="AK15" s="2"/>
      <c r="AL15" s="2"/>
      <c r="AM15" s="2"/>
      <c r="AN15" s="2"/>
    </row>
    <row r="16" spans="1:43" ht="18.75" x14ac:dyDescent="0.25">
      <c r="A16" s="10">
        <v>40</v>
      </c>
      <c r="B16" s="74" t="s">
        <v>130</v>
      </c>
      <c r="C16" s="75" t="s">
        <v>130</v>
      </c>
      <c r="D16" s="75" t="s">
        <v>130</v>
      </c>
      <c r="E16" s="75" t="s">
        <v>130</v>
      </c>
      <c r="F16" s="75" t="s">
        <v>130</v>
      </c>
      <c r="G16" s="75" t="s">
        <v>130</v>
      </c>
      <c r="H16" s="75" t="s">
        <v>130</v>
      </c>
      <c r="I16" s="75" t="s">
        <v>130</v>
      </c>
      <c r="J16" s="75" t="s">
        <v>130</v>
      </c>
      <c r="K16" s="75" t="s">
        <v>130</v>
      </c>
      <c r="L16" s="75" t="s">
        <v>130</v>
      </c>
      <c r="M16" s="75" t="s">
        <v>130</v>
      </c>
      <c r="N16" s="75" t="s">
        <v>130</v>
      </c>
      <c r="O16" s="75" t="s">
        <v>130</v>
      </c>
      <c r="P16" s="11">
        <v>24</v>
      </c>
      <c r="Q16" s="11">
        <v>54</v>
      </c>
      <c r="R16" s="11">
        <v>91</v>
      </c>
      <c r="S16" s="11">
        <v>92</v>
      </c>
      <c r="T16" s="11">
        <v>86</v>
      </c>
      <c r="U16" s="11">
        <v>28</v>
      </c>
      <c r="V16" s="12">
        <v>375</v>
      </c>
      <c r="W16" s="13">
        <f t="shared" si="0"/>
        <v>6.4000000000000001E-2</v>
      </c>
      <c r="X16" s="13">
        <f t="shared" si="0"/>
        <v>0.14399999999999999</v>
      </c>
      <c r="Y16" s="13">
        <f t="shared" si="0"/>
        <v>0.24266666666666667</v>
      </c>
      <c r="Z16" s="13">
        <f t="shared" si="0"/>
        <v>0.24533333333333332</v>
      </c>
      <c r="AA16" s="13">
        <f t="shared" si="0"/>
        <v>0.22933333333333333</v>
      </c>
      <c r="AB16" s="14">
        <f t="shared" si="0"/>
        <v>7.4666666666666673E-2</v>
      </c>
      <c r="AC16" s="15">
        <f t="shared" si="1"/>
        <v>0.22478386167146974</v>
      </c>
      <c r="AD16" s="16">
        <f t="shared" si="2"/>
        <v>0.77521613832853031</v>
      </c>
      <c r="AE16" s="17">
        <v>3.47</v>
      </c>
      <c r="AF16" s="17">
        <v>1.21</v>
      </c>
      <c r="AG16" s="43">
        <v>4</v>
      </c>
      <c r="AH16" s="43">
        <v>4</v>
      </c>
      <c r="AI16" s="2"/>
      <c r="AJ16" s="2"/>
      <c r="AK16" s="2"/>
      <c r="AL16" s="2"/>
      <c r="AM16" s="2"/>
      <c r="AN16" s="2"/>
    </row>
    <row r="17" spans="1:40" ht="19.5" customHeight="1" x14ac:dyDescent="0.25">
      <c r="A17" s="10">
        <v>41</v>
      </c>
      <c r="B17" s="74" t="s">
        <v>131</v>
      </c>
      <c r="C17" s="75" t="s">
        <v>131</v>
      </c>
      <c r="D17" s="75" t="s">
        <v>131</v>
      </c>
      <c r="E17" s="75" t="s">
        <v>131</v>
      </c>
      <c r="F17" s="75" t="s">
        <v>131</v>
      </c>
      <c r="G17" s="75" t="s">
        <v>131</v>
      </c>
      <c r="H17" s="75" t="s">
        <v>131</v>
      </c>
      <c r="I17" s="75" t="s">
        <v>131</v>
      </c>
      <c r="J17" s="75" t="s">
        <v>131</v>
      </c>
      <c r="K17" s="75" t="s">
        <v>131</v>
      </c>
      <c r="L17" s="75" t="s">
        <v>131</v>
      </c>
      <c r="M17" s="75" t="s">
        <v>131</v>
      </c>
      <c r="N17" s="75" t="s">
        <v>131</v>
      </c>
      <c r="O17" s="75" t="s">
        <v>131</v>
      </c>
      <c r="P17" s="11">
        <v>30</v>
      </c>
      <c r="Q17" s="11">
        <v>45</v>
      </c>
      <c r="R17" s="11">
        <v>87</v>
      </c>
      <c r="S17" s="11">
        <v>91</v>
      </c>
      <c r="T17" s="11">
        <v>72</v>
      </c>
      <c r="U17" s="11">
        <v>50</v>
      </c>
      <c r="V17" s="12">
        <v>375</v>
      </c>
      <c r="W17" s="13">
        <f t="shared" si="0"/>
        <v>0.08</v>
      </c>
      <c r="X17" s="13">
        <f t="shared" si="0"/>
        <v>0.12</v>
      </c>
      <c r="Y17" s="13">
        <f t="shared" si="0"/>
        <v>0.23200000000000001</v>
      </c>
      <c r="Z17" s="13">
        <f t="shared" si="0"/>
        <v>0.24266666666666667</v>
      </c>
      <c r="AA17" s="13">
        <f t="shared" si="0"/>
        <v>0.192</v>
      </c>
      <c r="AB17" s="14">
        <f t="shared" si="0"/>
        <v>0.13333333333333333</v>
      </c>
      <c r="AC17" s="15">
        <f t="shared" si="1"/>
        <v>0.23076923076923078</v>
      </c>
      <c r="AD17" s="16">
        <f t="shared" si="2"/>
        <v>0.76923076923076927</v>
      </c>
      <c r="AE17" s="17">
        <v>3.4</v>
      </c>
      <c r="AF17" s="17">
        <v>1.23</v>
      </c>
      <c r="AG17" s="43">
        <v>4</v>
      </c>
      <c r="AH17" s="43">
        <v>4</v>
      </c>
      <c r="AI17" s="2"/>
      <c r="AJ17" s="2"/>
      <c r="AK17" s="2"/>
      <c r="AL17" s="2"/>
      <c r="AM17" s="2"/>
      <c r="AN17" s="2"/>
    </row>
    <row r="18" spans="1:40" ht="18.75" x14ac:dyDescent="0.25">
      <c r="A18" s="10">
        <v>42</v>
      </c>
      <c r="B18" s="74" t="s">
        <v>132</v>
      </c>
      <c r="C18" s="75" t="s">
        <v>132</v>
      </c>
      <c r="D18" s="75" t="s">
        <v>132</v>
      </c>
      <c r="E18" s="75" t="s">
        <v>132</v>
      </c>
      <c r="F18" s="75" t="s">
        <v>132</v>
      </c>
      <c r="G18" s="75" t="s">
        <v>132</v>
      </c>
      <c r="H18" s="75" t="s">
        <v>132</v>
      </c>
      <c r="I18" s="75" t="s">
        <v>132</v>
      </c>
      <c r="J18" s="75" t="s">
        <v>132</v>
      </c>
      <c r="K18" s="75" t="s">
        <v>132</v>
      </c>
      <c r="L18" s="75" t="s">
        <v>132</v>
      </c>
      <c r="M18" s="75" t="s">
        <v>132</v>
      </c>
      <c r="N18" s="75" t="s">
        <v>132</v>
      </c>
      <c r="O18" s="75" t="s">
        <v>132</v>
      </c>
      <c r="P18" s="11">
        <v>16</v>
      </c>
      <c r="Q18" s="11">
        <v>17</v>
      </c>
      <c r="R18" s="11">
        <v>78</v>
      </c>
      <c r="S18" s="11">
        <v>74</v>
      </c>
      <c r="T18" s="11">
        <v>86</v>
      </c>
      <c r="U18" s="11">
        <v>104</v>
      </c>
      <c r="V18" s="12">
        <v>375</v>
      </c>
      <c r="W18" s="13">
        <f t="shared" si="0"/>
        <v>4.2666666666666665E-2</v>
      </c>
      <c r="X18" s="13">
        <f t="shared" si="0"/>
        <v>4.5333333333333337E-2</v>
      </c>
      <c r="Y18" s="13">
        <f t="shared" si="0"/>
        <v>0.20799999999999999</v>
      </c>
      <c r="Z18" s="13">
        <f t="shared" si="0"/>
        <v>0.19733333333333333</v>
      </c>
      <c r="AA18" s="13">
        <f t="shared" si="0"/>
        <v>0.22933333333333333</v>
      </c>
      <c r="AB18" s="14">
        <f t="shared" si="0"/>
        <v>0.27733333333333332</v>
      </c>
      <c r="AC18" s="15">
        <f t="shared" si="1"/>
        <v>0.12177121771217712</v>
      </c>
      <c r="AD18" s="16">
        <f t="shared" si="2"/>
        <v>0.87822878228782286</v>
      </c>
      <c r="AE18" s="17">
        <v>3.73</v>
      </c>
      <c r="AF18" s="17">
        <v>1.1499999999999999</v>
      </c>
      <c r="AG18" s="43">
        <v>4</v>
      </c>
      <c r="AH18" s="43">
        <v>5</v>
      </c>
      <c r="AI18" s="2"/>
      <c r="AJ18" s="2"/>
      <c r="AK18" s="2"/>
      <c r="AL18" s="2"/>
      <c r="AM18" s="2"/>
      <c r="AN18" s="2"/>
    </row>
    <row r="19" spans="1:40" s="2" customFormat="1" ht="18.75" x14ac:dyDescent="0.25">
      <c r="A19" s="32" t="s">
        <v>191</v>
      </c>
      <c r="B19" s="33"/>
      <c r="C19" s="33"/>
      <c r="D19" s="33"/>
      <c r="E19" s="33"/>
      <c r="F19" s="33"/>
      <c r="G19" s="33"/>
      <c r="H19" s="33"/>
      <c r="I19" s="33"/>
      <c r="J19" s="33"/>
      <c r="K19" s="33"/>
      <c r="L19" s="33"/>
      <c r="M19" s="33"/>
      <c r="N19" s="33"/>
      <c r="O19" s="33"/>
      <c r="P19" s="25">
        <f>+SUM(P15:P18)</f>
        <v>83</v>
      </c>
      <c r="Q19" s="25">
        <f t="shared" ref="Q19:V19" si="3">+SUM(Q15:Q18)</f>
        <v>138</v>
      </c>
      <c r="R19" s="25">
        <f t="shared" si="3"/>
        <v>322</v>
      </c>
      <c r="S19" s="25">
        <f t="shared" si="3"/>
        <v>389</v>
      </c>
      <c r="T19" s="25">
        <f t="shared" si="3"/>
        <v>373</v>
      </c>
      <c r="U19" s="25">
        <f t="shared" si="3"/>
        <v>195</v>
      </c>
      <c r="V19" s="25">
        <f t="shared" si="3"/>
        <v>1500</v>
      </c>
      <c r="W19" s="26">
        <f>P19/$V19</f>
        <v>5.5333333333333332E-2</v>
      </c>
      <c r="X19" s="26">
        <f t="shared" ref="X19:AB19" si="4">Q19/$V19</f>
        <v>9.1999999999999998E-2</v>
      </c>
      <c r="Y19" s="26">
        <f t="shared" si="4"/>
        <v>0.21466666666666667</v>
      </c>
      <c r="Z19" s="26">
        <f t="shared" si="4"/>
        <v>0.25933333333333336</v>
      </c>
      <c r="AA19" s="26">
        <f t="shared" si="4"/>
        <v>0.24866666666666667</v>
      </c>
      <c r="AB19" s="27">
        <f t="shared" si="4"/>
        <v>0.13</v>
      </c>
      <c r="AC19" s="28">
        <f>(P19+Q19)/(P19+Q19+R19+S19+T19)</f>
        <v>0.16934865900383142</v>
      </c>
      <c r="AD19" s="29">
        <f>(R19+S19+T19)/(P19+Q19+R19+S19+T19)</f>
        <v>0.83065134099616855</v>
      </c>
      <c r="AE19" s="30">
        <f>+SUMPRODUCT(P19:T19,P14:T14)/SUM(P19:T19)</f>
        <v>3.6367816091954022</v>
      </c>
      <c r="AF19" s="23"/>
      <c r="AG19" s="31">
        <f>+MEDIAN(AG15:AG18)</f>
        <v>4</v>
      </c>
      <c r="AH19" s="24"/>
    </row>
    <row r="20" spans="1:40" x14ac:dyDescent="0.25">
      <c r="AI20" s="2"/>
      <c r="AJ20" s="2"/>
      <c r="AK20" s="2"/>
      <c r="AL20" s="2"/>
      <c r="AM20" s="2"/>
      <c r="AN20" s="2"/>
    </row>
    <row r="21" spans="1:40" x14ac:dyDescent="0.25">
      <c r="AI21" s="2"/>
      <c r="AJ21" s="2"/>
      <c r="AK21" s="2"/>
      <c r="AL21" s="2"/>
      <c r="AM21" s="2"/>
      <c r="AN21" s="2"/>
    </row>
    <row r="22" spans="1:40" ht="15.75" thickBot="1" x14ac:dyDescent="0.3">
      <c r="AI22" s="2"/>
      <c r="AJ22" s="2"/>
      <c r="AK22" s="2"/>
      <c r="AL22" s="2"/>
      <c r="AM22" s="2"/>
      <c r="AN22" s="2"/>
    </row>
    <row r="23" spans="1:40" x14ac:dyDescent="0.25">
      <c r="A23" s="80" t="s">
        <v>187</v>
      </c>
      <c r="B23" s="81"/>
      <c r="C23" s="81"/>
      <c r="D23" s="81"/>
      <c r="E23" s="81"/>
      <c r="F23" s="81"/>
      <c r="G23" s="81"/>
      <c r="H23" s="81"/>
      <c r="I23" s="81"/>
      <c r="J23" s="81"/>
      <c r="K23" s="8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row>
    <row r="24" spans="1:40" ht="15.75" thickBot="1" x14ac:dyDescent="0.3">
      <c r="A24" s="83"/>
      <c r="B24" s="84"/>
      <c r="C24" s="84"/>
      <c r="D24" s="84"/>
      <c r="E24" s="84"/>
      <c r="F24" s="84"/>
      <c r="G24" s="84"/>
      <c r="H24" s="84"/>
      <c r="I24" s="84"/>
      <c r="J24" s="84"/>
      <c r="K24" s="85"/>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row>
    <row r="25" spans="1:40" ht="18.75" x14ac:dyDescent="0.3">
      <c r="A25" s="86" t="s">
        <v>192</v>
      </c>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2"/>
      <c r="AJ25" s="2"/>
      <c r="AK25" s="2"/>
      <c r="AL25" s="2"/>
      <c r="AM25" s="2"/>
      <c r="AN25" s="2"/>
    </row>
    <row r="26" spans="1:40" x14ac:dyDescent="0.25">
      <c r="A26" s="66" t="s">
        <v>877</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2"/>
      <c r="AJ26" s="2"/>
      <c r="AK26" s="2"/>
      <c r="AL26" s="2"/>
      <c r="AM26" s="2"/>
      <c r="AN26" s="2"/>
    </row>
    <row r="27" spans="1:40" x14ac:dyDescent="0.25">
      <c r="A27" s="66" t="s">
        <v>878</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2"/>
      <c r="AJ27" s="2"/>
      <c r="AK27" s="2"/>
      <c r="AL27" s="2"/>
      <c r="AM27" s="2"/>
      <c r="AN27" s="2"/>
    </row>
    <row r="28" spans="1:40" x14ac:dyDescent="0.25">
      <c r="A28" s="66" t="s">
        <v>879</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2"/>
      <c r="AJ28" s="2"/>
      <c r="AK28" s="2"/>
      <c r="AL28" s="2"/>
      <c r="AM28" s="2"/>
      <c r="AN28" s="2"/>
    </row>
    <row r="29" spans="1:40" x14ac:dyDescent="0.25">
      <c r="A29" s="66" t="s">
        <v>880</v>
      </c>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2"/>
      <c r="AJ29" s="2"/>
      <c r="AK29" s="2"/>
      <c r="AL29" s="2"/>
      <c r="AM29" s="2"/>
      <c r="AN29" s="2"/>
    </row>
    <row r="30" spans="1:40" x14ac:dyDescent="0.25">
      <c r="A30" s="66" t="s">
        <v>881</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2"/>
      <c r="AJ30" s="2"/>
      <c r="AK30" s="2"/>
      <c r="AL30" s="2"/>
      <c r="AM30" s="2"/>
      <c r="AN30" s="2"/>
    </row>
    <row r="31" spans="1:40" x14ac:dyDescent="0.25">
      <c r="A31" s="66" t="s">
        <v>882</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2"/>
      <c r="AJ31" s="2"/>
      <c r="AK31" s="2"/>
      <c r="AL31" s="2"/>
      <c r="AM31" s="2"/>
      <c r="AN31" s="2"/>
    </row>
    <row r="32" spans="1:40" x14ac:dyDescent="0.25">
      <c r="A32" s="66" t="s">
        <v>883</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row>
    <row r="33" spans="1:34" x14ac:dyDescent="0.25">
      <c r="A33" s="66" t="s">
        <v>884</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row r="34" spans="1:34" ht="15" customHeight="1" x14ac:dyDescent="0.25">
      <c r="A34" s="66" t="s">
        <v>885</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row>
    <row r="35" spans="1:34" x14ac:dyDescent="0.25">
      <c r="A35" s="66" t="s">
        <v>886</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row>
    <row r="36" spans="1:34" ht="15" customHeight="1" x14ac:dyDescent="0.25">
      <c r="A36" s="66" t="s">
        <v>887</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row>
    <row r="37" spans="1:34" ht="15" customHeight="1" x14ac:dyDescent="0.25">
      <c r="A37" s="53"/>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row>
    <row r="38" spans="1:34" ht="15" customHeight="1" x14ac:dyDescent="0.25">
      <c r="A38" s="53"/>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row>
    <row r="39" spans="1:34" ht="15" customHeight="1" x14ac:dyDescent="0.25">
      <c r="A39" s="53"/>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row>
    <row r="40" spans="1:34" ht="15" customHeight="1" x14ac:dyDescent="0.25">
      <c r="A40" s="53"/>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row>
  </sheetData>
  <sheetProtection sheet="1" objects="1" scenarios="1"/>
  <mergeCells count="21">
    <mergeCell ref="A23:K24"/>
    <mergeCell ref="A25:AH25"/>
    <mergeCell ref="A26:AH26"/>
    <mergeCell ref="A27:AH27"/>
    <mergeCell ref="A28:AH28"/>
    <mergeCell ref="A36:AH36"/>
    <mergeCell ref="A29:AH29"/>
    <mergeCell ref="A30:AH30"/>
    <mergeCell ref="A31:AH31"/>
    <mergeCell ref="A32:AH32"/>
    <mergeCell ref="A33:AH33"/>
    <mergeCell ref="A34:AH34"/>
    <mergeCell ref="A35:AH35"/>
    <mergeCell ref="A5:AH5"/>
    <mergeCell ref="A6:AH6"/>
    <mergeCell ref="A7:AH7"/>
    <mergeCell ref="B18:O18"/>
    <mergeCell ref="A12:AH12"/>
    <mergeCell ref="B15:O15"/>
    <mergeCell ref="B16:O16"/>
    <mergeCell ref="B17:O17"/>
  </mergeCells>
  <pageMargins left="0.7" right="0.7" top="0.75" bottom="0.75" header="0.3" footer="0.3"/>
  <pageSetup paperSize="9" scale="2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zoomScale="60" zoomScaleNormal="40" workbookViewId="0">
      <selection activeCell="M30" sqref="M30"/>
    </sheetView>
  </sheetViews>
  <sheetFormatPr baseColWidth="10" defaultRowHeight="15" x14ac:dyDescent="0.25"/>
  <cols>
    <col min="29" max="29" width="18.28515625" bestFit="1" customWidth="1"/>
    <col min="30" max="30" width="20.42578125" bestFit="1" customWidth="1"/>
  </cols>
  <sheetData>
    <row r="1" spans="1:34" s="2" customFormat="1" x14ac:dyDescent="0.25"/>
    <row r="2" spans="1:34" s="2" customFormat="1" x14ac:dyDescent="0.25"/>
    <row r="3" spans="1:34" s="2" customFormat="1" x14ac:dyDescent="0.25"/>
    <row r="4" spans="1:34" s="2" customFormat="1" x14ac:dyDescent="0.25"/>
    <row r="5" spans="1:34"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row>
    <row r="6" spans="1:34" s="2" customFormat="1" ht="15" customHeight="1" x14ac:dyDescent="0.25">
      <c r="A6" s="70" t="s">
        <v>810</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row>
    <row r="7" spans="1:34" s="2" customFormat="1" ht="15.75" x14ac:dyDescent="0.25">
      <c r="A7" s="89" t="s">
        <v>650</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row>
    <row r="8" spans="1:34" s="2" customFormat="1" x14ac:dyDescent="0.25"/>
    <row r="9" spans="1:34" s="2" customFormat="1" ht="15.75" customHeight="1" x14ac:dyDescent="0.25"/>
    <row r="10" spans="1:34" s="2" customFormat="1" ht="15.75" customHeight="1" x14ac:dyDescent="0.25"/>
    <row r="11" spans="1:34" s="2" customFormat="1" x14ac:dyDescent="0.25"/>
    <row r="12" spans="1:34" s="2" customFormat="1" ht="18.75" customHeight="1" x14ac:dyDescent="0.25">
      <c r="A12" s="62" t="s">
        <v>71</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s="2" customFormat="1" x14ac:dyDescent="0.25"/>
    <row r="14" spans="1:34" s="2" customFormat="1" x14ac:dyDescent="0.25"/>
    <row r="15" spans="1:34" s="2" customFormat="1" x14ac:dyDescent="0.25"/>
    <row r="16" spans="1:34" ht="15.75" thickBot="1" x14ac:dyDescent="0.3"/>
    <row r="17" spans="1:34" ht="37.5" x14ac:dyDescent="0.25">
      <c r="P17" s="20">
        <v>1</v>
      </c>
      <c r="Q17" s="20">
        <v>2</v>
      </c>
      <c r="R17" s="20">
        <v>3</v>
      </c>
      <c r="S17" s="20">
        <v>4</v>
      </c>
      <c r="T17" s="20">
        <v>5</v>
      </c>
      <c r="U17" s="20" t="s">
        <v>85</v>
      </c>
      <c r="V17" s="8" t="s">
        <v>86</v>
      </c>
      <c r="W17" s="20">
        <v>1</v>
      </c>
      <c r="X17" s="20">
        <v>2</v>
      </c>
      <c r="Y17" s="20">
        <v>3</v>
      </c>
      <c r="Z17" s="20">
        <v>4</v>
      </c>
      <c r="AA17" s="20">
        <v>5</v>
      </c>
      <c r="AB17" s="20" t="s">
        <v>85</v>
      </c>
      <c r="AC17" s="21" t="s">
        <v>87</v>
      </c>
      <c r="AD17" s="22" t="s">
        <v>88</v>
      </c>
      <c r="AE17" s="20" t="s">
        <v>89</v>
      </c>
      <c r="AF17" s="20" t="s">
        <v>90</v>
      </c>
      <c r="AG17" s="20" t="s">
        <v>91</v>
      </c>
      <c r="AH17" s="20" t="s">
        <v>92</v>
      </c>
    </row>
    <row r="18" spans="1:34" ht="18.75" x14ac:dyDescent="0.25">
      <c r="A18" s="10">
        <v>43</v>
      </c>
      <c r="B18" s="74" t="s">
        <v>133</v>
      </c>
      <c r="C18" s="75" t="s">
        <v>133</v>
      </c>
      <c r="D18" s="75" t="s">
        <v>133</v>
      </c>
      <c r="E18" s="75" t="s">
        <v>133</v>
      </c>
      <c r="F18" s="75" t="s">
        <v>133</v>
      </c>
      <c r="G18" s="75" t="s">
        <v>133</v>
      </c>
      <c r="H18" s="75" t="s">
        <v>133</v>
      </c>
      <c r="I18" s="75" t="s">
        <v>133</v>
      </c>
      <c r="J18" s="75" t="s">
        <v>133</v>
      </c>
      <c r="K18" s="75" t="s">
        <v>133</v>
      </c>
      <c r="L18" s="75" t="s">
        <v>133</v>
      </c>
      <c r="M18" s="75" t="s">
        <v>133</v>
      </c>
      <c r="N18" s="75" t="s">
        <v>133</v>
      </c>
      <c r="O18" s="75" t="s">
        <v>133</v>
      </c>
      <c r="P18" s="11">
        <v>17</v>
      </c>
      <c r="Q18" s="11">
        <v>24</v>
      </c>
      <c r="R18" s="11">
        <v>88</v>
      </c>
      <c r="S18" s="11">
        <v>108</v>
      </c>
      <c r="T18" s="11">
        <v>88</v>
      </c>
      <c r="U18" s="11">
        <v>50</v>
      </c>
      <c r="V18" s="12">
        <v>375</v>
      </c>
      <c r="W18" s="13">
        <f t="shared" ref="W18:AB21" si="0">P18/$V18</f>
        <v>4.5333333333333337E-2</v>
      </c>
      <c r="X18" s="13">
        <f t="shared" si="0"/>
        <v>6.4000000000000001E-2</v>
      </c>
      <c r="Y18" s="13">
        <f t="shared" si="0"/>
        <v>0.23466666666666666</v>
      </c>
      <c r="Z18" s="13">
        <f t="shared" si="0"/>
        <v>0.28799999999999998</v>
      </c>
      <c r="AA18" s="13">
        <f t="shared" si="0"/>
        <v>0.23466666666666666</v>
      </c>
      <c r="AB18" s="14">
        <f t="shared" si="0"/>
        <v>0.13333333333333333</v>
      </c>
      <c r="AC18" s="15">
        <f t="shared" ref="AC18:AC21" si="1">(P18+Q18)/(P18+Q18+R18+S18+T18)</f>
        <v>0.12615384615384614</v>
      </c>
      <c r="AD18" s="16">
        <f t="shared" ref="AD18:AD21" si="2">(R18+S18+T18)/(P18+Q18+R18+S18+T18)</f>
        <v>0.87384615384615383</v>
      </c>
      <c r="AE18" s="17">
        <v>3.7</v>
      </c>
      <c r="AF18" s="17">
        <v>1.1000000000000001</v>
      </c>
      <c r="AG18" s="43">
        <v>4</v>
      </c>
      <c r="AH18" s="43">
        <v>4</v>
      </c>
    </row>
    <row r="19" spans="1:34" ht="18.75" x14ac:dyDescent="0.25">
      <c r="A19" s="10">
        <v>44</v>
      </c>
      <c r="B19" s="74" t="s">
        <v>134</v>
      </c>
      <c r="C19" s="75" t="s">
        <v>134</v>
      </c>
      <c r="D19" s="75" t="s">
        <v>134</v>
      </c>
      <c r="E19" s="75" t="s">
        <v>134</v>
      </c>
      <c r="F19" s="75" t="s">
        <v>134</v>
      </c>
      <c r="G19" s="75" t="s">
        <v>134</v>
      </c>
      <c r="H19" s="75" t="s">
        <v>134</v>
      </c>
      <c r="I19" s="75" t="s">
        <v>134</v>
      </c>
      <c r="J19" s="75" t="s">
        <v>134</v>
      </c>
      <c r="K19" s="75" t="s">
        <v>134</v>
      </c>
      <c r="L19" s="75" t="s">
        <v>134</v>
      </c>
      <c r="M19" s="75" t="s">
        <v>134</v>
      </c>
      <c r="N19" s="75" t="s">
        <v>134</v>
      </c>
      <c r="O19" s="75" t="s">
        <v>134</v>
      </c>
      <c r="P19" s="11">
        <v>8</v>
      </c>
      <c r="Q19" s="11">
        <v>23</v>
      </c>
      <c r="R19" s="11">
        <v>76</v>
      </c>
      <c r="S19" s="11">
        <v>127</v>
      </c>
      <c r="T19" s="11">
        <v>115</v>
      </c>
      <c r="U19" s="11">
        <v>26</v>
      </c>
      <c r="V19" s="12">
        <v>375</v>
      </c>
      <c r="W19" s="13">
        <f t="shared" si="0"/>
        <v>2.1333333333333333E-2</v>
      </c>
      <c r="X19" s="13">
        <f t="shared" si="0"/>
        <v>6.133333333333333E-2</v>
      </c>
      <c r="Y19" s="13">
        <f t="shared" si="0"/>
        <v>0.20266666666666666</v>
      </c>
      <c r="Z19" s="13">
        <f t="shared" si="0"/>
        <v>0.33866666666666667</v>
      </c>
      <c r="AA19" s="13">
        <f t="shared" si="0"/>
        <v>0.30666666666666664</v>
      </c>
      <c r="AB19" s="14">
        <f t="shared" si="0"/>
        <v>6.933333333333333E-2</v>
      </c>
      <c r="AC19" s="15">
        <f t="shared" si="1"/>
        <v>8.882521489971347E-2</v>
      </c>
      <c r="AD19" s="16">
        <f t="shared" si="2"/>
        <v>0.91117478510028649</v>
      </c>
      <c r="AE19" s="17">
        <v>3.91</v>
      </c>
      <c r="AF19" s="17">
        <v>1.01</v>
      </c>
      <c r="AG19" s="43">
        <v>4</v>
      </c>
      <c r="AH19" s="43">
        <v>4</v>
      </c>
    </row>
    <row r="20" spans="1:34" ht="35.25" customHeight="1" x14ac:dyDescent="0.25">
      <c r="A20" s="10">
        <v>45</v>
      </c>
      <c r="B20" s="74" t="s">
        <v>135</v>
      </c>
      <c r="C20" s="75" t="s">
        <v>135</v>
      </c>
      <c r="D20" s="75" t="s">
        <v>135</v>
      </c>
      <c r="E20" s="75" t="s">
        <v>135</v>
      </c>
      <c r="F20" s="75" t="s">
        <v>135</v>
      </c>
      <c r="G20" s="75" t="s">
        <v>135</v>
      </c>
      <c r="H20" s="75" t="s">
        <v>135</v>
      </c>
      <c r="I20" s="75" t="s">
        <v>135</v>
      </c>
      <c r="J20" s="75" t="s">
        <v>135</v>
      </c>
      <c r="K20" s="75" t="s">
        <v>135</v>
      </c>
      <c r="L20" s="75" t="s">
        <v>135</v>
      </c>
      <c r="M20" s="75" t="s">
        <v>135</v>
      </c>
      <c r="N20" s="75" t="s">
        <v>135</v>
      </c>
      <c r="O20" s="75" t="s">
        <v>135</v>
      </c>
      <c r="P20" s="11">
        <v>17</v>
      </c>
      <c r="Q20" s="11">
        <v>30</v>
      </c>
      <c r="R20" s="11">
        <v>94</v>
      </c>
      <c r="S20" s="11">
        <v>110</v>
      </c>
      <c r="T20" s="11">
        <v>89</v>
      </c>
      <c r="U20" s="11">
        <v>35</v>
      </c>
      <c r="V20" s="12">
        <v>375</v>
      </c>
      <c r="W20" s="13">
        <f t="shared" si="0"/>
        <v>4.5333333333333337E-2</v>
      </c>
      <c r="X20" s="13">
        <f t="shared" si="0"/>
        <v>0.08</v>
      </c>
      <c r="Y20" s="13">
        <f t="shared" si="0"/>
        <v>0.25066666666666665</v>
      </c>
      <c r="Z20" s="13">
        <f t="shared" si="0"/>
        <v>0.29333333333333333</v>
      </c>
      <c r="AA20" s="13">
        <f t="shared" si="0"/>
        <v>0.23733333333333334</v>
      </c>
      <c r="AB20" s="14">
        <f t="shared" si="0"/>
        <v>9.3333333333333338E-2</v>
      </c>
      <c r="AC20" s="15">
        <f t="shared" si="1"/>
        <v>0.13823529411764707</v>
      </c>
      <c r="AD20" s="16">
        <f t="shared" si="2"/>
        <v>0.86176470588235299</v>
      </c>
      <c r="AE20" s="17">
        <v>3.66</v>
      </c>
      <c r="AF20" s="17">
        <v>1.1100000000000001</v>
      </c>
      <c r="AG20" s="43">
        <v>4</v>
      </c>
      <c r="AH20" s="43">
        <v>4</v>
      </c>
    </row>
    <row r="21" spans="1:34" ht="33.75" customHeight="1" x14ac:dyDescent="0.25">
      <c r="A21" s="10">
        <v>46</v>
      </c>
      <c r="B21" s="74" t="s">
        <v>136</v>
      </c>
      <c r="C21" s="75" t="s">
        <v>136</v>
      </c>
      <c r="D21" s="75" t="s">
        <v>136</v>
      </c>
      <c r="E21" s="75" t="s">
        <v>136</v>
      </c>
      <c r="F21" s="75" t="s">
        <v>136</v>
      </c>
      <c r="G21" s="75" t="s">
        <v>136</v>
      </c>
      <c r="H21" s="75" t="s">
        <v>136</v>
      </c>
      <c r="I21" s="75" t="s">
        <v>136</v>
      </c>
      <c r="J21" s="75" t="s">
        <v>136</v>
      </c>
      <c r="K21" s="75" t="s">
        <v>136</v>
      </c>
      <c r="L21" s="75" t="s">
        <v>136</v>
      </c>
      <c r="M21" s="75" t="s">
        <v>136</v>
      </c>
      <c r="N21" s="75" t="s">
        <v>136</v>
      </c>
      <c r="O21" s="75" t="s">
        <v>136</v>
      </c>
      <c r="P21" s="11">
        <v>13</v>
      </c>
      <c r="Q21" s="11">
        <v>32</v>
      </c>
      <c r="R21" s="11">
        <v>93</v>
      </c>
      <c r="S21" s="11">
        <v>125</v>
      </c>
      <c r="T21" s="11">
        <v>78</v>
      </c>
      <c r="U21" s="11">
        <v>34</v>
      </c>
      <c r="V21" s="12">
        <v>375</v>
      </c>
      <c r="W21" s="13">
        <f t="shared" si="0"/>
        <v>3.4666666666666665E-2</v>
      </c>
      <c r="X21" s="13">
        <f t="shared" si="0"/>
        <v>8.533333333333333E-2</v>
      </c>
      <c r="Y21" s="13">
        <f t="shared" si="0"/>
        <v>0.248</v>
      </c>
      <c r="Z21" s="13">
        <f t="shared" si="0"/>
        <v>0.33333333333333331</v>
      </c>
      <c r="AA21" s="13">
        <f t="shared" si="0"/>
        <v>0.20799999999999999</v>
      </c>
      <c r="AB21" s="14">
        <f t="shared" si="0"/>
        <v>9.0666666666666673E-2</v>
      </c>
      <c r="AC21" s="15">
        <f t="shared" si="1"/>
        <v>0.13196480938416422</v>
      </c>
      <c r="AD21" s="16">
        <f t="shared" si="2"/>
        <v>0.86803519061583578</v>
      </c>
      <c r="AE21" s="17">
        <v>3.65</v>
      </c>
      <c r="AF21" s="17">
        <v>1.05</v>
      </c>
      <c r="AG21" s="43">
        <v>4</v>
      </c>
      <c r="AH21" s="43">
        <v>4</v>
      </c>
    </row>
    <row r="22" spans="1:34" s="2" customFormat="1" ht="18.75" x14ac:dyDescent="0.25">
      <c r="A22" s="10">
        <v>47</v>
      </c>
      <c r="B22" s="74" t="s">
        <v>643</v>
      </c>
      <c r="C22" s="75" t="s">
        <v>137</v>
      </c>
      <c r="D22" s="75" t="s">
        <v>137</v>
      </c>
      <c r="E22" s="75" t="s">
        <v>137</v>
      </c>
      <c r="F22" s="75" t="s">
        <v>137</v>
      </c>
      <c r="G22" s="75" t="s">
        <v>137</v>
      </c>
      <c r="H22" s="75" t="s">
        <v>137</v>
      </c>
      <c r="I22" s="75" t="s">
        <v>137</v>
      </c>
      <c r="J22" s="75" t="s">
        <v>137</v>
      </c>
      <c r="K22" s="75" t="s">
        <v>137</v>
      </c>
      <c r="L22" s="75" t="s">
        <v>137</v>
      </c>
      <c r="M22" s="75" t="s">
        <v>137</v>
      </c>
      <c r="N22" s="75" t="s">
        <v>137</v>
      </c>
      <c r="O22" s="75" t="s">
        <v>137</v>
      </c>
      <c r="P22" s="11">
        <v>20</v>
      </c>
      <c r="Q22" s="11">
        <v>33</v>
      </c>
      <c r="R22" s="11">
        <v>92</v>
      </c>
      <c r="S22" s="11">
        <v>117</v>
      </c>
      <c r="T22" s="11">
        <v>76</v>
      </c>
      <c r="U22" s="11">
        <v>37</v>
      </c>
      <c r="V22" s="12">
        <v>375</v>
      </c>
      <c r="W22" s="13">
        <f t="shared" ref="W22:W23" si="3">P22/$V22</f>
        <v>5.3333333333333337E-2</v>
      </c>
      <c r="X22" s="13">
        <f t="shared" ref="X22:X23" si="4">Q22/$V22</f>
        <v>8.7999999999999995E-2</v>
      </c>
      <c r="Y22" s="13">
        <f t="shared" ref="Y22:Y23" si="5">R22/$V22</f>
        <v>0.24533333333333332</v>
      </c>
      <c r="Z22" s="13">
        <f t="shared" ref="Z22:Z23" si="6">S22/$V22</f>
        <v>0.312</v>
      </c>
      <c r="AA22" s="13">
        <f t="shared" ref="AA22:AA23" si="7">T22/$V22</f>
        <v>0.20266666666666666</v>
      </c>
      <c r="AB22" s="14">
        <f t="shared" ref="AB22:AB23" si="8">U22/$V22</f>
        <v>9.8666666666666666E-2</v>
      </c>
      <c r="AC22" s="15">
        <f t="shared" ref="AC22:AC23" si="9">(P22+Q22)/(P22+Q22+R22+S22+T22)</f>
        <v>0.15680473372781065</v>
      </c>
      <c r="AD22" s="16">
        <f t="shared" ref="AD22:AD23" si="10">(R22+S22+T22)/(P22+Q22+R22+S22+T22)</f>
        <v>0.84319526627218933</v>
      </c>
      <c r="AE22" s="17">
        <v>3.58</v>
      </c>
      <c r="AF22" s="17">
        <v>1.1200000000000001</v>
      </c>
      <c r="AG22" s="43">
        <v>4</v>
      </c>
      <c r="AH22" s="43">
        <v>4</v>
      </c>
    </row>
    <row r="23" spans="1:34" s="2" customFormat="1" ht="18.75" x14ac:dyDescent="0.25">
      <c r="A23" s="10">
        <v>48</v>
      </c>
      <c r="B23" s="74" t="s">
        <v>138</v>
      </c>
      <c r="C23" s="75" t="s">
        <v>138</v>
      </c>
      <c r="D23" s="75" t="s">
        <v>138</v>
      </c>
      <c r="E23" s="75" t="s">
        <v>138</v>
      </c>
      <c r="F23" s="75" t="s">
        <v>138</v>
      </c>
      <c r="G23" s="75" t="s">
        <v>138</v>
      </c>
      <c r="H23" s="75" t="s">
        <v>138</v>
      </c>
      <c r="I23" s="75" t="s">
        <v>138</v>
      </c>
      <c r="J23" s="75" t="s">
        <v>138</v>
      </c>
      <c r="K23" s="75" t="s">
        <v>138</v>
      </c>
      <c r="L23" s="75" t="s">
        <v>138</v>
      </c>
      <c r="M23" s="75" t="s">
        <v>138</v>
      </c>
      <c r="N23" s="75" t="s">
        <v>138</v>
      </c>
      <c r="O23" s="75" t="s">
        <v>138</v>
      </c>
      <c r="P23" s="11">
        <v>28</v>
      </c>
      <c r="Q23" s="11">
        <v>44</v>
      </c>
      <c r="R23" s="11">
        <v>76</v>
      </c>
      <c r="S23" s="11">
        <v>79</v>
      </c>
      <c r="T23" s="11">
        <v>53</v>
      </c>
      <c r="U23" s="11">
        <v>95</v>
      </c>
      <c r="V23" s="12">
        <v>375</v>
      </c>
      <c r="W23" s="13">
        <f t="shared" si="3"/>
        <v>7.4666666666666673E-2</v>
      </c>
      <c r="X23" s="13">
        <f t="shared" si="4"/>
        <v>0.11733333333333333</v>
      </c>
      <c r="Y23" s="13">
        <f t="shared" si="5"/>
        <v>0.20266666666666666</v>
      </c>
      <c r="Z23" s="13">
        <f t="shared" si="6"/>
        <v>0.21066666666666667</v>
      </c>
      <c r="AA23" s="13">
        <f t="shared" si="7"/>
        <v>0.14133333333333334</v>
      </c>
      <c r="AB23" s="14">
        <f t="shared" si="8"/>
        <v>0.25333333333333335</v>
      </c>
      <c r="AC23" s="15">
        <f t="shared" si="9"/>
        <v>0.25714285714285712</v>
      </c>
      <c r="AD23" s="16">
        <f t="shared" si="10"/>
        <v>0.74285714285714288</v>
      </c>
      <c r="AE23" s="17">
        <v>3.3</v>
      </c>
      <c r="AF23" s="17">
        <v>1.23</v>
      </c>
      <c r="AG23" s="43">
        <v>3</v>
      </c>
      <c r="AH23" s="43">
        <v>4</v>
      </c>
    </row>
    <row r="24" spans="1:34" s="2" customFormat="1" ht="18.75" x14ac:dyDescent="0.25">
      <c r="A24" s="10">
        <v>49</v>
      </c>
      <c r="B24" s="74" t="s">
        <v>139</v>
      </c>
      <c r="C24" s="75" t="s">
        <v>139</v>
      </c>
      <c r="D24" s="75" t="s">
        <v>139</v>
      </c>
      <c r="E24" s="75" t="s">
        <v>139</v>
      </c>
      <c r="F24" s="75" t="s">
        <v>139</v>
      </c>
      <c r="G24" s="75" t="s">
        <v>139</v>
      </c>
      <c r="H24" s="75" t="s">
        <v>139</v>
      </c>
      <c r="I24" s="75" t="s">
        <v>139</v>
      </c>
      <c r="J24" s="75" t="s">
        <v>139</v>
      </c>
      <c r="K24" s="75" t="s">
        <v>139</v>
      </c>
      <c r="L24" s="75" t="s">
        <v>139</v>
      </c>
      <c r="M24" s="75" t="s">
        <v>139</v>
      </c>
      <c r="N24" s="75" t="s">
        <v>139</v>
      </c>
      <c r="O24" s="75" t="s">
        <v>139</v>
      </c>
      <c r="P24" s="11">
        <v>101</v>
      </c>
      <c r="Q24" s="11">
        <v>74</v>
      </c>
      <c r="R24" s="11">
        <v>89</v>
      </c>
      <c r="S24" s="11">
        <v>60</v>
      </c>
      <c r="T24" s="11">
        <v>44</v>
      </c>
      <c r="U24" s="11">
        <v>7</v>
      </c>
      <c r="V24" s="12">
        <v>375</v>
      </c>
      <c r="W24" s="13">
        <f t="shared" ref="W24" si="11">P24/$V24</f>
        <v>0.26933333333333331</v>
      </c>
      <c r="X24" s="13">
        <f t="shared" ref="X24:AB25" si="12">Q24/$V24</f>
        <v>0.19733333333333333</v>
      </c>
      <c r="Y24" s="13">
        <f t="shared" ref="Y24" si="13">R24/$V24</f>
        <v>0.23733333333333334</v>
      </c>
      <c r="Z24" s="13">
        <f t="shared" ref="Z24" si="14">S24/$V24</f>
        <v>0.16</v>
      </c>
      <c r="AA24" s="13">
        <f t="shared" ref="AA24" si="15">T24/$V24</f>
        <v>0.11733333333333333</v>
      </c>
      <c r="AB24" s="14">
        <f t="shared" ref="AB24" si="16">U24/$V24</f>
        <v>1.8666666666666668E-2</v>
      </c>
      <c r="AC24" s="15">
        <f t="shared" ref="AC24" si="17">(P24+Q24)/(P24+Q24+R24+S24+T24)</f>
        <v>0.47554347826086957</v>
      </c>
      <c r="AD24" s="16">
        <f t="shared" ref="AD24" si="18">(R24+S24+T24)/(P24+Q24+R24+S24+T24)</f>
        <v>0.52445652173913049</v>
      </c>
      <c r="AE24" s="17">
        <v>2.65</v>
      </c>
      <c r="AF24" s="17">
        <v>1.35</v>
      </c>
      <c r="AG24" s="43">
        <v>3</v>
      </c>
      <c r="AH24" s="43">
        <v>1</v>
      </c>
    </row>
    <row r="25" spans="1:34" s="2" customFormat="1" ht="18.75" x14ac:dyDescent="0.25">
      <c r="A25" s="32" t="s">
        <v>191</v>
      </c>
      <c r="B25" s="33"/>
      <c r="C25" s="33"/>
      <c r="D25" s="33"/>
      <c r="E25" s="33"/>
      <c r="F25" s="33"/>
      <c r="G25" s="33"/>
      <c r="H25" s="33"/>
      <c r="I25" s="33"/>
      <c r="J25" s="33"/>
      <c r="K25" s="33"/>
      <c r="L25" s="33"/>
      <c r="M25" s="33"/>
      <c r="N25" s="33"/>
      <c r="O25" s="33"/>
      <c r="P25" s="25">
        <f>+SUM(P18:P24)</f>
        <v>204</v>
      </c>
      <c r="Q25" s="25">
        <f t="shared" ref="Q25:V25" si="19">+SUM(Q18:Q24)</f>
        <v>260</v>
      </c>
      <c r="R25" s="25">
        <f t="shared" si="19"/>
        <v>608</v>
      </c>
      <c r="S25" s="25">
        <f t="shared" si="19"/>
        <v>726</v>
      </c>
      <c r="T25" s="25">
        <f t="shared" si="19"/>
        <v>543</v>
      </c>
      <c r="U25" s="25">
        <f t="shared" si="19"/>
        <v>284</v>
      </c>
      <c r="V25" s="25">
        <f t="shared" si="19"/>
        <v>2625</v>
      </c>
      <c r="W25" s="26">
        <f>P25/$V25</f>
        <v>7.7714285714285708E-2</v>
      </c>
      <c r="X25" s="26">
        <f t="shared" si="12"/>
        <v>9.9047619047619051E-2</v>
      </c>
      <c r="Y25" s="26">
        <f t="shared" si="12"/>
        <v>0.23161904761904761</v>
      </c>
      <c r="Z25" s="26">
        <f t="shared" si="12"/>
        <v>0.27657142857142858</v>
      </c>
      <c r="AA25" s="26">
        <f t="shared" si="12"/>
        <v>0.20685714285714285</v>
      </c>
      <c r="AB25" s="27">
        <f t="shared" si="12"/>
        <v>0.10819047619047618</v>
      </c>
      <c r="AC25" s="28">
        <f>(P25+Q25)/(P25+Q25+R25+S25+T25)</f>
        <v>0.19820589491670226</v>
      </c>
      <c r="AD25" s="29">
        <f>(R25+S25+T25)/(P25+Q25+R25+S25+T25)</f>
        <v>0.80179410508329774</v>
      </c>
      <c r="AE25" s="30">
        <f>+SUMPRODUCT(P25:T25,P17:T17)/SUM(P25:T25)</f>
        <v>3.488680051260145</v>
      </c>
      <c r="AF25" s="23"/>
      <c r="AG25" s="31">
        <f>+MEDIAN(AG18:AG24)</f>
        <v>4</v>
      </c>
      <c r="AH25" s="24"/>
    </row>
    <row r="30" spans="1:34" ht="15.75" thickBot="1" x14ac:dyDescent="0.3"/>
    <row r="31" spans="1:34" ht="15" customHeight="1" x14ac:dyDescent="0.25">
      <c r="A31" s="80" t="s">
        <v>187</v>
      </c>
      <c r="B31" s="81"/>
      <c r="C31" s="81"/>
      <c r="D31" s="81"/>
      <c r="E31" s="81"/>
      <c r="F31" s="81"/>
      <c r="G31" s="81"/>
      <c r="H31" s="81"/>
      <c r="I31" s="81"/>
      <c r="J31" s="81"/>
      <c r="K31" s="82"/>
      <c r="L31" s="2"/>
      <c r="M31" s="2"/>
      <c r="N31" s="2"/>
      <c r="O31" s="2"/>
      <c r="P31" s="2"/>
      <c r="Q31" s="2"/>
      <c r="R31" s="2"/>
      <c r="S31" s="2"/>
      <c r="T31" s="2"/>
      <c r="U31" s="2"/>
      <c r="V31" s="2"/>
      <c r="W31" s="2"/>
      <c r="X31" s="2"/>
      <c r="Y31" s="2"/>
      <c r="Z31" s="2"/>
      <c r="AA31" s="2"/>
    </row>
    <row r="32" spans="1:34" ht="15" customHeight="1" thickBot="1" x14ac:dyDescent="0.3">
      <c r="A32" s="83"/>
      <c r="B32" s="84"/>
      <c r="C32" s="84"/>
      <c r="D32" s="84"/>
      <c r="E32" s="84"/>
      <c r="F32" s="84"/>
      <c r="G32" s="84"/>
      <c r="H32" s="84"/>
      <c r="I32" s="84"/>
      <c r="J32" s="84"/>
      <c r="K32" s="85"/>
      <c r="L32" s="2"/>
      <c r="M32" s="2"/>
      <c r="N32" s="2"/>
      <c r="O32" s="2"/>
      <c r="P32" s="2"/>
      <c r="Q32" s="2"/>
      <c r="R32" s="2"/>
      <c r="S32" s="2"/>
      <c r="T32" s="2"/>
      <c r="U32" s="2"/>
      <c r="V32" s="2"/>
      <c r="W32" s="2"/>
      <c r="X32" s="2"/>
      <c r="Y32" s="2"/>
      <c r="Z32" s="2"/>
      <c r="AA32" s="2"/>
    </row>
    <row r="33" spans="1:40" ht="18.75" x14ac:dyDescent="0.3">
      <c r="A33" s="90" t="s">
        <v>193</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row>
    <row r="34" spans="1:40" x14ac:dyDescent="0.25">
      <c r="A34" s="66" t="s">
        <v>920</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2"/>
      <c r="AJ34" s="2"/>
      <c r="AK34" s="2"/>
      <c r="AL34" s="2"/>
      <c r="AM34" s="2"/>
      <c r="AN34" s="2"/>
    </row>
    <row r="35" spans="1:40" x14ac:dyDescent="0.25">
      <c r="A35" s="66" t="s">
        <v>888</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2"/>
      <c r="AJ35" s="2"/>
      <c r="AK35" s="2"/>
      <c r="AL35" s="2"/>
      <c r="AM35" s="2"/>
      <c r="AN35" s="2"/>
    </row>
    <row r="36" spans="1:40" x14ac:dyDescent="0.25">
      <c r="A36" s="66" t="s">
        <v>889</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2"/>
      <c r="AJ36" s="2"/>
      <c r="AK36" s="2"/>
      <c r="AL36" s="2"/>
      <c r="AM36" s="2"/>
      <c r="AN36" s="2"/>
    </row>
    <row r="37" spans="1:40" x14ac:dyDescent="0.25">
      <c r="A37" s="66" t="s">
        <v>890</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2"/>
      <c r="AJ37" s="2"/>
      <c r="AK37" s="2"/>
      <c r="AL37" s="2"/>
      <c r="AM37" s="2"/>
      <c r="AN37" s="2"/>
    </row>
    <row r="38" spans="1:40" x14ac:dyDescent="0.25">
      <c r="A38" s="66" t="s">
        <v>891</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2"/>
      <c r="AJ38" s="2"/>
      <c r="AK38" s="2"/>
      <c r="AL38" s="2"/>
      <c r="AM38" s="2"/>
      <c r="AN38" s="2"/>
    </row>
    <row r="39" spans="1:40" x14ac:dyDescent="0.25">
      <c r="A39" s="66" t="s">
        <v>892</v>
      </c>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2"/>
      <c r="AJ39" s="2"/>
      <c r="AK39" s="2"/>
      <c r="AL39" s="2"/>
      <c r="AM39" s="2"/>
      <c r="AN39" s="2"/>
    </row>
    <row r="40" spans="1:40" x14ac:dyDescent="0.25">
      <c r="A40" s="66" t="s">
        <v>893</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2"/>
      <c r="AJ40" s="2"/>
      <c r="AK40" s="2"/>
      <c r="AL40" s="2"/>
      <c r="AM40" s="2"/>
      <c r="AN40" s="2"/>
    </row>
    <row r="41" spans="1:40" x14ac:dyDescent="0.25">
      <c r="A41" s="66" t="s">
        <v>894</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2"/>
      <c r="AJ41" s="2"/>
      <c r="AK41" s="2"/>
      <c r="AL41" s="2"/>
      <c r="AM41" s="2"/>
      <c r="AN41" s="2"/>
    </row>
    <row r="42" spans="1:40" x14ac:dyDescent="0.25">
      <c r="A42" s="66" t="s">
        <v>895</v>
      </c>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2"/>
      <c r="AJ42" s="2"/>
      <c r="AK42" s="2"/>
      <c r="AL42" s="2"/>
      <c r="AM42" s="2"/>
      <c r="AN42" s="2"/>
    </row>
    <row r="43" spans="1:40" x14ac:dyDescent="0.25">
      <c r="A43" s="66" t="s">
        <v>896</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2"/>
      <c r="AJ43" s="2"/>
      <c r="AK43" s="2"/>
      <c r="AL43" s="2"/>
      <c r="AM43" s="2"/>
      <c r="AN43" s="2"/>
    </row>
    <row r="44" spans="1:40" x14ac:dyDescent="0.25">
      <c r="A44" s="66" t="s">
        <v>897</v>
      </c>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2"/>
      <c r="AJ44" s="2"/>
      <c r="AK44" s="2"/>
      <c r="AL44" s="2"/>
      <c r="AM44" s="2"/>
      <c r="AN44" s="2"/>
    </row>
    <row r="45" spans="1:40" x14ac:dyDescent="0.25">
      <c r="A45" s="66" t="s">
        <v>898</v>
      </c>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2"/>
      <c r="AJ45" s="2"/>
      <c r="AK45" s="2"/>
      <c r="AL45" s="2"/>
      <c r="AM45" s="2"/>
      <c r="AN45" s="2"/>
    </row>
    <row r="46" spans="1:40" x14ac:dyDescent="0.25">
      <c r="A46" s="66" t="s">
        <v>899</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2"/>
      <c r="AJ46" s="2"/>
      <c r="AK46" s="2"/>
      <c r="AL46" s="2"/>
      <c r="AM46" s="2"/>
      <c r="AN46" s="2"/>
    </row>
    <row r="47" spans="1:40" x14ac:dyDescent="0.25">
      <c r="A47" s="66" t="s">
        <v>900</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2"/>
      <c r="AJ47" s="2"/>
      <c r="AK47" s="2"/>
      <c r="AL47" s="2"/>
      <c r="AM47" s="2"/>
      <c r="AN47" s="2"/>
    </row>
    <row r="48" spans="1:40" x14ac:dyDescent="0.25">
      <c r="A48" s="66" t="s">
        <v>901</v>
      </c>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2"/>
      <c r="AJ48" s="2"/>
      <c r="AK48" s="2"/>
      <c r="AL48" s="2"/>
      <c r="AM48" s="2"/>
      <c r="AN48" s="2"/>
    </row>
    <row r="49" spans="1:40" x14ac:dyDescent="0.25">
      <c r="A49" s="66" t="s">
        <v>902</v>
      </c>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2"/>
      <c r="AJ49" s="2"/>
      <c r="AK49" s="2"/>
      <c r="AL49" s="2"/>
      <c r="AM49" s="2"/>
      <c r="AN49" s="2"/>
    </row>
    <row r="50" spans="1:40" x14ac:dyDescent="0.25">
      <c r="A50" s="66" t="s">
        <v>903</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2"/>
      <c r="AJ50" s="2"/>
      <c r="AK50" s="2"/>
      <c r="AL50" s="2"/>
      <c r="AM50" s="2"/>
      <c r="AN50" s="2"/>
    </row>
    <row r="51" spans="1:40" x14ac:dyDescent="0.25">
      <c r="A51" s="66" t="s">
        <v>904</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2"/>
      <c r="AJ51" s="2"/>
      <c r="AK51" s="2"/>
      <c r="AL51" s="2"/>
      <c r="AM51" s="2"/>
      <c r="AN51" s="2"/>
    </row>
    <row r="52" spans="1:40" x14ac:dyDescent="0.25">
      <c r="A52" s="66" t="s">
        <v>905</v>
      </c>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2"/>
      <c r="AJ52" s="2"/>
      <c r="AK52" s="2"/>
      <c r="AL52" s="2"/>
      <c r="AM52" s="2"/>
      <c r="AN52" s="2"/>
    </row>
    <row r="53" spans="1:40" x14ac:dyDescent="0.25">
      <c r="A53" s="66" t="s">
        <v>906</v>
      </c>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2"/>
      <c r="AJ53" s="2"/>
      <c r="AK53" s="2"/>
      <c r="AL53" s="2"/>
      <c r="AM53" s="2"/>
      <c r="AN53" s="2"/>
    </row>
    <row r="54" spans="1:40" x14ac:dyDescent="0.25">
      <c r="A54" s="66" t="s">
        <v>907</v>
      </c>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2"/>
      <c r="AJ54" s="2"/>
      <c r="AK54" s="2"/>
      <c r="AL54" s="2"/>
      <c r="AM54" s="2"/>
      <c r="AN54" s="2"/>
    </row>
    <row r="55" spans="1:40" x14ac:dyDescent="0.25">
      <c r="A55" s="66" t="s">
        <v>908</v>
      </c>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2"/>
      <c r="AJ55" s="2"/>
      <c r="AK55" s="2"/>
      <c r="AL55" s="2"/>
      <c r="AM55" s="2"/>
      <c r="AN55" s="2"/>
    </row>
    <row r="56" spans="1:40" x14ac:dyDescent="0.25">
      <c r="A56" s="66" t="s">
        <v>909</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2"/>
      <c r="AJ56" s="2"/>
      <c r="AK56" s="2"/>
      <c r="AL56" s="2"/>
      <c r="AM56" s="2"/>
      <c r="AN56" s="2"/>
    </row>
    <row r="57" spans="1:40" x14ac:dyDescent="0.25">
      <c r="A57" s="66" t="s">
        <v>910</v>
      </c>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2"/>
      <c r="AJ57" s="2"/>
      <c r="AK57" s="2"/>
      <c r="AL57" s="2"/>
      <c r="AM57" s="2"/>
      <c r="AN57" s="2"/>
    </row>
    <row r="58" spans="1:40" x14ac:dyDescent="0.25">
      <c r="A58" s="66" t="s">
        <v>911</v>
      </c>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2"/>
      <c r="AJ58" s="2"/>
      <c r="AK58" s="2"/>
      <c r="AL58" s="2"/>
      <c r="AM58" s="2"/>
      <c r="AN58" s="2"/>
    </row>
    <row r="59" spans="1:40" x14ac:dyDescent="0.25">
      <c r="A59" s="66" t="s">
        <v>912</v>
      </c>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2"/>
      <c r="AJ59" s="2"/>
      <c r="AK59" s="2"/>
      <c r="AL59" s="2"/>
      <c r="AM59" s="2"/>
      <c r="AN59" s="2"/>
    </row>
    <row r="60" spans="1:40" x14ac:dyDescent="0.25">
      <c r="A60" s="66" t="s">
        <v>913</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2"/>
      <c r="AJ60" s="2"/>
      <c r="AK60" s="2"/>
      <c r="AL60" s="2"/>
      <c r="AM60" s="2"/>
      <c r="AN60" s="2"/>
    </row>
    <row r="61" spans="1:40" x14ac:dyDescent="0.25">
      <c r="A61" s="66" t="s">
        <v>914</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2"/>
      <c r="AJ61" s="2"/>
      <c r="AK61" s="2"/>
      <c r="AL61" s="2"/>
      <c r="AM61" s="2"/>
      <c r="AN61" s="2"/>
    </row>
    <row r="62" spans="1:40" x14ac:dyDescent="0.25">
      <c r="A62" s="66" t="s">
        <v>915</v>
      </c>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2"/>
      <c r="AJ62" s="2"/>
      <c r="AK62" s="2"/>
      <c r="AL62" s="2"/>
      <c r="AM62" s="2"/>
      <c r="AN62" s="2"/>
    </row>
    <row r="63" spans="1:40" x14ac:dyDescent="0.25">
      <c r="A63" s="66" t="s">
        <v>916</v>
      </c>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2"/>
      <c r="AJ63" s="2"/>
      <c r="AK63" s="2"/>
      <c r="AL63" s="2"/>
      <c r="AM63" s="2"/>
      <c r="AN63" s="2"/>
    </row>
    <row r="64" spans="1:40" x14ac:dyDescent="0.25">
      <c r="A64" s="66" t="s">
        <v>917</v>
      </c>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2"/>
      <c r="AJ64" s="2"/>
      <c r="AK64" s="2"/>
      <c r="AL64" s="2"/>
      <c r="AM64" s="2"/>
      <c r="AN64" s="2"/>
    </row>
    <row r="65" spans="1:40" x14ac:dyDescent="0.25">
      <c r="A65" s="66" t="s">
        <v>918</v>
      </c>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2"/>
      <c r="AJ65" s="2"/>
      <c r="AK65" s="2"/>
      <c r="AL65" s="2"/>
      <c r="AM65" s="2"/>
      <c r="AN65" s="2"/>
    </row>
    <row r="66" spans="1:40" x14ac:dyDescent="0.25">
      <c r="A66" s="66" t="s">
        <v>919</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2"/>
      <c r="AJ66" s="2"/>
      <c r="AK66" s="2"/>
      <c r="AL66" s="2"/>
      <c r="AM66" s="2"/>
      <c r="AN66" s="2"/>
    </row>
    <row r="67" spans="1:40" x14ac:dyDescent="0.25">
      <c r="AI67" s="2"/>
      <c r="AJ67" s="2"/>
      <c r="AK67" s="2"/>
      <c r="AL67" s="2"/>
      <c r="AM67" s="2"/>
      <c r="AN67" s="2"/>
    </row>
    <row r="68" spans="1:40" x14ac:dyDescent="0.25">
      <c r="AI68" s="2"/>
      <c r="AJ68" s="2"/>
      <c r="AK68" s="2"/>
      <c r="AL68" s="2"/>
      <c r="AM68" s="2"/>
      <c r="AN68" s="2"/>
    </row>
    <row r="69" spans="1:40" x14ac:dyDescent="0.25">
      <c r="AI69" s="2"/>
      <c r="AJ69" s="2"/>
      <c r="AK69" s="2"/>
      <c r="AL69" s="2"/>
      <c r="AM69" s="2"/>
      <c r="AN69" s="2"/>
    </row>
    <row r="70" spans="1:40" x14ac:dyDescent="0.25">
      <c r="AI70" s="2"/>
      <c r="AJ70" s="2"/>
      <c r="AK70" s="2"/>
      <c r="AL70" s="2"/>
      <c r="AM70" s="2"/>
      <c r="AN70" s="2"/>
    </row>
    <row r="71" spans="1:40" x14ac:dyDescent="0.25">
      <c r="AI71" s="2"/>
      <c r="AJ71" s="2"/>
      <c r="AK71" s="2"/>
      <c r="AL71" s="2"/>
      <c r="AM71" s="2"/>
      <c r="AN71" s="2"/>
    </row>
    <row r="72" spans="1:40" x14ac:dyDescent="0.25">
      <c r="AI72" s="2"/>
      <c r="AJ72" s="2"/>
      <c r="AK72" s="2"/>
      <c r="AL72" s="2"/>
      <c r="AM72" s="2"/>
      <c r="AN72" s="2"/>
    </row>
    <row r="73" spans="1:40" x14ac:dyDescent="0.25">
      <c r="AI73" s="2"/>
      <c r="AJ73" s="2"/>
      <c r="AK73" s="2"/>
      <c r="AL73" s="2"/>
      <c r="AM73" s="2"/>
      <c r="AN73" s="2"/>
    </row>
  </sheetData>
  <mergeCells count="46">
    <mergeCell ref="A54:AH54"/>
    <mergeCell ref="A55:AH55"/>
    <mergeCell ref="A56:AH56"/>
    <mergeCell ref="A49:AH49"/>
    <mergeCell ref="A50:AH50"/>
    <mergeCell ref="A51:AH51"/>
    <mergeCell ref="A52:AH52"/>
    <mergeCell ref="A53:AH53"/>
    <mergeCell ref="A12:AH12"/>
    <mergeCell ref="B18:O18"/>
    <mergeCell ref="B19:O19"/>
    <mergeCell ref="B20:O20"/>
    <mergeCell ref="A48:AH48"/>
    <mergeCell ref="A36:AH36"/>
    <mergeCell ref="A44:AH44"/>
    <mergeCell ref="A45:AH45"/>
    <mergeCell ref="B21:O21"/>
    <mergeCell ref="B22:O22"/>
    <mergeCell ref="B23:O23"/>
    <mergeCell ref="B24:O24"/>
    <mergeCell ref="A5:AH5"/>
    <mergeCell ref="A6:AH6"/>
    <mergeCell ref="A7:AH7"/>
    <mergeCell ref="A47:AH47"/>
    <mergeCell ref="A31:K32"/>
    <mergeCell ref="A42:AH42"/>
    <mergeCell ref="A43:AH43"/>
    <mergeCell ref="A46:AH46"/>
    <mergeCell ref="A37:AH37"/>
    <mergeCell ref="A38:AH38"/>
    <mergeCell ref="A39:AH39"/>
    <mergeCell ref="A40:AH40"/>
    <mergeCell ref="A41:AH41"/>
    <mergeCell ref="A33:AH33"/>
    <mergeCell ref="A34:AH34"/>
    <mergeCell ref="A35:AH35"/>
    <mergeCell ref="A62:AH62"/>
    <mergeCell ref="A63:AH63"/>
    <mergeCell ref="A64:AH64"/>
    <mergeCell ref="A65:AH65"/>
    <mergeCell ref="A66:AH66"/>
    <mergeCell ref="A57:AH57"/>
    <mergeCell ref="A58:AH58"/>
    <mergeCell ref="A59:AH59"/>
    <mergeCell ref="A60:AH60"/>
    <mergeCell ref="A61:AH61"/>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showGridLines="0" view="pageBreakPreview" zoomScale="86" zoomScaleNormal="55" zoomScaleSheetLayoutView="86" workbookViewId="0">
      <selection activeCell="H26" sqref="H26"/>
    </sheetView>
  </sheetViews>
  <sheetFormatPr baseColWidth="10" defaultRowHeight="15" x14ac:dyDescent="0.25"/>
  <cols>
    <col min="25" max="25" width="18.28515625" bestFit="1" customWidth="1"/>
    <col min="26" max="26" width="17.5703125" bestFit="1" customWidth="1"/>
  </cols>
  <sheetData>
    <row r="1" spans="1:30" s="2" customFormat="1" x14ac:dyDescent="0.25"/>
    <row r="2" spans="1:30" s="2" customFormat="1" x14ac:dyDescent="0.25"/>
    <row r="3" spans="1:30" s="2" customFormat="1" x14ac:dyDescent="0.25"/>
    <row r="4" spans="1:30" s="2" customFormat="1" x14ac:dyDescent="0.25"/>
    <row r="5" spans="1:30"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s="2" customFormat="1" ht="15" customHeight="1" x14ac:dyDescent="0.25">
      <c r="A6" s="70" t="s">
        <v>810</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row>
    <row r="7" spans="1:30" s="2" customFormat="1" ht="15.75" x14ac:dyDescent="0.25">
      <c r="A7" s="89" t="s">
        <v>209</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row>
    <row r="8" spans="1:30" s="2" customFormat="1" x14ac:dyDescent="0.25"/>
    <row r="9" spans="1:30" s="2" customFormat="1" ht="15.75" customHeight="1" x14ac:dyDescent="0.25"/>
    <row r="10" spans="1:30" s="2" customFormat="1" ht="15.75" customHeight="1" x14ac:dyDescent="0.25"/>
    <row r="11" spans="1:30" s="2" customFormat="1" x14ac:dyDescent="0.25"/>
    <row r="12" spans="1:30" s="2" customFormat="1" ht="18.75" customHeight="1" x14ac:dyDescent="0.25">
      <c r="A12" s="62" t="s">
        <v>72</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row>
    <row r="13" spans="1:30" s="2" customFormat="1" x14ac:dyDescent="0.25"/>
    <row r="14" spans="1:30" s="2" customFormat="1" x14ac:dyDescent="0.25"/>
    <row r="15" spans="1:30" s="2" customFormat="1" x14ac:dyDescent="0.25"/>
    <row r="16" spans="1:30" s="2" customFormat="1" x14ac:dyDescent="0.25"/>
    <row r="17" spans="1:30" ht="15.75" thickBot="1" x14ac:dyDescent="0.3"/>
    <row r="18" spans="1:30" ht="37.5" x14ac:dyDescent="0.25">
      <c r="L18" s="20">
        <v>1</v>
      </c>
      <c r="M18" s="20">
        <v>2</v>
      </c>
      <c r="N18" s="20">
        <v>3</v>
      </c>
      <c r="O18" s="20">
        <v>4</v>
      </c>
      <c r="P18" s="20">
        <v>5</v>
      </c>
      <c r="Q18" s="20" t="s">
        <v>85</v>
      </c>
      <c r="R18" s="8" t="s">
        <v>86</v>
      </c>
      <c r="S18" s="20">
        <v>1</v>
      </c>
      <c r="T18" s="20">
        <v>2</v>
      </c>
      <c r="U18" s="20">
        <v>3</v>
      </c>
      <c r="V18" s="20">
        <v>4</v>
      </c>
      <c r="W18" s="20">
        <v>5</v>
      </c>
      <c r="X18" s="20" t="s">
        <v>85</v>
      </c>
      <c r="Y18" s="21" t="s">
        <v>87</v>
      </c>
      <c r="Z18" s="22" t="s">
        <v>88</v>
      </c>
      <c r="AA18" s="20" t="s">
        <v>89</v>
      </c>
      <c r="AB18" s="20" t="s">
        <v>90</v>
      </c>
      <c r="AC18" s="20" t="s">
        <v>91</v>
      </c>
      <c r="AD18" s="20" t="s">
        <v>92</v>
      </c>
    </row>
    <row r="19" spans="1:30" ht="18.75" x14ac:dyDescent="0.25">
      <c r="A19" s="10">
        <v>50</v>
      </c>
      <c r="B19" s="74" t="s">
        <v>140</v>
      </c>
      <c r="C19" s="75" t="s">
        <v>140</v>
      </c>
      <c r="D19" s="75" t="s">
        <v>140</v>
      </c>
      <c r="E19" s="75" t="s">
        <v>140</v>
      </c>
      <c r="F19" s="75" t="s">
        <v>140</v>
      </c>
      <c r="G19" s="75" t="s">
        <v>140</v>
      </c>
      <c r="H19" s="75" t="s">
        <v>140</v>
      </c>
      <c r="I19" s="75" t="s">
        <v>140</v>
      </c>
      <c r="J19" s="75" t="s">
        <v>140</v>
      </c>
      <c r="K19" s="75" t="s">
        <v>140</v>
      </c>
      <c r="L19" s="11">
        <v>18</v>
      </c>
      <c r="M19" s="11">
        <v>26</v>
      </c>
      <c r="N19" s="11">
        <v>54</v>
      </c>
      <c r="O19" s="11">
        <v>107</v>
      </c>
      <c r="P19" s="11">
        <v>166</v>
      </c>
      <c r="Q19" s="11">
        <v>4</v>
      </c>
      <c r="R19" s="12">
        <v>375</v>
      </c>
      <c r="S19" s="13">
        <f t="shared" ref="S19:X22" si="0">L19/$R19</f>
        <v>4.8000000000000001E-2</v>
      </c>
      <c r="T19" s="13">
        <f t="shared" si="0"/>
        <v>6.933333333333333E-2</v>
      </c>
      <c r="U19" s="13">
        <f t="shared" si="0"/>
        <v>0.14399999999999999</v>
      </c>
      <c r="V19" s="13">
        <f t="shared" si="0"/>
        <v>0.28533333333333333</v>
      </c>
      <c r="W19" s="13">
        <f t="shared" si="0"/>
        <v>0.44266666666666665</v>
      </c>
      <c r="X19" s="14">
        <f t="shared" si="0"/>
        <v>1.0666666666666666E-2</v>
      </c>
      <c r="Y19" s="15">
        <f t="shared" ref="Y19:Y22" si="1">(L19+M19)/(L19+M19+N19+O19+P19)</f>
        <v>0.11859838274932614</v>
      </c>
      <c r="Z19" s="16">
        <f t="shared" ref="Z19:Z22" si="2">(N19+O19+P19)/(L19+M19+N19+O19+P19)</f>
        <v>0.8814016172506739</v>
      </c>
      <c r="AA19" s="17">
        <v>4.0199999999999996</v>
      </c>
      <c r="AB19" s="17">
        <v>1.1499999999999999</v>
      </c>
      <c r="AC19" s="43">
        <v>4</v>
      </c>
      <c r="AD19" s="43">
        <v>5</v>
      </c>
    </row>
    <row r="20" spans="1:30" ht="18.75" x14ac:dyDescent="0.25">
      <c r="A20" s="10">
        <v>51</v>
      </c>
      <c r="B20" s="74" t="s">
        <v>141</v>
      </c>
      <c r="C20" s="75" t="s">
        <v>141</v>
      </c>
      <c r="D20" s="75" t="s">
        <v>141</v>
      </c>
      <c r="E20" s="75" t="s">
        <v>141</v>
      </c>
      <c r="F20" s="75" t="s">
        <v>141</v>
      </c>
      <c r="G20" s="75" t="s">
        <v>141</v>
      </c>
      <c r="H20" s="75" t="s">
        <v>141</v>
      </c>
      <c r="I20" s="75" t="s">
        <v>141</v>
      </c>
      <c r="J20" s="75" t="s">
        <v>141</v>
      </c>
      <c r="K20" s="75" t="s">
        <v>141</v>
      </c>
      <c r="L20" s="11">
        <v>21</v>
      </c>
      <c r="M20" s="11">
        <v>24</v>
      </c>
      <c r="N20" s="11">
        <v>77</v>
      </c>
      <c r="O20" s="11">
        <v>107</v>
      </c>
      <c r="P20" s="11">
        <v>96</v>
      </c>
      <c r="Q20" s="11">
        <v>50</v>
      </c>
      <c r="R20" s="12">
        <v>375</v>
      </c>
      <c r="S20" s="13">
        <f t="shared" si="0"/>
        <v>5.6000000000000001E-2</v>
      </c>
      <c r="T20" s="13">
        <f t="shared" si="0"/>
        <v>6.4000000000000001E-2</v>
      </c>
      <c r="U20" s="13">
        <f t="shared" si="0"/>
        <v>0.20533333333333334</v>
      </c>
      <c r="V20" s="13">
        <f t="shared" si="0"/>
        <v>0.28533333333333333</v>
      </c>
      <c r="W20" s="13">
        <f t="shared" si="0"/>
        <v>0.25600000000000001</v>
      </c>
      <c r="X20" s="14">
        <f t="shared" si="0"/>
        <v>0.13333333333333333</v>
      </c>
      <c r="Y20" s="15">
        <f t="shared" si="1"/>
        <v>0.13846153846153847</v>
      </c>
      <c r="Z20" s="16">
        <f t="shared" si="2"/>
        <v>0.86153846153846159</v>
      </c>
      <c r="AA20" s="17">
        <v>3.72</v>
      </c>
      <c r="AB20" s="17">
        <v>1.1499999999999999</v>
      </c>
      <c r="AC20" s="43">
        <v>4</v>
      </c>
      <c r="AD20" s="43">
        <v>4</v>
      </c>
    </row>
    <row r="21" spans="1:30" ht="18.75" x14ac:dyDescent="0.25">
      <c r="A21" s="10">
        <v>52</v>
      </c>
      <c r="B21" s="74" t="s">
        <v>142</v>
      </c>
      <c r="C21" s="75" t="s">
        <v>142</v>
      </c>
      <c r="D21" s="75" t="s">
        <v>142</v>
      </c>
      <c r="E21" s="75" t="s">
        <v>142</v>
      </c>
      <c r="F21" s="75" t="s">
        <v>142</v>
      </c>
      <c r="G21" s="75" t="s">
        <v>142</v>
      </c>
      <c r="H21" s="75" t="s">
        <v>142</v>
      </c>
      <c r="I21" s="75" t="s">
        <v>142</v>
      </c>
      <c r="J21" s="75" t="s">
        <v>142</v>
      </c>
      <c r="K21" s="75" t="s">
        <v>142</v>
      </c>
      <c r="L21" s="11">
        <v>14</v>
      </c>
      <c r="M21" s="11">
        <v>14</v>
      </c>
      <c r="N21" s="11">
        <v>53</v>
      </c>
      <c r="O21" s="11">
        <v>105</v>
      </c>
      <c r="P21" s="11">
        <v>158</v>
      </c>
      <c r="Q21" s="11">
        <v>31</v>
      </c>
      <c r="R21" s="12">
        <v>375</v>
      </c>
      <c r="S21" s="13">
        <f t="shared" si="0"/>
        <v>3.7333333333333336E-2</v>
      </c>
      <c r="T21" s="13">
        <f t="shared" si="0"/>
        <v>3.7333333333333336E-2</v>
      </c>
      <c r="U21" s="13">
        <f t="shared" si="0"/>
        <v>0.14133333333333334</v>
      </c>
      <c r="V21" s="13">
        <f t="shared" si="0"/>
        <v>0.28000000000000003</v>
      </c>
      <c r="W21" s="13">
        <f t="shared" si="0"/>
        <v>0.42133333333333334</v>
      </c>
      <c r="X21" s="14">
        <f t="shared" si="0"/>
        <v>8.2666666666666666E-2</v>
      </c>
      <c r="Y21" s="15">
        <f t="shared" si="1"/>
        <v>8.1395348837209308E-2</v>
      </c>
      <c r="Z21" s="16">
        <f t="shared" si="2"/>
        <v>0.91860465116279066</v>
      </c>
      <c r="AA21" s="17">
        <v>4.0999999999999996</v>
      </c>
      <c r="AB21" s="17">
        <v>1.07</v>
      </c>
      <c r="AC21" s="43">
        <v>4</v>
      </c>
      <c r="AD21" s="43">
        <v>5</v>
      </c>
    </row>
    <row r="22" spans="1:30" ht="18.75" x14ac:dyDescent="0.25">
      <c r="A22" s="10">
        <v>53</v>
      </c>
      <c r="B22" s="74" t="s">
        <v>143</v>
      </c>
      <c r="C22" s="75" t="s">
        <v>143</v>
      </c>
      <c r="D22" s="75" t="s">
        <v>143</v>
      </c>
      <c r="E22" s="75" t="s">
        <v>143</v>
      </c>
      <c r="F22" s="75" t="s">
        <v>143</v>
      </c>
      <c r="G22" s="75" t="s">
        <v>143</v>
      </c>
      <c r="H22" s="75" t="s">
        <v>143</v>
      </c>
      <c r="I22" s="75" t="s">
        <v>143</v>
      </c>
      <c r="J22" s="75" t="s">
        <v>143</v>
      </c>
      <c r="K22" s="75" t="s">
        <v>143</v>
      </c>
      <c r="L22" s="11">
        <v>13</v>
      </c>
      <c r="M22" s="11">
        <v>28</v>
      </c>
      <c r="N22" s="11">
        <v>71</v>
      </c>
      <c r="O22" s="11">
        <v>99</v>
      </c>
      <c r="P22" s="11">
        <v>90</v>
      </c>
      <c r="Q22" s="11">
        <v>74</v>
      </c>
      <c r="R22" s="12">
        <v>375</v>
      </c>
      <c r="S22" s="13">
        <f t="shared" si="0"/>
        <v>3.4666666666666665E-2</v>
      </c>
      <c r="T22" s="13">
        <f t="shared" si="0"/>
        <v>7.4666666666666673E-2</v>
      </c>
      <c r="U22" s="13">
        <f t="shared" si="0"/>
        <v>0.18933333333333333</v>
      </c>
      <c r="V22" s="13">
        <f t="shared" si="0"/>
        <v>0.26400000000000001</v>
      </c>
      <c r="W22" s="13">
        <f t="shared" si="0"/>
        <v>0.24</v>
      </c>
      <c r="X22" s="14">
        <f t="shared" si="0"/>
        <v>0.19733333333333333</v>
      </c>
      <c r="Y22" s="15">
        <f t="shared" si="1"/>
        <v>0.13621262458471761</v>
      </c>
      <c r="Z22" s="16">
        <f t="shared" si="2"/>
        <v>0.86378737541528239</v>
      </c>
      <c r="AA22" s="17">
        <v>3.75</v>
      </c>
      <c r="AB22" s="17">
        <v>1.1100000000000001</v>
      </c>
      <c r="AC22" s="43">
        <v>4</v>
      </c>
      <c r="AD22" s="43">
        <v>4</v>
      </c>
    </row>
    <row r="23" spans="1:30" s="2" customFormat="1" ht="18.75" x14ac:dyDescent="0.25">
      <c r="A23" s="32" t="s">
        <v>191</v>
      </c>
      <c r="B23" s="33"/>
      <c r="C23" s="33"/>
      <c r="D23" s="33"/>
      <c r="E23" s="33"/>
      <c r="F23" s="33"/>
      <c r="G23" s="33"/>
      <c r="H23" s="33"/>
      <c r="I23" s="33"/>
      <c r="J23" s="33"/>
      <c r="K23" s="33"/>
      <c r="L23" s="25">
        <f>+SUM(L19:L22)</f>
        <v>66</v>
      </c>
      <c r="M23" s="25">
        <f t="shared" ref="M23:R23" si="3">+SUM(M19:M22)</f>
        <v>92</v>
      </c>
      <c r="N23" s="25">
        <f t="shared" si="3"/>
        <v>255</v>
      </c>
      <c r="O23" s="25">
        <f t="shared" si="3"/>
        <v>418</v>
      </c>
      <c r="P23" s="25">
        <f t="shared" si="3"/>
        <v>510</v>
      </c>
      <c r="Q23" s="25">
        <f t="shared" si="3"/>
        <v>159</v>
      </c>
      <c r="R23" s="25">
        <f t="shared" si="3"/>
        <v>1500</v>
      </c>
      <c r="S23" s="26">
        <f>L23/$R23</f>
        <v>4.3999999999999997E-2</v>
      </c>
      <c r="T23" s="26">
        <f t="shared" ref="T23:X23" si="4">M23/$R23</f>
        <v>6.133333333333333E-2</v>
      </c>
      <c r="U23" s="26">
        <f t="shared" si="4"/>
        <v>0.17</v>
      </c>
      <c r="V23" s="26">
        <f t="shared" si="4"/>
        <v>0.27866666666666667</v>
      </c>
      <c r="W23" s="26">
        <f t="shared" si="4"/>
        <v>0.34</v>
      </c>
      <c r="X23" s="27">
        <f t="shared" si="4"/>
        <v>0.106</v>
      </c>
      <c r="Y23" s="28">
        <f>(L23+M23)/(L23+M23+N23+O23+P23)</f>
        <v>0.11782252050708426</v>
      </c>
      <c r="Z23" s="29">
        <f>(N23+O23+P23)/(L23+M23+N23+O23+P23)</f>
        <v>0.88217747949291569</v>
      </c>
      <c r="AA23" s="30">
        <f>+SUMPRODUCT(L23:P23,L18:P18)/SUM(L23:P23)</f>
        <v>3.9052945563012678</v>
      </c>
      <c r="AB23" s="23"/>
      <c r="AC23" s="31">
        <f>+MEDIAN(AC19:AC22)</f>
        <v>4</v>
      </c>
      <c r="AD23" s="24"/>
    </row>
    <row r="30" spans="1:30" ht="15.75" thickBot="1" x14ac:dyDescent="0.3"/>
    <row r="31" spans="1:30" ht="15" customHeight="1" x14ac:dyDescent="0.25">
      <c r="A31" s="80" t="s">
        <v>187</v>
      </c>
      <c r="B31" s="81"/>
      <c r="C31" s="81"/>
      <c r="D31" s="81"/>
      <c r="E31" s="81"/>
      <c r="F31" s="81"/>
      <c r="G31" s="81"/>
      <c r="H31" s="81"/>
      <c r="I31" s="81"/>
      <c r="J31" s="81"/>
      <c r="K31" s="82"/>
      <c r="L31" s="2"/>
      <c r="M31" s="2"/>
      <c r="N31" s="2"/>
      <c r="O31" s="2"/>
      <c r="P31" s="2"/>
      <c r="Q31" s="2"/>
      <c r="R31" s="2"/>
      <c r="S31" s="2"/>
      <c r="T31" s="2"/>
      <c r="U31" s="2"/>
      <c r="V31" s="2"/>
      <c r="W31" s="2"/>
      <c r="X31" s="2"/>
      <c r="Y31" s="2"/>
      <c r="Z31" s="2"/>
      <c r="AA31" s="2"/>
    </row>
    <row r="32" spans="1:30" ht="15" customHeight="1" thickBot="1" x14ac:dyDescent="0.3">
      <c r="A32" s="83"/>
      <c r="B32" s="84"/>
      <c r="C32" s="84"/>
      <c r="D32" s="84"/>
      <c r="E32" s="84"/>
      <c r="F32" s="84"/>
      <c r="G32" s="84"/>
      <c r="H32" s="84"/>
      <c r="I32" s="84"/>
      <c r="J32" s="84"/>
      <c r="K32" s="85"/>
      <c r="L32" s="2"/>
      <c r="M32" s="2"/>
      <c r="N32" s="2"/>
      <c r="O32" s="2"/>
      <c r="P32" s="2"/>
      <c r="Q32" s="2"/>
      <c r="R32" s="2"/>
      <c r="S32" s="2"/>
      <c r="T32" s="2"/>
      <c r="U32" s="2"/>
      <c r="V32" s="2"/>
      <c r="W32" s="2"/>
      <c r="X32" s="2"/>
      <c r="Y32" s="2"/>
      <c r="Z32" s="2"/>
      <c r="AA32" s="2"/>
    </row>
    <row r="33" spans="1:30" ht="18.75" x14ac:dyDescent="0.3">
      <c r="A33" s="90" t="s">
        <v>194</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row>
    <row r="34" spans="1:30" ht="34.5" customHeight="1" x14ac:dyDescent="0.25">
      <c r="A34" s="92" t="s">
        <v>921</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row>
    <row r="35" spans="1:30" ht="15" customHeight="1" x14ac:dyDescent="0.25">
      <c r="A35" s="92" t="s">
        <v>922</v>
      </c>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row>
    <row r="36" spans="1:30" ht="15" customHeight="1" x14ac:dyDescent="0.25">
      <c r="A36" s="92" t="s">
        <v>923</v>
      </c>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row>
    <row r="37" spans="1:30" x14ac:dyDescent="0.25">
      <c r="A37" s="92" t="s">
        <v>924</v>
      </c>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row>
    <row r="38" spans="1:30" x14ac:dyDescent="0.25">
      <c r="A38" s="92" t="s">
        <v>925</v>
      </c>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row>
    <row r="39" spans="1:30" x14ac:dyDescent="0.25">
      <c r="F39" s="2"/>
      <c r="G39" s="2"/>
      <c r="H39" s="2"/>
      <c r="I39" s="2"/>
      <c r="J39" s="2"/>
      <c r="K39" s="2"/>
    </row>
    <row r="40" spans="1:30" x14ac:dyDescent="0.25">
      <c r="F40" s="2"/>
      <c r="G40" s="2"/>
      <c r="H40" s="2"/>
      <c r="I40" s="2"/>
      <c r="J40" s="2"/>
      <c r="K40" s="2"/>
    </row>
    <row r="41" spans="1:30" x14ac:dyDescent="0.25">
      <c r="F41" s="2"/>
      <c r="G41" s="2"/>
      <c r="H41" s="2"/>
      <c r="I41" s="2"/>
      <c r="J41" s="2"/>
      <c r="K41" s="2"/>
      <c r="R41" s="2"/>
      <c r="S41" s="2"/>
      <c r="T41" s="2"/>
      <c r="U41" s="2"/>
      <c r="V41" s="2"/>
      <c r="W41" s="2"/>
    </row>
    <row r="42" spans="1:30" x14ac:dyDescent="0.25">
      <c r="F42" s="2"/>
      <c r="G42" s="2"/>
      <c r="H42" s="2"/>
      <c r="I42" s="2"/>
      <c r="J42" s="2"/>
      <c r="K42" s="2"/>
      <c r="R42" s="2"/>
      <c r="S42" s="2"/>
      <c r="T42" s="2"/>
      <c r="U42" s="2"/>
      <c r="V42" s="2"/>
      <c r="W42" s="2"/>
    </row>
    <row r="43" spans="1:30" x14ac:dyDescent="0.25">
      <c r="F43" s="2"/>
      <c r="G43" s="2"/>
      <c r="H43" s="2"/>
      <c r="I43" s="2"/>
      <c r="J43" s="2"/>
      <c r="K43" s="2"/>
      <c r="R43" s="2"/>
      <c r="S43" s="2"/>
      <c r="T43" s="2"/>
      <c r="U43" s="2"/>
      <c r="V43" s="2"/>
      <c r="W43" s="2"/>
    </row>
    <row r="44" spans="1:30" x14ac:dyDescent="0.25">
      <c r="F44" s="2"/>
      <c r="G44" s="2"/>
      <c r="H44" s="2"/>
      <c r="I44" s="2"/>
      <c r="J44" s="2"/>
      <c r="K44" s="2"/>
      <c r="R44" s="2"/>
      <c r="S44" s="2"/>
      <c r="T44" s="2"/>
      <c r="U44" s="2"/>
      <c r="V44" s="2"/>
      <c r="W44" s="2"/>
    </row>
    <row r="45" spans="1:30" x14ac:dyDescent="0.25">
      <c r="F45" s="2"/>
      <c r="G45" s="2"/>
      <c r="H45" s="2"/>
      <c r="I45" s="2"/>
      <c r="J45" s="2"/>
      <c r="K45" s="2"/>
      <c r="R45" s="2"/>
      <c r="S45" s="2"/>
      <c r="T45" s="2"/>
      <c r="U45" s="2"/>
      <c r="V45" s="2"/>
      <c r="W45" s="2"/>
    </row>
    <row r="46" spans="1:30" x14ac:dyDescent="0.25">
      <c r="F46" s="2"/>
      <c r="G46" s="2"/>
      <c r="H46" s="2"/>
      <c r="I46" s="2"/>
      <c r="J46" s="2"/>
      <c r="K46" s="2"/>
      <c r="R46" s="2"/>
      <c r="S46" s="2"/>
      <c r="T46" s="2"/>
      <c r="U46" s="2"/>
      <c r="V46" s="2"/>
      <c r="W46" s="2"/>
    </row>
    <row r="47" spans="1:30" x14ac:dyDescent="0.25">
      <c r="F47" s="2"/>
      <c r="G47" s="2"/>
      <c r="H47" s="2"/>
      <c r="I47" s="2"/>
      <c r="J47" s="2"/>
      <c r="K47" s="2"/>
      <c r="R47" s="2"/>
      <c r="S47" s="2"/>
      <c r="T47" s="2"/>
      <c r="U47" s="2"/>
      <c r="V47" s="2"/>
      <c r="W47" s="2"/>
    </row>
    <row r="48" spans="1:30" x14ac:dyDescent="0.25">
      <c r="F48" s="2"/>
      <c r="G48" s="2"/>
      <c r="H48" s="2"/>
      <c r="I48" s="2"/>
      <c r="J48" s="2"/>
      <c r="K48" s="2"/>
      <c r="R48" s="2"/>
      <c r="S48" s="2"/>
      <c r="T48" s="2"/>
      <c r="U48" s="2"/>
      <c r="V48" s="2"/>
      <c r="W48" s="2"/>
    </row>
    <row r="49" spans="6:23" x14ac:dyDescent="0.25">
      <c r="F49" s="2"/>
      <c r="G49" s="2"/>
      <c r="H49" s="2"/>
      <c r="I49" s="2"/>
      <c r="J49" s="2"/>
      <c r="K49" s="2"/>
      <c r="R49" s="2"/>
      <c r="S49" s="2"/>
      <c r="T49" s="2"/>
      <c r="U49" s="2"/>
      <c r="V49" s="2"/>
      <c r="W49" s="2"/>
    </row>
    <row r="50" spans="6:23" x14ac:dyDescent="0.25">
      <c r="F50" s="2"/>
      <c r="G50" s="2"/>
      <c r="H50" s="2"/>
      <c r="I50" s="2"/>
      <c r="J50" s="2"/>
      <c r="K50" s="2"/>
      <c r="R50" s="2"/>
      <c r="S50" s="2"/>
      <c r="T50" s="2"/>
      <c r="U50" s="2"/>
      <c r="V50" s="2"/>
      <c r="W50" s="2"/>
    </row>
    <row r="51" spans="6:23" x14ac:dyDescent="0.25">
      <c r="F51" s="2"/>
      <c r="G51" s="2"/>
      <c r="H51" s="2"/>
      <c r="I51" s="2"/>
      <c r="J51" s="2"/>
      <c r="K51" s="2"/>
      <c r="R51" s="2"/>
      <c r="S51" s="2"/>
      <c r="T51" s="2"/>
      <c r="U51" s="2"/>
      <c r="V51" s="2"/>
      <c r="W51" s="2"/>
    </row>
    <row r="52" spans="6:23" x14ac:dyDescent="0.25">
      <c r="F52" s="2"/>
      <c r="G52" s="2"/>
      <c r="H52" s="2"/>
      <c r="I52" s="2"/>
      <c r="J52" s="2"/>
      <c r="K52" s="2"/>
      <c r="R52" s="2"/>
      <c r="S52" s="2"/>
      <c r="T52" s="2"/>
      <c r="U52" s="2"/>
      <c r="V52" s="2"/>
      <c r="W52" s="2"/>
    </row>
    <row r="53" spans="6:23" x14ac:dyDescent="0.25">
      <c r="F53" s="2"/>
      <c r="G53" s="2"/>
      <c r="H53" s="2"/>
      <c r="I53" s="2"/>
      <c r="J53" s="2"/>
      <c r="K53" s="2"/>
    </row>
    <row r="54" spans="6:23" x14ac:dyDescent="0.25">
      <c r="F54" s="2"/>
      <c r="G54" s="2"/>
      <c r="H54" s="2"/>
      <c r="I54" s="2"/>
      <c r="J54" s="2"/>
      <c r="K54" s="2"/>
    </row>
  </sheetData>
  <sheetProtection sheet="1" objects="1" scenarios="1"/>
  <mergeCells count="15">
    <mergeCell ref="A38:AD38"/>
    <mergeCell ref="A5:AD5"/>
    <mergeCell ref="A6:AD6"/>
    <mergeCell ref="A7:AD7"/>
    <mergeCell ref="A31:K32"/>
    <mergeCell ref="B22:K22"/>
    <mergeCell ref="A37:AD37"/>
    <mergeCell ref="A36:AD36"/>
    <mergeCell ref="A12:AD12"/>
    <mergeCell ref="B19:K19"/>
    <mergeCell ref="B20:K20"/>
    <mergeCell ref="B21:K21"/>
    <mergeCell ref="A33:AD33"/>
    <mergeCell ref="A34:AD34"/>
    <mergeCell ref="A35:AD35"/>
  </mergeCells>
  <pageMargins left="0.7" right="0.7" top="0.75" bottom="0.75" header="0.3" footer="0.3"/>
  <pageSetup paperSize="9" scale="2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showGridLines="0" view="pageBreakPreview" topLeftCell="D1" zoomScale="70" zoomScaleNormal="55" zoomScaleSheetLayoutView="70" workbookViewId="0">
      <selection activeCell="A36" sqref="A36:AG36"/>
    </sheetView>
  </sheetViews>
  <sheetFormatPr baseColWidth="10" defaultRowHeight="15" x14ac:dyDescent="0.25"/>
  <cols>
    <col min="28" max="28" width="18.28515625" bestFit="1" customWidth="1"/>
    <col min="29" max="29" width="20.42578125" bestFit="1" customWidth="1"/>
  </cols>
  <sheetData>
    <row r="1" spans="1:33" s="2" customFormat="1" x14ac:dyDescent="0.25"/>
    <row r="2" spans="1:33" s="2" customFormat="1" x14ac:dyDescent="0.25"/>
    <row r="3" spans="1:33" s="2" customFormat="1" x14ac:dyDescent="0.25"/>
    <row r="4" spans="1:33" s="2" customFormat="1" x14ac:dyDescent="0.25"/>
    <row r="5" spans="1:33"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row>
    <row r="6" spans="1:33" s="2" customFormat="1" ht="15.75" customHeight="1" x14ac:dyDescent="0.25">
      <c r="A6" s="88" t="s">
        <v>810</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row>
    <row r="7" spans="1:33" s="2" customFormat="1" x14ac:dyDescent="0.25">
      <c r="A7" s="71" t="s">
        <v>651</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row>
    <row r="8" spans="1:33" s="2" customFormat="1" x14ac:dyDescent="0.25"/>
    <row r="9" spans="1:33" s="2" customFormat="1" ht="15.75" customHeight="1" x14ac:dyDescent="0.25"/>
    <row r="10" spans="1:33" s="2" customFormat="1" ht="15.75" customHeight="1" x14ac:dyDescent="0.25"/>
    <row r="11" spans="1:33" s="2" customFormat="1" x14ac:dyDescent="0.25"/>
    <row r="12" spans="1:33" s="2" customFormat="1" ht="18.75" customHeight="1" x14ac:dyDescent="0.25">
      <c r="A12" s="62" t="s">
        <v>73</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row>
    <row r="13" spans="1:33" s="2" customFormat="1" x14ac:dyDescent="0.25"/>
    <row r="14" spans="1:33" s="2" customFormat="1" x14ac:dyDescent="0.25"/>
    <row r="15" spans="1:33" s="2" customFormat="1" x14ac:dyDescent="0.25"/>
    <row r="16" spans="1:33" s="2" customFormat="1" x14ac:dyDescent="0.25"/>
    <row r="17" spans="1:33" s="2" customFormat="1" x14ac:dyDescent="0.25"/>
    <row r="18" spans="1:33" ht="15.75" thickBot="1" x14ac:dyDescent="0.3"/>
    <row r="19" spans="1:33" ht="37.5" x14ac:dyDescent="0.25">
      <c r="O19" s="20">
        <v>1</v>
      </c>
      <c r="P19" s="20">
        <v>2</v>
      </c>
      <c r="Q19" s="20">
        <v>3</v>
      </c>
      <c r="R19" s="20">
        <v>4</v>
      </c>
      <c r="S19" s="20">
        <v>5</v>
      </c>
      <c r="T19" s="20" t="s">
        <v>85</v>
      </c>
      <c r="U19" s="8" t="s">
        <v>86</v>
      </c>
      <c r="V19" s="20">
        <v>1</v>
      </c>
      <c r="W19" s="20">
        <v>2</v>
      </c>
      <c r="X19" s="20">
        <v>3</v>
      </c>
      <c r="Y19" s="20">
        <v>4</v>
      </c>
      <c r="Z19" s="20">
        <v>5</v>
      </c>
      <c r="AA19" s="20" t="s">
        <v>85</v>
      </c>
      <c r="AB19" s="21" t="s">
        <v>87</v>
      </c>
      <c r="AC19" s="22" t="s">
        <v>88</v>
      </c>
      <c r="AD19" s="20" t="s">
        <v>89</v>
      </c>
      <c r="AE19" s="20" t="s">
        <v>90</v>
      </c>
      <c r="AF19" s="20" t="s">
        <v>91</v>
      </c>
      <c r="AG19" s="20" t="s">
        <v>92</v>
      </c>
    </row>
    <row r="20" spans="1:33" ht="18.75" x14ac:dyDescent="0.25">
      <c r="A20" s="10">
        <v>52</v>
      </c>
      <c r="B20" s="74" t="s">
        <v>144</v>
      </c>
      <c r="C20" s="75" t="s">
        <v>144</v>
      </c>
      <c r="D20" s="75" t="s">
        <v>144</v>
      </c>
      <c r="E20" s="75" t="s">
        <v>144</v>
      </c>
      <c r="F20" s="75" t="s">
        <v>144</v>
      </c>
      <c r="G20" s="75" t="s">
        <v>144</v>
      </c>
      <c r="H20" s="75" t="s">
        <v>144</v>
      </c>
      <c r="I20" s="75" t="s">
        <v>144</v>
      </c>
      <c r="J20" s="75" t="s">
        <v>144</v>
      </c>
      <c r="K20" s="75" t="s">
        <v>144</v>
      </c>
      <c r="L20" s="75" t="s">
        <v>144</v>
      </c>
      <c r="M20" s="75" t="s">
        <v>144</v>
      </c>
      <c r="N20" s="79" t="s">
        <v>144</v>
      </c>
      <c r="O20" s="11">
        <v>15</v>
      </c>
      <c r="P20" s="11">
        <v>15</v>
      </c>
      <c r="Q20" s="11">
        <v>52</v>
      </c>
      <c r="R20" s="11">
        <v>105</v>
      </c>
      <c r="S20" s="11">
        <v>173</v>
      </c>
      <c r="T20" s="11">
        <v>15</v>
      </c>
      <c r="U20" s="12">
        <v>375</v>
      </c>
      <c r="V20" s="13">
        <f t="shared" ref="V20:AA23" si="0">O20/$U20</f>
        <v>0.04</v>
      </c>
      <c r="W20" s="13">
        <f t="shared" si="0"/>
        <v>0.04</v>
      </c>
      <c r="X20" s="13">
        <f t="shared" si="0"/>
        <v>0.13866666666666666</v>
      </c>
      <c r="Y20" s="13">
        <f t="shared" si="0"/>
        <v>0.28000000000000003</v>
      </c>
      <c r="Z20" s="13">
        <f t="shared" si="0"/>
        <v>0.46133333333333332</v>
      </c>
      <c r="AA20" s="14">
        <f t="shared" si="0"/>
        <v>0.04</v>
      </c>
      <c r="AB20" s="15">
        <f t="shared" ref="AB20:AB23" si="1">(O20+P20)/(O20+P20+Q20+R20+S20)</f>
        <v>8.3333333333333329E-2</v>
      </c>
      <c r="AC20" s="16">
        <f t="shared" ref="AC20:AC23" si="2">(Q20+R20+S20)/(O20+P20+Q20+R20+S20)</f>
        <v>0.91666666666666663</v>
      </c>
      <c r="AD20" s="17">
        <v>4.13</v>
      </c>
      <c r="AE20" s="17">
        <v>1.07</v>
      </c>
      <c r="AF20" s="43">
        <v>4</v>
      </c>
      <c r="AG20" s="43">
        <v>5</v>
      </c>
    </row>
    <row r="21" spans="1:33" ht="18.75" x14ac:dyDescent="0.25">
      <c r="A21" s="10">
        <v>53</v>
      </c>
      <c r="B21" s="74" t="s">
        <v>145</v>
      </c>
      <c r="C21" s="75" t="s">
        <v>145</v>
      </c>
      <c r="D21" s="75" t="s">
        <v>145</v>
      </c>
      <c r="E21" s="75" t="s">
        <v>145</v>
      </c>
      <c r="F21" s="75" t="s">
        <v>145</v>
      </c>
      <c r="G21" s="75" t="s">
        <v>145</v>
      </c>
      <c r="H21" s="75" t="s">
        <v>145</v>
      </c>
      <c r="I21" s="75" t="s">
        <v>145</v>
      </c>
      <c r="J21" s="75" t="s">
        <v>145</v>
      </c>
      <c r="K21" s="75" t="s">
        <v>145</v>
      </c>
      <c r="L21" s="75" t="s">
        <v>145</v>
      </c>
      <c r="M21" s="75" t="s">
        <v>145</v>
      </c>
      <c r="N21" s="79" t="s">
        <v>145</v>
      </c>
      <c r="O21" s="11">
        <v>14</v>
      </c>
      <c r="P21" s="11">
        <v>20</v>
      </c>
      <c r="Q21" s="11">
        <v>66</v>
      </c>
      <c r="R21" s="11">
        <v>114</v>
      </c>
      <c r="S21" s="11">
        <v>133</v>
      </c>
      <c r="T21" s="11">
        <v>28</v>
      </c>
      <c r="U21" s="12">
        <v>375</v>
      </c>
      <c r="V21" s="13">
        <f t="shared" si="0"/>
        <v>3.7333333333333336E-2</v>
      </c>
      <c r="W21" s="13">
        <f t="shared" si="0"/>
        <v>5.3333333333333337E-2</v>
      </c>
      <c r="X21" s="13">
        <f t="shared" si="0"/>
        <v>0.17599999999999999</v>
      </c>
      <c r="Y21" s="13">
        <f t="shared" si="0"/>
        <v>0.30399999999999999</v>
      </c>
      <c r="Z21" s="13">
        <f t="shared" si="0"/>
        <v>0.35466666666666669</v>
      </c>
      <c r="AA21" s="14">
        <f t="shared" si="0"/>
        <v>7.4666666666666673E-2</v>
      </c>
      <c r="AB21" s="15">
        <f t="shared" si="1"/>
        <v>9.7982708933717577E-2</v>
      </c>
      <c r="AC21" s="16">
        <f t="shared" si="2"/>
        <v>0.90201729106628237</v>
      </c>
      <c r="AD21" s="17">
        <v>3.96</v>
      </c>
      <c r="AE21" s="17">
        <v>1.08</v>
      </c>
      <c r="AF21" s="43">
        <v>4</v>
      </c>
      <c r="AG21" s="43">
        <v>5</v>
      </c>
    </row>
    <row r="22" spans="1:33" ht="18.75" x14ac:dyDescent="0.25">
      <c r="A22" s="10">
        <v>54</v>
      </c>
      <c r="B22" s="74" t="s">
        <v>146</v>
      </c>
      <c r="C22" s="75" t="s">
        <v>146</v>
      </c>
      <c r="D22" s="75" t="s">
        <v>146</v>
      </c>
      <c r="E22" s="75" t="s">
        <v>146</v>
      </c>
      <c r="F22" s="75" t="s">
        <v>146</v>
      </c>
      <c r="G22" s="75" t="s">
        <v>146</v>
      </c>
      <c r="H22" s="75" t="s">
        <v>146</v>
      </c>
      <c r="I22" s="75" t="s">
        <v>146</v>
      </c>
      <c r="J22" s="75" t="s">
        <v>146</v>
      </c>
      <c r="K22" s="75" t="s">
        <v>146</v>
      </c>
      <c r="L22" s="75" t="s">
        <v>146</v>
      </c>
      <c r="M22" s="75" t="s">
        <v>146</v>
      </c>
      <c r="N22" s="79" t="s">
        <v>146</v>
      </c>
      <c r="O22" s="11">
        <v>11</v>
      </c>
      <c r="P22" s="11">
        <v>17</v>
      </c>
      <c r="Q22" s="11">
        <v>67</v>
      </c>
      <c r="R22" s="11">
        <v>112</v>
      </c>
      <c r="S22" s="11">
        <v>143</v>
      </c>
      <c r="T22" s="11">
        <v>25</v>
      </c>
      <c r="U22" s="12">
        <v>375</v>
      </c>
      <c r="V22" s="13">
        <f t="shared" si="0"/>
        <v>2.9333333333333333E-2</v>
      </c>
      <c r="W22" s="13">
        <f t="shared" si="0"/>
        <v>4.5333333333333337E-2</v>
      </c>
      <c r="X22" s="13">
        <f t="shared" si="0"/>
        <v>0.17866666666666667</v>
      </c>
      <c r="Y22" s="13">
        <f t="shared" si="0"/>
        <v>0.29866666666666669</v>
      </c>
      <c r="Z22" s="13">
        <f t="shared" si="0"/>
        <v>0.38133333333333336</v>
      </c>
      <c r="AA22" s="14">
        <f t="shared" si="0"/>
        <v>6.6666666666666666E-2</v>
      </c>
      <c r="AB22" s="15">
        <f t="shared" si="1"/>
        <v>0.08</v>
      </c>
      <c r="AC22" s="16">
        <f t="shared" si="2"/>
        <v>0.92</v>
      </c>
      <c r="AD22" s="17">
        <v>4.03</v>
      </c>
      <c r="AE22" s="17">
        <v>1.04</v>
      </c>
      <c r="AF22" s="43">
        <v>4</v>
      </c>
      <c r="AG22" s="43">
        <v>5</v>
      </c>
    </row>
    <row r="23" spans="1:33" ht="18.75" x14ac:dyDescent="0.25">
      <c r="A23" s="10">
        <v>55</v>
      </c>
      <c r="B23" s="74" t="s">
        <v>147</v>
      </c>
      <c r="C23" s="75" t="s">
        <v>147</v>
      </c>
      <c r="D23" s="75" t="s">
        <v>147</v>
      </c>
      <c r="E23" s="75" t="s">
        <v>147</v>
      </c>
      <c r="F23" s="75" t="s">
        <v>147</v>
      </c>
      <c r="G23" s="75" t="s">
        <v>147</v>
      </c>
      <c r="H23" s="75" t="s">
        <v>147</v>
      </c>
      <c r="I23" s="75" t="s">
        <v>147</v>
      </c>
      <c r="J23" s="75" t="s">
        <v>147</v>
      </c>
      <c r="K23" s="75" t="s">
        <v>147</v>
      </c>
      <c r="L23" s="75" t="s">
        <v>147</v>
      </c>
      <c r="M23" s="75" t="s">
        <v>147</v>
      </c>
      <c r="N23" s="79" t="s">
        <v>147</v>
      </c>
      <c r="O23" s="11">
        <v>7</v>
      </c>
      <c r="P23" s="11">
        <v>19</v>
      </c>
      <c r="Q23" s="11">
        <v>75</v>
      </c>
      <c r="R23" s="11">
        <v>127</v>
      </c>
      <c r="S23" s="11">
        <v>132</v>
      </c>
      <c r="T23" s="11">
        <v>15</v>
      </c>
      <c r="U23" s="12">
        <v>375</v>
      </c>
      <c r="V23" s="13">
        <f t="shared" si="0"/>
        <v>1.8666666666666668E-2</v>
      </c>
      <c r="W23" s="13">
        <f t="shared" si="0"/>
        <v>5.0666666666666665E-2</v>
      </c>
      <c r="X23" s="13">
        <f t="shared" si="0"/>
        <v>0.2</v>
      </c>
      <c r="Y23" s="13">
        <f t="shared" si="0"/>
        <v>0.33866666666666667</v>
      </c>
      <c r="Z23" s="13">
        <f t="shared" si="0"/>
        <v>0.35199999999999998</v>
      </c>
      <c r="AA23" s="14">
        <f t="shared" si="0"/>
        <v>0.04</v>
      </c>
      <c r="AB23" s="15">
        <f t="shared" si="1"/>
        <v>7.2222222222222215E-2</v>
      </c>
      <c r="AC23" s="16">
        <f t="shared" si="2"/>
        <v>0.92777777777777781</v>
      </c>
      <c r="AD23" s="17">
        <v>3.99</v>
      </c>
      <c r="AE23" s="17">
        <v>0.98</v>
      </c>
      <c r="AF23" s="43">
        <v>4</v>
      </c>
      <c r="AG23" s="43">
        <v>5</v>
      </c>
    </row>
    <row r="24" spans="1:33" s="2" customFormat="1" ht="18.75" x14ac:dyDescent="0.25">
      <c r="A24" s="10">
        <v>56</v>
      </c>
      <c r="B24" s="74" t="s">
        <v>148</v>
      </c>
      <c r="C24" s="75" t="s">
        <v>148</v>
      </c>
      <c r="D24" s="75" t="s">
        <v>148</v>
      </c>
      <c r="E24" s="75" t="s">
        <v>148</v>
      </c>
      <c r="F24" s="75" t="s">
        <v>148</v>
      </c>
      <c r="G24" s="75" t="s">
        <v>148</v>
      </c>
      <c r="H24" s="75" t="s">
        <v>148</v>
      </c>
      <c r="I24" s="75" t="s">
        <v>148</v>
      </c>
      <c r="J24" s="75" t="s">
        <v>148</v>
      </c>
      <c r="K24" s="75" t="s">
        <v>148</v>
      </c>
      <c r="L24" s="75" t="s">
        <v>148</v>
      </c>
      <c r="M24" s="75" t="s">
        <v>148</v>
      </c>
      <c r="N24" s="79" t="s">
        <v>148</v>
      </c>
      <c r="O24" s="11">
        <v>8</v>
      </c>
      <c r="P24" s="11">
        <v>14</v>
      </c>
      <c r="Q24" s="11">
        <v>76</v>
      </c>
      <c r="R24" s="11">
        <v>126</v>
      </c>
      <c r="S24" s="11">
        <v>145</v>
      </c>
      <c r="T24" s="11">
        <v>6</v>
      </c>
      <c r="U24" s="12">
        <v>375</v>
      </c>
      <c r="V24" s="13">
        <f t="shared" ref="V24:V25" si="3">O24/$U24</f>
        <v>2.1333333333333333E-2</v>
      </c>
      <c r="W24" s="13">
        <f t="shared" ref="W24:W25" si="4">P24/$U24</f>
        <v>3.7333333333333336E-2</v>
      </c>
      <c r="X24" s="13">
        <f t="shared" ref="X24:X25" si="5">Q24/$U24</f>
        <v>0.20266666666666666</v>
      </c>
      <c r="Y24" s="13">
        <f t="shared" ref="Y24:Y25" si="6">R24/$U24</f>
        <v>0.33600000000000002</v>
      </c>
      <c r="Z24" s="13">
        <f t="shared" ref="Z24:Z25" si="7">S24/$U24</f>
        <v>0.38666666666666666</v>
      </c>
      <c r="AA24" s="14">
        <f t="shared" ref="AA24:AA25" si="8">T24/$U24</f>
        <v>1.6E-2</v>
      </c>
      <c r="AB24" s="15">
        <f t="shared" ref="AB24:AB25" si="9">(O24+P24)/(O24+P24+Q24+R24+S24)</f>
        <v>5.9620596205962058E-2</v>
      </c>
      <c r="AC24" s="16">
        <f t="shared" ref="AC24:AC25" si="10">(Q24+R24+S24)/(O24+P24+Q24+R24+S24)</f>
        <v>0.94037940379403795</v>
      </c>
      <c r="AD24" s="17">
        <v>4.05</v>
      </c>
      <c r="AE24" s="17">
        <v>0.97</v>
      </c>
      <c r="AF24" s="43">
        <v>4</v>
      </c>
      <c r="AG24" s="43">
        <v>5</v>
      </c>
    </row>
    <row r="25" spans="1:33" s="2" customFormat="1" ht="18.75" x14ac:dyDescent="0.25">
      <c r="A25" s="10">
        <v>57</v>
      </c>
      <c r="B25" s="74" t="s">
        <v>149</v>
      </c>
      <c r="C25" s="75" t="s">
        <v>149</v>
      </c>
      <c r="D25" s="75" t="s">
        <v>149</v>
      </c>
      <c r="E25" s="75" t="s">
        <v>149</v>
      </c>
      <c r="F25" s="75" t="s">
        <v>149</v>
      </c>
      <c r="G25" s="75" t="s">
        <v>149</v>
      </c>
      <c r="H25" s="75" t="s">
        <v>149</v>
      </c>
      <c r="I25" s="75" t="s">
        <v>149</v>
      </c>
      <c r="J25" s="75" t="s">
        <v>149</v>
      </c>
      <c r="K25" s="75" t="s">
        <v>149</v>
      </c>
      <c r="L25" s="75" t="s">
        <v>149</v>
      </c>
      <c r="M25" s="75" t="s">
        <v>149</v>
      </c>
      <c r="N25" s="79" t="s">
        <v>149</v>
      </c>
      <c r="O25" s="11">
        <v>11</v>
      </c>
      <c r="P25" s="11">
        <v>26</v>
      </c>
      <c r="Q25" s="11">
        <v>77</v>
      </c>
      <c r="R25" s="11">
        <v>115</v>
      </c>
      <c r="S25" s="11">
        <v>110</v>
      </c>
      <c r="T25" s="11">
        <v>36</v>
      </c>
      <c r="U25" s="12">
        <v>375</v>
      </c>
      <c r="V25" s="13">
        <f t="shared" si="3"/>
        <v>2.9333333333333333E-2</v>
      </c>
      <c r="W25" s="13">
        <f t="shared" si="4"/>
        <v>6.933333333333333E-2</v>
      </c>
      <c r="X25" s="13">
        <f t="shared" si="5"/>
        <v>0.20533333333333334</v>
      </c>
      <c r="Y25" s="13">
        <f t="shared" si="6"/>
        <v>0.30666666666666664</v>
      </c>
      <c r="Z25" s="13">
        <f t="shared" si="7"/>
        <v>0.29333333333333333</v>
      </c>
      <c r="AA25" s="14">
        <f t="shared" si="8"/>
        <v>9.6000000000000002E-2</v>
      </c>
      <c r="AB25" s="15">
        <f t="shared" si="9"/>
        <v>0.10914454277286136</v>
      </c>
      <c r="AC25" s="16">
        <f t="shared" si="10"/>
        <v>0.89085545722713866</v>
      </c>
      <c r="AD25" s="17">
        <v>3.85</v>
      </c>
      <c r="AE25" s="17">
        <v>1.06</v>
      </c>
      <c r="AF25" s="43">
        <v>4</v>
      </c>
      <c r="AG25" s="43">
        <v>4</v>
      </c>
    </row>
    <row r="26" spans="1:33" s="2" customFormat="1" ht="18.75" x14ac:dyDescent="0.25">
      <c r="A26" s="32" t="s">
        <v>191</v>
      </c>
      <c r="B26" s="33"/>
      <c r="C26" s="33"/>
      <c r="D26" s="33"/>
      <c r="E26" s="33"/>
      <c r="F26" s="33"/>
      <c r="G26" s="33"/>
      <c r="H26" s="33"/>
      <c r="I26" s="33"/>
      <c r="J26" s="33"/>
      <c r="K26" s="33"/>
      <c r="L26" s="33"/>
      <c r="M26" s="33"/>
      <c r="N26" s="33"/>
      <c r="O26" s="25">
        <f>+SUM(O20:O25)</f>
        <v>66</v>
      </c>
      <c r="P26" s="25">
        <f t="shared" ref="P26:U26" si="11">+SUM(P20:P25)</f>
        <v>111</v>
      </c>
      <c r="Q26" s="25">
        <f t="shared" si="11"/>
        <v>413</v>
      </c>
      <c r="R26" s="25">
        <f t="shared" si="11"/>
        <v>699</v>
      </c>
      <c r="S26" s="25">
        <f t="shared" si="11"/>
        <v>836</v>
      </c>
      <c r="T26" s="25">
        <f t="shared" si="11"/>
        <v>125</v>
      </c>
      <c r="U26" s="25">
        <f t="shared" si="11"/>
        <v>2250</v>
      </c>
      <c r="V26" s="26">
        <f>O26/$U26</f>
        <v>2.9333333333333333E-2</v>
      </c>
      <c r="W26" s="26">
        <f t="shared" ref="W26:AA26" si="12">P26/$U26</f>
        <v>4.9333333333333333E-2</v>
      </c>
      <c r="X26" s="26">
        <f t="shared" si="12"/>
        <v>0.18355555555555556</v>
      </c>
      <c r="Y26" s="26">
        <f t="shared" si="12"/>
        <v>0.31066666666666665</v>
      </c>
      <c r="Z26" s="26">
        <f t="shared" si="12"/>
        <v>0.37155555555555553</v>
      </c>
      <c r="AA26" s="27">
        <f t="shared" si="12"/>
        <v>5.5555555555555552E-2</v>
      </c>
      <c r="AB26" s="28">
        <f>(O26+P26)/(O26+P26+Q26+R26+S26)</f>
        <v>8.3294117647058824E-2</v>
      </c>
      <c r="AC26" s="29">
        <f>(Q26+R26+S26)/(O26+P26+Q26+R26+S26)</f>
        <v>0.91670588235294115</v>
      </c>
      <c r="AD26" s="30">
        <f>+SUMPRODUCT(O26:S26,O19:S19)/SUM(O26:S26)</f>
        <v>4.0014117647058827</v>
      </c>
      <c r="AE26" s="23"/>
      <c r="AF26" s="31">
        <f>+MEDIAN(AF20:AF25)</f>
        <v>4</v>
      </c>
      <c r="AG26" s="24"/>
    </row>
    <row r="32" spans="1:33" ht="15.75" thickBot="1" x14ac:dyDescent="0.3">
      <c r="A32" s="2"/>
      <c r="B32" s="2"/>
      <c r="C32" s="2"/>
      <c r="D32" s="2"/>
      <c r="E32" s="2"/>
      <c r="F32" s="2"/>
      <c r="G32" s="2"/>
      <c r="H32" s="2"/>
      <c r="I32" s="2"/>
      <c r="J32" s="2"/>
      <c r="K32" s="2"/>
      <c r="L32" s="2"/>
      <c r="M32" s="2"/>
      <c r="N32" s="2"/>
      <c r="O32" s="2"/>
      <c r="P32" s="2"/>
      <c r="Q32" s="2"/>
      <c r="R32" s="2"/>
      <c r="S32" s="2"/>
      <c r="T32" s="2"/>
      <c r="U32" s="2"/>
      <c r="V32" s="2"/>
      <c r="W32" s="2"/>
    </row>
    <row r="33" spans="1:33" ht="15" customHeight="1" x14ac:dyDescent="0.25">
      <c r="A33" s="80" t="s">
        <v>187</v>
      </c>
      <c r="B33" s="81"/>
      <c r="C33" s="81"/>
      <c r="D33" s="81"/>
      <c r="E33" s="81"/>
      <c r="F33" s="81"/>
      <c r="G33" s="81"/>
      <c r="H33" s="81"/>
      <c r="I33" s="81"/>
      <c r="J33" s="81"/>
      <c r="K33" s="82"/>
      <c r="L33" s="2"/>
      <c r="M33" s="2"/>
      <c r="N33" s="2"/>
      <c r="O33" s="2"/>
      <c r="P33" s="2"/>
      <c r="Q33" s="2"/>
      <c r="R33" s="2"/>
      <c r="S33" s="2"/>
      <c r="T33" s="2"/>
      <c r="U33" s="2"/>
      <c r="V33" s="2"/>
      <c r="W33" s="2"/>
    </row>
    <row r="34" spans="1:33" ht="15" customHeight="1" thickBot="1" x14ac:dyDescent="0.3">
      <c r="A34" s="83"/>
      <c r="B34" s="84"/>
      <c r="C34" s="84"/>
      <c r="D34" s="84"/>
      <c r="E34" s="84"/>
      <c r="F34" s="84"/>
      <c r="G34" s="84"/>
      <c r="H34" s="84"/>
      <c r="I34" s="84"/>
      <c r="J34" s="84"/>
      <c r="K34" s="85"/>
      <c r="L34" s="2"/>
      <c r="M34" s="2"/>
      <c r="N34" s="2"/>
      <c r="O34" s="2"/>
      <c r="P34" s="2"/>
      <c r="Q34" s="2"/>
      <c r="R34" s="2"/>
      <c r="S34" s="2"/>
      <c r="T34" s="2"/>
      <c r="U34" s="2"/>
      <c r="V34" s="2"/>
      <c r="W34" s="2"/>
    </row>
    <row r="35" spans="1:33" ht="18.75" x14ac:dyDescent="0.3">
      <c r="A35" s="86" t="s">
        <v>195</v>
      </c>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row>
    <row r="36" spans="1:33" x14ac:dyDescent="0.25">
      <c r="A36" s="92" t="s">
        <v>926</v>
      </c>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row>
    <row r="37" spans="1:33" x14ac:dyDescent="0.25">
      <c r="A37" s="92" t="s">
        <v>927</v>
      </c>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row>
    <row r="38" spans="1:33" x14ac:dyDescent="0.25">
      <c r="A38" s="92" t="s">
        <v>928</v>
      </c>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row>
    <row r="39" spans="1:33" x14ac:dyDescent="0.25">
      <c r="A39" s="92" t="s">
        <v>929</v>
      </c>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row>
    <row r="40" spans="1:33" x14ac:dyDescent="0.25">
      <c r="A40" s="92" t="s">
        <v>930</v>
      </c>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row>
    <row r="41" spans="1:33" x14ac:dyDescent="0.25">
      <c r="A41" s="92" t="s">
        <v>931</v>
      </c>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row>
    <row r="42" spans="1:33" x14ac:dyDescent="0.25">
      <c r="A42" s="92" t="s">
        <v>932</v>
      </c>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row>
    <row r="43" spans="1:33" x14ac:dyDescent="0.25">
      <c r="A43" s="92"/>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row>
    <row r="44" spans="1:33" x14ac:dyDescent="0.25">
      <c r="A44" s="50"/>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row>
    <row r="45" spans="1:33"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x14ac:dyDescent="0.25">
      <c r="H46" s="2"/>
      <c r="I46" s="2"/>
      <c r="J46" s="2"/>
      <c r="K46" s="2"/>
      <c r="L46" s="2"/>
      <c r="M46" s="2"/>
    </row>
    <row r="47" spans="1:33" x14ac:dyDescent="0.25">
      <c r="H47" s="2"/>
      <c r="I47" s="2"/>
      <c r="J47" s="2"/>
      <c r="K47" s="2"/>
      <c r="L47" s="2"/>
      <c r="M47" s="2"/>
    </row>
    <row r="48" spans="1:33" x14ac:dyDescent="0.25">
      <c r="H48" s="2"/>
      <c r="I48" s="2"/>
      <c r="J48" s="2"/>
      <c r="K48" s="2"/>
      <c r="L48" s="2"/>
      <c r="M48" s="2"/>
      <c r="U48" s="2"/>
      <c r="V48" s="2"/>
      <c r="W48" s="2"/>
      <c r="X48" s="2"/>
      <c r="Y48" s="2"/>
      <c r="Z48" s="2"/>
    </row>
    <row r="49" spans="8:26" x14ac:dyDescent="0.25">
      <c r="H49" s="2"/>
      <c r="I49" s="2"/>
      <c r="J49" s="2"/>
      <c r="K49" s="2"/>
      <c r="L49" s="2"/>
      <c r="M49" s="2"/>
      <c r="U49" s="2"/>
      <c r="V49" s="2"/>
      <c r="W49" s="2"/>
      <c r="X49" s="2"/>
      <c r="Y49" s="2"/>
      <c r="Z49" s="2"/>
    </row>
    <row r="50" spans="8:26" x14ac:dyDescent="0.25">
      <c r="H50" s="2"/>
      <c r="I50" s="2"/>
      <c r="J50" s="2"/>
      <c r="K50" s="2"/>
      <c r="L50" s="2"/>
      <c r="M50" s="2"/>
      <c r="U50" s="2"/>
      <c r="V50" s="2"/>
      <c r="W50" s="2"/>
      <c r="X50" s="2"/>
      <c r="Y50" s="2"/>
      <c r="Z50" s="2"/>
    </row>
    <row r="51" spans="8:26" x14ac:dyDescent="0.25">
      <c r="H51" s="2"/>
      <c r="I51" s="2"/>
      <c r="J51" s="2"/>
      <c r="K51" s="2"/>
      <c r="L51" s="2"/>
      <c r="M51" s="2"/>
      <c r="U51" s="2"/>
      <c r="V51" s="2"/>
      <c r="W51" s="2"/>
      <c r="X51" s="2"/>
      <c r="Y51" s="2"/>
      <c r="Z51" s="2"/>
    </row>
    <row r="52" spans="8:26" x14ac:dyDescent="0.25">
      <c r="H52" s="2"/>
      <c r="I52" s="2"/>
      <c r="J52" s="2"/>
      <c r="K52" s="2"/>
      <c r="L52" s="2"/>
      <c r="M52" s="2"/>
      <c r="U52" s="2"/>
      <c r="V52" s="2"/>
      <c r="W52" s="2"/>
      <c r="X52" s="2"/>
      <c r="Y52" s="2"/>
      <c r="Z52" s="2"/>
    </row>
    <row r="53" spans="8:26" x14ac:dyDescent="0.25">
      <c r="H53" s="2"/>
      <c r="I53" s="2"/>
      <c r="J53" s="2"/>
      <c r="K53" s="2"/>
      <c r="L53" s="2"/>
      <c r="M53" s="2"/>
      <c r="U53" s="2"/>
      <c r="V53" s="2"/>
      <c r="W53" s="2"/>
      <c r="X53" s="2"/>
      <c r="Y53" s="2"/>
      <c r="Z53" s="2"/>
    </row>
    <row r="54" spans="8:26" x14ac:dyDescent="0.25">
      <c r="H54" s="2"/>
      <c r="I54" s="2"/>
      <c r="J54" s="2"/>
      <c r="K54" s="2"/>
      <c r="L54" s="2"/>
      <c r="M54" s="2"/>
      <c r="U54" s="2"/>
      <c r="V54" s="2"/>
      <c r="W54" s="2"/>
      <c r="X54" s="2"/>
      <c r="Y54" s="2"/>
      <c r="Z54" s="2"/>
    </row>
    <row r="55" spans="8:26" x14ac:dyDescent="0.25">
      <c r="H55" s="2"/>
      <c r="I55" s="2"/>
      <c r="J55" s="2"/>
      <c r="K55" s="2"/>
      <c r="L55" s="2"/>
      <c r="M55" s="2"/>
      <c r="U55" s="2"/>
      <c r="V55" s="2"/>
      <c r="W55" s="2"/>
      <c r="X55" s="2"/>
      <c r="Y55" s="2"/>
      <c r="Z55" s="2"/>
    </row>
    <row r="56" spans="8:26" x14ac:dyDescent="0.25">
      <c r="H56" s="2"/>
      <c r="I56" s="2"/>
      <c r="J56" s="2"/>
      <c r="K56" s="2"/>
      <c r="L56" s="2"/>
      <c r="M56" s="2"/>
      <c r="U56" s="2"/>
      <c r="V56" s="2"/>
      <c r="W56" s="2"/>
      <c r="X56" s="2"/>
      <c r="Y56" s="2"/>
      <c r="Z56" s="2"/>
    </row>
    <row r="57" spans="8:26" x14ac:dyDescent="0.25">
      <c r="H57" s="2"/>
      <c r="I57" s="2"/>
      <c r="J57" s="2"/>
      <c r="K57" s="2"/>
      <c r="L57" s="2"/>
      <c r="M57" s="2"/>
      <c r="U57" s="2"/>
      <c r="V57" s="2"/>
      <c r="W57" s="2"/>
      <c r="X57" s="2"/>
      <c r="Y57" s="2"/>
      <c r="Z57" s="2"/>
    </row>
    <row r="58" spans="8:26" x14ac:dyDescent="0.25">
      <c r="U58" s="2"/>
      <c r="V58" s="2"/>
      <c r="W58" s="2"/>
      <c r="X58" s="2"/>
      <c r="Y58" s="2"/>
      <c r="Z58" s="2"/>
    </row>
    <row r="59" spans="8:26" x14ac:dyDescent="0.25">
      <c r="U59" s="2"/>
      <c r="V59" s="2"/>
      <c r="W59" s="2"/>
      <c r="X59" s="2"/>
      <c r="Y59" s="2"/>
      <c r="Z59" s="2"/>
    </row>
    <row r="60" spans="8:26" x14ac:dyDescent="0.25">
      <c r="U60" s="2"/>
      <c r="V60" s="2"/>
      <c r="W60" s="2"/>
      <c r="X60" s="2"/>
      <c r="Y60" s="2"/>
      <c r="Z60" s="2"/>
    </row>
    <row r="61" spans="8:26" x14ac:dyDescent="0.25">
      <c r="U61" s="2"/>
      <c r="V61" s="2"/>
      <c r="W61" s="2"/>
      <c r="X61" s="2"/>
      <c r="Y61" s="2"/>
      <c r="Z61" s="2"/>
    </row>
  </sheetData>
  <sheetProtection sheet="1" objects="1" scenarios="1"/>
  <mergeCells count="20">
    <mergeCell ref="A39:AG39"/>
    <mergeCell ref="A40:AG40"/>
    <mergeCell ref="A41:AG41"/>
    <mergeCell ref="A42:AG42"/>
    <mergeCell ref="A43:AG43"/>
    <mergeCell ref="A5:AG5"/>
    <mergeCell ref="A7:AG7"/>
    <mergeCell ref="A33:K34"/>
    <mergeCell ref="B23:N23"/>
    <mergeCell ref="B24:N24"/>
    <mergeCell ref="B25:N25"/>
    <mergeCell ref="A12:AG12"/>
    <mergeCell ref="B20:N20"/>
    <mergeCell ref="B21:N21"/>
    <mergeCell ref="B22:N22"/>
    <mergeCell ref="A35:AG35"/>
    <mergeCell ref="A36:AG36"/>
    <mergeCell ref="A37:AG37"/>
    <mergeCell ref="A38:AG38"/>
    <mergeCell ref="A6:AG6"/>
  </mergeCells>
  <pageMargins left="0.7" right="0.7" top="0.75" bottom="0.75" header="0.3" footer="0.3"/>
  <pageSetup paperSize="9" scale="2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7"/>
  <sheetViews>
    <sheetView showGridLines="0" view="pageBreakPreview" zoomScale="60" zoomScaleNormal="40" workbookViewId="0">
      <selection activeCell="AA57" sqref="AA57:AJ74"/>
    </sheetView>
  </sheetViews>
  <sheetFormatPr baseColWidth="10" defaultRowHeight="15" x14ac:dyDescent="0.25"/>
  <cols>
    <col min="30" max="30" width="24.140625" bestFit="1" customWidth="1"/>
    <col min="31" max="31" width="22.28515625" bestFit="1" customWidth="1"/>
    <col min="32" max="32" width="13" bestFit="1" customWidth="1"/>
  </cols>
  <sheetData>
    <row r="1" spans="1:44" s="2" customFormat="1" x14ac:dyDescent="0.25">
      <c r="AJ1" s="41"/>
      <c r="AK1" s="41"/>
      <c r="AL1" s="41"/>
      <c r="AM1" s="41"/>
      <c r="AN1" s="41"/>
      <c r="AO1" s="41"/>
      <c r="AP1" s="41"/>
      <c r="AQ1" s="41"/>
      <c r="AR1" s="41"/>
    </row>
    <row r="2" spans="1:44" s="2" customFormat="1" x14ac:dyDescent="0.25">
      <c r="AJ2" s="41"/>
      <c r="AK2" s="41"/>
      <c r="AL2" s="41"/>
      <c r="AM2" s="41"/>
      <c r="AN2" s="41"/>
      <c r="AO2" s="41"/>
      <c r="AP2" s="41"/>
      <c r="AQ2" s="41"/>
      <c r="AR2" s="41"/>
    </row>
    <row r="3" spans="1:44" s="2" customFormat="1" x14ac:dyDescent="0.25">
      <c r="AJ3" s="41"/>
      <c r="AK3" s="41"/>
      <c r="AL3" s="41"/>
      <c r="AM3" s="41"/>
      <c r="AN3" s="41"/>
      <c r="AO3" s="41"/>
      <c r="AP3" s="41"/>
      <c r="AQ3" s="41"/>
      <c r="AR3" s="41"/>
    </row>
    <row r="4" spans="1:44" s="2" customFormat="1" x14ac:dyDescent="0.25">
      <c r="AJ4" s="41"/>
      <c r="AK4" s="41"/>
      <c r="AL4" s="41"/>
      <c r="AM4" s="41"/>
      <c r="AN4" s="41"/>
      <c r="AO4" s="41"/>
      <c r="AP4" s="41"/>
      <c r="AQ4" s="41"/>
      <c r="AR4" s="41"/>
    </row>
    <row r="5" spans="1:44" s="2" customFormat="1" x14ac:dyDescent="0.25">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41"/>
      <c r="AK5" s="41"/>
      <c r="AL5" s="41"/>
      <c r="AM5" s="41"/>
      <c r="AN5" s="41"/>
      <c r="AO5" s="41"/>
      <c r="AP5" s="41"/>
      <c r="AQ5" s="41"/>
      <c r="AR5" s="41"/>
    </row>
    <row r="6" spans="1:44" s="2" customFormat="1" ht="15" customHeight="1" x14ac:dyDescent="0.25">
      <c r="A6" s="88" t="s">
        <v>810</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41"/>
      <c r="AK6" s="41"/>
      <c r="AL6" s="41"/>
      <c r="AM6" s="41"/>
      <c r="AN6" s="41"/>
      <c r="AO6" s="41"/>
      <c r="AP6" s="41"/>
      <c r="AQ6" s="41"/>
      <c r="AR6" s="41"/>
    </row>
    <row r="7" spans="1:44" s="2" customFormat="1" x14ac:dyDescent="0.25">
      <c r="A7" s="94" t="s">
        <v>648</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41"/>
      <c r="AK7" s="41"/>
      <c r="AL7" s="41"/>
      <c r="AM7" s="41"/>
      <c r="AN7" s="41"/>
      <c r="AO7" s="41"/>
      <c r="AP7" s="41"/>
      <c r="AQ7" s="41"/>
      <c r="AR7" s="41"/>
    </row>
    <row r="8" spans="1:44" s="2" customFormat="1" x14ac:dyDescent="0.25">
      <c r="AJ8" s="41"/>
      <c r="AK8" s="41"/>
      <c r="AL8" s="41"/>
      <c r="AM8" s="41"/>
      <c r="AN8" s="41"/>
      <c r="AO8" s="41"/>
      <c r="AP8" s="41"/>
      <c r="AQ8" s="41"/>
      <c r="AR8" s="41"/>
    </row>
    <row r="9" spans="1:44" s="2" customFormat="1" ht="15.75" customHeight="1" x14ac:dyDescent="0.25">
      <c r="AJ9" s="41"/>
      <c r="AK9" s="41"/>
      <c r="AL9" s="41"/>
      <c r="AM9" s="41"/>
      <c r="AN9" s="41"/>
      <c r="AO9" s="41"/>
      <c r="AP9" s="41"/>
      <c r="AQ9" s="41"/>
      <c r="AR9" s="41"/>
    </row>
    <row r="10" spans="1:44" s="2" customFormat="1" ht="15.75" customHeight="1" x14ac:dyDescent="0.25">
      <c r="AJ10" s="41"/>
      <c r="AK10" s="41"/>
      <c r="AL10" s="41"/>
      <c r="AM10" s="41"/>
      <c r="AN10" s="41"/>
      <c r="AO10" s="41"/>
      <c r="AP10" s="41"/>
      <c r="AQ10" s="41"/>
      <c r="AR10" s="41"/>
    </row>
    <row r="11" spans="1:44" s="2" customFormat="1" x14ac:dyDescent="0.25">
      <c r="AJ11" s="41"/>
      <c r="AK11" s="41"/>
      <c r="AL11" s="41"/>
      <c r="AM11" s="41"/>
      <c r="AN11" s="41"/>
      <c r="AO11" s="41"/>
      <c r="AP11" s="41"/>
      <c r="AQ11" s="41"/>
      <c r="AR11" s="41"/>
    </row>
    <row r="12" spans="1:44" s="2" customFormat="1" ht="18.75" customHeight="1" x14ac:dyDescent="0.25">
      <c r="A12" s="62" t="s">
        <v>74</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44" s="2" customFormat="1" ht="18.75" customHeight="1" x14ac:dyDescent="0.25"/>
    <row r="14" spans="1:44" s="2" customFormat="1" ht="18.75" customHeight="1" x14ac:dyDescent="0.25"/>
    <row r="15" spans="1:44" s="2" customFormat="1" ht="18.75" customHeight="1" x14ac:dyDescent="0.25"/>
    <row r="16" spans="1:44" ht="15.75" thickBot="1" x14ac:dyDescent="0.3"/>
    <row r="17" spans="1:35"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35" ht="18.75" x14ac:dyDescent="0.25">
      <c r="A18" s="10">
        <v>58</v>
      </c>
      <c r="B18" s="74" t="s">
        <v>150</v>
      </c>
      <c r="C18" s="75" t="s">
        <v>150</v>
      </c>
      <c r="D18" s="75" t="s">
        <v>150</v>
      </c>
      <c r="E18" s="75" t="s">
        <v>150</v>
      </c>
      <c r="F18" s="75" t="s">
        <v>150</v>
      </c>
      <c r="G18" s="75" t="s">
        <v>150</v>
      </c>
      <c r="H18" s="75" t="s">
        <v>150</v>
      </c>
      <c r="I18" s="75" t="s">
        <v>150</v>
      </c>
      <c r="J18" s="75" t="s">
        <v>150</v>
      </c>
      <c r="K18" s="75" t="s">
        <v>150</v>
      </c>
      <c r="L18" s="75" t="s">
        <v>150</v>
      </c>
      <c r="M18" s="75" t="s">
        <v>150</v>
      </c>
      <c r="N18" s="75" t="s">
        <v>150</v>
      </c>
      <c r="O18" s="75" t="s">
        <v>150</v>
      </c>
      <c r="P18" s="79" t="s">
        <v>150</v>
      </c>
      <c r="Q18" s="11">
        <v>30</v>
      </c>
      <c r="R18" s="11">
        <v>37</v>
      </c>
      <c r="S18" s="11">
        <v>82</v>
      </c>
      <c r="T18" s="11">
        <v>101</v>
      </c>
      <c r="U18" s="11">
        <v>85</v>
      </c>
      <c r="V18" s="11">
        <v>40</v>
      </c>
      <c r="W18" s="12">
        <v>375</v>
      </c>
      <c r="X18" s="13">
        <f t="shared" ref="X18:AC21" si="0">Q18/$W18</f>
        <v>0.08</v>
      </c>
      <c r="Y18" s="13">
        <f t="shared" si="0"/>
        <v>9.8666666666666666E-2</v>
      </c>
      <c r="Z18" s="13">
        <f t="shared" si="0"/>
        <v>0.21866666666666668</v>
      </c>
      <c r="AA18" s="13">
        <f t="shared" si="0"/>
        <v>0.26933333333333331</v>
      </c>
      <c r="AB18" s="13">
        <f t="shared" si="0"/>
        <v>0.22666666666666666</v>
      </c>
      <c r="AC18" s="14">
        <f t="shared" si="0"/>
        <v>0.10666666666666667</v>
      </c>
      <c r="AD18" s="15">
        <f t="shared" ref="AD18:AD21" si="1">(Q18+R18)/(Q18+R18+S18+T18+U18)</f>
        <v>0.2</v>
      </c>
      <c r="AE18" s="16">
        <f t="shared" ref="AE18:AE21" si="2">(S18+T18+U18)/(Q18+R18+S18+T18+U18)</f>
        <v>0.8</v>
      </c>
      <c r="AF18" s="18">
        <v>3.52</v>
      </c>
      <c r="AG18" s="18">
        <v>1.23</v>
      </c>
      <c r="AH18" s="46">
        <v>4</v>
      </c>
      <c r="AI18" s="46">
        <v>4</v>
      </c>
    </row>
    <row r="19" spans="1:35" ht="18.75" x14ac:dyDescent="0.25">
      <c r="A19" s="10">
        <v>59</v>
      </c>
      <c r="B19" s="74" t="s">
        <v>151</v>
      </c>
      <c r="C19" s="75" t="s">
        <v>151</v>
      </c>
      <c r="D19" s="75" t="s">
        <v>151</v>
      </c>
      <c r="E19" s="75" t="s">
        <v>151</v>
      </c>
      <c r="F19" s="75" t="s">
        <v>151</v>
      </c>
      <c r="G19" s="75" t="s">
        <v>151</v>
      </c>
      <c r="H19" s="75" t="s">
        <v>151</v>
      </c>
      <c r="I19" s="75" t="s">
        <v>151</v>
      </c>
      <c r="J19" s="75" t="s">
        <v>151</v>
      </c>
      <c r="K19" s="75" t="s">
        <v>151</v>
      </c>
      <c r="L19" s="75" t="s">
        <v>151</v>
      </c>
      <c r="M19" s="75" t="s">
        <v>151</v>
      </c>
      <c r="N19" s="75" t="s">
        <v>151</v>
      </c>
      <c r="O19" s="75" t="s">
        <v>151</v>
      </c>
      <c r="P19" s="79" t="s">
        <v>151</v>
      </c>
      <c r="Q19" s="11">
        <v>40</v>
      </c>
      <c r="R19" s="11">
        <v>36</v>
      </c>
      <c r="S19" s="11">
        <v>68</v>
      </c>
      <c r="T19" s="11">
        <v>91</v>
      </c>
      <c r="U19" s="11">
        <v>108</v>
      </c>
      <c r="V19" s="11">
        <v>32</v>
      </c>
      <c r="W19" s="12">
        <v>375</v>
      </c>
      <c r="X19" s="13">
        <f t="shared" si="0"/>
        <v>0.10666666666666667</v>
      </c>
      <c r="Y19" s="13">
        <f t="shared" si="0"/>
        <v>9.6000000000000002E-2</v>
      </c>
      <c r="Z19" s="13">
        <f t="shared" si="0"/>
        <v>0.18133333333333335</v>
      </c>
      <c r="AA19" s="13">
        <f t="shared" si="0"/>
        <v>0.24266666666666667</v>
      </c>
      <c r="AB19" s="13">
        <f t="shared" si="0"/>
        <v>0.28799999999999998</v>
      </c>
      <c r="AC19" s="14">
        <f t="shared" si="0"/>
        <v>8.533333333333333E-2</v>
      </c>
      <c r="AD19" s="15">
        <f t="shared" si="1"/>
        <v>0.22157434402332363</v>
      </c>
      <c r="AE19" s="16">
        <f t="shared" si="2"/>
        <v>0.77842565597667635</v>
      </c>
      <c r="AF19" s="18">
        <v>3.56</v>
      </c>
      <c r="AG19" s="18">
        <v>1.34</v>
      </c>
      <c r="AH19" s="46">
        <v>4</v>
      </c>
      <c r="AI19" s="46">
        <v>5</v>
      </c>
    </row>
    <row r="20" spans="1:35" ht="18.75" x14ac:dyDescent="0.25">
      <c r="A20" s="10">
        <v>60</v>
      </c>
      <c r="B20" s="74" t="s">
        <v>152</v>
      </c>
      <c r="C20" s="75" t="s">
        <v>152</v>
      </c>
      <c r="D20" s="75" t="s">
        <v>152</v>
      </c>
      <c r="E20" s="75" t="s">
        <v>152</v>
      </c>
      <c r="F20" s="75" t="s">
        <v>152</v>
      </c>
      <c r="G20" s="75" t="s">
        <v>152</v>
      </c>
      <c r="H20" s="75" t="s">
        <v>152</v>
      </c>
      <c r="I20" s="75" t="s">
        <v>152</v>
      </c>
      <c r="J20" s="75" t="s">
        <v>152</v>
      </c>
      <c r="K20" s="75" t="s">
        <v>152</v>
      </c>
      <c r="L20" s="75" t="s">
        <v>152</v>
      </c>
      <c r="M20" s="75" t="s">
        <v>152</v>
      </c>
      <c r="N20" s="75" t="s">
        <v>152</v>
      </c>
      <c r="O20" s="75" t="s">
        <v>152</v>
      </c>
      <c r="P20" s="79" t="s">
        <v>152</v>
      </c>
      <c r="Q20" s="11">
        <v>40</v>
      </c>
      <c r="R20" s="11">
        <v>47</v>
      </c>
      <c r="S20" s="11">
        <v>74</v>
      </c>
      <c r="T20" s="11">
        <v>85</v>
      </c>
      <c r="U20" s="11">
        <v>91</v>
      </c>
      <c r="V20" s="11">
        <v>38</v>
      </c>
      <c r="W20" s="12">
        <v>375</v>
      </c>
      <c r="X20" s="13">
        <f t="shared" si="0"/>
        <v>0.10666666666666667</v>
      </c>
      <c r="Y20" s="13">
        <f t="shared" si="0"/>
        <v>0.12533333333333332</v>
      </c>
      <c r="Z20" s="13">
        <f t="shared" si="0"/>
        <v>0.19733333333333333</v>
      </c>
      <c r="AA20" s="13">
        <f t="shared" si="0"/>
        <v>0.22666666666666666</v>
      </c>
      <c r="AB20" s="13">
        <f t="shared" si="0"/>
        <v>0.24266666666666667</v>
      </c>
      <c r="AC20" s="14">
        <f t="shared" si="0"/>
        <v>0.10133333333333333</v>
      </c>
      <c r="AD20" s="15">
        <f t="shared" si="1"/>
        <v>0.25816023738872401</v>
      </c>
      <c r="AE20" s="16">
        <f t="shared" si="2"/>
        <v>0.74183976261127593</v>
      </c>
      <c r="AF20" s="18">
        <v>3.42</v>
      </c>
      <c r="AG20" s="18">
        <v>1.33</v>
      </c>
      <c r="AH20" s="46">
        <v>4</v>
      </c>
      <c r="AI20" s="46">
        <v>5</v>
      </c>
    </row>
    <row r="21" spans="1:35" ht="18.75" x14ac:dyDescent="0.25">
      <c r="A21" s="10">
        <v>61</v>
      </c>
      <c r="B21" s="74" t="s">
        <v>153</v>
      </c>
      <c r="C21" s="75" t="s">
        <v>153</v>
      </c>
      <c r="D21" s="75" t="s">
        <v>153</v>
      </c>
      <c r="E21" s="75" t="s">
        <v>153</v>
      </c>
      <c r="F21" s="75" t="s">
        <v>153</v>
      </c>
      <c r="G21" s="75" t="s">
        <v>153</v>
      </c>
      <c r="H21" s="75" t="s">
        <v>153</v>
      </c>
      <c r="I21" s="75" t="s">
        <v>153</v>
      </c>
      <c r="J21" s="75" t="s">
        <v>153</v>
      </c>
      <c r="K21" s="75" t="s">
        <v>153</v>
      </c>
      <c r="L21" s="75" t="s">
        <v>153</v>
      </c>
      <c r="M21" s="75" t="s">
        <v>153</v>
      </c>
      <c r="N21" s="75" t="s">
        <v>153</v>
      </c>
      <c r="O21" s="75" t="s">
        <v>153</v>
      </c>
      <c r="P21" s="79" t="s">
        <v>153</v>
      </c>
      <c r="Q21" s="11">
        <v>22</v>
      </c>
      <c r="R21" s="11">
        <v>15</v>
      </c>
      <c r="S21" s="11">
        <v>60</v>
      </c>
      <c r="T21" s="11">
        <v>73</v>
      </c>
      <c r="U21" s="11">
        <v>95</v>
      </c>
      <c r="V21" s="11">
        <v>110</v>
      </c>
      <c r="W21" s="12">
        <v>375</v>
      </c>
      <c r="X21" s="13">
        <f t="shared" si="0"/>
        <v>5.8666666666666666E-2</v>
      </c>
      <c r="Y21" s="13">
        <f t="shared" si="0"/>
        <v>0.04</v>
      </c>
      <c r="Z21" s="13">
        <f t="shared" si="0"/>
        <v>0.16</v>
      </c>
      <c r="AA21" s="13">
        <f t="shared" si="0"/>
        <v>0.19466666666666665</v>
      </c>
      <c r="AB21" s="13">
        <f t="shared" si="0"/>
        <v>0.25333333333333335</v>
      </c>
      <c r="AC21" s="14">
        <f t="shared" si="0"/>
        <v>0.29333333333333333</v>
      </c>
      <c r="AD21" s="15">
        <f t="shared" si="1"/>
        <v>0.13962264150943396</v>
      </c>
      <c r="AE21" s="16">
        <f t="shared" si="2"/>
        <v>0.86037735849056607</v>
      </c>
      <c r="AF21" s="18">
        <v>3.77</v>
      </c>
      <c r="AG21" s="18">
        <v>1.23</v>
      </c>
      <c r="AH21" s="46">
        <v>4</v>
      </c>
      <c r="AI21" s="46">
        <v>5</v>
      </c>
    </row>
    <row r="22" spans="1:35" s="2" customFormat="1" ht="18.75" x14ac:dyDescent="0.25">
      <c r="A22" s="10">
        <v>62</v>
      </c>
      <c r="B22" s="74" t="s">
        <v>154</v>
      </c>
      <c r="C22" s="75" t="s">
        <v>154</v>
      </c>
      <c r="D22" s="75" t="s">
        <v>154</v>
      </c>
      <c r="E22" s="75" t="s">
        <v>154</v>
      </c>
      <c r="F22" s="75" t="s">
        <v>154</v>
      </c>
      <c r="G22" s="75" t="s">
        <v>154</v>
      </c>
      <c r="H22" s="75" t="s">
        <v>154</v>
      </c>
      <c r="I22" s="75" t="s">
        <v>154</v>
      </c>
      <c r="J22" s="75" t="s">
        <v>154</v>
      </c>
      <c r="K22" s="75" t="s">
        <v>154</v>
      </c>
      <c r="L22" s="75" t="s">
        <v>154</v>
      </c>
      <c r="M22" s="75" t="s">
        <v>154</v>
      </c>
      <c r="N22" s="75" t="s">
        <v>154</v>
      </c>
      <c r="O22" s="75" t="s">
        <v>154</v>
      </c>
      <c r="P22" s="79" t="s">
        <v>154</v>
      </c>
      <c r="Q22" s="11">
        <v>26</v>
      </c>
      <c r="R22" s="11">
        <v>17</v>
      </c>
      <c r="S22" s="11">
        <v>41</v>
      </c>
      <c r="T22" s="11">
        <v>80</v>
      </c>
      <c r="U22" s="11">
        <v>157</v>
      </c>
      <c r="V22" s="11">
        <v>54</v>
      </c>
      <c r="W22" s="12">
        <v>375</v>
      </c>
      <c r="X22" s="13">
        <f t="shared" ref="X22" si="3">Q22/$W22</f>
        <v>6.933333333333333E-2</v>
      </c>
      <c r="Y22" s="13">
        <f t="shared" ref="Y22" si="4">R22/$W22</f>
        <v>4.5333333333333337E-2</v>
      </c>
      <c r="Z22" s="13">
        <f t="shared" ref="Z22" si="5">S22/$W22</f>
        <v>0.10933333333333334</v>
      </c>
      <c r="AA22" s="13">
        <f t="shared" ref="AA22" si="6">T22/$W22</f>
        <v>0.21333333333333335</v>
      </c>
      <c r="AB22" s="13">
        <f t="shared" ref="AB22" si="7">U22/$W22</f>
        <v>0.41866666666666669</v>
      </c>
      <c r="AC22" s="14">
        <f t="shared" ref="AC22" si="8">V22/$W22</f>
        <v>0.14399999999999999</v>
      </c>
      <c r="AD22" s="15">
        <f t="shared" ref="AD22" si="9">(Q22+R22)/(Q22+R22+S22+T22+U22)</f>
        <v>0.13395638629283488</v>
      </c>
      <c r="AE22" s="16">
        <f t="shared" ref="AE22" si="10">(S22+T22+U22)/(Q22+R22+S22+T22+U22)</f>
        <v>0.86604361370716509</v>
      </c>
      <c r="AF22" s="18">
        <v>4.01</v>
      </c>
      <c r="AG22" s="18">
        <v>1.25</v>
      </c>
      <c r="AH22" s="46">
        <v>4</v>
      </c>
      <c r="AI22" s="46">
        <v>5</v>
      </c>
    </row>
    <row r="23" spans="1:35" s="2" customFormat="1" ht="18.75" x14ac:dyDescent="0.25">
      <c r="A23" s="10">
        <v>63</v>
      </c>
      <c r="B23" s="74" t="s">
        <v>185</v>
      </c>
      <c r="C23" s="75" t="s">
        <v>185</v>
      </c>
      <c r="D23" s="75" t="s">
        <v>185</v>
      </c>
      <c r="E23" s="75" t="s">
        <v>185</v>
      </c>
      <c r="F23" s="75" t="s">
        <v>185</v>
      </c>
      <c r="G23" s="75" t="s">
        <v>185</v>
      </c>
      <c r="H23" s="75" t="s">
        <v>185</v>
      </c>
      <c r="I23" s="75" t="s">
        <v>185</v>
      </c>
      <c r="J23" s="75" t="s">
        <v>185</v>
      </c>
      <c r="K23" s="75" t="s">
        <v>185</v>
      </c>
      <c r="L23" s="75" t="s">
        <v>185</v>
      </c>
      <c r="M23" s="75" t="s">
        <v>185</v>
      </c>
      <c r="N23" s="75" t="s">
        <v>185</v>
      </c>
      <c r="O23" s="75" t="s">
        <v>185</v>
      </c>
      <c r="P23" s="79" t="s">
        <v>185</v>
      </c>
      <c r="Q23" s="11">
        <v>15</v>
      </c>
      <c r="R23" s="11">
        <v>12</v>
      </c>
      <c r="S23" s="11">
        <v>33</v>
      </c>
      <c r="T23" s="11">
        <v>62</v>
      </c>
      <c r="U23" s="11">
        <v>149</v>
      </c>
      <c r="V23" s="11">
        <v>104</v>
      </c>
      <c r="W23" s="12">
        <v>375</v>
      </c>
      <c r="X23" s="13">
        <f t="shared" ref="X23" si="11">Q23/$W23</f>
        <v>0.04</v>
      </c>
      <c r="Y23" s="13">
        <f t="shared" ref="Y23" si="12">R23/$W23</f>
        <v>3.2000000000000001E-2</v>
      </c>
      <c r="Z23" s="13">
        <f t="shared" ref="Z23" si="13">S23/$W23</f>
        <v>8.7999999999999995E-2</v>
      </c>
      <c r="AA23" s="13">
        <f t="shared" ref="AA23" si="14">T23/$W23</f>
        <v>0.16533333333333333</v>
      </c>
      <c r="AB23" s="13">
        <f t="shared" ref="AB23" si="15">U23/$W23</f>
        <v>0.39733333333333332</v>
      </c>
      <c r="AC23" s="14">
        <f t="shared" ref="AC23" si="16">V23/$W23</f>
        <v>0.27733333333333332</v>
      </c>
      <c r="AD23" s="15">
        <f t="shared" ref="AD23" si="17">(Q23+R23)/(Q23+R23+S23+T23+U23)</f>
        <v>9.9630996309963096E-2</v>
      </c>
      <c r="AE23" s="16">
        <f t="shared" ref="AE23" si="18">(S23+T23+U23)/(Q23+R23+S23+T23+U23)</f>
        <v>0.90036900369003692</v>
      </c>
      <c r="AF23" s="18">
        <v>4.17</v>
      </c>
      <c r="AG23" s="18">
        <v>1.1499999999999999</v>
      </c>
      <c r="AH23" s="46">
        <v>5</v>
      </c>
      <c r="AI23" s="46">
        <v>5</v>
      </c>
    </row>
    <row r="24" spans="1:35" s="2" customFormat="1" ht="18.75" x14ac:dyDescent="0.25">
      <c r="A24" s="32" t="s">
        <v>191</v>
      </c>
      <c r="B24" s="33"/>
      <c r="C24" s="33"/>
      <c r="D24" s="33"/>
      <c r="E24" s="33"/>
      <c r="F24" s="33"/>
      <c r="G24" s="33"/>
      <c r="H24" s="33"/>
      <c r="I24" s="33"/>
      <c r="J24" s="33"/>
      <c r="K24" s="33"/>
      <c r="L24" s="33"/>
      <c r="M24" s="33"/>
      <c r="N24" s="33"/>
      <c r="O24" s="33"/>
      <c r="P24" s="33"/>
      <c r="Q24" s="25">
        <f t="shared" ref="Q24:V24" si="19">+SUM(Q18:Q23)</f>
        <v>173</v>
      </c>
      <c r="R24" s="25">
        <f t="shared" si="19"/>
        <v>164</v>
      </c>
      <c r="S24" s="25">
        <f t="shared" si="19"/>
        <v>358</v>
      </c>
      <c r="T24" s="25">
        <f t="shared" si="19"/>
        <v>492</v>
      </c>
      <c r="U24" s="25">
        <f t="shared" si="19"/>
        <v>685</v>
      </c>
      <c r="V24" s="25">
        <f t="shared" si="19"/>
        <v>378</v>
      </c>
      <c r="W24" s="25">
        <f>+SUM(W18:W23)</f>
        <v>2250</v>
      </c>
      <c r="X24" s="26">
        <f>Q24/$W24</f>
        <v>7.6888888888888896E-2</v>
      </c>
      <c r="Y24" s="26">
        <f t="shared" ref="Y24:AC24" si="20">R24/$W24</f>
        <v>7.2888888888888892E-2</v>
      </c>
      <c r="Z24" s="26">
        <f t="shared" si="20"/>
        <v>0.15911111111111112</v>
      </c>
      <c r="AA24" s="26">
        <f t="shared" si="20"/>
        <v>0.21866666666666668</v>
      </c>
      <c r="AB24" s="26">
        <f t="shared" si="20"/>
        <v>0.30444444444444446</v>
      </c>
      <c r="AC24" s="27">
        <f t="shared" si="20"/>
        <v>0.16800000000000001</v>
      </c>
      <c r="AD24" s="28">
        <f>(Q24+R24)/(Q24+R24+S24+T24+U24)</f>
        <v>0.18002136752136752</v>
      </c>
      <c r="AE24" s="29">
        <f>(S24+T24+U24)/(Q24+R24+S24+T24+U24)</f>
        <v>0.81997863247863245</v>
      </c>
      <c r="AF24" s="30">
        <f>+SUMPRODUCT(Q24:U24,Q17:U17)/SUM(Q24:U24)</f>
        <v>3.7222222222222223</v>
      </c>
      <c r="AG24" s="23"/>
      <c r="AH24" s="31">
        <f>+MEDIAN(AH18:AH23)</f>
        <v>4</v>
      </c>
      <c r="AI24" s="24"/>
    </row>
    <row r="29" spans="1:35" ht="15.75" thickBot="1" x14ac:dyDescent="0.3"/>
    <row r="30" spans="1:35" ht="15" customHeight="1" x14ac:dyDescent="0.25">
      <c r="A30" s="80" t="s">
        <v>187</v>
      </c>
      <c r="B30" s="81"/>
      <c r="C30" s="81"/>
      <c r="D30" s="81"/>
      <c r="E30" s="81"/>
      <c r="F30" s="81"/>
      <c r="G30" s="81"/>
      <c r="H30" s="81"/>
      <c r="I30" s="81"/>
      <c r="J30" s="81"/>
      <c r="K30" s="82"/>
      <c r="L30" s="2"/>
      <c r="M30" s="2"/>
      <c r="N30" s="2"/>
      <c r="O30" s="2"/>
      <c r="P30" s="2"/>
      <c r="Q30" s="2"/>
      <c r="R30" s="2"/>
      <c r="S30" s="2"/>
      <c r="T30" s="2"/>
      <c r="U30" s="2"/>
      <c r="V30" s="2"/>
      <c r="W30" s="2"/>
    </row>
    <row r="31" spans="1:35" ht="15" customHeight="1" thickBot="1" x14ac:dyDescent="0.3">
      <c r="A31" s="83"/>
      <c r="B31" s="84"/>
      <c r="C31" s="84"/>
      <c r="D31" s="84"/>
      <c r="E31" s="84"/>
      <c r="F31" s="84"/>
      <c r="G31" s="84"/>
      <c r="H31" s="84"/>
      <c r="I31" s="84"/>
      <c r="J31" s="84"/>
      <c r="K31" s="85"/>
      <c r="L31" s="2"/>
      <c r="M31" s="2"/>
      <c r="N31" s="2"/>
      <c r="O31" s="2"/>
      <c r="P31" s="2"/>
      <c r="Q31" s="2"/>
      <c r="R31" s="2"/>
      <c r="S31" s="2"/>
      <c r="T31" s="2"/>
      <c r="U31" s="2"/>
      <c r="V31" s="2"/>
      <c r="W31" s="2"/>
    </row>
    <row r="32" spans="1:35" ht="18.75" x14ac:dyDescent="0.3">
      <c r="A32" s="86" t="s">
        <v>196</v>
      </c>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row>
    <row r="33" spans="1:35" x14ac:dyDescent="0.25">
      <c r="A33" s="66" t="s">
        <v>933</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row>
    <row r="34" spans="1:35" x14ac:dyDescent="0.25">
      <c r="A34" s="66" t="s">
        <v>934</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row>
    <row r="35" spans="1:35" x14ac:dyDescent="0.25">
      <c r="A35" s="66" t="s">
        <v>935</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row>
    <row r="36" spans="1:35" x14ac:dyDescent="0.25">
      <c r="A36" s="66" t="s">
        <v>936</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row>
    <row r="37" spans="1:35" x14ac:dyDescent="0.25">
      <c r="A37" s="66" t="s">
        <v>937</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row>
    <row r="38" spans="1:35" x14ac:dyDescent="0.25">
      <c r="A38" s="66" t="s">
        <v>938</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row>
    <row r="39" spans="1:35" x14ac:dyDescent="0.25">
      <c r="A39" s="66" t="s">
        <v>939</v>
      </c>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row>
    <row r="40" spans="1:35" x14ac:dyDescent="0.25">
      <c r="A40" s="66" t="s">
        <v>940</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row>
    <row r="41" spans="1:35" x14ac:dyDescent="0.25">
      <c r="A41" s="66" t="s">
        <v>941</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row>
    <row r="42" spans="1:35" x14ac:dyDescent="0.25">
      <c r="A42" s="66" t="s">
        <v>942</v>
      </c>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row>
    <row r="43" spans="1:35" x14ac:dyDescent="0.25">
      <c r="A43" s="66" t="s">
        <v>943</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row>
    <row r="44" spans="1:35" x14ac:dyDescent="0.25">
      <c r="A44" s="66" t="s">
        <v>944</v>
      </c>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row>
    <row r="45" spans="1:35" x14ac:dyDescent="0.25">
      <c r="A45" s="66" t="s">
        <v>945</v>
      </c>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row>
    <row r="46" spans="1:35" x14ac:dyDescent="0.25">
      <c r="A46" s="66" t="s">
        <v>946</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row>
    <row r="47" spans="1:35" x14ac:dyDescent="0.25">
      <c r="A47" s="66"/>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row>
    <row r="57" spans="28:33" x14ac:dyDescent="0.25">
      <c r="AB57" s="2"/>
      <c r="AC57" s="2"/>
      <c r="AD57" s="2"/>
      <c r="AE57" s="2"/>
      <c r="AF57" s="2"/>
      <c r="AG57" s="2"/>
    </row>
    <row r="58" spans="28:33" x14ac:dyDescent="0.25">
      <c r="AB58" s="2"/>
      <c r="AC58" s="2"/>
      <c r="AD58" s="2"/>
      <c r="AE58" s="2"/>
      <c r="AF58" s="2"/>
      <c r="AG58" s="2"/>
    </row>
    <row r="59" spans="28:33" x14ac:dyDescent="0.25">
      <c r="AB59" s="2"/>
      <c r="AC59" s="2"/>
      <c r="AD59" s="2"/>
      <c r="AE59" s="2"/>
      <c r="AF59" s="2"/>
      <c r="AG59" s="2"/>
    </row>
    <row r="60" spans="28:33" x14ac:dyDescent="0.25">
      <c r="AB60" s="2"/>
      <c r="AC60" s="2"/>
      <c r="AD60" s="2"/>
      <c r="AE60" s="2"/>
      <c r="AF60" s="2"/>
      <c r="AG60" s="2"/>
    </row>
    <row r="61" spans="28:33" x14ac:dyDescent="0.25">
      <c r="AB61" s="2"/>
      <c r="AC61" s="2"/>
      <c r="AD61" s="2"/>
      <c r="AE61" s="2"/>
      <c r="AF61" s="2"/>
      <c r="AG61" s="2"/>
    </row>
    <row r="62" spans="28:33" x14ac:dyDescent="0.25">
      <c r="AB62" s="2"/>
      <c r="AC62" s="2"/>
      <c r="AD62" s="2"/>
      <c r="AE62" s="2"/>
      <c r="AF62" s="2"/>
      <c r="AG62" s="2"/>
    </row>
    <row r="63" spans="28:33" x14ac:dyDescent="0.25">
      <c r="AB63" s="2"/>
      <c r="AC63" s="2"/>
      <c r="AD63" s="2"/>
      <c r="AE63" s="2"/>
      <c r="AF63" s="2"/>
      <c r="AG63" s="2"/>
    </row>
    <row r="64" spans="28:33" x14ac:dyDescent="0.25">
      <c r="AB64" s="2"/>
      <c r="AC64" s="2"/>
      <c r="AD64" s="2"/>
      <c r="AE64" s="2"/>
      <c r="AF64" s="2"/>
      <c r="AG64" s="2"/>
    </row>
    <row r="65" spans="28:33" x14ac:dyDescent="0.25">
      <c r="AB65" s="2"/>
      <c r="AC65" s="2"/>
      <c r="AD65" s="2"/>
      <c r="AE65" s="2"/>
      <c r="AF65" s="2"/>
      <c r="AG65" s="2"/>
    </row>
    <row r="66" spans="28:33" x14ac:dyDescent="0.25">
      <c r="AB66" s="2"/>
      <c r="AC66" s="2"/>
      <c r="AD66" s="2"/>
      <c r="AE66" s="2"/>
      <c r="AF66" s="2"/>
      <c r="AG66" s="2"/>
    </row>
    <row r="67" spans="28:33" x14ac:dyDescent="0.25">
      <c r="AB67" s="2"/>
      <c r="AC67" s="2"/>
      <c r="AD67" s="2"/>
      <c r="AE67" s="2"/>
      <c r="AF67" s="2"/>
      <c r="AG67" s="2"/>
    </row>
    <row r="68" spans="28:33" x14ac:dyDescent="0.25">
      <c r="AB68" s="2"/>
      <c r="AC68" s="2"/>
      <c r="AD68" s="2"/>
      <c r="AE68" s="2"/>
      <c r="AF68" s="2"/>
      <c r="AG68" s="2"/>
    </row>
    <row r="69" spans="28:33" x14ac:dyDescent="0.25">
      <c r="AB69" s="2"/>
      <c r="AC69" s="2"/>
      <c r="AD69" s="2"/>
      <c r="AE69" s="2"/>
      <c r="AF69" s="2"/>
      <c r="AG69" s="2"/>
    </row>
    <row r="70" spans="28:33" x14ac:dyDescent="0.25">
      <c r="AB70" s="2"/>
      <c r="AC70" s="2"/>
      <c r="AD70" s="2"/>
      <c r="AE70" s="2"/>
      <c r="AF70" s="2"/>
      <c r="AG70" s="2"/>
    </row>
    <row r="71" spans="28:33" x14ac:dyDescent="0.25">
      <c r="AB71" s="2"/>
      <c r="AC71" s="2"/>
      <c r="AD71" s="2"/>
      <c r="AE71" s="2"/>
      <c r="AF71" s="2"/>
      <c r="AG71" s="2"/>
    </row>
    <row r="72" spans="28:33" x14ac:dyDescent="0.25">
      <c r="AB72" s="2"/>
      <c r="AC72" s="2"/>
      <c r="AD72" s="2"/>
      <c r="AE72" s="2"/>
      <c r="AF72" s="2"/>
      <c r="AG72" s="2"/>
    </row>
    <row r="73" spans="28:33" x14ac:dyDescent="0.25">
      <c r="AB73" s="2"/>
      <c r="AC73" s="2"/>
      <c r="AD73" s="2"/>
      <c r="AE73" s="2"/>
      <c r="AF73" s="2"/>
      <c r="AG73" s="2"/>
    </row>
    <row r="74" spans="28:33" x14ac:dyDescent="0.25">
      <c r="AB74" s="2"/>
      <c r="AC74" s="2"/>
      <c r="AD74" s="2"/>
      <c r="AE74" s="2"/>
      <c r="AF74" s="2"/>
      <c r="AG74" s="2"/>
    </row>
    <row r="75" spans="28:33" x14ac:dyDescent="0.25">
      <c r="AB75" s="2"/>
      <c r="AC75" s="2"/>
      <c r="AD75" s="2"/>
      <c r="AE75" s="2"/>
      <c r="AF75" s="2"/>
      <c r="AG75" s="2"/>
    </row>
    <row r="76" spans="28:33" x14ac:dyDescent="0.25">
      <c r="AB76" s="2"/>
      <c r="AC76" s="2"/>
      <c r="AD76" s="2"/>
      <c r="AE76" s="2"/>
      <c r="AF76" s="2"/>
      <c r="AG76" s="2"/>
    </row>
    <row r="77" spans="28:33" x14ac:dyDescent="0.25">
      <c r="AB77" s="2"/>
      <c r="AC77" s="2"/>
      <c r="AD77" s="2"/>
      <c r="AE77" s="2"/>
      <c r="AF77" s="2"/>
      <c r="AG77" s="2"/>
    </row>
  </sheetData>
  <sheetProtection sheet="1" objects="1" scenarios="1"/>
  <mergeCells count="27">
    <mergeCell ref="A30:K31"/>
    <mergeCell ref="A34:AI34"/>
    <mergeCell ref="A32:AI32"/>
    <mergeCell ref="A33:AI33"/>
    <mergeCell ref="A6:AI6"/>
    <mergeCell ref="A5:AI5"/>
    <mergeCell ref="A7:AI7"/>
    <mergeCell ref="B23:P23"/>
    <mergeCell ref="B21:P21"/>
    <mergeCell ref="B22:P22"/>
    <mergeCell ref="A12:AI12"/>
    <mergeCell ref="B18:P18"/>
    <mergeCell ref="B19:P19"/>
    <mergeCell ref="B20:P20"/>
    <mergeCell ref="A44:AI44"/>
    <mergeCell ref="A45:AI45"/>
    <mergeCell ref="A46:AI46"/>
    <mergeCell ref="A47:AI47"/>
    <mergeCell ref="A35:AI35"/>
    <mergeCell ref="A40:AI40"/>
    <mergeCell ref="A41:AI41"/>
    <mergeCell ref="A42:AI42"/>
    <mergeCell ref="A37:AI37"/>
    <mergeCell ref="A38:AI38"/>
    <mergeCell ref="A39:AI39"/>
    <mergeCell ref="A43:AI43"/>
    <mergeCell ref="A36:AI36"/>
  </mergeCells>
  <pageMargins left="0.7" right="0.7" top="0.75" bottom="0.75" header="0.3" footer="0.3"/>
  <pageSetup paperSize="9" scale="2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SEGMENTACIÓN POBLACIÓN</vt:lpstr>
      <vt:lpstr>INDICE</vt:lpstr>
      <vt:lpstr>I. DESEMPEÑO DEL PUESTO DE TRAB</vt:lpstr>
      <vt:lpstr>II. CONDICIONES DESRROLLO PUEST</vt:lpstr>
      <vt:lpstr>III PARTICIPACION</vt:lpstr>
      <vt:lpstr>IV. FORMACIÓN EVALUACIÓN</vt:lpstr>
      <vt:lpstr>V. RELACIONES INTERNAS DE TRABA</vt:lpstr>
      <vt:lpstr>VI. COMUNICACIÓN DESARRLLO TRAB</vt:lpstr>
      <vt:lpstr>VII. PROMOCIÓN Y DESARROLLO CAR</vt:lpstr>
      <vt:lpstr>VIII.RECOMPENSAS, RECONOCIMIENT</vt:lpstr>
      <vt:lpstr>IX. VALORACIÓN GENERAL.</vt:lpstr>
      <vt:lpstr>X. EVALUACIÓN DE LA ACCIÓN LIDE</vt:lpstr>
      <vt:lpstr>XI. OPINIÓN GENERAL INSTITUCION</vt:lpstr>
      <vt:lpstr>XII. OPINIÓN GENERAL ENCUESTA</vt:lpstr>
      <vt:lpstr>'I. DESEMPEÑO DEL PUESTO DE TRAB'!Área_de_impresión</vt:lpstr>
      <vt:lpstr>INDICE!Área_de_impresión</vt:lpstr>
      <vt:lpstr>'SEGMENTACIÓN POBLACIÓN'!Área_de_impresión</vt:lpstr>
      <vt:lpstr>'V. RELACIONES INTERNAS DE TRABA'!Área_de_impresión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cp:lastPrinted>2018-06-20T12:48:02Z</cp:lastPrinted>
  <dcterms:created xsi:type="dcterms:W3CDTF">2018-06-14T08:30:35Z</dcterms:created>
  <dcterms:modified xsi:type="dcterms:W3CDTF">2023-02-16T11:42:29Z</dcterms:modified>
</cp:coreProperties>
</file>