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stadisticas\ENCUESTAS\Encuestas 2025\CLIMA PTGAS\Resultados\"/>
    </mc:Choice>
  </mc:AlternateContent>
  <xr:revisionPtr revIDLastSave="0" documentId="13_ncr:1_{5ACCE094-4173-43D0-88F9-0F78DCE00FFC}" xr6:coauthVersionLast="47" xr6:coauthVersionMax="47" xr10:uidLastSave="{00000000-0000-0000-0000-000000000000}"/>
  <bookViews>
    <workbookView xWindow="-120" yWindow="-120" windowWidth="29040" windowHeight="15720" xr2:uid="{BCCF2087-5A50-41D1-B79F-BB5AA029AE63}"/>
  </bookViews>
  <sheets>
    <sheet name="GLOBAL" sheetId="2" r:id="rId1"/>
    <sheet name="Evolutiva GLOBAL " sheetId="3" r:id="rId2"/>
  </sheets>
  <externalReferences>
    <externalReference r:id="rId3"/>
  </externalReferences>
  <definedNames>
    <definedName name="_xlnm.Print_Area" localSheetId="1">'Evolutiva GLOBAL '!$A$1:$AV$187</definedName>
    <definedName name="_xlnm.Print_Area" localSheetId="0">GLOBAL!$A$1:$AO$221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183" i="3" l="1"/>
  <c r="AL183" i="3"/>
  <c r="AC183" i="3"/>
  <c r="AU179" i="3"/>
  <c r="AQ179" i="3"/>
  <c r="AL179" i="3"/>
  <c r="AC179" i="3"/>
  <c r="AU178" i="3"/>
  <c r="AL178" i="3"/>
  <c r="AC178" i="3"/>
  <c r="AU177" i="3"/>
  <c r="AL177" i="3"/>
  <c r="AC177" i="3"/>
  <c r="AU176" i="3"/>
  <c r="AL176" i="3"/>
  <c r="AC176" i="3"/>
  <c r="AU175" i="3"/>
  <c r="AL175" i="3"/>
  <c r="AC175" i="3"/>
  <c r="AU173" i="3"/>
  <c r="AL173" i="3"/>
  <c r="AC173" i="3"/>
  <c r="AU170" i="3"/>
  <c r="AL170" i="3"/>
  <c r="AC170" i="3"/>
  <c r="AU169" i="3"/>
  <c r="AL169" i="3"/>
  <c r="AC169" i="3"/>
  <c r="AU165" i="3"/>
  <c r="AL165" i="3"/>
  <c r="AC165" i="3"/>
  <c r="AU164" i="3"/>
  <c r="AL164" i="3"/>
  <c r="AC164" i="3"/>
  <c r="AU162" i="3"/>
  <c r="AL162" i="3"/>
  <c r="AC162" i="3"/>
  <c r="AU161" i="3"/>
  <c r="AL161" i="3"/>
  <c r="AC161" i="3"/>
  <c r="AU160" i="3"/>
  <c r="AL160" i="3"/>
  <c r="AC160" i="3"/>
  <c r="AU159" i="3"/>
  <c r="AL159" i="3"/>
  <c r="AC159" i="3"/>
  <c r="AU154" i="3"/>
  <c r="AR154" i="3"/>
  <c r="AQ154" i="3"/>
  <c r="AL154" i="3"/>
  <c r="AC154" i="3"/>
  <c r="AU153" i="3"/>
  <c r="AL153" i="3"/>
  <c r="AC153" i="3"/>
  <c r="AU152" i="3"/>
  <c r="AL152" i="3"/>
  <c r="AC152" i="3"/>
  <c r="AU151" i="3"/>
  <c r="AL151" i="3"/>
  <c r="AC151" i="3"/>
  <c r="AU150" i="3"/>
  <c r="AL150" i="3"/>
  <c r="AC150" i="3"/>
  <c r="AU149" i="3"/>
  <c r="AL149" i="3"/>
  <c r="AC149" i="3"/>
  <c r="AU148" i="3"/>
  <c r="AL148" i="3"/>
  <c r="AC148" i="3"/>
  <c r="AU147" i="3"/>
  <c r="AL147" i="3"/>
  <c r="AC147" i="3"/>
  <c r="AU146" i="3"/>
  <c r="AL146" i="3"/>
  <c r="AC146" i="3"/>
  <c r="AU145" i="3"/>
  <c r="AL145" i="3"/>
  <c r="AC145" i="3"/>
  <c r="AU144" i="3"/>
  <c r="AL144" i="3"/>
  <c r="AC144" i="3"/>
  <c r="AU143" i="3"/>
  <c r="AL143" i="3"/>
  <c r="AC143" i="3"/>
  <c r="AU139" i="3"/>
  <c r="AR139" i="3"/>
  <c r="AL139" i="3"/>
  <c r="AC139" i="3"/>
  <c r="AU138" i="3"/>
  <c r="AL138" i="3"/>
  <c r="AC138" i="3"/>
  <c r="AU137" i="3"/>
  <c r="AL137" i="3"/>
  <c r="AC137" i="3"/>
  <c r="AU136" i="3"/>
  <c r="AL136" i="3"/>
  <c r="AC136" i="3"/>
  <c r="AU135" i="3"/>
  <c r="AL135" i="3"/>
  <c r="AC135" i="3"/>
  <c r="AU133" i="3"/>
  <c r="AL133" i="3"/>
  <c r="AC133" i="3"/>
  <c r="AU128" i="3"/>
  <c r="AR128" i="3"/>
  <c r="AQ128" i="3"/>
  <c r="AL128" i="3"/>
  <c r="AC128" i="3"/>
  <c r="AU127" i="3"/>
  <c r="AL127" i="3"/>
  <c r="AC127" i="3"/>
  <c r="AU126" i="3"/>
  <c r="AL126" i="3"/>
  <c r="AC126" i="3"/>
  <c r="AU125" i="3"/>
  <c r="AL125" i="3"/>
  <c r="AC125" i="3"/>
  <c r="AU124" i="3"/>
  <c r="AL124" i="3"/>
  <c r="AC124" i="3"/>
  <c r="AU123" i="3"/>
  <c r="AL123" i="3"/>
  <c r="AC123" i="3"/>
  <c r="AU122" i="3"/>
  <c r="AL122" i="3"/>
  <c r="AC122" i="3"/>
  <c r="AU121" i="3"/>
  <c r="AL121" i="3"/>
  <c r="AC121" i="3"/>
  <c r="AU120" i="3"/>
  <c r="AL120" i="3"/>
  <c r="AC120" i="3"/>
  <c r="AU116" i="3"/>
  <c r="AR116" i="3"/>
  <c r="AQ116" i="3"/>
  <c r="AL116" i="3"/>
  <c r="AC116" i="3"/>
  <c r="AU115" i="3"/>
  <c r="AL115" i="3"/>
  <c r="AC115" i="3"/>
  <c r="AU114" i="3"/>
  <c r="AL114" i="3"/>
  <c r="AC114" i="3"/>
  <c r="AU113" i="3"/>
  <c r="AL113" i="3"/>
  <c r="AC113" i="3"/>
  <c r="AU112" i="3"/>
  <c r="AL112" i="3"/>
  <c r="AC112" i="3"/>
  <c r="AU111" i="3"/>
  <c r="AL111" i="3"/>
  <c r="AC111" i="3"/>
  <c r="AU107" i="3"/>
  <c r="AR107" i="3"/>
  <c r="AQ107" i="3"/>
  <c r="AL107" i="3"/>
  <c r="AC107" i="3"/>
  <c r="AU106" i="3"/>
  <c r="AL106" i="3"/>
  <c r="AC106" i="3"/>
  <c r="AU105" i="3"/>
  <c r="AL105" i="3"/>
  <c r="AC105" i="3"/>
  <c r="AU104" i="3"/>
  <c r="AL104" i="3"/>
  <c r="AC104" i="3"/>
  <c r="AU103" i="3"/>
  <c r="AL103" i="3"/>
  <c r="AC103" i="3"/>
  <c r="AU102" i="3"/>
  <c r="AL102" i="3"/>
  <c r="AC102" i="3"/>
  <c r="AU98" i="3"/>
  <c r="AQ98" i="3"/>
  <c r="AL98" i="3"/>
  <c r="AC98" i="3"/>
  <c r="AU97" i="3"/>
  <c r="AL97" i="3"/>
  <c r="AC97" i="3"/>
  <c r="AU96" i="3"/>
  <c r="AL96" i="3"/>
  <c r="AC96" i="3"/>
  <c r="AU92" i="3"/>
  <c r="AR92" i="3"/>
  <c r="AQ92" i="3"/>
  <c r="AL92" i="3"/>
  <c r="AC92" i="3"/>
  <c r="AU91" i="3"/>
  <c r="AL91" i="3"/>
  <c r="AC91" i="3"/>
  <c r="AU90" i="3"/>
  <c r="AL90" i="3"/>
  <c r="AC90" i="3"/>
  <c r="AU89" i="3"/>
  <c r="AL89" i="3"/>
  <c r="AC89" i="3"/>
  <c r="AU88" i="3"/>
  <c r="AL88" i="3"/>
  <c r="AC88" i="3"/>
  <c r="AU87" i="3"/>
  <c r="AL87" i="3"/>
  <c r="AC87" i="3"/>
  <c r="AU86" i="3"/>
  <c r="AL86" i="3"/>
  <c r="AC86" i="3"/>
  <c r="AU85" i="3"/>
  <c r="AL85" i="3"/>
  <c r="AC85" i="3"/>
  <c r="AU80" i="3"/>
  <c r="AR80" i="3"/>
  <c r="AQ80" i="3"/>
  <c r="AL80" i="3"/>
  <c r="AC80" i="3"/>
  <c r="AU79" i="3"/>
  <c r="AL79" i="3"/>
  <c r="AC79" i="3"/>
  <c r="AU78" i="3"/>
  <c r="AL78" i="3"/>
  <c r="AC78" i="3"/>
  <c r="AU77" i="3"/>
  <c r="AL77" i="3"/>
  <c r="AC77" i="3"/>
  <c r="AU73" i="3"/>
  <c r="AR73" i="3"/>
  <c r="AQ73" i="3"/>
  <c r="AL73" i="3"/>
  <c r="AC73" i="3"/>
  <c r="AU72" i="3"/>
  <c r="AL72" i="3"/>
  <c r="AC72" i="3"/>
  <c r="AU71" i="3"/>
  <c r="AL71" i="3"/>
  <c r="AC71" i="3"/>
  <c r="AU70" i="3"/>
  <c r="AL70" i="3"/>
  <c r="AC70" i="3"/>
  <c r="AU69" i="3"/>
  <c r="AL69" i="3"/>
  <c r="AC69" i="3"/>
  <c r="AU68" i="3"/>
  <c r="AL68" i="3"/>
  <c r="AC68" i="3"/>
  <c r="AU64" i="3"/>
  <c r="AR64" i="3"/>
  <c r="AQ64" i="3"/>
  <c r="AL64" i="3"/>
  <c r="AC64" i="3"/>
  <c r="AU63" i="3"/>
  <c r="AL63" i="3"/>
  <c r="AC63" i="3"/>
  <c r="AU62" i="3"/>
  <c r="AL62" i="3"/>
  <c r="AC62" i="3"/>
  <c r="AU61" i="3"/>
  <c r="AL61" i="3"/>
  <c r="AC61" i="3"/>
  <c r="AU60" i="3"/>
  <c r="AL60" i="3"/>
  <c r="AC60" i="3"/>
  <c r="AU59" i="3"/>
  <c r="AL59" i="3"/>
  <c r="AC59" i="3"/>
  <c r="AU58" i="3"/>
  <c r="AL58" i="3"/>
  <c r="AC58" i="3"/>
  <c r="AU57" i="3"/>
  <c r="AL57" i="3"/>
  <c r="AC57" i="3"/>
  <c r="AN216" i="2"/>
  <c r="AM216" i="2"/>
  <c r="AL216" i="2"/>
  <c r="AK216" i="2"/>
  <c r="AA216" i="2"/>
  <c r="Z216" i="2"/>
  <c r="Y216" i="2"/>
  <c r="X216" i="2"/>
  <c r="AJ216" i="2" s="1"/>
  <c r="W216" i="2"/>
  <c r="V216" i="2"/>
  <c r="AN212" i="2"/>
  <c r="AM212" i="2"/>
  <c r="AL212" i="2"/>
  <c r="AK212" i="2"/>
  <c r="AA212" i="2"/>
  <c r="Z212" i="2"/>
  <c r="Y212" i="2"/>
  <c r="X212" i="2"/>
  <c r="AJ212" i="2" s="1"/>
  <c r="W212" i="2"/>
  <c r="V212" i="2"/>
  <c r="AN211" i="2"/>
  <c r="AM211" i="2"/>
  <c r="AL211" i="2"/>
  <c r="AK211" i="2"/>
  <c r="AA211" i="2"/>
  <c r="Z211" i="2"/>
  <c r="Y211" i="2"/>
  <c r="X211" i="2"/>
  <c r="W211" i="2"/>
  <c r="V211" i="2"/>
  <c r="AN210" i="2"/>
  <c r="AM210" i="2"/>
  <c r="AL210" i="2"/>
  <c r="AK210" i="2"/>
  <c r="AA210" i="2"/>
  <c r="Z210" i="2"/>
  <c r="Y210" i="2"/>
  <c r="X210" i="2"/>
  <c r="W210" i="2"/>
  <c r="V210" i="2"/>
  <c r="V213" i="2" s="1"/>
  <c r="AN209" i="2"/>
  <c r="AM209" i="2"/>
  <c r="AL209" i="2"/>
  <c r="AK209" i="2"/>
  <c r="AA209" i="2"/>
  <c r="Z209" i="2"/>
  <c r="Y209" i="2"/>
  <c r="X209" i="2"/>
  <c r="AJ209" i="2" s="1"/>
  <c r="W209" i="2"/>
  <c r="V209" i="2"/>
  <c r="AI209" i="2" s="1"/>
  <c r="AN208" i="2"/>
  <c r="AM208" i="2"/>
  <c r="AL208" i="2"/>
  <c r="AK208" i="2"/>
  <c r="AK213" i="2" s="1"/>
  <c r="AA208" i="2"/>
  <c r="Z208" i="2"/>
  <c r="Y208" i="2"/>
  <c r="X208" i="2"/>
  <c r="W208" i="2"/>
  <c r="V208" i="2"/>
  <c r="AN207" i="2"/>
  <c r="AM207" i="2"/>
  <c r="AL207" i="2"/>
  <c r="AK207" i="2"/>
  <c r="AA207" i="2"/>
  <c r="Z207" i="2"/>
  <c r="Y207" i="2"/>
  <c r="X207" i="2"/>
  <c r="W207" i="2"/>
  <c r="V207" i="2"/>
  <c r="AN206" i="2"/>
  <c r="AM206" i="2"/>
  <c r="AL206" i="2"/>
  <c r="AK206" i="2"/>
  <c r="AA206" i="2"/>
  <c r="Z206" i="2"/>
  <c r="Y206" i="2"/>
  <c r="X206" i="2"/>
  <c r="W206" i="2"/>
  <c r="V206" i="2"/>
  <c r="AN202" i="2"/>
  <c r="AM202" i="2"/>
  <c r="AL202" i="2"/>
  <c r="AK202" i="2"/>
  <c r="AA202" i="2"/>
  <c r="Z202" i="2"/>
  <c r="Y202" i="2"/>
  <c r="X202" i="2"/>
  <c r="W202" i="2"/>
  <c r="V202" i="2"/>
  <c r="AN201" i="2"/>
  <c r="AM201" i="2"/>
  <c r="AL201" i="2"/>
  <c r="AK201" i="2"/>
  <c r="AA201" i="2"/>
  <c r="Z201" i="2"/>
  <c r="Y201" i="2"/>
  <c r="X201" i="2"/>
  <c r="AJ201" i="2" s="1"/>
  <c r="W201" i="2"/>
  <c r="AI201" i="2" s="1"/>
  <c r="V201" i="2"/>
  <c r="AN200" i="2"/>
  <c r="AM200" i="2"/>
  <c r="AL200" i="2"/>
  <c r="AK200" i="2"/>
  <c r="AA200" i="2"/>
  <c r="Z200" i="2"/>
  <c r="Y200" i="2"/>
  <c r="X200" i="2"/>
  <c r="W200" i="2"/>
  <c r="V200" i="2"/>
  <c r="AI200" i="2" s="1"/>
  <c r="AN199" i="2"/>
  <c r="AM199" i="2"/>
  <c r="AL199" i="2"/>
  <c r="AK199" i="2"/>
  <c r="AJ199" i="2"/>
  <c r="AA199" i="2"/>
  <c r="Z199" i="2"/>
  <c r="Y199" i="2"/>
  <c r="X199" i="2"/>
  <c r="W199" i="2"/>
  <c r="V199" i="2"/>
  <c r="AN198" i="2"/>
  <c r="AM198" i="2"/>
  <c r="AL198" i="2"/>
  <c r="AK198" i="2"/>
  <c r="AA198" i="2"/>
  <c r="Z198" i="2"/>
  <c r="Y198" i="2"/>
  <c r="X198" i="2"/>
  <c r="W198" i="2"/>
  <c r="AI198" i="2" s="1"/>
  <c r="V198" i="2"/>
  <c r="Y195" i="2"/>
  <c r="AN194" i="2"/>
  <c r="AM194" i="2"/>
  <c r="AL194" i="2"/>
  <c r="AK194" i="2"/>
  <c r="AA194" i="2"/>
  <c r="Z194" i="2"/>
  <c r="Y194" i="2"/>
  <c r="X194" i="2"/>
  <c r="W194" i="2"/>
  <c r="V194" i="2"/>
  <c r="AN193" i="2"/>
  <c r="AM193" i="2"/>
  <c r="AL193" i="2"/>
  <c r="AK193" i="2"/>
  <c r="AA193" i="2"/>
  <c r="Z193" i="2"/>
  <c r="Y193" i="2"/>
  <c r="X193" i="2"/>
  <c r="W193" i="2"/>
  <c r="V193" i="2"/>
  <c r="AN192" i="2"/>
  <c r="AM192" i="2"/>
  <c r="AL192" i="2"/>
  <c r="AK192" i="2"/>
  <c r="AA192" i="2"/>
  <c r="Z192" i="2"/>
  <c r="Y192" i="2"/>
  <c r="X192" i="2"/>
  <c r="W192" i="2"/>
  <c r="V192" i="2"/>
  <c r="AN191" i="2"/>
  <c r="AM191" i="2"/>
  <c r="AL191" i="2"/>
  <c r="AK191" i="2"/>
  <c r="AJ191" i="2"/>
  <c r="AA191" i="2"/>
  <c r="Z191" i="2"/>
  <c r="Y191" i="2"/>
  <c r="X191" i="2"/>
  <c r="W191" i="2"/>
  <c r="V191" i="2"/>
  <c r="AI191" i="2" s="1"/>
  <c r="AN190" i="2"/>
  <c r="AM190" i="2"/>
  <c r="AL190" i="2"/>
  <c r="AK190" i="2"/>
  <c r="AA190" i="2"/>
  <c r="Z190" i="2"/>
  <c r="Y190" i="2"/>
  <c r="X190" i="2"/>
  <c r="W190" i="2"/>
  <c r="V190" i="2"/>
  <c r="AJ190" i="2" s="1"/>
  <c r="AN189" i="2"/>
  <c r="AM189" i="2"/>
  <c r="AL189" i="2"/>
  <c r="AK189" i="2"/>
  <c r="AA189" i="2"/>
  <c r="Z189" i="2"/>
  <c r="Y189" i="2"/>
  <c r="X189" i="2"/>
  <c r="W189" i="2"/>
  <c r="V189" i="2"/>
  <c r="AB189" i="2" s="1"/>
  <c r="AN188" i="2"/>
  <c r="AM188" i="2"/>
  <c r="AL188" i="2"/>
  <c r="AK188" i="2"/>
  <c r="AA188" i="2"/>
  <c r="Z188" i="2"/>
  <c r="Y188" i="2"/>
  <c r="AI188" i="2" s="1"/>
  <c r="X188" i="2"/>
  <c r="AJ188" i="2" s="1"/>
  <c r="W188" i="2"/>
  <c r="V188" i="2"/>
  <c r="AN187" i="2"/>
  <c r="AM187" i="2"/>
  <c r="AL187" i="2"/>
  <c r="AK187" i="2"/>
  <c r="AJ187" i="2"/>
  <c r="AA187" i="2"/>
  <c r="Z187" i="2"/>
  <c r="Y187" i="2"/>
  <c r="X187" i="2"/>
  <c r="W187" i="2"/>
  <c r="V187" i="2"/>
  <c r="V195" i="2" s="1"/>
  <c r="AN186" i="2"/>
  <c r="AM186" i="2"/>
  <c r="AL186" i="2"/>
  <c r="AK186" i="2"/>
  <c r="AB186" i="2"/>
  <c r="AC186" i="2" s="1"/>
  <c r="AA186" i="2"/>
  <c r="Z186" i="2"/>
  <c r="Y186" i="2"/>
  <c r="X186" i="2"/>
  <c r="W186" i="2"/>
  <c r="V186" i="2"/>
  <c r="AN185" i="2"/>
  <c r="AM185" i="2"/>
  <c r="AL185" i="2"/>
  <c r="AK185" i="2"/>
  <c r="AA185" i="2"/>
  <c r="Z185" i="2"/>
  <c r="Y185" i="2"/>
  <c r="X185" i="2"/>
  <c r="W185" i="2"/>
  <c r="AI185" i="2" s="1"/>
  <c r="V185" i="2"/>
  <c r="AN184" i="2"/>
  <c r="AM184" i="2"/>
  <c r="AM195" i="2" s="1"/>
  <c r="AL184" i="2"/>
  <c r="AK184" i="2"/>
  <c r="AK195" i="2" s="1"/>
  <c r="AA184" i="2"/>
  <c r="Z184" i="2"/>
  <c r="Z195" i="2" s="1"/>
  <c r="Y184" i="2"/>
  <c r="X184" i="2"/>
  <c r="W184" i="2"/>
  <c r="V184" i="2"/>
  <c r="AM181" i="2"/>
  <c r="X181" i="2"/>
  <c r="W181" i="2"/>
  <c r="AN180" i="2"/>
  <c r="AM180" i="2"/>
  <c r="AL180" i="2"/>
  <c r="AK180" i="2"/>
  <c r="AA180" i="2"/>
  <c r="Z180" i="2"/>
  <c r="Y180" i="2"/>
  <c r="X180" i="2"/>
  <c r="AJ180" i="2" s="1"/>
  <c r="W180" i="2"/>
  <c r="V180" i="2"/>
  <c r="AN179" i="2"/>
  <c r="AM179" i="2"/>
  <c r="AL179" i="2"/>
  <c r="AK179" i="2"/>
  <c r="AA179" i="2"/>
  <c r="Z179" i="2"/>
  <c r="Y179" i="2"/>
  <c r="AJ179" i="2" s="1"/>
  <c r="X179" i="2"/>
  <c r="W179" i="2"/>
  <c r="V179" i="2"/>
  <c r="AN178" i="2"/>
  <c r="AM178" i="2"/>
  <c r="AL178" i="2"/>
  <c r="AK178" i="2"/>
  <c r="AD178" i="2"/>
  <c r="AA178" i="2"/>
  <c r="Z178" i="2"/>
  <c r="Y178" i="2"/>
  <c r="X178" i="2"/>
  <c r="W178" i="2"/>
  <c r="AB178" i="2" s="1"/>
  <c r="AG178" i="2" s="1"/>
  <c r="V178" i="2"/>
  <c r="AN177" i="2"/>
  <c r="AM177" i="2"/>
  <c r="AL177" i="2"/>
  <c r="AK177" i="2"/>
  <c r="AA177" i="2"/>
  <c r="Z177" i="2"/>
  <c r="Y177" i="2"/>
  <c r="X177" i="2"/>
  <c r="W177" i="2"/>
  <c r="V177" i="2"/>
  <c r="AN175" i="2"/>
  <c r="AM175" i="2"/>
  <c r="AL175" i="2"/>
  <c r="AK175" i="2"/>
  <c r="AK181" i="2" s="1"/>
  <c r="AA175" i="2"/>
  <c r="Z175" i="2"/>
  <c r="Y175" i="2"/>
  <c r="X175" i="2"/>
  <c r="W175" i="2"/>
  <c r="V175" i="2"/>
  <c r="AI175" i="2" s="1"/>
  <c r="AK171" i="2"/>
  <c r="W171" i="2"/>
  <c r="AN170" i="2"/>
  <c r="AM170" i="2"/>
  <c r="AL170" i="2"/>
  <c r="AK170" i="2"/>
  <c r="AA170" i="2"/>
  <c r="Z170" i="2"/>
  <c r="Y170" i="2"/>
  <c r="X170" i="2"/>
  <c r="AJ170" i="2" s="1"/>
  <c r="W170" i="2"/>
  <c r="V170" i="2"/>
  <c r="AN169" i="2"/>
  <c r="AM169" i="2"/>
  <c r="AL169" i="2"/>
  <c r="AK169" i="2"/>
  <c r="AB169" i="2"/>
  <c r="AD169" i="2" s="1"/>
  <c r="AA169" i="2"/>
  <c r="Z169" i="2"/>
  <c r="Y169" i="2"/>
  <c r="X169" i="2"/>
  <c r="W169" i="2"/>
  <c r="V169" i="2"/>
  <c r="AN168" i="2"/>
  <c r="AM168" i="2"/>
  <c r="AL168" i="2"/>
  <c r="AK168" i="2"/>
  <c r="AA168" i="2"/>
  <c r="Z168" i="2"/>
  <c r="Y168" i="2"/>
  <c r="X168" i="2"/>
  <c r="W168" i="2"/>
  <c r="AJ168" i="2" s="1"/>
  <c r="V168" i="2"/>
  <c r="AN167" i="2"/>
  <c r="AM167" i="2"/>
  <c r="AL167" i="2"/>
  <c r="AK167" i="2"/>
  <c r="AA167" i="2"/>
  <c r="Z167" i="2"/>
  <c r="Y167" i="2"/>
  <c r="X167" i="2"/>
  <c r="AJ167" i="2" s="1"/>
  <c r="W167" i="2"/>
  <c r="V167" i="2"/>
  <c r="AN166" i="2"/>
  <c r="AM166" i="2"/>
  <c r="AL166" i="2"/>
  <c r="AK166" i="2"/>
  <c r="AA166" i="2"/>
  <c r="Z166" i="2"/>
  <c r="Y166" i="2"/>
  <c r="X166" i="2"/>
  <c r="W166" i="2"/>
  <c r="V166" i="2"/>
  <c r="AN165" i="2"/>
  <c r="AM165" i="2"/>
  <c r="AL165" i="2"/>
  <c r="AK165" i="2"/>
  <c r="AA165" i="2"/>
  <c r="Z165" i="2"/>
  <c r="Y165" i="2"/>
  <c r="X165" i="2"/>
  <c r="AJ165" i="2" s="1"/>
  <c r="W165" i="2"/>
  <c r="V165" i="2"/>
  <c r="AN164" i="2"/>
  <c r="AM164" i="2"/>
  <c r="AM171" i="2" s="1"/>
  <c r="AL164" i="2"/>
  <c r="AK164" i="2"/>
  <c r="AA164" i="2"/>
  <c r="AA171" i="2" s="1"/>
  <c r="Z164" i="2"/>
  <c r="Y164" i="2"/>
  <c r="X164" i="2"/>
  <c r="W164" i="2"/>
  <c r="V164" i="2"/>
  <c r="AN163" i="2"/>
  <c r="AM163" i="2"/>
  <c r="AL163" i="2"/>
  <c r="AK163" i="2"/>
  <c r="AA163" i="2"/>
  <c r="Z163" i="2"/>
  <c r="Y163" i="2"/>
  <c r="X163" i="2"/>
  <c r="W163" i="2"/>
  <c r="AI163" i="2" s="1"/>
  <c r="V163" i="2"/>
  <c r="AN159" i="2"/>
  <c r="AM159" i="2"/>
  <c r="AL159" i="2"/>
  <c r="AK159" i="2"/>
  <c r="AJ159" i="2"/>
  <c r="AA159" i="2"/>
  <c r="Z159" i="2"/>
  <c r="Y159" i="2"/>
  <c r="X159" i="2"/>
  <c r="W159" i="2"/>
  <c r="AI159" i="2" s="1"/>
  <c r="V159" i="2"/>
  <c r="AN158" i="2"/>
  <c r="AM158" i="2"/>
  <c r="AL158" i="2"/>
  <c r="AK158" i="2"/>
  <c r="AK160" i="2" s="1"/>
  <c r="AB158" i="2"/>
  <c r="AA158" i="2"/>
  <c r="Z158" i="2"/>
  <c r="AG158" i="2" s="1"/>
  <c r="Y158" i="2"/>
  <c r="X158" i="2"/>
  <c r="AJ158" i="2" s="1"/>
  <c r="W158" i="2"/>
  <c r="V158" i="2"/>
  <c r="AN157" i="2"/>
  <c r="AM157" i="2"/>
  <c r="AL157" i="2"/>
  <c r="AK157" i="2"/>
  <c r="AA157" i="2"/>
  <c r="Z157" i="2"/>
  <c r="Y157" i="2"/>
  <c r="X157" i="2"/>
  <c r="W157" i="2"/>
  <c r="V157" i="2"/>
  <c r="AN156" i="2"/>
  <c r="AM156" i="2"/>
  <c r="AL156" i="2"/>
  <c r="AK156" i="2"/>
  <c r="AA156" i="2"/>
  <c r="Z156" i="2"/>
  <c r="Y156" i="2"/>
  <c r="X156" i="2"/>
  <c r="W156" i="2"/>
  <c r="AB156" i="2" s="1"/>
  <c r="AE156" i="2" s="1"/>
  <c r="V156" i="2"/>
  <c r="AN155" i="2"/>
  <c r="AM155" i="2"/>
  <c r="AL155" i="2"/>
  <c r="AK155" i="2"/>
  <c r="AA155" i="2"/>
  <c r="AA160" i="2" s="1"/>
  <c r="Z155" i="2"/>
  <c r="Y155" i="2"/>
  <c r="X155" i="2"/>
  <c r="W155" i="2"/>
  <c r="V155" i="2"/>
  <c r="W152" i="2"/>
  <c r="AN151" i="2"/>
  <c r="AM151" i="2"/>
  <c r="AL151" i="2"/>
  <c r="AK151" i="2"/>
  <c r="AB151" i="2"/>
  <c r="AA151" i="2"/>
  <c r="Z151" i="2"/>
  <c r="Y151" i="2"/>
  <c r="AJ151" i="2" s="1"/>
  <c r="X151" i="2"/>
  <c r="W151" i="2"/>
  <c r="V151" i="2"/>
  <c r="AN150" i="2"/>
  <c r="AM150" i="2"/>
  <c r="AL150" i="2"/>
  <c r="AK150" i="2"/>
  <c r="AA150" i="2"/>
  <c r="Z150" i="2"/>
  <c r="Y150" i="2"/>
  <c r="X150" i="2"/>
  <c r="W150" i="2"/>
  <c r="V150" i="2"/>
  <c r="AN149" i="2"/>
  <c r="AM149" i="2"/>
  <c r="AL149" i="2"/>
  <c r="AK149" i="2"/>
  <c r="AJ149" i="2"/>
  <c r="AA149" i="2"/>
  <c r="Z149" i="2"/>
  <c r="Y149" i="2"/>
  <c r="X149" i="2"/>
  <c r="W149" i="2"/>
  <c r="V149" i="2"/>
  <c r="AI149" i="2" s="1"/>
  <c r="AN148" i="2"/>
  <c r="AM148" i="2"/>
  <c r="AL148" i="2"/>
  <c r="AK148" i="2"/>
  <c r="AA148" i="2"/>
  <c r="Z148" i="2"/>
  <c r="Y148" i="2"/>
  <c r="X148" i="2"/>
  <c r="X152" i="2" s="1"/>
  <c r="W148" i="2"/>
  <c r="V148" i="2"/>
  <c r="AN147" i="2"/>
  <c r="AM147" i="2"/>
  <c r="AM152" i="2" s="1"/>
  <c r="AL147" i="2"/>
  <c r="AK147" i="2"/>
  <c r="AA147" i="2"/>
  <c r="Z147" i="2"/>
  <c r="Y147" i="2"/>
  <c r="X147" i="2"/>
  <c r="AJ147" i="2" s="1"/>
  <c r="W147" i="2"/>
  <c r="V147" i="2"/>
  <c r="AK144" i="2"/>
  <c r="X144" i="2"/>
  <c r="AN143" i="2"/>
  <c r="AM143" i="2"/>
  <c r="AL143" i="2"/>
  <c r="AK143" i="2"/>
  <c r="AH143" i="2"/>
  <c r="AB143" i="2"/>
  <c r="AD143" i="2" s="1"/>
  <c r="AA143" i="2"/>
  <c r="Z143" i="2"/>
  <c r="Y143" i="2"/>
  <c r="X143" i="2"/>
  <c r="AJ143" i="2" s="1"/>
  <c r="W143" i="2"/>
  <c r="V143" i="2"/>
  <c r="AI143" i="2" s="1"/>
  <c r="AN142" i="2"/>
  <c r="AM142" i="2"/>
  <c r="AL142" i="2"/>
  <c r="AK142" i="2"/>
  <c r="AA142" i="2"/>
  <c r="Z142" i="2"/>
  <c r="Z144" i="2" s="1"/>
  <c r="Y142" i="2"/>
  <c r="Y144" i="2" s="1"/>
  <c r="X142" i="2"/>
  <c r="W142" i="2"/>
  <c r="V142" i="2"/>
  <c r="V139" i="2"/>
  <c r="AN138" i="2"/>
  <c r="AM138" i="2"/>
  <c r="AL138" i="2"/>
  <c r="AK138" i="2"/>
  <c r="AA138" i="2"/>
  <c r="Z138" i="2"/>
  <c r="Y138" i="2"/>
  <c r="AJ138" i="2" s="1"/>
  <c r="X138" i="2"/>
  <c r="W138" i="2"/>
  <c r="V138" i="2"/>
  <c r="AN137" i="2"/>
  <c r="AM137" i="2"/>
  <c r="AL137" i="2"/>
  <c r="AK137" i="2"/>
  <c r="AA137" i="2"/>
  <c r="Z137" i="2"/>
  <c r="Y137" i="2"/>
  <c r="X137" i="2"/>
  <c r="W137" i="2"/>
  <c r="V137" i="2"/>
  <c r="AN136" i="2"/>
  <c r="AM136" i="2"/>
  <c r="AL136" i="2"/>
  <c r="AK136" i="2"/>
  <c r="AA136" i="2"/>
  <c r="Z136" i="2"/>
  <c r="Y136" i="2"/>
  <c r="X136" i="2"/>
  <c r="W136" i="2"/>
  <c r="V136" i="2"/>
  <c r="AN135" i="2"/>
  <c r="AM135" i="2"/>
  <c r="AL135" i="2"/>
  <c r="AK135" i="2"/>
  <c r="AA135" i="2"/>
  <c r="Z135" i="2"/>
  <c r="Y135" i="2"/>
  <c r="X135" i="2"/>
  <c r="W135" i="2"/>
  <c r="AJ135" i="2" s="1"/>
  <c r="V135" i="2"/>
  <c r="AN134" i="2"/>
  <c r="AM134" i="2"/>
  <c r="AL134" i="2"/>
  <c r="AK134" i="2"/>
  <c r="AA134" i="2"/>
  <c r="Z134" i="2"/>
  <c r="Y134" i="2"/>
  <c r="X134" i="2"/>
  <c r="W134" i="2"/>
  <c r="V134" i="2"/>
  <c r="AN133" i="2"/>
  <c r="AM133" i="2"/>
  <c r="AL133" i="2"/>
  <c r="AK133" i="2"/>
  <c r="AB133" i="2"/>
  <c r="AH133" i="2" s="1"/>
  <c r="AA133" i="2"/>
  <c r="Z133" i="2"/>
  <c r="Y133" i="2"/>
  <c r="X133" i="2"/>
  <c r="W133" i="2"/>
  <c r="AJ133" i="2" s="1"/>
  <c r="V133" i="2"/>
  <c r="AN132" i="2"/>
  <c r="AM132" i="2"/>
  <c r="AM139" i="2" s="1"/>
  <c r="AL132" i="2"/>
  <c r="AK132" i="2"/>
  <c r="AI132" i="2"/>
  <c r="AB132" i="2"/>
  <c r="AA132" i="2"/>
  <c r="Z132" i="2"/>
  <c r="Y132" i="2"/>
  <c r="X132" i="2"/>
  <c r="W132" i="2"/>
  <c r="V132" i="2"/>
  <c r="AM129" i="2"/>
  <c r="Z129" i="2"/>
  <c r="V129" i="2"/>
  <c r="AN128" i="2"/>
  <c r="AM128" i="2"/>
  <c r="AL128" i="2"/>
  <c r="AK128" i="2"/>
  <c r="AI128" i="2"/>
  <c r="AA128" i="2"/>
  <c r="Z128" i="2"/>
  <c r="Y128" i="2"/>
  <c r="X128" i="2"/>
  <c r="AJ128" i="2" s="1"/>
  <c r="W128" i="2"/>
  <c r="V128" i="2"/>
  <c r="AN127" i="2"/>
  <c r="AM127" i="2"/>
  <c r="AL127" i="2"/>
  <c r="AK127" i="2"/>
  <c r="AJ127" i="2"/>
  <c r="AA127" i="2"/>
  <c r="AA129" i="2" s="1"/>
  <c r="Z127" i="2"/>
  <c r="Y127" i="2"/>
  <c r="X127" i="2"/>
  <c r="W127" i="2"/>
  <c r="V127" i="2"/>
  <c r="AN126" i="2"/>
  <c r="AM126" i="2"/>
  <c r="AL126" i="2"/>
  <c r="AK126" i="2"/>
  <c r="AK129" i="2" s="1"/>
  <c r="AA126" i="2"/>
  <c r="Z126" i="2"/>
  <c r="Y126" i="2"/>
  <c r="X126" i="2"/>
  <c r="W126" i="2"/>
  <c r="V126" i="2"/>
  <c r="AN122" i="2"/>
  <c r="AM122" i="2"/>
  <c r="AL122" i="2"/>
  <c r="AK122" i="2"/>
  <c r="AI122" i="2"/>
  <c r="AA122" i="2"/>
  <c r="Z122" i="2"/>
  <c r="Y122" i="2"/>
  <c r="X122" i="2"/>
  <c r="AJ122" i="2" s="1"/>
  <c r="W122" i="2"/>
  <c r="V122" i="2"/>
  <c r="AN121" i="2"/>
  <c r="AM121" i="2"/>
  <c r="AL121" i="2"/>
  <c r="AK121" i="2"/>
  <c r="AA121" i="2"/>
  <c r="Z121" i="2"/>
  <c r="Y121" i="2"/>
  <c r="X121" i="2"/>
  <c r="W121" i="2"/>
  <c r="V121" i="2"/>
  <c r="AN120" i="2"/>
  <c r="AM120" i="2"/>
  <c r="AL120" i="2"/>
  <c r="AK120" i="2"/>
  <c r="AA120" i="2"/>
  <c r="Z120" i="2"/>
  <c r="Y120" i="2"/>
  <c r="Y123" i="2" s="1"/>
  <c r="X120" i="2"/>
  <c r="AJ120" i="2" s="1"/>
  <c r="W120" i="2"/>
  <c r="V120" i="2"/>
  <c r="AI120" i="2" s="1"/>
  <c r="AN119" i="2"/>
  <c r="AM119" i="2"/>
  <c r="AL119" i="2"/>
  <c r="AK119" i="2"/>
  <c r="AA119" i="2"/>
  <c r="Z119" i="2"/>
  <c r="Y119" i="2"/>
  <c r="X119" i="2"/>
  <c r="W119" i="2"/>
  <c r="V119" i="2"/>
  <c r="AN118" i="2"/>
  <c r="AM118" i="2"/>
  <c r="AL118" i="2"/>
  <c r="AK118" i="2"/>
  <c r="AK123" i="2" s="1"/>
  <c r="AA118" i="2"/>
  <c r="AA123" i="2" s="1"/>
  <c r="Z118" i="2"/>
  <c r="Y118" i="2"/>
  <c r="X118" i="2"/>
  <c r="AJ118" i="2" s="1"/>
  <c r="W118" i="2"/>
  <c r="AI118" i="2" s="1"/>
  <c r="V118" i="2"/>
  <c r="AN114" i="2"/>
  <c r="AM114" i="2"/>
  <c r="AL114" i="2"/>
  <c r="AK114" i="2"/>
  <c r="AA114" i="2"/>
  <c r="Z114" i="2"/>
  <c r="Y114" i="2"/>
  <c r="X114" i="2"/>
  <c r="W114" i="2"/>
  <c r="V114" i="2"/>
  <c r="AN113" i="2"/>
  <c r="AM113" i="2"/>
  <c r="AL113" i="2"/>
  <c r="AK113" i="2"/>
  <c r="AJ113" i="2"/>
  <c r="AF113" i="2"/>
  <c r="AE113" i="2"/>
  <c r="AB113" i="2"/>
  <c r="AH113" i="2" s="1"/>
  <c r="AA113" i="2"/>
  <c r="Z113" i="2"/>
  <c r="Y113" i="2"/>
  <c r="X113" i="2"/>
  <c r="W113" i="2"/>
  <c r="V113" i="2"/>
  <c r="AN112" i="2"/>
  <c r="AM112" i="2"/>
  <c r="AM115" i="2" s="1"/>
  <c r="AL112" i="2"/>
  <c r="AK112" i="2"/>
  <c r="AA112" i="2"/>
  <c r="Z112" i="2"/>
  <c r="Y112" i="2"/>
  <c r="X112" i="2"/>
  <c r="W112" i="2"/>
  <c r="AI112" i="2" s="1"/>
  <c r="V112" i="2"/>
  <c r="AN111" i="2"/>
  <c r="AM111" i="2"/>
  <c r="AL111" i="2"/>
  <c r="AK111" i="2"/>
  <c r="AA111" i="2"/>
  <c r="Z111" i="2"/>
  <c r="AJ111" i="2" s="1"/>
  <c r="Y111" i="2"/>
  <c r="X111" i="2"/>
  <c r="W111" i="2"/>
  <c r="V111" i="2"/>
  <c r="AN110" i="2"/>
  <c r="AM110" i="2"/>
  <c r="AL110" i="2"/>
  <c r="AK110" i="2"/>
  <c r="AA110" i="2"/>
  <c r="Z110" i="2"/>
  <c r="Y110" i="2"/>
  <c r="X110" i="2"/>
  <c r="W110" i="2"/>
  <c r="V110" i="2"/>
  <c r="AI110" i="2" s="1"/>
  <c r="AN109" i="2"/>
  <c r="AM109" i="2"/>
  <c r="AL109" i="2"/>
  <c r="AK109" i="2"/>
  <c r="AA109" i="2"/>
  <c r="Z109" i="2"/>
  <c r="Y109" i="2"/>
  <c r="X109" i="2"/>
  <c r="W109" i="2"/>
  <c r="V109" i="2"/>
  <c r="V115" i="2" s="1"/>
  <c r="AN108" i="2"/>
  <c r="AM108" i="2"/>
  <c r="AL108" i="2"/>
  <c r="AK108" i="2"/>
  <c r="AI108" i="2"/>
  <c r="AA108" i="2"/>
  <c r="AA115" i="2" s="1"/>
  <c r="Z108" i="2"/>
  <c r="Y108" i="2"/>
  <c r="X108" i="2"/>
  <c r="X115" i="2" s="1"/>
  <c r="W108" i="2"/>
  <c r="V108" i="2"/>
  <c r="I87" i="2"/>
  <c r="AI195" i="2" l="1"/>
  <c r="AE112" i="2"/>
  <c r="AH168" i="2"/>
  <c r="AC119" i="2"/>
  <c r="AF189" i="2"/>
  <c r="AE189" i="2"/>
  <c r="AD189" i="2"/>
  <c r="AF132" i="2"/>
  <c r="AE132" i="2"/>
  <c r="AC132" i="2"/>
  <c r="AD142" i="2"/>
  <c r="W144" i="2"/>
  <c r="AI155" i="2"/>
  <c r="W160" i="2"/>
  <c r="AD155" i="2"/>
  <c r="Z171" i="2"/>
  <c r="AI193" i="2"/>
  <c r="AB193" i="2"/>
  <c r="AH193" i="2" s="1"/>
  <c r="AB194" i="2"/>
  <c r="AH194" i="2" s="1"/>
  <c r="AI194" i="2"/>
  <c r="AA203" i="2"/>
  <c r="AJ202" i="2"/>
  <c r="AE202" i="2"/>
  <c r="W115" i="2"/>
  <c r="AB114" i="2"/>
  <c r="AG114" i="2" s="1"/>
  <c r="AI114" i="2"/>
  <c r="AD132" i="2"/>
  <c r="AJ134" i="2"/>
  <c r="AB135" i="2"/>
  <c r="AG135" i="2" s="1"/>
  <c r="AI135" i="2"/>
  <c r="AE142" i="2"/>
  <c r="AD148" i="2"/>
  <c r="X160" i="2"/>
  <c r="AE169" i="2"/>
  <c r="AJ169" i="2"/>
  <c r="AD170" i="2"/>
  <c r="AG177" i="2"/>
  <c r="Z181" i="2"/>
  <c r="AE186" i="2"/>
  <c r="AG189" i="2"/>
  <c r="AB198" i="2"/>
  <c r="AH198" i="2" s="1"/>
  <c r="AF134" i="2"/>
  <c r="AJ152" i="2"/>
  <c r="AG132" i="2"/>
  <c r="AD109" i="2"/>
  <c r="AE114" i="2"/>
  <c r="AB119" i="2"/>
  <c r="AI121" i="2"/>
  <c r="AB122" i="2"/>
  <c r="AC122" i="2"/>
  <c r="AF133" i="2"/>
  <c r="AD136" i="2"/>
  <c r="AI136" i="2"/>
  <c r="AB136" i="2"/>
  <c r="AI137" i="2"/>
  <c r="AB137" i="2"/>
  <c r="AJ137" i="2"/>
  <c r="Y152" i="2"/>
  <c r="AG155" i="2"/>
  <c r="AG169" i="2"/>
  <c r="AF170" i="2"/>
  <c r="AB179" i="2"/>
  <c r="AF180" i="2"/>
  <c r="AB180" i="2"/>
  <c r="AK203" i="2"/>
  <c r="AJ207" i="2"/>
  <c r="X213" i="2"/>
  <c r="AC109" i="2"/>
  <c r="AI109" i="2"/>
  <c r="AB109" i="2"/>
  <c r="Z115" i="2"/>
  <c r="AF142" i="2"/>
  <c r="AF155" i="2"/>
  <c r="AA181" i="2"/>
  <c r="AH189" i="2"/>
  <c r="AE193" i="2"/>
  <c r="AJ193" i="2"/>
  <c r="AE109" i="2"/>
  <c r="AD113" i="2"/>
  <c r="AF114" i="2"/>
  <c r="AJ126" i="2"/>
  <c r="AB127" i="2"/>
  <c r="AC127" i="2" s="1"/>
  <c r="AK139" i="2"/>
  <c r="AG133" i="2"/>
  <c r="AA144" i="2"/>
  <c r="AH144" i="2" s="1"/>
  <c r="AB147" i="2"/>
  <c r="AJ157" i="2"/>
  <c r="AC159" i="2"/>
  <c r="AB159" i="2"/>
  <c r="AJ163" i="2"/>
  <c r="X171" i="2"/>
  <c r="AI165" i="2"/>
  <c r="V171" i="2"/>
  <c r="AH169" i="2"/>
  <c r="AI178" i="2"/>
  <c r="AG180" i="2"/>
  <c r="AB202" i="2"/>
  <c r="AC202" i="2" s="1"/>
  <c r="AF206" i="2"/>
  <c r="Y213" i="2"/>
  <c r="AJ206" i="2"/>
  <c r="AI213" i="2"/>
  <c r="AI211" i="2"/>
  <c r="AB121" i="2"/>
  <c r="Y129" i="2"/>
  <c r="AF126" i="2"/>
  <c r="AD127" i="2"/>
  <c r="AI133" i="2"/>
  <c r="AB134" i="2"/>
  <c r="AF136" i="2"/>
  <c r="AI142" i="2"/>
  <c r="AB155" i="2"/>
  <c r="AC156" i="2"/>
  <c r="AD164" i="2"/>
  <c r="AB164" i="2"/>
  <c r="AC164" i="2" s="1"/>
  <c r="AI168" i="2"/>
  <c r="AH180" i="2"/>
  <c r="AI184" i="2"/>
  <c r="W195" i="2"/>
  <c r="AG206" i="2"/>
  <c r="W213" i="2"/>
  <c r="AB108" i="2"/>
  <c r="AC111" i="2"/>
  <c r="AB111" i="2"/>
  <c r="AI111" i="2"/>
  <c r="AH114" i="2"/>
  <c r="AE120" i="2"/>
  <c r="AE127" i="2"/>
  <c r="AJ142" i="2"/>
  <c r="AC143" i="2"/>
  <c r="AJ155" i="2"/>
  <c r="AD156" i="2"/>
  <c r="AE164" i="2"/>
  <c r="AC169" i="2"/>
  <c r="AB175" i="2"/>
  <c r="AC175" i="2"/>
  <c r="X195" i="2"/>
  <c r="AI187" i="2"/>
  <c r="AC187" i="2"/>
  <c r="AB187" i="2"/>
  <c r="AF110" i="2"/>
  <c r="AB110" i="2"/>
  <c r="AG113" i="2"/>
  <c r="AM123" i="2"/>
  <c r="AF120" i="2"/>
  <c r="AG121" i="2"/>
  <c r="W139" i="2"/>
  <c r="AD135" i="2"/>
  <c r="AI138" i="2"/>
  <c r="Z139" i="2"/>
  <c r="AE143" i="2"/>
  <c r="AI148" i="2"/>
  <c r="AB149" i="2"/>
  <c r="AI151" i="2"/>
  <c r="AD151" i="2"/>
  <c r="AA152" i="2"/>
  <c r="AF156" i="2"/>
  <c r="AF158" i="2"/>
  <c r="Y160" i="2"/>
  <c r="Y171" i="2"/>
  <c r="AF169" i="2"/>
  <c r="AJ184" i="2"/>
  <c r="AI186" i="2"/>
  <c r="V203" i="2"/>
  <c r="AI199" i="2"/>
  <c r="AB199" i="2"/>
  <c r="AB206" i="2"/>
  <c r="AB207" i="2"/>
  <c r="AF211" i="2"/>
  <c r="AB211" i="2"/>
  <c r="AA213" i="2"/>
  <c r="X123" i="2"/>
  <c r="Z213" i="2"/>
  <c r="AJ114" i="2"/>
  <c r="AH121" i="2"/>
  <c r="Z123" i="2"/>
  <c r="AC133" i="2"/>
  <c r="AE138" i="2"/>
  <c r="AB139" i="2"/>
  <c r="AC139" i="2" s="1"/>
  <c r="AF143" i="2"/>
  <c r="AJ148" i="2"/>
  <c r="AE151" i="2"/>
  <c r="AG156" i="2"/>
  <c r="AB157" i="2"/>
  <c r="Z160" i="2"/>
  <c r="AB166" i="2"/>
  <c r="AC166" i="2" s="1"/>
  <c r="AI166" i="2"/>
  <c r="AI167" i="2"/>
  <c r="AB167" i="2"/>
  <c r="AC167" i="2" s="1"/>
  <c r="AI206" i="2"/>
  <c r="AI208" i="2"/>
  <c r="AB209" i="2"/>
  <c r="AH209" i="2" s="1"/>
  <c r="AB112" i="2"/>
  <c r="AC112" i="2" s="1"/>
  <c r="W123" i="2"/>
  <c r="AF151" i="2"/>
  <c r="AM160" i="2"/>
  <c r="AI156" i="2"/>
  <c r="AH164" i="2"/>
  <c r="AD168" i="2"/>
  <c r="AI177" i="2"/>
  <c r="AF178" i="2"/>
  <c r="AE178" i="2"/>
  <c r="AC178" i="2"/>
  <c r="AI179" i="2"/>
  <c r="AG184" i="2"/>
  <c r="AF186" i="2"/>
  <c r="AJ186" i="2"/>
  <c r="AI189" i="2"/>
  <c r="AC189" i="2"/>
  <c r="AB190" i="2"/>
  <c r="AE190" i="2" s="1"/>
  <c r="AI190" i="2"/>
  <c r="X203" i="2"/>
  <c r="AJ208" i="2"/>
  <c r="AH110" i="2"/>
  <c r="AI119" i="2"/>
  <c r="V123" i="2"/>
  <c r="Y139" i="2"/>
  <c r="AD133" i="2"/>
  <c r="AM144" i="2"/>
  <c r="AK115" i="2"/>
  <c r="AJ112" i="2"/>
  <c r="AJ121" i="2"/>
  <c r="AH127" i="2"/>
  <c r="W129" i="2"/>
  <c r="AJ136" i="2"/>
  <c r="AG151" i="2"/>
  <c r="AE158" i="2"/>
  <c r="AD158" i="2"/>
  <c r="AC158" i="2"/>
  <c r="AI164" i="2"/>
  <c r="AB165" i="2"/>
  <c r="AJ178" i="2"/>
  <c r="AG186" i="2"/>
  <c r="AD190" i="2"/>
  <c r="AJ109" i="2"/>
  <c r="AI127" i="2"/>
  <c r="AB128" i="2"/>
  <c r="AD128" i="2" s="1"/>
  <c r="X129" i="2"/>
  <c r="AH132" i="2"/>
  <c r="AA139" i="2"/>
  <c r="AH138" i="2"/>
  <c r="AB142" i="2"/>
  <c r="AB144" i="2" s="1"/>
  <c r="AG144" i="2" s="1"/>
  <c r="V144" i="2"/>
  <c r="AH151" i="2"/>
  <c r="AI157" i="2"/>
  <c r="AJ164" i="2"/>
  <c r="AJ166" i="2"/>
  <c r="AE177" i="2"/>
  <c r="AJ177" i="2"/>
  <c r="V181" i="2"/>
  <c r="AJ181" i="2" s="1"/>
  <c r="AH186" i="2"/>
  <c r="Z203" i="2"/>
  <c r="AD202" i="2"/>
  <c r="AI202" i="2"/>
  <c r="AM213" i="2"/>
  <c r="AJ210" i="2"/>
  <c r="AF112" i="2"/>
  <c r="AI113" i="2"/>
  <c r="AJ119" i="2"/>
  <c r="AG127" i="2"/>
  <c r="AE133" i="2"/>
  <c r="AJ156" i="2"/>
  <c r="AH158" i="2"/>
  <c r="AG164" i="2"/>
  <c r="AG167" i="2"/>
  <c r="AB168" i="2"/>
  <c r="AF168" i="2" s="1"/>
  <c r="AB177" i="2"/>
  <c r="AD177" i="2" s="1"/>
  <c r="AF184" i="2"/>
  <c r="AB185" i="2"/>
  <c r="AD185" i="2" s="1"/>
  <c r="AJ185" i="2"/>
  <c r="AF193" i="2"/>
  <c r="Y203" i="2"/>
  <c r="AB208" i="2"/>
  <c r="AE211" i="2"/>
  <c r="AB212" i="2"/>
  <c r="AI212" i="2"/>
  <c r="AG119" i="2"/>
  <c r="AB120" i="2"/>
  <c r="AI134" i="2"/>
  <c r="AG136" i="2"/>
  <c r="AB150" i="2"/>
  <c r="AI150" i="2"/>
  <c r="AH178" i="2"/>
  <c r="AC179" i="2"/>
  <c r="AA195" i="2"/>
  <c r="AB188" i="2"/>
  <c r="AF188" i="2" s="1"/>
  <c r="AJ194" i="2"/>
  <c r="AG211" i="2"/>
  <c r="AJ110" i="2"/>
  <c r="AD120" i="2"/>
  <c r="AB126" i="2"/>
  <c r="AI126" i="2"/>
  <c r="AH136" i="2"/>
  <c r="AG143" i="2"/>
  <c r="AI147" i="2"/>
  <c r="V152" i="2"/>
  <c r="AH155" i="2"/>
  <c r="AH156" i="2"/>
  <c r="AC157" i="2"/>
  <c r="AC163" i="2"/>
  <c r="AB163" i="2"/>
  <c r="AJ175" i="2"/>
  <c r="AD179" i="2"/>
  <c r="AB184" i="2"/>
  <c r="AE191" i="2"/>
  <c r="AJ200" i="2"/>
  <c r="AB201" i="2"/>
  <c r="AF208" i="2"/>
  <c r="AH211" i="2"/>
  <c r="AH149" i="2"/>
  <c r="AJ150" i="2"/>
  <c r="AD157" i="2"/>
  <c r="AI169" i="2"/>
  <c r="Y181" i="2"/>
  <c r="AE188" i="2"/>
  <c r="AB192" i="2"/>
  <c r="AI192" i="2"/>
  <c r="AI210" i="2"/>
  <c r="AB216" i="2"/>
  <c r="AI216" i="2"/>
  <c r="AC177" i="2"/>
  <c r="AI180" i="2"/>
  <c r="AD186" i="2"/>
  <c r="AJ192" i="2"/>
  <c r="W203" i="2"/>
  <c r="AB210" i="2"/>
  <c r="AC210" i="2" s="1"/>
  <c r="Y115" i="2"/>
  <c r="AC113" i="2"/>
  <c r="AD114" i="2"/>
  <c r="AB118" i="2"/>
  <c r="X139" i="2"/>
  <c r="AB138" i="2"/>
  <c r="AC138" i="2" s="1"/>
  <c r="Z152" i="2"/>
  <c r="AG147" i="2"/>
  <c r="AB148" i="2"/>
  <c r="AK152" i="2"/>
  <c r="AC151" i="2"/>
  <c r="V160" i="2"/>
  <c r="AC155" i="2"/>
  <c r="AI158" i="2"/>
  <c r="AE166" i="2"/>
  <c r="AB170" i="2"/>
  <c r="AI170" i="2"/>
  <c r="AJ189" i="2"/>
  <c r="AB191" i="2"/>
  <c r="AJ198" i="2"/>
  <c r="AM203" i="2"/>
  <c r="AB200" i="2"/>
  <c r="AI207" i="2"/>
  <c r="AD210" i="2"/>
  <c r="AJ211" i="2"/>
  <c r="AJ108" i="2"/>
  <c r="AJ132" i="2"/>
  <c r="AB123" i="2" l="1"/>
  <c r="AG123" i="2" s="1"/>
  <c r="AC118" i="2"/>
  <c r="AC208" i="2"/>
  <c r="AH208" i="2"/>
  <c r="AG203" i="2"/>
  <c r="AD129" i="2"/>
  <c r="AH207" i="2"/>
  <c r="AG207" i="2"/>
  <c r="AD207" i="2"/>
  <c r="AC207" i="2"/>
  <c r="AF207" i="2"/>
  <c r="AD139" i="2"/>
  <c r="AD194" i="2"/>
  <c r="AG137" i="2"/>
  <c r="AE137" i="2"/>
  <c r="AD137" i="2"/>
  <c r="AC137" i="2"/>
  <c r="AH137" i="2"/>
  <c r="AF137" i="2"/>
  <c r="AG209" i="2"/>
  <c r="AB171" i="2"/>
  <c r="AG163" i="2"/>
  <c r="AH163" i="2"/>
  <c r="AF163" i="2"/>
  <c r="AE163" i="2"/>
  <c r="AD163" i="2"/>
  <c r="AH126" i="2"/>
  <c r="AG126" i="2"/>
  <c r="AE126" i="2"/>
  <c r="AD126" i="2"/>
  <c r="AC126" i="2"/>
  <c r="AB129" i="2"/>
  <c r="AH202" i="2"/>
  <c r="AC142" i="2"/>
  <c r="AH128" i="2"/>
  <c r="AF138" i="2"/>
  <c r="AB213" i="2"/>
  <c r="AC213" i="2" s="1"/>
  <c r="AC206" i="2"/>
  <c r="AE206" i="2"/>
  <c r="AF127" i="2"/>
  <c r="AE195" i="2"/>
  <c r="AJ195" i="2"/>
  <c r="AI139" i="2"/>
  <c r="AJ171" i="2"/>
  <c r="AH177" i="2"/>
  <c r="AE180" i="2"/>
  <c r="AD180" i="2"/>
  <c r="AC180" i="2"/>
  <c r="AD160" i="2"/>
  <c r="AI160" i="2"/>
  <c r="AG150" i="2"/>
  <c r="AE150" i="2"/>
  <c r="AD150" i="2"/>
  <c r="AC150" i="2"/>
  <c r="AH150" i="2"/>
  <c r="AF150" i="2"/>
  <c r="AC144" i="2"/>
  <c r="AI144" i="2"/>
  <c r="AH210" i="2"/>
  <c r="AH199" i="2"/>
  <c r="AF199" i="2"/>
  <c r="AG199" i="2"/>
  <c r="AD195" i="2"/>
  <c r="AE134" i="2"/>
  <c r="AD134" i="2"/>
  <c r="AC134" i="2"/>
  <c r="AH181" i="2"/>
  <c r="AE136" i="2"/>
  <c r="AC136" i="2"/>
  <c r="AH135" i="2"/>
  <c r="AE135" i="2"/>
  <c r="AF135" i="2"/>
  <c r="AJ144" i="2"/>
  <c r="AE200" i="2"/>
  <c r="AD200" i="2"/>
  <c r="AG200" i="2"/>
  <c r="AC200" i="2"/>
  <c r="AH216" i="2"/>
  <c r="AG216" i="2"/>
  <c r="AE216" i="2"/>
  <c r="AF216" i="2"/>
  <c r="AD216" i="2"/>
  <c r="AC216" i="2"/>
  <c r="AH118" i="2"/>
  <c r="AC181" i="2"/>
  <c r="AI181" i="2"/>
  <c r="AB181" i="2"/>
  <c r="AH175" i="2"/>
  <c r="AF175" i="2"/>
  <c r="AG175" i="2"/>
  <c r="AE175" i="2"/>
  <c r="AD175" i="2"/>
  <c r="AF159" i="2"/>
  <c r="AE159" i="2"/>
  <c r="AH159" i="2"/>
  <c r="AH179" i="2"/>
  <c r="AG179" i="2"/>
  <c r="AG181" i="2"/>
  <c r="AC135" i="2"/>
  <c r="AD144" i="2"/>
  <c r="AC123" i="2"/>
  <c r="AI123" i="2"/>
  <c r="AH148" i="2"/>
  <c r="AG148" i="2"/>
  <c r="AF200" i="2"/>
  <c r="AG201" i="2"/>
  <c r="AH201" i="2"/>
  <c r="AF201" i="2"/>
  <c r="AE201" i="2"/>
  <c r="AD201" i="2"/>
  <c r="AH120" i="2"/>
  <c r="AG120" i="2"/>
  <c r="AG185" i="2"/>
  <c r="AF185" i="2"/>
  <c r="AH185" i="2"/>
  <c r="AH139" i="2"/>
  <c r="AE199" i="2"/>
  <c r="AG159" i="2"/>
  <c r="AG213" i="2"/>
  <c r="AC199" i="2"/>
  <c r="AD149" i="2"/>
  <c r="AF149" i="2"/>
  <c r="AC149" i="2"/>
  <c r="AG134" i="2"/>
  <c r="AI115" i="2"/>
  <c r="AD165" i="2"/>
  <c r="AH165" i="2"/>
  <c r="AG165" i="2"/>
  <c r="AF165" i="2"/>
  <c r="AE165" i="2"/>
  <c r="AJ203" i="2"/>
  <c r="AD118" i="2"/>
  <c r="AI203" i="2"/>
  <c r="AC203" i="2"/>
  <c r="AF191" i="2"/>
  <c r="AD191" i="2"/>
  <c r="AC191" i="2"/>
  <c r="AC148" i="2"/>
  <c r="AD206" i="2"/>
  <c r="AC201" i="2"/>
  <c r="AG149" i="2"/>
  <c r="AE208" i="2"/>
  <c r="AC120" i="2"/>
  <c r="AC185" i="2"/>
  <c r="AD112" i="2"/>
  <c r="AH157" i="2"/>
  <c r="AG157" i="2"/>
  <c r="AF157" i="2"/>
  <c r="AD110" i="2"/>
  <c r="AC110" i="2"/>
  <c r="AG110" i="2"/>
  <c r="AE110" i="2"/>
  <c r="AH111" i="2"/>
  <c r="AF111" i="2"/>
  <c r="AG111" i="2"/>
  <c r="AE111" i="2"/>
  <c r="AD111" i="2"/>
  <c r="AF129" i="2"/>
  <c r="AG193" i="2"/>
  <c r="AE157" i="2"/>
  <c r="AH109" i="2"/>
  <c r="AG109" i="2"/>
  <c r="AF109" i="2"/>
  <c r="AJ115" i="2"/>
  <c r="AC114" i="2"/>
  <c r="AF144" i="2"/>
  <c r="AH166" i="2"/>
  <c r="AG210" i="2"/>
  <c r="AF210" i="2"/>
  <c r="AE118" i="2"/>
  <c r="AH200" i="2"/>
  <c r="AH192" i="2"/>
  <c r="AG192" i="2"/>
  <c r="AE192" i="2"/>
  <c r="AF192" i="2"/>
  <c r="AC192" i="2"/>
  <c r="AI152" i="2"/>
  <c r="AJ129" i="2"/>
  <c r="AH190" i="2"/>
  <c r="AF190" i="2"/>
  <c r="AG190" i="2"/>
  <c r="AF209" i="2"/>
  <c r="AE209" i="2"/>
  <c r="AD209" i="2"/>
  <c r="AC209" i="2"/>
  <c r="AE123" i="2"/>
  <c r="AJ123" i="2"/>
  <c r="AD121" i="2"/>
  <c r="AC121" i="2"/>
  <c r="AE149" i="2"/>
  <c r="AF202" i="2"/>
  <c r="AC193" i="2"/>
  <c r="AD192" i="2"/>
  <c r="AJ139" i="2"/>
  <c r="AE139" i="2"/>
  <c r="AD167" i="2"/>
  <c r="AF167" i="2"/>
  <c r="AE167" i="2"/>
  <c r="AC171" i="2"/>
  <c r="AI171" i="2"/>
  <c r="AC194" i="2"/>
  <c r="AG194" i="2"/>
  <c r="AF194" i="2"/>
  <c r="AE194" i="2"/>
  <c r="AE185" i="2"/>
  <c r="AD203" i="2"/>
  <c r="AH188" i="2"/>
  <c r="AG188" i="2"/>
  <c r="AC188" i="2"/>
  <c r="AH112" i="2"/>
  <c r="AF166" i="2"/>
  <c r="AF128" i="2"/>
  <c r="AG128" i="2"/>
  <c r="AE128" i="2"/>
  <c r="AC128" i="2"/>
  <c r="AC190" i="2"/>
  <c r="AD166" i="2"/>
  <c r="AF121" i="2"/>
  <c r="AG139" i="2"/>
  <c r="AE210" i="2"/>
  <c r="AG108" i="2"/>
  <c r="AF108" i="2"/>
  <c r="AB115" i="2"/>
  <c r="AE108" i="2"/>
  <c r="AC108" i="2"/>
  <c r="AD159" i="2"/>
  <c r="AE121" i="2"/>
  <c r="AF179" i="2"/>
  <c r="AB152" i="2"/>
  <c r="AH152" i="2" s="1"/>
  <c r="AE147" i="2"/>
  <c r="AF147" i="2"/>
  <c r="AD147" i="2"/>
  <c r="AC147" i="2"/>
  <c r="AD208" i="2"/>
  <c r="AF148" i="2"/>
  <c r="AG122" i="2"/>
  <c r="AF122" i="2"/>
  <c r="AE122" i="2"/>
  <c r="AD122" i="2"/>
  <c r="AH122" i="2"/>
  <c r="AG198" i="2"/>
  <c r="AF198" i="2"/>
  <c r="AE198" i="2"/>
  <c r="AC198" i="2"/>
  <c r="AB203" i="2"/>
  <c r="AF203" i="2" s="1"/>
  <c r="AD198" i="2"/>
  <c r="AH167" i="2"/>
  <c r="AF177" i="2"/>
  <c r="AG118" i="2"/>
  <c r="AE179" i="2"/>
  <c r="AD188" i="2"/>
  <c r="AG168" i="2"/>
  <c r="AE168" i="2"/>
  <c r="AC165" i="2"/>
  <c r="AF139" i="2"/>
  <c r="AH213" i="2"/>
  <c r="AF171" i="2"/>
  <c r="AH206" i="2"/>
  <c r="AE148" i="2"/>
  <c r="AH108" i="2"/>
  <c r="AE144" i="2"/>
  <c r="AG202" i="2"/>
  <c r="AE207" i="2"/>
  <c r="AF152" i="2"/>
  <c r="AD193" i="2"/>
  <c r="AJ160" i="2"/>
  <c r="AD108" i="2"/>
  <c r="AG112" i="2"/>
  <c r="AI129" i="2"/>
  <c r="AH170" i="2"/>
  <c r="AE170" i="2"/>
  <c r="AG170" i="2"/>
  <c r="AC170" i="2"/>
  <c r="AH134" i="2"/>
  <c r="AH191" i="2"/>
  <c r="AF181" i="2"/>
  <c r="AE184" i="2"/>
  <c r="AC184" i="2"/>
  <c r="AD184" i="2"/>
  <c r="AB195" i="2"/>
  <c r="AG142" i="2"/>
  <c r="AH184" i="2"/>
  <c r="AD212" i="2"/>
  <c r="AC212" i="2"/>
  <c r="AG212" i="2"/>
  <c r="AF212" i="2"/>
  <c r="AE212" i="2"/>
  <c r="AH212" i="2"/>
  <c r="AC168" i="2"/>
  <c r="AF118" i="2"/>
  <c r="AG138" i="2"/>
  <c r="AD199" i="2"/>
  <c r="AD211" i="2"/>
  <c r="AC211" i="2"/>
  <c r="AF164" i="2"/>
  <c r="AD138" i="2"/>
  <c r="AG187" i="2"/>
  <c r="AF187" i="2"/>
  <c r="AD187" i="2"/>
  <c r="AH187" i="2"/>
  <c r="AE187" i="2"/>
  <c r="AG208" i="2"/>
  <c r="AB160" i="2"/>
  <c r="AH160" i="2" s="1"/>
  <c r="AH142" i="2"/>
  <c r="AJ213" i="2"/>
  <c r="AH147" i="2"/>
  <c r="AE119" i="2"/>
  <c r="AH119" i="2"/>
  <c r="AF119" i="2"/>
  <c r="AD119" i="2"/>
  <c r="AG191" i="2"/>
  <c r="AE155" i="2"/>
  <c r="AD115" i="2"/>
  <c r="AG166" i="2"/>
  <c r="AF195" i="2" l="1"/>
  <c r="AC195" i="2"/>
  <c r="AG195" i="2"/>
  <c r="AC115" i="2"/>
  <c r="AE115" i="2"/>
  <c r="AH115" i="2"/>
  <c r="AC152" i="2"/>
  <c r="AE203" i="2"/>
  <c r="AH171" i="2"/>
  <c r="AD171" i="2"/>
  <c r="AE160" i="2"/>
  <c r="AE171" i="2"/>
  <c r="AH129" i="2"/>
  <c r="AG129" i="2"/>
  <c r="AC129" i="2"/>
  <c r="AH203" i="2"/>
  <c r="AD152" i="2"/>
  <c r="AE152" i="2"/>
  <c r="AG152" i="2"/>
  <c r="AH195" i="2"/>
  <c r="AC160" i="2"/>
  <c r="AG115" i="2"/>
  <c r="AF115" i="2"/>
  <c r="AF123" i="2"/>
  <c r="AH123" i="2"/>
  <c r="AD213" i="2"/>
  <c r="AG160" i="2"/>
  <c r="AE181" i="2"/>
  <c r="AD181" i="2"/>
  <c r="AF213" i="2"/>
  <c r="AG171" i="2"/>
  <c r="AE213" i="2"/>
  <c r="AE129" i="2"/>
  <c r="AD123" i="2"/>
  <c r="AF160" i="2"/>
</calcChain>
</file>

<file path=xl/sharedStrings.xml><?xml version="1.0" encoding="utf-8"?>
<sst xmlns="http://schemas.openxmlformats.org/spreadsheetml/2006/main" count="618" uniqueCount="250">
  <si>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</si>
  <si>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Servicio de Planificación y Evaluación</t>
  </si>
  <si>
    <t>RESULTADOS DE LA ENCUESTA DE OPINIÓN Y SATISFACCIÓN DEL PERSONAL DE ADMINISTRACIÓN Y SERVICIOS DE LA UNIVERSIDAD DE JAÉN . Año 2025</t>
  </si>
  <si>
    <t>INFORME GLOBAL</t>
  </si>
  <si>
    <t>Nº encuestas recibidas</t>
  </si>
  <si>
    <t>Tasa de respuesta</t>
  </si>
  <si>
    <t>DATOS DE SEGMENTACIÓN</t>
  </si>
  <si>
    <t>Sexo</t>
  </si>
  <si>
    <t>Hombre</t>
  </si>
  <si>
    <t>Mujer</t>
  </si>
  <si>
    <t>Temporalidad</t>
  </si>
  <si>
    <t>Fijo/Permanente</t>
  </si>
  <si>
    <t>Temporal/Interino</t>
  </si>
  <si>
    <t>Régimen Jurídico</t>
  </si>
  <si>
    <t>Funcionario</t>
  </si>
  <si>
    <t>Laboral</t>
  </si>
  <si>
    <t>SERVICIO/UNIDAD ADMINISTRATIVA</t>
  </si>
  <si>
    <t>nº</t>
  </si>
  <si>
    <t>Servicio de Asuntos Económicos</t>
  </si>
  <si>
    <t>Servicio de Atención y Ayudas al Estudiante</t>
  </si>
  <si>
    <t>Servicio de Personal (Unidad de Conserjerías)</t>
  </si>
  <si>
    <t>Servicio de Actividades Culturales</t>
  </si>
  <si>
    <t>Servicio de Informática</t>
  </si>
  <si>
    <t>Servicio de Archivo General</t>
  </si>
  <si>
    <t>Servicio Centrales de Apoyo a la Investigación (CICT y CPEA)</t>
  </si>
  <si>
    <t>Gerencia (solo para Vicegerentes)</t>
  </si>
  <si>
    <t>Servicio de Publicaciones (UJA Editorial)</t>
  </si>
  <si>
    <t>Unidad Departamental de Apoyo Técnico a Laboratorios</t>
  </si>
  <si>
    <t>Institutos y Centros de Investigación</t>
  </si>
  <si>
    <t>Unidad de Prevención de Riesgos Laborales, Medioambiente y Sostenibilidad</t>
  </si>
  <si>
    <t>Servicio de Relaciones Internacionales y Cooperación</t>
  </si>
  <si>
    <t>Servicio de Bibliotecas</t>
  </si>
  <si>
    <t>Servicio de Control Interno</t>
  </si>
  <si>
    <t>Servicio de Información, Registro y Administración Electrónica</t>
  </si>
  <si>
    <t>Servicio de Contratación y Patrimonio</t>
  </si>
  <si>
    <t>Servicio de Gestión de la Investigación (SGI, OFIPI y OTRI)</t>
  </si>
  <si>
    <t>Unidad de Apoyo a Órganos de Gobierno e Institucionales: Gabinete de Comunicación y Proyección Institucional/Servicio</t>
  </si>
  <si>
    <t>Servicio de Contabilidad y Presupuestos</t>
  </si>
  <si>
    <t>Unidad de Apoyo Administrativo a Departamentos</t>
  </si>
  <si>
    <t>Servicio de Gestión Académica</t>
  </si>
  <si>
    <t>Servicio de Deportes</t>
  </si>
  <si>
    <t>Servicio de Gestión de las Enseñanzas</t>
  </si>
  <si>
    <t>Servicio de Obras, Mantenimiento y Vigilancia de Instalaciones.</t>
  </si>
  <si>
    <t>Servicio de Personal</t>
  </si>
  <si>
    <t>FRECUENCIAS ABSOLUTAS</t>
  </si>
  <si>
    <t>FRECUENCIAS RELATIVAS</t>
  </si>
  <si>
    <t>FRECUENCIAS POR NIVEL DE SATISFACCIÓN</t>
  </si>
  <si>
    <t>MEDIDAS ESTADÍSTICAS</t>
  </si>
  <si>
    <t>1. DESEMPEÑO DEL PUESTO DE TRABAJO.</t>
  </si>
  <si>
    <t>ns/nc</t>
  </si>
  <si>
    <t>TOTAL</t>
  </si>
  <si>
    <t>Insatisfacción en % (1+2)</t>
  </si>
  <si>
    <t>Satisfacción en % (3+4+5)</t>
  </si>
  <si>
    <t>Media</t>
  </si>
  <si>
    <t>Desv. Típica</t>
  </si>
  <si>
    <t>Mediana</t>
  </si>
  <si>
    <t>Moda</t>
  </si>
  <si>
    <t>NS/NC</t>
  </si>
  <si>
    <t>Total</t>
  </si>
  <si>
    <t>Conocimiento proporcionado sobre las funciones y responsabilidades del puesto de trabajo que desempeña</t>
  </si>
  <si>
    <t>[Conocimiento proporcionado sobre las funciones y responsabilidades del puesto de trabajo que desempeña] Indica tu nivel de satisfacción con respecto a las siguientes cuestiones:</t>
  </si>
  <si>
    <t>Asignación de los objetivos que tiene que lograr en el desempeño de su puesto de trabajo.</t>
  </si>
  <si>
    <t>[Asignación de los objetivos que tiene que lograr en el desempeño de su puesto de trabajo.] Indica tu nivel de satisfacción con respecto a las siguientes cuestiones:</t>
  </si>
  <si>
    <t>Disponibilidad de documentos y métodos para realizar su trabajo con eficacia (mecanismos de búsqueda de información, manuales y guías de procesos de su Unidad).</t>
  </si>
  <si>
    <t>[Disponibilidad de documentos y métodos para realizar su trabajo con eficacia (mecanismos de búsqueda de información, manuales y guías de procesos de su Unidad).] Indica tu nivel de satisfacción con respecto a las siguientes cuestiones:</t>
  </si>
  <si>
    <t>Posibilidad de aplicar nuevas ideas en el desempeño de su puesto de trabajo (creatividad e innovación)</t>
  </si>
  <si>
    <t>[Posibilidad de aplicar nuevas ideas en el desempeño de su puesto de trabajo (creatividad e innovación)] Indica tu nivel de satisfacción con respecto a las siguientes cuestiones:</t>
  </si>
  <si>
    <t xml:space="preserve"> Posibilidad de desempeñar las funciones del puesto de trabajo con autonomía y responsabilidad propia.</t>
  </si>
  <si>
    <t>[ Posibilidad de desempeñar las funciones del puesto de trabajo con autonomía y responsabilidad propia.] Indica tu nivel de satisfacción con respecto a las siguientes cuestiones:</t>
  </si>
  <si>
    <t>Posibilidad de aplicar los conocimientos, capacidades y habilidades requeridas para el desempeño de su puesto de trabajo</t>
  </si>
  <si>
    <t>[Posibilidad de aplicar los conocimientos, capacidades y habilidades requeridas para el desempeño de su puesto de trabajo] Indica tu nivel de satisfacción con respecto a las siguientes cuestiones:</t>
  </si>
  <si>
    <t>Ajuste entre el volumen de trabajo asignado y el tiempo disponible para realizarlo</t>
  </si>
  <si>
    <t>[Ajuste entre el volumen de trabajo asignado y el tiempo disponible para realizarlo] Indica tu nivel de satisfacción con respecto a las siguientes cuestiones:</t>
  </si>
  <si>
    <t>Total Bloque 1. DESEMPEÑO DEL PUESTO DE TRABAJO</t>
  </si>
  <si>
    <t>[Desarrollo de la prevención de riesgos laborales en relación con su puesto de trabajo (información y formación sobre los riesgos, medidas de prevención adoptadas, equipos de protección individual, medidas de emergencia, etc.] Indica tu nivel de sati</t>
  </si>
  <si>
    <t>[Condiciones físicas del lugar de trabajo (ventilación, temperatura, luminosidad, espacio para trabajar, etc.] Indica tu nivel de satisfacción con respecto a las siguientes cuestiones:</t>
  </si>
  <si>
    <t xml:space="preserve">2. CONDICIONES PARA EL DESARROLLO DEL TRABAJO. </t>
  </si>
  <si>
    <t>[Recursos de equipamiento, materiales y tecnológicos (despacho, suministros de oficina, medios para la comunicación, etc.)] Indica tu nivel de satisfacción con respecto a las siguientes cuestiones:</t>
  </si>
  <si>
    <t xml:space="preserve"> Desarrollo de la prevención de riesgos laborales en relación con su puesto de trabajo (información y formación sobre los riesgos, medidas de prevención adoptadas, equipos de protección individual, medidas de emergencia, etc.</t>
  </si>
  <si>
    <t>[Recursos informáticos para el desempeño del puesto de trabajo. ] Indica tu nivel de satisfacción con respecto a las siguientes cuestiones:</t>
  </si>
  <si>
    <t>Condiciones físicas del lugar de trabajo (ventilación, temperatura, luminosidad, espacio para trabajar, etc.</t>
  </si>
  <si>
    <t>[Organización y distribución horaria de la jornada de trabajo que realiza] Indica tu nivel de satisfacción con respecto a las siguientes cuestiones:</t>
  </si>
  <si>
    <t>Recursos de equipamiento, materiales y tecnológicos (despacho, suministros de oficina, medios para la comunicación, etc.)</t>
  </si>
  <si>
    <t>[Posibilidad de participar en la asignación de los objetivos que ha de obtener en el puesto de trabajo] Indica tu nivel de satisfacción con respecto a las siguientes cuestiones:</t>
  </si>
  <si>
    <t xml:space="preserve">Recursos informáticos para el desempeño del puesto de trabajo. </t>
  </si>
  <si>
    <t>[Posibilidad de participar en las decisiones que afectan al desempeño de su puesto de trabajo] Indica tu nivel de satisfacción con respecto a las siguientes cuestiones:</t>
  </si>
  <si>
    <t>Organización y distribución horaria de la jornada de trabajo que realiza</t>
  </si>
  <si>
    <t>[Posibilidad para realizar propuestas de mejora sobre el funcionamiento de la Unidad] Indica tu nivel de satisfacción con respecto a las siguientes cuestiones:</t>
  </si>
  <si>
    <t>Total Bloque 2. CONDICIONES PARA EL DESARROLLO DEL TRABAJO</t>
  </si>
  <si>
    <t>[Posibilidad de participar en la identificación de las necesidades de formación para el desempeño del puesto de trabajo] Indica tu nivel de satisfacción con respecto a las siguientes cuestiones:</t>
  </si>
  <si>
    <t>[Facilidades y recursos proporcionados por la Universidad para participar en acciones formativas] Indica tu nivel de satisfacción con respecto a las siguientes cuestiones:</t>
  </si>
  <si>
    <t xml:space="preserve">3. PARTICIPACIÓN. </t>
  </si>
  <si>
    <t>[Adecuación de la oferta formativa para el desarrollo y la promoción profesional] Indica tu nivel de satisfacción con respecto a las siguientes cuestiones:</t>
  </si>
  <si>
    <t>Posibilidad de participar en la asignación de los objetivos que ha de obtener en el puesto de trabajo</t>
  </si>
  <si>
    <t>[Adecuación de la oferta formativa específica para el desempeño del puesto de trabajo] Indica tu nivel de satisfacción con respecto a las siguientes cuestiones:</t>
  </si>
  <si>
    <t>Posibilidad de participar en las decisiones que afectan al desempeño de su puesto de trabajo</t>
  </si>
  <si>
    <t>[Aprendizaje obtenido en las acciones formativas en las que ha participado] Indica tu nivel de satisfacción con respecto a las siguientes cuestiones:</t>
  </si>
  <si>
    <t>Posibilidad para realizar propuestas de mejora sobre el funcionamiento de la Unidad</t>
  </si>
  <si>
    <t>[ Utilidad de la formación recibida para el desempeño del puesto de trabajo.] Indica tu nivel de satisfacción con respecto a las siguientes cuestiones:</t>
  </si>
  <si>
    <t>Total Bloque 3. PARTICIPACIÓN</t>
  </si>
  <si>
    <t>[Los métodos aplicados para evaluar el nivel de desempeño y de competencias en el puesto de trabajo] Indica tu nivel de satisfacción con respecto a las siguientes cuestiones:</t>
  </si>
  <si>
    <t>[Grado de cooperación, apoyo y desarrollo del trabajo en equipo en su Unidad] Indica tu nivel de satisfacción en relación a las siguientes cuestiones:</t>
  </si>
  <si>
    <t xml:space="preserve">4. FORMACIÓN/EVALUACIÓN. </t>
  </si>
  <si>
    <t>[Grado en el que se comparte los conocimientos entre las personas de la Unidad] Indica tu nivel de satisfacción en relación a las siguientes cuestiones:</t>
  </si>
  <si>
    <t>Posibilidad de participar en la identificación de las necesidades de formación para el desempeño del puesto de trabajo</t>
  </si>
  <si>
    <t>[Adecuación de la comunicación interna a las necesidades y estructura de la Unidad] Indica tu nivel de satisfacción en relación a las siguientes cuestiones:</t>
  </si>
  <si>
    <t>Facilidades y recursos proporcionados por la Universidad para participar en acciones formativas</t>
  </si>
  <si>
    <t>[Eficacia de los canales, medios y métodos utilizados para la comunicación en la Unidad] Indica tu nivel de satisfacción en relación a las siguientes cuestiones:</t>
  </si>
  <si>
    <t>Adecuación de la oferta formativa para el desarrollo y la promoción profesional</t>
  </si>
  <si>
    <t>[Fluidez de la comunicación con los responsables de la Unidad] Indica tu nivel de satisfacción en relación a las siguientes cuestiones:</t>
  </si>
  <si>
    <t>Adecuación de la oferta formativa específica para el desempeño del puesto de trabajo</t>
  </si>
  <si>
    <t>[Fluidez de la comunicación entre las personas que trabajan en la Unidad] Indica tu nivel de satisfacción en relación a las siguientes cuestiones:</t>
  </si>
  <si>
    <t>Aprendizaje obtenido en las acciones formativas en las que ha participado</t>
  </si>
  <si>
    <t>[Adecuación de la información institucional que le proporciona la Universidad] Indica tu nivel de satisfacción en relación a las siguientes cuestiones:</t>
  </si>
  <si>
    <t xml:space="preserve"> Utilidad de la formación recibida para el desempeño del puesto de trabajo.</t>
  </si>
  <si>
    <t>[Posibilidades que ofrece la Universidad para la promoción a un grupo de titulación o puesto de trabajo] Indica tu nivle de satisfacción en relación a las siguientes cuestiones:</t>
  </si>
  <si>
    <t>Los métodos aplicados para evaluar el nivel de desempeño y de competencias en el puesto de trabajo</t>
  </si>
  <si>
    <t>[Posibilidades que ofrece la Universidad para el desarrollo y mejora profesional en el puesto de trabajo que desempeña] Indica tu nivle de satisfacción en relación a las siguientes cuestiones:</t>
  </si>
  <si>
    <t>Total Bloque 4. FORMACIÓN / EVALUACIÓN</t>
  </si>
  <si>
    <t>[Posibilidades de promoción profesional desde su incorporación a la Universidad.] Indica tu nivle de satisfacción en relación a las siguientes cuestiones:</t>
  </si>
  <si>
    <t>[Facilidades y apoyos proporcionados por la Universidad para la promoción profesional] Indica tu nivle de satisfacción en relación a las siguientes cuestiones:</t>
  </si>
  <si>
    <t xml:space="preserve">5. RELACIONES INTERNAS DE TRABAJO. </t>
  </si>
  <si>
    <t>[Garantías de equidad e igualdad de oportunidades en los procesos selectivos internos en los que ha participado] Indica tu nivle de satisfacción en relación a las siguientes cuestiones:</t>
  </si>
  <si>
    <t>Grado de cooperación, apoyo y desarrollo del trabajo en equipo en su Unidad</t>
  </si>
  <si>
    <t>[Retribuciones percibidas por las funciones realizadas en su puesto de trabajo] Indica tu nivel de satisfacción en relación a las siguientes cuestiones:</t>
  </si>
  <si>
    <t>Grado en el que se comparte los conocimientos entre las personas de la Unidad.</t>
  </si>
  <si>
    <t>[Retribuciones percibidas en su puesto de trabajo comparadas con las retribuciones del resto de puestos de trabajo de la Universidad.] Indica tu nivel de satisfacción en relación a las siguientes cuestiones:</t>
  </si>
  <si>
    <t>Total Bloque 5. RELACIONES INTERNAS DE TRABAJO</t>
  </si>
  <si>
    <t>[Retribuciones percibidas en su puesto de trabajo comparadas con las retribuciones de puestos similares de otras administraciones públicas] Indica tu nivel de satisfacción en relación a las siguientes cuestiones:</t>
  </si>
  <si>
    <t>[Reconocimientos no retributivos recibidos en la Unidad (felicitaciones, menciones, elogios, otras compensaciones).] Indica tu nivel de satisfacción en relación a las siguientes cuestiones:</t>
  </si>
  <si>
    <t xml:space="preserve">6. COMUNICACIÓN PARA EL DESARROLLO DEL TRABAJO. </t>
  </si>
  <si>
    <t>[Reconocimientos no retributivos recibidos por la Universidad (reconocimientos de los servicios prestados, felicitaciones, menciones, elogios, compensaciones no monetarias, etc.).] Indica tu nivel de satisfacción en relación a las siguientes cuestiones:</t>
  </si>
  <si>
    <t>Adecuación de la comunicación interna a las necesidades y estructura de la Unidad</t>
  </si>
  <si>
    <t>[Beneficios sociales establecidos por la Universidad (Plan de acción social, atención sanitaria, guarderías, premios por jubilación, fomento actividades deportivas y culturales, fondos de pensiones, conciertos con empresas para obtener beneficios, otra</t>
  </si>
  <si>
    <t>Eficacia de los canales, medios y métodos utilizados para la comunicación en la Unidad</t>
  </si>
  <si>
    <t>[Permisos, licencias, vacaciones y periodos de descanso de los que puede disfrutar.] Indica tu nivel de satisfacción en relación a las siguientes cuestiones:</t>
  </si>
  <si>
    <t>Fluidez de la comunicación con los responsables de la Unidad</t>
  </si>
  <si>
    <t>[Medidas de conciliación de la vida familiar y laboral que aplica la Universidad (permisos de maternidad o adopción, lactancia, reducciones de jornada por conciliación, premios y reducciones de jornada por situaciones excepcionales).] Indica tu nivel de</t>
  </si>
  <si>
    <t>Fluidez de la comunicación entre las personas que trabajan en la Unidad</t>
  </si>
  <si>
    <t>[Nivel general de satisfacción.] Indica tu nivel de satisfacción en relación con las siguientes cuestiones:</t>
  </si>
  <si>
    <t>Adecuación de la información institucional que le proporciona la Universidad</t>
  </si>
  <si>
    <t>[Grado general de motivación. (En función de las prácticas de gestión que desarrolla la Universidad y que inciden en su motivación: formación y capacitación, promoción, delegación de responsabilidades, participación, comunicación, retribuciones,</t>
  </si>
  <si>
    <t>Total Bloque 6. COMUNICACIÓN PARA EL DESARROLLO DEL TRABAJO</t>
  </si>
  <si>
    <t>[Grado de implicación personal con la Universidad.] Indica tu nivel de satisfacción en relación con las siguientes cuestiones:</t>
  </si>
  <si>
    <t>[Grado de implicación personal con su Servicio/Unidad y puesto de trabajo. ] Indica tu nivel de satisfacción en relación con las siguientes cuestiones:</t>
  </si>
  <si>
    <t>7. PROMOCIÓN Y DESARROLLO DE CARRERA.</t>
  </si>
  <si>
    <t>[Se identifica con la actual misión, misión, valores y estrategias de la Universidad] Indica tu nivel de satisfacción en relación con las siguientes cuestiones:</t>
  </si>
  <si>
    <t>Posibilidades que ofrece la Universidad para la promoción a un grupo de titulación o puesto de trabajo</t>
  </si>
  <si>
    <t>[Prácticas de comunicación personal de la misión, visión, valores, estrategias (Universidad/Unidad) y objetivos del Servicio/Unidad, equipos o puestos de trabajo] Indica tu nivel de satisfacción en relación a las siguientes cuestiones:</t>
  </si>
  <si>
    <t>Posibilidades que ofrece la Universidad para el desarrollo y mejora profesional en el puesto de trabajo que desempeña</t>
  </si>
  <si>
    <t>[Referente como modelo de actitud y comportamiento en la implantación e impulso de la cultura de la calidad y excelencia en el Servicio/Unidad] Indica tu nivel de satisfacción en relación a las siguientes cuestiones:</t>
  </si>
  <si>
    <t>Posibilidades de promoción profesional desde su incorporación a la Universidad.</t>
  </si>
  <si>
    <t>[ Prácticas y métodos de organización y distribución del trabajo en el Servicio/Unidad para garantizar la eficacia en la prestación del servicio] Indica tu nivel de satisfacción en relación a las siguientes cuestiones:</t>
  </si>
  <si>
    <t>Facilidades y apoyos proporcionados por la Universidad para la promoción profesional</t>
  </si>
  <si>
    <t>[Actitudes en la comunicación (accesibilidad, escucha activa, valoración de las sugerencias propuestas, capacidad expositiva, generación de confianza persuasiva, transmisión de conocimiento).] Indica tu nivel de satisfacción en relación a las siguien</t>
  </si>
  <si>
    <t>Garantías de equidad e igualdad de oportunidades en los procesos selectivos internos en los que ha participado.</t>
  </si>
  <si>
    <t>[Actitudes y acciones para delegar y facilitar la autonomía y responsabilidad en el desarrollo del trabajo] Indica tu nivel de satisfacción en relación a las siguientes cuestiones:</t>
  </si>
  <si>
    <t>Total Bloque 7. PROMOCIÓN Y DESARROLLO DE CARRERA</t>
  </si>
  <si>
    <t>[Actitudes y acciones para motivar y facilitar la participación en las actividades de mejora de los equipos y de las personas.] Indica tu nivel de satisfacción en relación a las siguientes cuestiones:</t>
  </si>
  <si>
    <t>[Actitudes y acciones para impulsar el trabajo en equipo en el Servicio/Unidad] Indica tu nivel de satisfacción en relación a las siguientes cuestiones:</t>
  </si>
  <si>
    <t xml:space="preserve">8. RECOMPENSAS, RECONOCIMIENTOS Y ATENCIÓN A LAS PERSONAS </t>
  </si>
  <si>
    <t>[Actitudes y acciones para impulsar la creatividad y la innovación en los procesos y en los servicios prestados] Indica tu nivel de satisfacción en relación a las siguientes cuestiones:</t>
  </si>
  <si>
    <t>Retribuciones percibidas por las funciones realizadas en su puesto de trabajo</t>
  </si>
  <si>
    <t>[Prácticas y acciones para impulsar, apoyar y facilitar la participación de las personas en la formación] Indica tu nivel de satisfacción en relación a las siguientes cuestiones:</t>
  </si>
  <si>
    <t>Retribuciones percibidas en su puesto de trabajo comparadas con las retribuciones del resto de puestos de trabajo de la Universidad.</t>
  </si>
  <si>
    <t>[ Acciones de reconocimiento interno por el trabajo realizado y los esfuerzos por la mejora del Servicio/Unidad] Indica tu nivel de satisfacción en relación a las siguientes cuestiones:</t>
  </si>
  <si>
    <t>Retribuciones percibidas en su puesto de trabajo comparadas con las retribuciones de puestos similares de otras administraciones públicas</t>
  </si>
  <si>
    <t>[Prácticas y acciones para fomentar y promover la igualdad de oportunidades, la equidad en la gestión y trato con las personas del Servicio/Unidad] Indica tu nivel de satisfacción en relación a las siguientes cuestiones:</t>
  </si>
  <si>
    <t>Reconocimientos no retributivos recibidos en la Unidad (felicitaciones, menciones, elogios, otras compensaciones).</t>
  </si>
  <si>
    <t>[Prácticas de comunicación al personal de la Unidad en materia de calidad (sobre desarrollo de programas, proyectos, instrucciones de la Dirección).] Indica tu nivel de satisfacción en relación a las siguientes cuestiones:</t>
  </si>
  <si>
    <t>Reconocimientos no retributivos recibidos por la Universidad (reconocimientos de los servicios prestados, felicitaciones, menciones, elogios, compensaciones no monetarias, etc.).</t>
  </si>
  <si>
    <t>[Referente como modelo de actitud y comportamiento en la implantación de la cultura de la calidad y excelencia en la Unidad.] Indica tu nivel de satisfacción en relación a las siguientes cuestiones:</t>
  </si>
  <si>
    <t>Beneficios sociales establecidos por la Universidad (Plan de acción social, atención sanitaria, guarderías, premios por jubilación, fomento actividades deportivas y culturales, fondos de pensiones, conciertos con empresas para obtener beneficios, otras atenciones sociales.).</t>
  </si>
  <si>
    <t>[Prácticas y métodos de organización y coordinación de la actividad que desarrolla la Unidad en materia de calidad (desarrollo de programas, proyectos y sistemas de gestión).] Indica tu nivel de satisfacción en relación a las siguientes cuestiones:</t>
  </si>
  <si>
    <t>Permisos, licencias, vacaciones y periodos de descanso de los que puede disfrutar.</t>
  </si>
  <si>
    <t>[Actitudes y acciones para impulsar la participación de las personas y los equipos de trabajo de la Unidad  en materia de calidad (desarrollo de programas, proyectos y sistemas  de gestión).] Indica tu nivel de satisfacción en relación a las siguientes</t>
  </si>
  <si>
    <t>Medidas de conciliación de la vida familiar y laboral que aplica la Universidad (permisos de maternidad o adopción, lactancia, reducciones de jornada por conciliación, premios y reducciones de jornada por situaciones excepcionales).</t>
  </si>
  <si>
    <t>[Prácticas y métodos de organización, coordinación y comunicación de la documentación generada por la Unidad en materia de calidad (desarrollo de programas, proyectos y sistemas de gestión, informes, memorias de seguimiento).] Indica tu nivel de sat</t>
  </si>
  <si>
    <t>Total Bloque 8. RECOMPENSAS, RECONOCIMIENTOS Y ATENCIÓN A LAS PERSONAS</t>
  </si>
  <si>
    <t>[Considera que los objetivos de su Servicio/Unidad están alineados con la misión, visión, valores y Plan Estratégico de la Universidad.] Indica tu nivel de satisfacción en relación a las siguientes cuestiones:</t>
  </si>
  <si>
    <t>[Considera que en su Servicio/Unidad está implantada la orientación al cliente (prestar un servicio de calidad a los usuarios).] Indica tu nivel de satisfacción en relación a las siguientes cuestiones:</t>
  </si>
  <si>
    <t>[Considera que el sistema de gestión de calidad aplicado en su Servicio/Unidad está contribuyendo a la mejora continua en la prestación de servicios.] Indica tu nivel de satisfacción en relación a las siguientes cuestiones:</t>
  </si>
  <si>
    <t>9.VALORACIÓN GENERAL</t>
  </si>
  <si>
    <t>[Considera que el Gobierno y la Dirección de la Universidad impulsa la consecución de la misión, misión, valores y las estrategias. ]</t>
  </si>
  <si>
    <t>Nivel general de satisfacción.</t>
  </si>
  <si>
    <t>[Considera que en la Universidad se promueve la calidad y la excelencia como  objetivo institucional.]</t>
  </si>
  <si>
    <t>[Considera que en la Universidad  se fomentan  valores de comportamiento ético y de transparencia y se actua conforme a estos.]</t>
  </si>
  <si>
    <t>Grado general de motivación. (En función de las prácticas de gestión que desarrolla la Universidad y que inciden en su motivación: formación y capacitación, promoción, delegación de responsabilidades, participación, comunicación, retribuciones, reconocimientos y atenciones sociales).</t>
  </si>
  <si>
    <t>[Considera que en la  Universidad se desarrollan  actitudes, valores y  actuaciones  de  responsabilidad social (protección del medio ambiente, seguridad y prevención, accesibilidad e igualdad).]</t>
  </si>
  <si>
    <t>Grado de implicación personal con la Universidad.</t>
  </si>
  <si>
    <t>[Considera que las preguntas de la encuesta son adecuadas para conocer la percepción de la satisfacción de las personas ] Indica tu nivel de satisfacción en relación a la siguiente cuestión:</t>
  </si>
  <si>
    <t xml:space="preserve">Grado de implicación personal con su Servicio/Unidad y puesto de trabajo. </t>
  </si>
  <si>
    <t>a Existen múltiples modos. Se muestra el valor más pequeño</t>
  </si>
  <si>
    <t>Se identifica con la actual misión, misión, valores y estrategias de la Universidad</t>
  </si>
  <si>
    <t>Total Bloque 9. VALORACIÓN GENERAL</t>
  </si>
  <si>
    <t xml:space="preserve">10. EVALUACIÓN DE LA ACCIÓN DEL LIDERAZGO DEL MÁXIMO RESPONSABLE DEL SERVICIO/UNIDAD. </t>
  </si>
  <si>
    <t>Prácticas de comunicación personal de la misión, visión, valores, estrategias (Universidad/Unidad) y objetivos del Servicio/Unidad, equipos o puestos de trabajo</t>
  </si>
  <si>
    <t>Referente como modelo de actitud y comportamiento en la implantación e impulso de la cultura de la calidad y excelencia en el Servicio/Unidad</t>
  </si>
  <si>
    <t xml:space="preserve"> Prácticas y métodos de organización y distribución del trabajo en el Servicio/Unidad para garantizar la eficacia en la prestación del servicio</t>
  </si>
  <si>
    <t>Actitudes en la comunicación (accesibilidad, escucha activa, valoración de las sugerencias propuestas, capacidad expositiva, generación de confianza persuasiva, transmisión de conocimiento).</t>
  </si>
  <si>
    <t>Actitudes y acciones para delegar y facilitar la autonomía y responsabilidad en el desarrollo del trabajo</t>
  </si>
  <si>
    <t>Actitudes y acciones para motivar y facilitar la participación en las actividades de mejora de los equipos y de las personas.</t>
  </si>
  <si>
    <t>Actitudes y acciones para impulsar el trabajo en equipo en el Servicio/Unidad</t>
  </si>
  <si>
    <t>Actitudes y acciones para impulsar la creatividad y la innovación en los procesos y en los servicios prestados</t>
  </si>
  <si>
    <t>Prácticas y acciones para impulsar, apoyar y facilitar la participación de las personas en la formación</t>
  </si>
  <si>
    <t xml:space="preserve"> Acciones de reconocimiento interno por el trabajo realizado y los esfuerzos por la mejora del Servicio/Unidad</t>
  </si>
  <si>
    <t>Prácticas y acciones para fomentar y promover la igualdad de oportunidades, la equidad en la gestión y trato con las personas del Servicio/Unidad</t>
  </si>
  <si>
    <t>Total Bloque 10. EVALUACIÓN DE LA ACCIÓN DEL LIDERAZGO DEL MÁXIMO RESPONSABLE DEL SERVICIO / UNIDAD</t>
  </si>
  <si>
    <t xml:space="preserve">10. EVALUACIÓN DE LA ACCIÓN DE LA COORDINACIÓN DE LA CALIDAD EN SU UNIDAD. </t>
  </si>
  <si>
    <t>Prácticas de comunicación al personal de la Unidad en materia de calidad (sobre desarrollo de programas, proyectos, instrucciones de la Dirección).</t>
  </si>
  <si>
    <t>Referente como modelo de actitud y comportamiento en la implantación de la cultura de la calidad y excelencia en la Unidad.</t>
  </si>
  <si>
    <t>Prácticas y métodos de organización y coordinación de la actividad que desarrolla la Unidad en materia de calidad (desarrollo de programas, proyectos y sistemas de gestión).</t>
  </si>
  <si>
    <t>Actitudes y acciones para impulsar la participación de las personas y los equipos de trabajo de la Unidad  en materia de calidad (desarrollo de programas, proyectos y sistemas  de gestión).</t>
  </si>
  <si>
    <t>Prácticas y métodos de organización, coordinación y comunicación de la documentación generada por la Unidad en materia de calidad (desarrollo de programas, proyectos y sistemas de gestión, informes, memorias de seguimiento).</t>
  </si>
  <si>
    <t>Total Bloque 10. EVALUACIÓN DE LA ACCIÓN DE LA COORDINACIÓN DE LA CALIDAD EN SU UNIDAD</t>
  </si>
  <si>
    <t xml:space="preserve">11. OPINIÓN GENERAL SOBRE LA INSTITUCIÓN Y  EL SERVICIO/UNIDAD. </t>
  </si>
  <si>
    <t>Considera que los objetivos de su Servicio/Unidad están alineados con la misión, visión, valores y Plan Estratégico de la Universidad.</t>
  </si>
  <si>
    <t>Considera que en su Servicio/Unidad está implantada la orientación al cliente (prestar un servicio de calidad a los usuarios).</t>
  </si>
  <si>
    <t>Considera que el sistema de gestión de calidad aplicado en su Servicio/Unidad está contribuyendo a la mejora continua en la prestación de servicios.</t>
  </si>
  <si>
    <t xml:space="preserve">Considera que el Gobierno y la Dirección de la Universidad impulsa la consecución de la misión, misión, valores y las estrategias. </t>
  </si>
  <si>
    <t>Considera que en la Universidad se promueve la calidad y la excelencia como  objetivo institucional.</t>
  </si>
  <si>
    <t>Considera que en la Universidad  se fomentan  valores de comportamiento ético y de transparencia y se actua conforme a estos.</t>
  </si>
  <si>
    <t>Considera que en la  Universidad se desarrollan  actitudes, valores y  actuaciones  de  responsabilidad social (protección del medio ambiente, seguridad y prevención, accesibilidad e igualdad).</t>
  </si>
  <si>
    <t>Total Bloque 11. OPINIÓN GENERAL SOBRE LA INSTITUCIÓN Y EL SERVICIO / UNIDAD</t>
  </si>
  <si>
    <t xml:space="preserve">12. OPINIÓN GENERAL SOBRE LA ENCUESTA. </t>
  </si>
  <si>
    <t>Considera que las preguntas de la encuesta son adecuadas para conocer la percepción de la satisfacción de las personas (respecto al apartado 1 "Cuestionario de satisfacción").</t>
  </si>
  <si>
    <t>UNIVERSIDAD DE JAÉN</t>
  </si>
  <si>
    <t>DETALLE EVOLUTIVO DE LOS RESULTADOS DE LA ENCUESTA DE OPINIÓN Y SATISFACCIÓN DEL PERSONAL DE ADMINISTRACIÓN Y SERVICIOS DE LA UNIVERSIDAD DE JAÉN. PERIODO (2009-2025)</t>
  </si>
  <si>
    <t>Año de referencia</t>
  </si>
  <si>
    <t>Datos de segmentación</t>
  </si>
  <si>
    <t>Fijo</t>
  </si>
  <si>
    <t>Valores perdidos</t>
  </si>
  <si>
    <t>Perdidos</t>
  </si>
  <si>
    <t>MEDIDA ESTADÍSTICA</t>
  </si>
  <si>
    <t>Insatisfacción en %</t>
  </si>
  <si>
    <t xml:space="preserve">Satisfacción en % </t>
  </si>
  <si>
    <t>SUP</t>
  </si>
  <si>
    <t>Identificación del nivel competencial (especialmente conocimientos) exigido para el correcto desempeño de su puesto trabajo.</t>
  </si>
  <si>
    <t>-</t>
  </si>
  <si>
    <t xml:space="preserve">Grado de cooperación, apoyo y desarrollo del trabajo en equipo en su Unidad. </t>
  </si>
  <si>
    <t>Reconocimientos no retributivos recibidos en la Unidad (felicitaciones, menciones, elogios, compensaciones no monetarias, etc.).</t>
  </si>
  <si>
    <r>
      <t xml:space="preserve">Grado general de motivación. </t>
    </r>
    <r>
      <rPr>
        <i/>
        <sz val="11"/>
        <rFont val="Arial"/>
        <family val="2"/>
      </rPr>
      <t>(La motivación es el proceso que impulsa a una persona a actuar de una determinada manera o, por lo menos, origina una propensión hacia un comportamiento específico. Las prácticas de gestión que inciden en la motivación de las personas trabajadoras son: formación y capacitación, delegación de responsabilidades, participación e implicación, comunicación, recompensas, reconocimientos y atenciones sociales).</t>
    </r>
  </si>
  <si>
    <r>
      <t xml:space="preserve">Grado de implicación personal con la Universidad. </t>
    </r>
    <r>
      <rPr>
        <i/>
        <sz val="11"/>
        <rFont val="Arial"/>
        <family val="2"/>
      </rPr>
      <t>(Representa su compromiso con la organización en términos del grado en el que usted se identifica con la Universidad y desea seguir participando activamente en ella).</t>
    </r>
  </si>
  <si>
    <r>
      <t xml:space="preserve">Grado de implicación personal con su Servicio/Unidad y puesto de trabajo. </t>
    </r>
    <r>
      <rPr>
        <i/>
        <sz val="11"/>
        <rFont val="Arial"/>
        <family val="2"/>
      </rPr>
      <t>(Grado en que usted se implica en sus tareas e invierte tiempo y energías en ellas).</t>
    </r>
  </si>
  <si>
    <t>Actitudes y acciones para delegar y facilitar la autonomía y responsabilidad en el desarrollo del trabajo.</t>
  </si>
  <si>
    <t xml:space="preserve">11. OPINIÓN GENERAL SOBRE EL SERVICIO/UNIDAD. </t>
  </si>
  <si>
    <t>Considera que la comunicación e información a los usuarios es un objetivo esencial en su Servicio/Unidad</t>
  </si>
  <si>
    <t>Considera que su Servicio/Unidad tiene establecidos sistemas de cooperación fluidos y eficaces, tanto formales como informales, con otros Servicios/Unidades para la consecución de objetivos comunes y el desarrollo de procesos transeversales.</t>
  </si>
  <si>
    <t>Considera que en su Servicio/Unidad se desarrollan  actitudes y valores  de  responsabilidad social (protección del medio ambiente, seguridad y prevención, accesibilidad, igualdad, etc.).</t>
  </si>
  <si>
    <t>Total Bloque 11. OPINIÓN GENERAL SOBRE EL SERVICIO / 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</si>
</sst>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"/>
    <numFmt numFmtId="165" formatCode="####.00"/>
    <numFmt numFmtId="166" formatCode="####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Garamond"/>
      <family val="1"/>
    </font>
    <font>
      <b/>
      <sz val="10"/>
      <name val="Garamond"/>
      <family val="1"/>
    </font>
    <font>
      <i/>
      <sz val="11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2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4"/>
      <color indexed="8"/>
      <name val="Arial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indexed="8"/>
      <name val="Arial"/>
      <family val="2"/>
    </font>
    <font>
      <b/>
      <sz val="14"/>
      <color theme="1"/>
      <name val="Calibri"/>
      <family val="2"/>
      <scheme val="minor"/>
    </font>
    <font>
      <sz val="8"/>
      <name val="Arial"/>
      <family val="2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Arial"/>
      <family val="2"/>
    </font>
    <font>
      <sz val="14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  <font>
      <b/>
      <sz val="8"/>
      <name val="Arial"/>
      <family val="2"/>
    </font>
    <font>
      <sz val="11"/>
      <color rgb="FFFFC000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name val="Garamond"/>
      <family val="1"/>
    </font>
    <font>
      <i/>
      <sz val="14"/>
      <name val="Times New Roman"/>
      <family val="1"/>
    </font>
    <font>
      <b/>
      <sz val="14"/>
      <name val="Arial"/>
      <family val="2"/>
    </font>
    <font>
      <sz val="24"/>
      <color theme="1"/>
      <name val="Calibri"/>
      <family val="2"/>
      <scheme val="minor"/>
    </font>
    <font>
      <i/>
      <sz val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27" fillId="0" borderId="0" applyNumberFormat="0" applyFill="0" applyBorder="0" applyAlignment="0" applyProtection="0"/>
    <xf numFmtId="0" fontId="13" fillId="0" borderId="0"/>
    <xf numFmtId="0" fontId="13" fillId="0" borderId="0"/>
  </cellStyleXfs>
  <cellXfs count="242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10" fillId="0" borderId="1" xfId="0" applyFont="1" applyBorder="1"/>
    <xf numFmtId="10" fontId="11" fillId="0" borderId="1" xfId="0" applyNumberFormat="1" applyFont="1" applyBorder="1"/>
    <xf numFmtId="0" fontId="10" fillId="0" borderId="0" xfId="0" applyFont="1" applyAlignment="1">
      <alignment horizontal="center" vertical="center" wrapText="1"/>
    </xf>
    <xf numFmtId="0" fontId="10" fillId="0" borderId="0" xfId="0" applyFont="1"/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10" fontId="14" fillId="0" borderId="0" xfId="2" applyNumberFormat="1" applyFont="1" applyAlignment="1">
      <alignment horizontal="right" vertical="top"/>
    </xf>
    <xf numFmtId="0" fontId="12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3" fillId="0" borderId="0" xfId="2" applyAlignment="1">
      <alignment vertical="center"/>
    </xf>
    <xf numFmtId="0" fontId="18" fillId="0" borderId="0" xfId="2" applyFont="1" applyAlignment="1">
      <alignment horizontal="left" vertical="top" wrapText="1"/>
    </xf>
    <xf numFmtId="164" fontId="18" fillId="0" borderId="0" xfId="2" applyNumberFormat="1" applyFont="1" applyAlignment="1">
      <alignment horizontal="right" vertical="top"/>
    </xf>
    <xf numFmtId="0" fontId="4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0" fillId="0" borderId="5" xfId="0" applyBorder="1" applyAlignment="1">
      <alignment vertical="top"/>
    </xf>
    <xf numFmtId="0" fontId="0" fillId="0" borderId="5" xfId="0" applyBorder="1"/>
    <xf numFmtId="0" fontId="19" fillId="2" borderId="1" xfId="0" applyFont="1" applyFill="1" applyBorder="1" applyAlignment="1">
      <alignment horizontal="center" vertical="center" wrapText="1"/>
    </xf>
    <xf numFmtId="164" fontId="14" fillId="0" borderId="1" xfId="2" applyNumberFormat="1" applyFont="1" applyBorder="1" applyAlignment="1">
      <alignment horizontal="center" vertical="center"/>
    </xf>
    <xf numFmtId="164" fontId="14" fillId="0" borderId="1" xfId="2" applyNumberFormat="1" applyFont="1" applyBorder="1" applyAlignment="1">
      <alignment horizontal="center" vertical="top"/>
    </xf>
    <xf numFmtId="10" fontId="0" fillId="0" borderId="0" xfId="0" applyNumberFormat="1"/>
    <xf numFmtId="0" fontId="20" fillId="0" borderId="0" xfId="0" applyFont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8" borderId="9" xfId="0" applyFont="1" applyFill="1" applyBorder="1" applyAlignment="1">
      <alignment horizontal="center" vertical="center" wrapText="1"/>
    </xf>
    <xf numFmtId="0" fontId="21" fillId="8" borderId="14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23" fillId="0" borderId="1" xfId="0" applyFont="1" applyBorder="1" applyAlignment="1">
      <alignment horizontal="center" vertical="center" wrapText="1"/>
    </xf>
    <xf numFmtId="164" fontId="24" fillId="0" borderId="1" xfId="3" applyNumberFormat="1" applyFont="1" applyBorder="1" applyAlignment="1">
      <alignment horizontal="center" vertical="center" wrapText="1"/>
    </xf>
    <xf numFmtId="164" fontId="24" fillId="0" borderId="4" xfId="3" applyNumberFormat="1" applyFont="1" applyBorder="1" applyAlignment="1">
      <alignment horizontal="center" vertical="center" wrapText="1"/>
    </xf>
    <xf numFmtId="10" fontId="21" fillId="0" borderId="1" xfId="0" applyNumberFormat="1" applyFont="1" applyBorder="1" applyAlignment="1">
      <alignment horizontal="center" vertical="center" wrapText="1"/>
    </xf>
    <xf numFmtId="10" fontId="21" fillId="0" borderId="2" xfId="0" applyNumberFormat="1" applyFont="1" applyBorder="1" applyAlignment="1">
      <alignment horizontal="center" vertical="center" wrapText="1"/>
    </xf>
    <xf numFmtId="10" fontId="25" fillId="0" borderId="15" xfId="0" applyNumberFormat="1" applyFont="1" applyBorder="1" applyAlignment="1">
      <alignment horizontal="center" vertical="center" wrapText="1"/>
    </xf>
    <xf numFmtId="10" fontId="25" fillId="0" borderId="16" xfId="0" applyNumberFormat="1" applyFont="1" applyBorder="1" applyAlignment="1">
      <alignment horizontal="center" vertical="center" wrapText="1"/>
    </xf>
    <xf numFmtId="165" fontId="24" fillId="0" borderId="4" xfId="4" applyNumberFormat="1" applyFont="1" applyBorder="1" applyAlignment="1">
      <alignment horizontal="center" vertical="center" wrapText="1"/>
    </xf>
    <xf numFmtId="2" fontId="24" fillId="0" borderId="4" xfId="4" applyNumberFormat="1" applyFont="1" applyBorder="1" applyAlignment="1">
      <alignment horizontal="center" vertical="center" wrapText="1"/>
    </xf>
    <xf numFmtId="166" fontId="24" fillId="0" borderId="4" xfId="4" applyNumberFormat="1" applyFont="1" applyBorder="1" applyAlignment="1">
      <alignment horizontal="center" vertical="center" wrapText="1"/>
    </xf>
    <xf numFmtId="0" fontId="0" fillId="0" borderId="0" xfId="0" quotePrefix="1" applyAlignment="1">
      <alignment wrapText="1"/>
    </xf>
    <xf numFmtId="0" fontId="15" fillId="10" borderId="17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10" fontId="21" fillId="10" borderId="1" xfId="0" applyNumberFormat="1" applyFont="1" applyFill="1" applyBorder="1" applyAlignment="1">
      <alignment horizontal="center" vertical="center" wrapText="1"/>
    </xf>
    <xf numFmtId="10" fontId="21" fillId="10" borderId="2" xfId="0" applyNumberFormat="1" applyFont="1" applyFill="1" applyBorder="1" applyAlignment="1">
      <alignment horizontal="center" vertical="center" wrapText="1"/>
    </xf>
    <xf numFmtId="10" fontId="25" fillId="10" borderId="18" xfId="0" applyNumberFormat="1" applyFont="1" applyFill="1" applyBorder="1" applyAlignment="1">
      <alignment horizontal="center" vertical="center" wrapText="1"/>
    </xf>
    <xf numFmtId="10" fontId="25" fillId="10" borderId="19" xfId="0" applyNumberFormat="1" applyFont="1" applyFill="1" applyBorder="1" applyAlignment="1">
      <alignment horizontal="center" vertical="center" wrapText="1"/>
    </xf>
    <xf numFmtId="2" fontId="15" fillId="10" borderId="4" xfId="0" applyNumberFormat="1" applyFont="1" applyFill="1" applyBorder="1" applyAlignment="1">
      <alignment horizontal="center" vertical="center" wrapText="1"/>
    </xf>
    <xf numFmtId="2" fontId="15" fillId="11" borderId="1" xfId="0" applyNumberFormat="1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13" fillId="12" borderId="0" xfId="0" applyFont="1" applyFill="1" applyAlignment="1">
      <alignment horizontal="left" vertical="center" wrapText="1"/>
    </xf>
    <xf numFmtId="0" fontId="21" fillId="12" borderId="0" xfId="0" applyFont="1" applyFill="1" applyAlignment="1">
      <alignment horizontal="center" vertical="center" wrapText="1"/>
    </xf>
    <xf numFmtId="0" fontId="22" fillId="7" borderId="4" xfId="0" applyFont="1" applyFill="1" applyBorder="1" applyAlignment="1">
      <alignment horizontal="center" vertical="center" wrapText="1"/>
    </xf>
    <xf numFmtId="164" fontId="21" fillId="0" borderId="4" xfId="0" applyNumberFormat="1" applyFont="1" applyBorder="1" applyAlignment="1">
      <alignment horizontal="center" vertical="center" wrapText="1"/>
    </xf>
    <xf numFmtId="49" fontId="20" fillId="0" borderId="0" xfId="0" applyNumberFormat="1" applyFont="1" applyAlignment="1">
      <alignment horizontal="center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wrapText="1"/>
    </xf>
    <xf numFmtId="49" fontId="28" fillId="0" borderId="0" xfId="0" applyNumberFormat="1" applyFont="1" applyAlignment="1">
      <alignment horizontal="left" wrapText="1"/>
    </xf>
    <xf numFmtId="0" fontId="15" fillId="10" borderId="4" xfId="0" applyFont="1" applyFill="1" applyBorder="1" applyAlignment="1">
      <alignment horizontal="center" vertical="center" wrapText="1"/>
    </xf>
    <xf numFmtId="0" fontId="29" fillId="0" borderId="0" xfId="0" quotePrefix="1" applyFont="1" applyAlignment="1">
      <alignment wrapText="1"/>
    </xf>
    <xf numFmtId="0" fontId="13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21" fillId="2" borderId="6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49" fontId="23" fillId="0" borderId="0" xfId="0" applyNumberFormat="1" applyFont="1" applyAlignment="1">
      <alignment horizontal="center" wrapText="1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wrapText="1"/>
    </xf>
    <xf numFmtId="0" fontId="15" fillId="0" borderId="21" xfId="0" applyFont="1" applyBorder="1" applyAlignment="1">
      <alignment horizontal="center" vertical="center" wrapText="1"/>
    </xf>
    <xf numFmtId="10" fontId="15" fillId="0" borderId="21" xfId="0" applyNumberFormat="1" applyFont="1" applyBorder="1" applyAlignment="1">
      <alignment horizontal="center" vertical="center" wrapText="1"/>
    </xf>
    <xf numFmtId="10" fontId="15" fillId="0" borderId="22" xfId="0" applyNumberFormat="1" applyFont="1" applyBorder="1" applyAlignment="1">
      <alignment horizontal="center" vertical="center" wrapText="1"/>
    </xf>
    <xf numFmtId="10" fontId="15" fillId="0" borderId="15" xfId="0" applyNumberFormat="1" applyFont="1" applyBorder="1" applyAlignment="1">
      <alignment horizontal="center" vertical="center" wrapText="1"/>
    </xf>
    <xf numFmtId="10" fontId="15" fillId="0" borderId="16" xfId="0" applyNumberFormat="1" applyFont="1" applyBorder="1" applyAlignment="1">
      <alignment horizontal="center" vertical="center" wrapText="1"/>
    </xf>
    <xf numFmtId="164" fontId="15" fillId="10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0" fontId="23" fillId="0" borderId="21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10" fontId="21" fillId="0" borderId="0" xfId="0" applyNumberFormat="1" applyFont="1" applyAlignment="1">
      <alignment horizontal="center" vertical="center" wrapText="1"/>
    </xf>
    <xf numFmtId="10" fontId="25" fillId="0" borderId="0" xfId="0" applyNumberFormat="1" applyFont="1" applyAlignment="1">
      <alignment horizontal="center" vertical="center" wrapText="1"/>
    </xf>
    <xf numFmtId="2" fontId="15" fillId="0" borderId="0" xfId="0" applyNumberFormat="1" applyFont="1" applyAlignment="1">
      <alignment horizontal="center" vertical="center" wrapText="1"/>
    </xf>
    <xf numFmtId="0" fontId="22" fillId="7" borderId="23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0" fontId="25" fillId="0" borderId="24" xfId="0" applyNumberFormat="1" applyFont="1" applyBorder="1" applyAlignment="1">
      <alignment horizontal="center" vertical="center" wrapText="1"/>
    </xf>
    <xf numFmtId="10" fontId="25" fillId="0" borderId="25" xfId="0" applyNumberFormat="1" applyFont="1" applyBorder="1" applyAlignment="1">
      <alignment horizontal="center" vertical="center" wrapText="1"/>
    </xf>
    <xf numFmtId="2" fontId="15" fillId="0" borderId="23" xfId="0" applyNumberFormat="1" applyFont="1" applyBorder="1" applyAlignment="1">
      <alignment horizontal="center" vertical="center" wrapText="1"/>
    </xf>
    <xf numFmtId="2" fontId="15" fillId="0" borderId="21" xfId="0" applyNumberFormat="1" applyFont="1" applyBorder="1" applyAlignment="1">
      <alignment horizontal="center" vertical="center" wrapText="1"/>
    </xf>
    <xf numFmtId="10" fontId="25" fillId="0" borderId="18" xfId="0" applyNumberFormat="1" applyFont="1" applyBorder="1" applyAlignment="1">
      <alignment horizontal="center" vertical="center" wrapText="1"/>
    </xf>
    <xf numFmtId="10" fontId="25" fillId="0" borderId="19" xfId="0" applyNumberFormat="1" applyFont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164" fontId="0" fillId="0" borderId="0" xfId="0" applyNumberFormat="1"/>
    <xf numFmtId="10" fontId="0" fillId="0" borderId="0" xfId="1" applyNumberFormat="1" applyFont="1" applyBorder="1" applyAlignment="1">
      <alignment horizontal="left"/>
    </xf>
    <xf numFmtId="10" fontId="0" fillId="0" borderId="0" xfId="1" applyNumberFormat="1" applyFont="1" applyAlignment="1">
      <alignment horizontal="left"/>
    </xf>
    <xf numFmtId="0" fontId="0" fillId="0" borderId="0" xfId="0" applyAlignment="1">
      <alignment horizontal="left"/>
    </xf>
    <xf numFmtId="0" fontId="13" fillId="0" borderId="0" xfId="2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wrapText="1"/>
    </xf>
    <xf numFmtId="0" fontId="23" fillId="0" borderId="1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/>
    <xf numFmtId="0" fontId="8" fillId="0" borderId="0" xfId="0" applyFont="1" applyAlignment="1">
      <alignment horizontal="center" vertical="center" wrapText="1" shrinkToFit="1"/>
    </xf>
    <xf numFmtId="0" fontId="9" fillId="0" borderId="0" xfId="0" applyFont="1" applyAlignment="1">
      <alignment horizontal="center" vertical="center" wrapText="1" shrinkToFit="1"/>
    </xf>
    <xf numFmtId="0" fontId="0" fillId="0" borderId="0" xfId="0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 shrinkToFit="1"/>
    </xf>
    <xf numFmtId="0" fontId="9" fillId="0" borderId="0" xfId="0" applyFont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4" fillId="0" borderId="2" xfId="2" applyFont="1" applyBorder="1" applyAlignment="1">
      <alignment horizontal="center" vertical="center" wrapText="1"/>
    </xf>
    <xf numFmtId="0" fontId="14" fillId="0" borderId="3" xfId="2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14" fillId="0" borderId="1" xfId="2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left" vertical="center" wrapText="1"/>
    </xf>
    <xf numFmtId="0" fontId="27" fillId="0" borderId="7" xfId="5" applyFill="1" applyBorder="1" applyAlignment="1">
      <alignment horizontal="left" vertical="center" wrapText="1"/>
    </xf>
    <xf numFmtId="0" fontId="9" fillId="6" borderId="12" xfId="0" applyFont="1" applyFill="1" applyBorder="1" applyAlignment="1">
      <alignment horizontal="left" vertical="center" wrapText="1"/>
    </xf>
    <xf numFmtId="0" fontId="26" fillId="9" borderId="2" xfId="0" applyFont="1" applyFill="1" applyBorder="1" applyAlignment="1">
      <alignment horizontal="left" vertical="center" wrapText="1"/>
    </xf>
    <xf numFmtId="0" fontId="26" fillId="9" borderId="3" xfId="0" applyFont="1" applyFill="1" applyBorder="1" applyAlignment="1">
      <alignment horizontal="left" vertical="center" wrapText="1"/>
    </xf>
    <xf numFmtId="0" fontId="26" fillId="9" borderId="4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0" fillId="0" borderId="3" xfId="0" applyBorder="1"/>
    <xf numFmtId="0" fontId="0" fillId="0" borderId="4" xfId="0" applyBorder="1"/>
    <xf numFmtId="0" fontId="23" fillId="0" borderId="4" xfId="0" applyFont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31" fillId="0" borderId="0" xfId="3" applyFont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 vertical="center" wrapText="1" shrinkToFit="1"/>
    </xf>
    <xf numFmtId="0" fontId="35" fillId="0" borderId="2" xfId="0" applyFont="1" applyBorder="1" applyAlignment="1">
      <alignment horizontal="center"/>
    </xf>
    <xf numFmtId="0" fontId="35" fillId="0" borderId="3" xfId="0" applyFont="1" applyBorder="1" applyAlignment="1">
      <alignment horizontal="center"/>
    </xf>
    <xf numFmtId="0" fontId="35" fillId="0" borderId="4" xfId="0" applyFont="1" applyBorder="1" applyAlignment="1">
      <alignment horizontal="center"/>
    </xf>
    <xf numFmtId="0" fontId="35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17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165" fontId="24" fillId="0" borderId="0" xfId="4" applyNumberFormat="1" applyFont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left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5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10" fontId="21" fillId="9" borderId="1" xfId="0" applyNumberFormat="1" applyFont="1" applyFill="1" applyBorder="1" applyAlignment="1">
      <alignment horizontal="center" vertical="center" wrapText="1"/>
    </xf>
    <xf numFmtId="2" fontId="21" fillId="9" borderId="1" xfId="0" applyNumberFormat="1" applyFont="1" applyFill="1" applyBorder="1" applyAlignment="1">
      <alignment horizontal="center" vertical="center" wrapText="1"/>
    </xf>
    <xf numFmtId="2" fontId="15" fillId="9" borderId="4" xfId="0" applyNumberFormat="1" applyFont="1" applyFill="1" applyBorder="1" applyAlignment="1">
      <alignment horizontal="center" vertical="center" wrapText="1"/>
    </xf>
    <xf numFmtId="165" fontId="24" fillId="9" borderId="4" xfId="4" applyNumberFormat="1" applyFont="1" applyFill="1" applyBorder="1" applyAlignment="1">
      <alignment horizontal="center" vertical="center" wrapText="1"/>
    </xf>
    <xf numFmtId="0" fontId="0" fillId="9" borderId="0" xfId="0" applyFill="1" applyAlignment="1">
      <alignment wrapText="1"/>
    </xf>
    <xf numFmtId="0" fontId="0" fillId="12" borderId="0" xfId="0" applyFill="1" applyAlignment="1">
      <alignment wrapText="1"/>
    </xf>
    <xf numFmtId="2" fontId="24" fillId="0" borderId="1" xfId="4" applyNumberFormat="1" applyFont="1" applyBorder="1" applyAlignment="1">
      <alignment horizontal="center" vertical="center" wrapText="1"/>
    </xf>
    <xf numFmtId="2" fontId="15" fillId="9" borderId="1" xfId="0" applyNumberFormat="1" applyFont="1" applyFill="1" applyBorder="1" applyAlignment="1">
      <alignment horizontal="center" vertical="center" wrapText="1"/>
    </xf>
    <xf numFmtId="0" fontId="13" fillId="12" borderId="0" xfId="0" applyFont="1" applyFill="1" applyAlignment="1">
      <alignment horizontal="center" vertical="center" wrapText="1"/>
    </xf>
    <xf numFmtId="165" fontId="24" fillId="0" borderId="1" xfId="4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0" fontId="9" fillId="6" borderId="23" xfId="0" applyFont="1" applyFill="1" applyBorder="1" applyAlignment="1">
      <alignment horizontal="left" vertical="center" wrapText="1"/>
    </xf>
    <xf numFmtId="165" fontId="24" fillId="9" borderId="1" xfId="4" applyNumberFormat="1" applyFont="1" applyFill="1" applyBorder="1" applyAlignment="1">
      <alignment horizontal="center" vertical="center" wrapText="1"/>
    </xf>
    <xf numFmtId="10" fontId="21" fillId="0" borderId="4" xfId="0" applyNumberFormat="1" applyFont="1" applyBorder="1" applyAlignment="1">
      <alignment horizontal="center" vertical="center" wrapText="1"/>
    </xf>
    <xf numFmtId="10" fontId="21" fillId="0" borderId="3" xfId="0" applyNumberFormat="1" applyFont="1" applyBorder="1" applyAlignment="1">
      <alignment horizontal="center" wrapText="1"/>
    </xf>
    <xf numFmtId="10" fontId="15" fillId="0" borderId="3" xfId="0" applyNumberFormat="1" applyFont="1" applyBorder="1" applyAlignment="1">
      <alignment horizontal="center" vertical="center" wrapText="1"/>
    </xf>
    <xf numFmtId="2" fontId="15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0" fontId="21" fillId="9" borderId="4" xfId="0" applyNumberFormat="1" applyFont="1" applyFill="1" applyBorder="1" applyAlignment="1">
      <alignment horizontal="center" vertical="center" wrapText="1"/>
    </xf>
    <xf numFmtId="165" fontId="24" fillId="0" borderId="1" xfId="6" applyNumberFormat="1" applyFont="1" applyBorder="1" applyAlignment="1">
      <alignment horizontal="center" vertical="center" wrapText="1"/>
    </xf>
    <xf numFmtId="165" fontId="24" fillId="0" borderId="4" xfId="6" applyNumberFormat="1" applyFont="1" applyBorder="1" applyAlignment="1">
      <alignment horizontal="center" vertical="center" wrapText="1"/>
    </xf>
    <xf numFmtId="10" fontId="15" fillId="9" borderId="1" xfId="0" applyNumberFormat="1" applyFont="1" applyFill="1" applyBorder="1" applyAlignment="1">
      <alignment horizontal="center"/>
    </xf>
    <xf numFmtId="165" fontId="24" fillId="9" borderId="4" xfId="6" applyNumberFormat="1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left" vertical="center"/>
    </xf>
    <xf numFmtId="0" fontId="9" fillId="6" borderId="23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9" fillId="6" borderId="12" xfId="0" applyFont="1" applyFill="1" applyBorder="1" applyAlignment="1">
      <alignment horizontal="left" vertical="center"/>
    </xf>
    <xf numFmtId="10" fontId="0" fillId="0" borderId="1" xfId="0" applyNumberFormat="1" applyBorder="1" applyAlignment="1">
      <alignment wrapText="1"/>
    </xf>
    <xf numFmtId="10" fontId="15" fillId="0" borderId="1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10" fontId="0" fillId="9" borderId="1" xfId="0" applyNumberFormat="1" applyFill="1" applyBorder="1" applyAlignment="1">
      <alignment wrapText="1"/>
    </xf>
    <xf numFmtId="10" fontId="15" fillId="9" borderId="1" xfId="0" applyNumberFormat="1" applyFont="1" applyFill="1" applyBorder="1" applyAlignment="1">
      <alignment horizontal="center" vertical="center" wrapText="1"/>
    </xf>
    <xf numFmtId="165" fontId="24" fillId="0" borderId="1" xfId="7" applyNumberFormat="1" applyFont="1" applyBorder="1" applyAlignment="1">
      <alignment horizontal="center" vertical="center" wrapText="1"/>
    </xf>
    <xf numFmtId="165" fontId="24" fillId="0" borderId="4" xfId="7" applyNumberFormat="1" applyFont="1" applyBorder="1" applyAlignment="1">
      <alignment horizontal="center" vertical="center" wrapText="1"/>
    </xf>
    <xf numFmtId="165" fontId="24" fillId="9" borderId="4" xfId="7" applyNumberFormat="1" applyFont="1" applyFill="1" applyBorder="1" applyAlignment="1">
      <alignment horizontal="center" vertical="center" wrapText="1"/>
    </xf>
    <xf numFmtId="10" fontId="25" fillId="0" borderId="7" xfId="0" applyNumberFormat="1" applyFont="1" applyBorder="1" applyAlignment="1">
      <alignment horizontal="center" vertical="center" wrapText="1"/>
    </xf>
    <xf numFmtId="0" fontId="0" fillId="12" borderId="0" xfId="0" applyFill="1"/>
    <xf numFmtId="0" fontId="13" fillId="0" borderId="0" xfId="2"/>
  </cellXfs>
  <cellStyles count="8">
    <cellStyle name="Hipervínculo" xfId="5" builtinId="8"/>
    <cellStyle name="Normal" xfId="0" builtinId="0"/>
    <cellStyle name="Normal_Hoja1" xfId="2" xr:uid="{3886EBB3-53C3-42D7-9478-E808D0739BD0}"/>
    <cellStyle name="Normal_Hoja1_1" xfId="3" xr:uid="{19802449-A041-4729-9CC1-EB3B2FAF5879}"/>
    <cellStyle name="Normal_Hoja1_1 2" xfId="7" xr:uid="{24B76408-803B-44C6-8747-B645EB5A0368}"/>
    <cellStyle name="Normal_Hoja2 2" xfId="6" xr:uid="{E028E5DB-EAD5-42E6-A72C-3BD458246FBE}"/>
    <cellStyle name="Normal_Hoja2_1" xfId="4" xr:uid="{13FECF9C-5AA4-4BB9-8C01-0503FD91D95E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Sexo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9613312007874035E-2"/>
          <c:y val="0.2741278249309746"/>
          <c:w val="0.83597576688723219"/>
          <c:h val="0.5271778811739436"/>
        </c:manualLayout>
      </c:layout>
      <c:pie3DChart>
        <c:varyColors val="1"/>
        <c:ser>
          <c:idx val="0"/>
          <c:order val="0"/>
          <c:tx>
            <c:strRef>
              <c:f>GLOBAL!$V$24</c:f>
              <c:strCache>
                <c:ptCount val="1"/>
                <c:pt idx="0">
                  <c:v>Sexo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(GLOBAL!$V$25,GLOBAL!$V$26,GLOBAL!$V$30)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GLOBAL!$Y$25:$Y$26</c:f>
              <c:numCache>
                <c:formatCode>General</c:formatCode>
                <c:ptCount val="2"/>
                <c:pt idx="0">
                  <c:v>146</c:v>
                </c:pt>
                <c:pt idx="1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D6-4B4B-999F-62EBBE10667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  <c:txPr>
        <a:bodyPr/>
        <a:lstStyle/>
        <a:p>
          <a:pPr>
            <a:defRPr sz="1600" b="1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GLOBAL!$E$27</c:f>
              <c:strCache>
                <c:ptCount val="1"/>
                <c:pt idx="0">
                  <c:v>Temporalidad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 w="25400">
              <a:solidFill>
                <a:schemeClr val="tx2">
                  <a:lumMod val="5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GLOBAL!$E$28:$G$29</c:f>
              <c:strCache>
                <c:ptCount val="2"/>
                <c:pt idx="0">
                  <c:v>Fijo/Permanente</c:v>
                </c:pt>
                <c:pt idx="1">
                  <c:v>Temporal/Interino</c:v>
                </c:pt>
              </c:strCache>
            </c:strRef>
          </c:cat>
          <c:val>
            <c:numRef>
              <c:f>GLOBAL!$H$28:$H$29</c:f>
              <c:numCache>
                <c:formatCode>General</c:formatCode>
                <c:ptCount val="2"/>
                <c:pt idx="0">
                  <c:v>272</c:v>
                </c:pt>
                <c:pt idx="1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C-4EB3-97C5-C2F73FA369D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65531720"/>
        <c:axId val="365532112"/>
      </c:barChart>
      <c:catAx>
        <c:axId val="36553172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600" b="1"/>
            </a:pPr>
            <a:endParaRPr lang="es-ES"/>
          </a:p>
        </c:txPr>
        <c:crossAx val="365532112"/>
        <c:crosses val="autoZero"/>
        <c:auto val="1"/>
        <c:lblAlgn val="ctr"/>
        <c:lblOffset val="100"/>
        <c:noMultiLvlLbl val="0"/>
      </c:catAx>
      <c:valAx>
        <c:axId val="365532112"/>
        <c:scaling>
          <c:orientation val="minMax"/>
          <c:max val="500"/>
          <c:min val="0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365531720"/>
        <c:crosses val="autoZero"/>
        <c:crossBetween val="between"/>
      </c:valAx>
      <c:spPr>
        <a:solidFill>
          <a:srgbClr val="4F81BD">
            <a:lumMod val="20000"/>
            <a:lumOff val="80000"/>
            <a:alpha val="13000"/>
          </a:srgbClr>
        </a:solidFill>
        <a:ln w="25400">
          <a:solidFill>
            <a:schemeClr val="tx2">
              <a:lumMod val="60000"/>
              <a:lumOff val="40000"/>
            </a:schemeClr>
          </a:solidFill>
        </a:ln>
      </c:spPr>
    </c:plotArea>
    <c:legend>
      <c:legendPos val="b"/>
      <c:overlay val="0"/>
      <c:txPr>
        <a:bodyPr/>
        <a:lstStyle/>
        <a:p>
          <a:pPr>
            <a:defRPr sz="1800" b="1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GLOBAL!$C$72</c:f>
              <c:strCache>
                <c:ptCount val="1"/>
                <c:pt idx="0">
                  <c:v>SERVICIO/UNIDAD ADMINISTRATIVA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(GLOBAL!$C$73:$G$85,GLOBAL!$I$73:$M$86,GLOBAL!$C$73:$G$85,GLOBAL!$I$73:$M$86)</c:f>
              <c:strCache>
                <c:ptCount val="54"/>
                <c:pt idx="0">
                  <c:v>Servicio de Asuntos Económicos</c:v>
                </c:pt>
                <c:pt idx="1">
                  <c:v>Servicio de Personal (Unidad de Conserjerías)</c:v>
                </c:pt>
                <c:pt idx="2">
                  <c:v>Servicio de Informática</c:v>
                </c:pt>
                <c:pt idx="3">
                  <c:v>Servicio Centrales de Apoyo a la Investigación (CICT y CPEA)</c:v>
                </c:pt>
                <c:pt idx="4">
                  <c:v>Servicio de Planificación y Evaluación</c:v>
                </c:pt>
                <c:pt idx="5">
                  <c:v>Unidad Departamental de Apoyo Técnico a Laboratorios</c:v>
                </c:pt>
                <c:pt idx="6">
                  <c:v>Unidad de Prevención de Riesgos Laborales, Medioambiente y Sostenibilidad</c:v>
                </c:pt>
                <c:pt idx="7">
                  <c:v>Servicio de Bibliotecas</c:v>
                </c:pt>
                <c:pt idx="8">
                  <c:v>Servicio de Información, Registro y Administración Electrónica</c:v>
                </c:pt>
                <c:pt idx="9">
                  <c:v>Servicio de Gestión de la Investigación (SGI, OFIPI y OTRI)</c:v>
                </c:pt>
                <c:pt idx="10">
                  <c:v>Servicio de Contabilidad y Presupuestos</c:v>
                </c:pt>
                <c:pt idx="11">
                  <c:v>Servicio de Gestión Académica</c:v>
                </c:pt>
                <c:pt idx="12">
                  <c:v>Servicio de Gestión de las Enseñanzas</c:v>
                </c:pt>
                <c:pt idx="13">
                  <c:v>Servicio de Atención y Ayudas al Estudiante</c:v>
                </c:pt>
                <c:pt idx="14">
                  <c:v>Servicio de Actividades Culturales</c:v>
                </c:pt>
                <c:pt idx="15">
                  <c:v>Servicio de Archivo General</c:v>
                </c:pt>
                <c:pt idx="16">
                  <c:v>Gerencia (solo para Vicegerentes)</c:v>
                </c:pt>
                <c:pt idx="17">
                  <c:v>Servicio de Publicaciones (UJA Editorial)</c:v>
                </c:pt>
                <c:pt idx="18">
                  <c:v>Institutos y Centros de Investigación</c:v>
                </c:pt>
                <c:pt idx="19">
                  <c:v>Servicio de Relaciones Internacionales y Cooperación</c:v>
                </c:pt>
                <c:pt idx="20">
                  <c:v>Servicio de Control Interno</c:v>
                </c:pt>
                <c:pt idx="21">
                  <c:v>Servicio de Contratación y Patrimonio</c:v>
                </c:pt>
                <c:pt idx="22">
                  <c:v>Unidad de Apoyo a Órganos de Gobierno e Institucionales: Gabinete de Comunicación y Proyección Institucional/Servicio</c:v>
                </c:pt>
                <c:pt idx="23">
                  <c:v>Unidad de Apoyo Administrativo a Departamentos</c:v>
                </c:pt>
                <c:pt idx="24">
                  <c:v>Servicio de Deportes</c:v>
                </c:pt>
                <c:pt idx="25">
                  <c:v>Servicio de Obras, Mantenimiento y Vigilancia de Instalaciones.</c:v>
                </c:pt>
                <c:pt idx="26">
                  <c:v>Servicio de Personal</c:v>
                </c:pt>
                <c:pt idx="27">
                  <c:v>Servicio de Asuntos Económicos</c:v>
                </c:pt>
                <c:pt idx="28">
                  <c:v>Servicio de Personal (Unidad de Conserjerías)</c:v>
                </c:pt>
                <c:pt idx="29">
                  <c:v>Servicio de Informática</c:v>
                </c:pt>
                <c:pt idx="30">
                  <c:v>Servicio Centrales de Apoyo a la Investigación (CICT y CPEA)</c:v>
                </c:pt>
                <c:pt idx="31">
                  <c:v>Servicio de Planificación y Evaluación</c:v>
                </c:pt>
                <c:pt idx="32">
                  <c:v>Unidad Departamental de Apoyo Técnico a Laboratorios</c:v>
                </c:pt>
                <c:pt idx="33">
                  <c:v>Unidad de Prevención de Riesgos Laborales, Medioambiente y Sostenibilidad</c:v>
                </c:pt>
                <c:pt idx="34">
                  <c:v>Servicio de Bibliotecas</c:v>
                </c:pt>
                <c:pt idx="35">
                  <c:v>Servicio de Información, Registro y Administración Electrónica</c:v>
                </c:pt>
                <c:pt idx="36">
                  <c:v>Servicio de Gestión de la Investigación (SGI, OFIPI y OTRI)</c:v>
                </c:pt>
                <c:pt idx="37">
                  <c:v>Servicio de Contabilidad y Presupuestos</c:v>
                </c:pt>
                <c:pt idx="38">
                  <c:v>Servicio de Gestión Académica</c:v>
                </c:pt>
                <c:pt idx="39">
                  <c:v>Servicio de Gestión de las Enseñanzas</c:v>
                </c:pt>
                <c:pt idx="40">
                  <c:v>Servicio de Atención y Ayudas al Estudiante</c:v>
                </c:pt>
                <c:pt idx="41">
                  <c:v>Servicio de Actividades Culturales</c:v>
                </c:pt>
                <c:pt idx="42">
                  <c:v>Servicio de Archivo General</c:v>
                </c:pt>
                <c:pt idx="43">
                  <c:v>Gerencia (solo para Vicegerentes)</c:v>
                </c:pt>
                <c:pt idx="44">
                  <c:v>Servicio de Publicaciones (UJA Editorial)</c:v>
                </c:pt>
                <c:pt idx="45">
                  <c:v>Institutos y Centros de Investigación</c:v>
                </c:pt>
                <c:pt idx="46">
                  <c:v>Servicio de Relaciones Internacionales y Cooperación</c:v>
                </c:pt>
                <c:pt idx="47">
                  <c:v>Servicio de Control Interno</c:v>
                </c:pt>
                <c:pt idx="48">
                  <c:v>Servicio de Contratación y Patrimonio</c:v>
                </c:pt>
                <c:pt idx="49">
                  <c:v>Unidad de Apoyo a Órganos de Gobierno e Institucionales: Gabinete de Comunicación y Proyección Institucional/Servicio</c:v>
                </c:pt>
                <c:pt idx="50">
                  <c:v>Unidad de Apoyo Administrativo a Departamentos</c:v>
                </c:pt>
                <c:pt idx="51">
                  <c:v>Servicio de Deportes</c:v>
                </c:pt>
                <c:pt idx="52">
                  <c:v>Servicio de Obras, Mantenimiento y Vigilancia de Instalaciones.</c:v>
                </c:pt>
                <c:pt idx="53">
                  <c:v>Servicio de Personal</c:v>
                </c:pt>
              </c:strCache>
            </c:strRef>
          </c:cat>
          <c:val>
            <c:numRef>
              <c:f>(GLOBAL!$H$73:$H$85,GLOBAL!$N$73:$N$86)</c:f>
              <c:numCache>
                <c:formatCode>###0</c:formatCode>
                <c:ptCount val="27"/>
                <c:pt idx="0">
                  <c:v>9</c:v>
                </c:pt>
                <c:pt idx="1">
                  <c:v>34</c:v>
                </c:pt>
                <c:pt idx="2">
                  <c:v>24</c:v>
                </c:pt>
                <c:pt idx="3">
                  <c:v>18</c:v>
                </c:pt>
                <c:pt idx="4">
                  <c:v>7</c:v>
                </c:pt>
                <c:pt idx="5">
                  <c:v>15</c:v>
                </c:pt>
                <c:pt idx="6">
                  <c:v>2</c:v>
                </c:pt>
                <c:pt idx="7">
                  <c:v>26</c:v>
                </c:pt>
                <c:pt idx="8">
                  <c:v>3</c:v>
                </c:pt>
                <c:pt idx="9">
                  <c:v>13</c:v>
                </c:pt>
                <c:pt idx="10">
                  <c:v>8</c:v>
                </c:pt>
                <c:pt idx="11">
                  <c:v>20</c:v>
                </c:pt>
                <c:pt idx="12">
                  <c:v>25</c:v>
                </c:pt>
                <c:pt idx="13">
                  <c:v>11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9</c:v>
                </c:pt>
                <c:pt idx="20">
                  <c:v>3</c:v>
                </c:pt>
                <c:pt idx="21">
                  <c:v>7</c:v>
                </c:pt>
                <c:pt idx="22">
                  <c:v>15</c:v>
                </c:pt>
                <c:pt idx="23">
                  <c:v>20</c:v>
                </c:pt>
                <c:pt idx="24">
                  <c:v>10</c:v>
                </c:pt>
                <c:pt idx="25">
                  <c:v>14</c:v>
                </c:pt>
                <c:pt idx="2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E4-439F-A042-0EC7B5656DE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65532896"/>
        <c:axId val="365533288"/>
      </c:barChart>
      <c:catAx>
        <c:axId val="3655328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es-ES"/>
          </a:p>
        </c:txPr>
        <c:crossAx val="365533288"/>
        <c:crosses val="autoZero"/>
        <c:auto val="1"/>
        <c:lblAlgn val="ctr"/>
        <c:lblOffset val="100"/>
        <c:noMultiLvlLbl val="0"/>
      </c:catAx>
      <c:valAx>
        <c:axId val="365533288"/>
        <c:scaling>
          <c:orientation val="minMax"/>
        </c:scaling>
        <c:delete val="1"/>
        <c:axPos val="l"/>
        <c:numFmt formatCode="###0" sourceLinked="1"/>
        <c:majorTickMark val="none"/>
        <c:minorTickMark val="none"/>
        <c:tickLblPos val="none"/>
        <c:crossAx val="3655328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GLOBAL!$V$37</c:f>
              <c:strCache>
                <c:ptCount val="1"/>
                <c:pt idx="0">
                  <c:v>Régimen Jurídico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(GLOBAL!$V$38,GLOBAL!$V$39)</c:f>
              <c:strCache>
                <c:ptCount val="2"/>
                <c:pt idx="0">
                  <c:v>Funcionario</c:v>
                </c:pt>
                <c:pt idx="1">
                  <c:v>Laboral</c:v>
                </c:pt>
              </c:strCache>
            </c:strRef>
          </c:cat>
          <c:val>
            <c:numRef>
              <c:f>(GLOBAL!$Y$38,GLOBAL!$Y$39)</c:f>
              <c:numCache>
                <c:formatCode>General</c:formatCode>
                <c:ptCount val="2"/>
                <c:pt idx="0">
                  <c:v>196</c:v>
                </c:pt>
                <c:pt idx="1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AA-4B25-A94E-762E216DC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t"/>
      <c:overlay val="0"/>
      <c:txPr>
        <a:bodyPr/>
        <a:lstStyle/>
        <a:p>
          <a:pPr rtl="0">
            <a:defRPr sz="160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47625</xdr:colOff>
      <xdr:row>19</xdr:row>
      <xdr:rowOff>253999</xdr:rowOff>
    </xdr:from>
    <xdr:to>
      <xdr:col>35</xdr:col>
      <xdr:colOff>301625</xdr:colOff>
      <xdr:row>30</xdr:row>
      <xdr:rowOff>79375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839E2E69-4A9D-4BBB-A1D7-C13C52FFA6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15874</xdr:colOff>
      <xdr:row>20</xdr:row>
      <xdr:rowOff>2</xdr:rowOff>
    </xdr:from>
    <xdr:to>
      <xdr:col>16</xdr:col>
      <xdr:colOff>457199</xdr:colOff>
      <xdr:row>43</xdr:row>
      <xdr:rowOff>127000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64291DB1-06E4-4160-80E9-9F45EA934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19</xdr:col>
      <xdr:colOff>347736</xdr:colOff>
      <xdr:row>1</xdr:row>
      <xdr:rowOff>3628</xdr:rowOff>
    </xdr:from>
    <xdr:to>
      <xdr:col>21</xdr:col>
      <xdr:colOff>400653</xdr:colOff>
      <xdr:row>5</xdr:row>
      <xdr:rowOff>146503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DEDE5E06-C2C0-4011-A7A6-D5705523D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biLevel thresh="50000"/>
        </a:blip>
        <a:srcRect/>
        <a:stretch>
          <a:fillRect/>
        </a:stretch>
      </xdr:blipFill>
      <xdr:spPr bwMode="auto">
        <a:xfrm>
          <a:off x="14530461" y="194128"/>
          <a:ext cx="872067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412749</xdr:colOff>
      <xdr:row>55</xdr:row>
      <xdr:rowOff>95250</xdr:rowOff>
    </xdr:from>
    <xdr:to>
      <xdr:col>39</xdr:col>
      <xdr:colOff>676275</xdr:colOff>
      <xdr:row>94</xdr:row>
      <xdr:rowOff>158750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A6409F01-3F23-40A6-88E4-39CB7801D0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206375</xdr:colOff>
      <xdr:row>30</xdr:row>
      <xdr:rowOff>176211</xdr:rowOff>
    </xdr:from>
    <xdr:to>
      <xdr:col>35</xdr:col>
      <xdr:colOff>111126</xdr:colOff>
      <xdr:row>47</xdr:row>
      <xdr:rowOff>63499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id="{821964C1-DB2E-4A44-8DFD-36869EEB30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1050058</xdr:colOff>
      <xdr:row>1</xdr:row>
      <xdr:rowOff>22081</xdr:rowOff>
    </xdr:from>
    <xdr:to>
      <xdr:col>23</xdr:col>
      <xdr:colOff>1079500</xdr:colOff>
      <xdr:row>7</xdr:row>
      <xdr:rowOff>132794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41AAD7-8827-47A6-96CA-3FC113990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9747633" y="212581"/>
          <a:ext cx="1191492" cy="1253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s/ENCUESTAS/Encuestas%202023/CL%20PAS/Resultados%202023/Resultados%20globales%20y%20evolutiva%20global%20satisfaccion%20PAS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AL"/>
      <sheetName val="OPINIONES Y SUGERENCIAS"/>
      <sheetName val="Evolutiva GLOBAL "/>
      <sheetName val="Fuente de datos"/>
      <sheetName val="DATOS 2"/>
    </sheetNames>
    <sheetDataSet>
      <sheetData sheetId="0">
        <row r="108">
          <cell r="AI108">
            <v>0.13427561837455831</v>
          </cell>
          <cell r="AJ108">
            <v>0.86572438162544174</v>
          </cell>
          <cell r="AK108">
            <v>3.88</v>
          </cell>
        </row>
        <row r="109">
          <cell r="AI109">
            <v>0.13620071684587814</v>
          </cell>
          <cell r="AJ109">
            <v>0.86379928315412191</v>
          </cell>
          <cell r="AK109">
            <v>3.78</v>
          </cell>
        </row>
        <row r="110">
          <cell r="AI110">
            <v>0.12014134275618374</v>
          </cell>
          <cell r="AJ110">
            <v>0.87985865724381629</v>
          </cell>
          <cell r="AK110">
            <v>3.87</v>
          </cell>
        </row>
        <row r="111">
          <cell r="AI111">
            <v>0.15714285714285714</v>
          </cell>
          <cell r="AJ111">
            <v>0.84285714285714286</v>
          </cell>
          <cell r="AK111">
            <v>3.8</v>
          </cell>
        </row>
        <row r="112">
          <cell r="AI112">
            <v>0.10600706713780919</v>
          </cell>
          <cell r="AJ112">
            <v>0.89399293286219084</v>
          </cell>
          <cell r="AK112">
            <v>4.03</v>
          </cell>
        </row>
        <row r="113">
          <cell r="AI113">
            <v>8.1850533807829182E-2</v>
          </cell>
          <cell r="AJ113">
            <v>0.91814946619217086</v>
          </cell>
          <cell r="AK113">
            <v>4.13</v>
          </cell>
        </row>
        <row r="114">
          <cell r="AI114">
            <v>0.25</v>
          </cell>
          <cell r="AJ114">
            <v>0.75</v>
          </cell>
          <cell r="AK114">
            <v>3.42</v>
          </cell>
        </row>
        <row r="115">
          <cell r="AI115">
            <v>0.14090217942219971</v>
          </cell>
          <cell r="AJ115">
            <v>0.85909782057780026</v>
          </cell>
          <cell r="AK115">
            <v>3.8442857142857148</v>
          </cell>
        </row>
        <row r="118">
          <cell r="AI118">
            <v>0.1709090909090909</v>
          </cell>
          <cell r="AJ118">
            <v>0.8290909090909091</v>
          </cell>
          <cell r="AK118">
            <v>3.52</v>
          </cell>
        </row>
        <row r="119">
          <cell r="AI119">
            <v>0.19366197183098591</v>
          </cell>
          <cell r="AJ119">
            <v>0.80633802816901412</v>
          </cell>
          <cell r="AK119">
            <v>3.56</v>
          </cell>
        </row>
        <row r="120">
          <cell r="AI120">
            <v>6.3157894736842107E-2</v>
          </cell>
          <cell r="AJ120">
            <v>0.93684210526315792</v>
          </cell>
          <cell r="AK120">
            <v>4.09</v>
          </cell>
        </row>
        <row r="121">
          <cell r="AI121">
            <v>7.0175438596491224E-2</v>
          </cell>
          <cell r="AJ121">
            <v>0.92982456140350878</v>
          </cell>
          <cell r="AK121">
            <v>4.07</v>
          </cell>
        </row>
        <row r="122">
          <cell r="AI122">
            <v>6.6901408450704219E-2</v>
          </cell>
          <cell r="AJ122">
            <v>0.93309859154929575</v>
          </cell>
          <cell r="AK122">
            <v>4.1100000000000003</v>
          </cell>
        </row>
        <row r="123">
          <cell r="AI123">
            <v>0.11252653927813164</v>
          </cell>
          <cell r="AJ123">
            <v>0.88747346072186839</v>
          </cell>
          <cell r="AK123">
            <v>3.87</v>
          </cell>
        </row>
        <row r="126">
          <cell r="AI126">
            <v>0.16304347826086957</v>
          </cell>
          <cell r="AJ126">
            <v>0.83695652173913049</v>
          </cell>
          <cell r="AK126">
            <v>3.63</v>
          </cell>
        </row>
        <row r="127">
          <cell r="AI127">
            <v>0.18996415770609318</v>
          </cell>
          <cell r="AJ127">
            <v>0.81003584229390679</v>
          </cell>
          <cell r="AK127">
            <v>3.59</v>
          </cell>
        </row>
        <row r="128">
          <cell r="AI128">
            <v>0.11743772241992882</v>
          </cell>
          <cell r="AJ128">
            <v>0.88256227758007122</v>
          </cell>
          <cell r="AK128">
            <v>3.94</v>
          </cell>
        </row>
        <row r="129">
          <cell r="AI129">
            <v>0.15669856459330145</v>
          </cell>
          <cell r="AJ129">
            <v>0.84330143540669855</v>
          </cell>
          <cell r="AK129">
            <v>3.72</v>
          </cell>
        </row>
        <row r="132">
          <cell r="AI132">
            <v>0.1263537906137184</v>
          </cell>
          <cell r="AJ132">
            <v>0.87364620938628157</v>
          </cell>
          <cell r="AK132">
            <v>3.82</v>
          </cell>
        </row>
        <row r="133">
          <cell r="AI133">
            <v>0.14642857142857144</v>
          </cell>
          <cell r="AJ133">
            <v>0.85357142857142854</v>
          </cell>
          <cell r="AK133">
            <v>3.58</v>
          </cell>
        </row>
        <row r="134">
          <cell r="AI134">
            <v>0.29090909090909089</v>
          </cell>
          <cell r="AJ134">
            <v>0.70909090909090911</v>
          </cell>
          <cell r="AK134">
            <v>3.1</v>
          </cell>
        </row>
        <row r="135">
          <cell r="AI135">
            <v>0.2893772893772894</v>
          </cell>
          <cell r="AJ135">
            <v>0.71062271062271065</v>
          </cell>
          <cell r="AK135">
            <v>3.14</v>
          </cell>
        </row>
        <row r="136">
          <cell r="AI136">
            <v>0.11355311355311355</v>
          </cell>
          <cell r="AJ136">
            <v>0.88644688644688641</v>
          </cell>
          <cell r="AK136">
            <v>3.74</v>
          </cell>
        </row>
        <row r="137">
          <cell r="AI137">
            <v>0.15693430656934307</v>
          </cell>
          <cell r="AJ137">
            <v>0.84306569343065696</v>
          </cell>
          <cell r="AK137">
            <v>3.62</v>
          </cell>
        </row>
        <row r="138">
          <cell r="AI138">
            <v>0.25431034482758619</v>
          </cell>
          <cell r="AJ138">
            <v>0.74568965517241381</v>
          </cell>
          <cell r="AK138">
            <v>3.21</v>
          </cell>
        </row>
        <row r="139">
          <cell r="AI139">
            <v>0.19532908704883228</v>
          </cell>
          <cell r="AJ139">
            <v>0.80467091295116777</v>
          </cell>
          <cell r="AK139">
            <v>3.4585714285714291</v>
          </cell>
        </row>
        <row r="142">
          <cell r="AI142">
            <v>0.12455516014234876</v>
          </cell>
          <cell r="AJ142">
            <v>0.8754448398576512</v>
          </cell>
          <cell r="AK142">
            <v>3.93</v>
          </cell>
        </row>
        <row r="143">
          <cell r="AI143">
            <v>0.12056737588652482</v>
          </cell>
          <cell r="AJ143">
            <v>0.87943262411347523</v>
          </cell>
          <cell r="AK143">
            <v>3.92</v>
          </cell>
        </row>
        <row r="144">
          <cell r="AI144">
            <v>0.12255772646536411</v>
          </cell>
          <cell r="AJ144">
            <v>0.87744227353463589</v>
          </cell>
          <cell r="AK144">
            <v>3.9249999999999998</v>
          </cell>
        </row>
        <row r="147">
          <cell r="AI147">
            <v>0.12857142857142856</v>
          </cell>
          <cell r="AJ147">
            <v>0.87142857142857144</v>
          </cell>
          <cell r="AK147">
            <v>3.81</v>
          </cell>
        </row>
        <row r="148">
          <cell r="AI148">
            <v>0.12014134275618374</v>
          </cell>
          <cell r="AJ148">
            <v>0.87985865724381629</v>
          </cell>
          <cell r="AK148">
            <v>3.89</v>
          </cell>
        </row>
        <row r="149">
          <cell r="AI149">
            <v>0.1003584229390681</v>
          </cell>
          <cell r="AJ149">
            <v>0.89964157706093195</v>
          </cell>
          <cell r="AK149">
            <v>4.09</v>
          </cell>
        </row>
        <row r="150">
          <cell r="AI150">
            <v>8.8652482269503549E-2</v>
          </cell>
          <cell r="AJ150">
            <v>0.91134751773049649</v>
          </cell>
          <cell r="AK150">
            <v>4.1100000000000003</v>
          </cell>
        </row>
        <row r="151">
          <cell r="AI151">
            <v>0.18081180811808117</v>
          </cell>
          <cell r="AJ151">
            <v>0.81918819188191883</v>
          </cell>
          <cell r="AK151">
            <v>3.56</v>
          </cell>
        </row>
        <row r="152">
          <cell r="AI152">
            <v>0.12329749103942653</v>
          </cell>
          <cell r="AJ152">
            <v>0.87670250896057345</v>
          </cell>
          <cell r="AK152">
            <v>3.8919999999999995</v>
          </cell>
        </row>
        <row r="155">
          <cell r="AI155">
            <v>0.41221374045801529</v>
          </cell>
          <cell r="AJ155">
            <v>0.58778625954198471</v>
          </cell>
          <cell r="AK155">
            <v>2.76</v>
          </cell>
        </row>
        <row r="156">
          <cell r="AI156">
            <v>0.42803030303030304</v>
          </cell>
          <cell r="AJ156">
            <v>0.57196969696969702</v>
          </cell>
          <cell r="AK156">
            <v>2.72</v>
          </cell>
        </row>
        <row r="157">
          <cell r="AI157">
            <v>0.38202247191011235</v>
          </cell>
          <cell r="AJ157">
            <v>0.6179775280898876</v>
          </cell>
          <cell r="AK157">
            <v>2.88</v>
          </cell>
        </row>
        <row r="158">
          <cell r="AI158">
            <v>0.47328244274809161</v>
          </cell>
          <cell r="AJ158">
            <v>0.52671755725190839</v>
          </cell>
          <cell r="AK158">
            <v>2.6</v>
          </cell>
        </row>
        <row r="159">
          <cell r="AI159">
            <v>0.21186440677966101</v>
          </cell>
          <cell r="AJ159">
            <v>0.78813559322033899</v>
          </cell>
          <cell r="AK159">
            <v>3.47</v>
          </cell>
        </row>
        <row r="160">
          <cell r="AI160">
            <v>0.38497288923315259</v>
          </cell>
          <cell r="AJ160">
            <v>0.61502711076684735</v>
          </cell>
          <cell r="AK160">
            <v>2.8860000000000001</v>
          </cell>
        </row>
        <row r="163">
          <cell r="AI163">
            <v>0.16845878136200718</v>
          </cell>
          <cell r="AJ163">
            <v>0.8315412186379928</v>
          </cell>
          <cell r="AK163">
            <v>3.46</v>
          </cell>
        </row>
        <row r="164">
          <cell r="AI164">
            <v>0.29113924050632911</v>
          </cell>
          <cell r="AJ164">
            <v>0.70886075949367089</v>
          </cell>
          <cell r="AK164">
            <v>3.13</v>
          </cell>
        </row>
        <row r="165">
          <cell r="AI165">
            <v>0.2558139534883721</v>
          </cell>
          <cell r="AJ165">
            <v>0.7441860465116279</v>
          </cell>
          <cell r="AK165">
            <v>3.32</v>
          </cell>
        </row>
        <row r="166">
          <cell r="AI166">
            <v>0.30223880597014924</v>
          </cell>
          <cell r="AJ166">
            <v>0.69776119402985071</v>
          </cell>
          <cell r="AK166">
            <v>3.11</v>
          </cell>
        </row>
        <row r="167">
          <cell r="AI167">
            <v>0.40784313725490196</v>
          </cell>
          <cell r="AJ167">
            <v>0.59215686274509804</v>
          </cell>
          <cell r="AK167">
            <v>2.68</v>
          </cell>
        </row>
        <row r="168">
          <cell r="AI168">
            <v>0.1449814126394052</v>
          </cell>
          <cell r="AJ168">
            <v>0.85501858736059477</v>
          </cell>
          <cell r="AK168">
            <v>3.59</v>
          </cell>
        </row>
        <row r="169">
          <cell r="AI169">
            <v>2.8776978417266189E-2</v>
          </cell>
          <cell r="AJ169">
            <v>0.97122302158273377</v>
          </cell>
          <cell r="AK169">
            <v>4.3600000000000003</v>
          </cell>
        </row>
        <row r="170">
          <cell r="AI170">
            <v>5.8394160583941604E-2</v>
          </cell>
          <cell r="AJ170">
            <v>0.94160583941605835</v>
          </cell>
          <cell r="AK170">
            <v>4.16</v>
          </cell>
        </row>
        <row r="171">
          <cell r="AI171">
            <v>0.20192771084337349</v>
          </cell>
          <cell r="AJ171">
            <v>0.79807228915662654</v>
          </cell>
          <cell r="AK171">
            <v>3.4762499999999998</v>
          </cell>
        </row>
        <row r="175">
          <cell r="AI175">
            <v>9.8939929328621903E-2</v>
          </cell>
          <cell r="AJ175">
            <v>0.90106007067137805</v>
          </cell>
          <cell r="AK175">
            <v>3.73</v>
          </cell>
        </row>
        <row r="177">
          <cell r="AI177">
            <v>0.20284697508896798</v>
          </cell>
          <cell r="AJ177">
            <v>0.79715302491103202</v>
          </cell>
          <cell r="AK177">
            <v>3.45</v>
          </cell>
        </row>
        <row r="178">
          <cell r="AI178">
            <v>6.0070671378091869E-2</v>
          </cell>
          <cell r="AJ178">
            <v>0.93992932862190814</v>
          </cell>
          <cell r="AK178">
            <v>4.2699999999999996</v>
          </cell>
        </row>
        <row r="179">
          <cell r="AI179">
            <v>4.2253521126760563E-2</v>
          </cell>
          <cell r="AJ179">
            <v>0.95774647887323938</v>
          </cell>
          <cell r="AK179">
            <v>4.43</v>
          </cell>
        </row>
        <row r="180">
          <cell r="AI180">
            <v>0.11583011583011583</v>
          </cell>
          <cell r="AJ180">
            <v>0.88416988416988418</v>
          </cell>
          <cell r="AK180">
            <v>3.89</v>
          </cell>
        </row>
        <row r="181">
          <cell r="AI181">
            <v>0.10359712230215827</v>
          </cell>
          <cell r="AJ181">
            <v>0.89640287769784177</v>
          </cell>
          <cell r="AK181">
            <v>4.1433333333333335</v>
          </cell>
        </row>
        <row r="184">
          <cell r="AI184">
            <v>0.18226600985221675</v>
          </cell>
          <cell r="AJ184">
            <v>0.81773399014778325</v>
          </cell>
          <cell r="AK184">
            <v>3.57</v>
          </cell>
        </row>
        <row r="185">
          <cell r="AI185">
            <v>0.17156862745098039</v>
          </cell>
          <cell r="AJ185">
            <v>0.82843137254901966</v>
          </cell>
          <cell r="AK185">
            <v>3.65</v>
          </cell>
        </row>
        <row r="186">
          <cell r="AI186">
            <v>0.18139534883720931</v>
          </cell>
          <cell r="AJ186">
            <v>0.81860465116279069</v>
          </cell>
          <cell r="AK186">
            <v>3.55</v>
          </cell>
        </row>
        <row r="187">
          <cell r="AI187">
            <v>0.16129032258064516</v>
          </cell>
          <cell r="AJ187">
            <v>0.83870967741935487</v>
          </cell>
          <cell r="AK187">
            <v>3.74</v>
          </cell>
        </row>
        <row r="188">
          <cell r="AI188">
            <v>0.15887850467289719</v>
          </cell>
          <cell r="AJ188">
            <v>0.84112149532710279</v>
          </cell>
          <cell r="AK188">
            <v>3.74</v>
          </cell>
        </row>
        <row r="189">
          <cell r="AI189">
            <v>0.18095238095238095</v>
          </cell>
          <cell r="AJ189">
            <v>0.81904761904761902</v>
          </cell>
          <cell r="AK189">
            <v>3.6</v>
          </cell>
        </row>
        <row r="190">
          <cell r="AI190">
            <v>0.17289719626168223</v>
          </cell>
          <cell r="AJ190">
            <v>0.82710280373831779</v>
          </cell>
          <cell r="AK190">
            <v>3.61</v>
          </cell>
        </row>
        <row r="191">
          <cell r="AI191">
            <v>0.18867924528301888</v>
          </cell>
          <cell r="AJ191">
            <v>0.81132075471698117</v>
          </cell>
          <cell r="AK191">
            <v>3.57</v>
          </cell>
        </row>
        <row r="192">
          <cell r="AI192">
            <v>0.17757009345794392</v>
          </cell>
          <cell r="AJ192">
            <v>0.82242990654205606</v>
          </cell>
          <cell r="AK192">
            <v>3.58</v>
          </cell>
        </row>
        <row r="193">
          <cell r="AI193">
            <v>0.21226415094339623</v>
          </cell>
          <cell r="AJ193">
            <v>0.78773584905660377</v>
          </cell>
          <cell r="AK193">
            <v>3.47</v>
          </cell>
        </row>
        <row r="194">
          <cell r="AI194">
            <v>0.15270935960591134</v>
          </cell>
          <cell r="AJ194">
            <v>0.84729064039408863</v>
          </cell>
          <cell r="AK194">
            <v>3.67</v>
          </cell>
        </row>
        <row r="195">
          <cell r="AI195">
            <v>0.17644521138912855</v>
          </cell>
          <cell r="AJ195">
            <v>0.82355478861087139</v>
          </cell>
          <cell r="AK195">
            <v>3.6136363636363638</v>
          </cell>
        </row>
        <row r="198">
          <cell r="AI198">
            <v>0.21052631578947367</v>
          </cell>
          <cell r="AJ198">
            <v>0.78947368421052633</v>
          </cell>
          <cell r="AK198">
            <v>3.45</v>
          </cell>
        </row>
        <row r="199">
          <cell r="AI199">
            <v>0.125</v>
          </cell>
          <cell r="AJ199">
            <v>0.875</v>
          </cell>
          <cell r="AK199">
            <v>3.53</v>
          </cell>
        </row>
        <row r="200">
          <cell r="AI200">
            <v>0.20588235294117646</v>
          </cell>
          <cell r="AJ200">
            <v>0.79411764705882348</v>
          </cell>
          <cell r="AK200">
            <v>3.41</v>
          </cell>
        </row>
        <row r="201">
          <cell r="AI201">
            <v>0.14705882352941177</v>
          </cell>
          <cell r="AJ201">
            <v>0.8529411764705882</v>
          </cell>
          <cell r="AK201">
            <v>3.41</v>
          </cell>
        </row>
        <row r="202">
          <cell r="AI202">
            <v>0.11764705882352941</v>
          </cell>
          <cell r="AJ202">
            <v>0.88235294117647056</v>
          </cell>
          <cell r="AK202">
            <v>3.56</v>
          </cell>
        </row>
        <row r="203">
          <cell r="AI203">
            <v>0.16279069767441862</v>
          </cell>
          <cell r="AJ203">
            <v>0.83720930232558144</v>
          </cell>
          <cell r="AK203">
            <v>3.472</v>
          </cell>
        </row>
        <row r="206">
          <cell r="AI206">
            <v>7.8189300411522639E-2</v>
          </cell>
          <cell r="AJ206">
            <v>0.92181069958847739</v>
          </cell>
          <cell r="AK206">
            <v>3.94</v>
          </cell>
        </row>
        <row r="207">
          <cell r="AI207">
            <v>5.9479553903345722E-2</v>
          </cell>
          <cell r="AJ207">
            <v>0.94052044609665431</v>
          </cell>
          <cell r="AK207">
            <v>4.1500000000000004</v>
          </cell>
        </row>
        <row r="208">
          <cell r="AI208">
            <v>0.152</v>
          </cell>
          <cell r="AJ208">
            <v>0.84799999999999998</v>
          </cell>
          <cell r="AK208">
            <v>3.72</v>
          </cell>
        </row>
        <row r="209">
          <cell r="AI209">
            <v>0.1728395061728395</v>
          </cell>
          <cell r="AJ209">
            <v>0.8271604938271605</v>
          </cell>
          <cell r="AK209">
            <v>3.51</v>
          </cell>
        </row>
        <row r="210">
          <cell r="AI210">
            <v>0.13432835820895522</v>
          </cell>
          <cell r="AJ210">
            <v>0.86567164179104472</v>
          </cell>
          <cell r="AK210">
            <v>3.68</v>
          </cell>
        </row>
        <row r="211">
          <cell r="AI211">
            <v>0.18007662835249041</v>
          </cell>
          <cell r="AJ211">
            <v>0.81992337164750961</v>
          </cell>
          <cell r="AK211">
            <v>3.54</v>
          </cell>
        </row>
        <row r="212">
          <cell r="AI212">
            <v>8.7591240875912413E-2</v>
          </cell>
          <cell r="AJ212">
            <v>0.91240875912408759</v>
          </cell>
          <cell r="AK212">
            <v>3.83</v>
          </cell>
        </row>
        <row r="213">
          <cell r="AI213">
            <v>0.12278761061946902</v>
          </cell>
          <cell r="AJ213">
            <v>0.87721238938053092</v>
          </cell>
          <cell r="AK213">
            <v>3.7671428571428569</v>
          </cell>
        </row>
        <row r="216">
          <cell r="AI216">
            <v>0.15671641791044777</v>
          </cell>
          <cell r="AJ216">
            <v>0.84328358208955223</v>
          </cell>
          <cell r="AK216">
            <v>3.49</v>
          </cell>
        </row>
      </sheetData>
      <sheetData sheetId="1"/>
      <sheetData sheetId="2"/>
      <sheetData sheetId="3"/>
      <sheetData sheetId="4">
        <row r="54">
          <cell r="B54" t="str">
            <v>Total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047BC-861D-488E-AA5A-E142CB904D9C}">
  <dimension ref="A1:ZZ221"/>
  <sheetViews>
    <sheetView showGridLines="0" tabSelected="1" view="pageBreakPreview" zoomScale="80" zoomScaleNormal="100" zoomScaleSheetLayoutView="80" workbookViewId="0">
      <selection activeCell="A217" sqref="A217:D217"/>
    </sheetView>
  </sheetViews>
  <sheetFormatPr baseColWidth="10" defaultRowHeight="15" x14ac:dyDescent="0.25"/>
  <cols>
    <col min="2" max="2" width="13.28515625" customWidth="1"/>
    <col min="6" max="6" width="19.140625" customWidth="1"/>
    <col min="8" max="8" width="11.42578125" customWidth="1"/>
    <col min="13" max="13" width="10.7109375" customWidth="1"/>
    <col min="14" max="14" width="8.5703125" customWidth="1"/>
    <col min="16" max="16" width="12.5703125" customWidth="1"/>
    <col min="17" max="17" width="7.140625" customWidth="1"/>
    <col min="18" max="18" width="8.42578125" customWidth="1"/>
    <col min="19" max="19" width="7.140625" customWidth="1"/>
    <col min="20" max="20" width="7.85546875" customWidth="1"/>
    <col min="21" max="21" width="4.42578125" bestFit="1" customWidth="1"/>
    <col min="22" max="22" width="10.85546875" bestFit="1" customWidth="1"/>
    <col min="23" max="23" width="7.5703125" bestFit="1" customWidth="1"/>
    <col min="24" max="26" width="8" bestFit="1" customWidth="1"/>
    <col min="27" max="27" width="8.140625" bestFit="1" customWidth="1"/>
    <col min="28" max="28" width="12.140625" customWidth="1"/>
    <col min="29" max="29" width="11.5703125" bestFit="1" customWidth="1"/>
    <col min="30" max="30" width="10.7109375" bestFit="1" customWidth="1"/>
    <col min="31" max="32" width="12.42578125" bestFit="1" customWidth="1"/>
    <col min="33" max="34" width="10.7109375" bestFit="1" customWidth="1"/>
    <col min="35" max="35" width="19.7109375" customWidth="1"/>
    <col min="36" max="36" width="16.85546875" customWidth="1"/>
    <col min="37" max="37" width="12.7109375" customWidth="1"/>
    <col min="38" max="38" width="16.42578125" bestFit="1" customWidth="1"/>
    <col min="39" max="39" width="14.7109375" customWidth="1"/>
    <col min="40" max="40" width="10.85546875" customWidth="1"/>
    <col min="42" max="42" width="152.42578125" style="1" hidden="1" customWidth="1"/>
    <col min="43" max="43" width="43.85546875" hidden="1" customWidth="1"/>
    <col min="44" max="49" width="9.5703125" hidden="1" customWidth="1"/>
    <col min="50" max="50" width="11.42578125" hidden="1" customWidth="1"/>
    <col min="51" max="57" width="0" hidden="1" customWidth="1"/>
    <col min="58" max="58" width="11.42578125" hidden="1" customWidth="1"/>
    <col min="59" max="59" width="0" hidden="1" customWidth="1"/>
    <col min="702" max="702" width="24" customWidth="1"/>
  </cols>
  <sheetData>
    <row r="1" spans="1:702" x14ac:dyDescent="0.25">
      <c r="ZZ1" s="2"/>
    </row>
    <row r="2" spans="1:702" x14ac:dyDescent="0.25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</row>
    <row r="7" spans="1:702" ht="15.75" x14ac:dyDescent="0.25">
      <c r="A7" s="120" t="s">
        <v>0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</row>
    <row r="8" spans="1:702" x14ac:dyDescent="0.25">
      <c r="A8" s="121" t="s">
        <v>1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</row>
    <row r="9" spans="1:702" ht="15.75" x14ac:dyDescent="0.25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</row>
    <row r="10" spans="1:702" x14ac:dyDescent="0.25">
      <c r="A10" s="123" t="s">
        <v>2</v>
      </c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</row>
    <row r="11" spans="1:702" x14ac:dyDescent="0.25">
      <c r="A11" s="123" t="s">
        <v>3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</row>
    <row r="14" spans="1:702" ht="33.75" x14ac:dyDescent="0.5">
      <c r="A14" s="130" t="s">
        <v>4</v>
      </c>
      <c r="B14" s="130"/>
      <c r="C14" s="130"/>
      <c r="D14" s="130"/>
      <c r="E14" s="130"/>
      <c r="F14" s="3">
        <v>319</v>
      </c>
    </row>
    <row r="15" spans="1:702" ht="33.75" x14ac:dyDescent="0.45">
      <c r="A15" s="130" t="s">
        <v>5</v>
      </c>
      <c r="B15" s="130"/>
      <c r="C15" s="130"/>
      <c r="D15" s="130"/>
      <c r="E15" s="130"/>
      <c r="F15" s="4">
        <v>0.58420000000000005</v>
      </c>
    </row>
    <row r="16" spans="1:702" ht="36" customHeight="1" x14ac:dyDescent="0.5">
      <c r="A16" s="5"/>
      <c r="B16" s="5"/>
      <c r="C16" s="5"/>
      <c r="D16" s="5"/>
      <c r="E16" s="5"/>
      <c r="F16" s="6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37" ht="33.75" x14ac:dyDescent="0.25">
      <c r="A17" s="131" t="s">
        <v>6</v>
      </c>
      <c r="B17" s="131"/>
      <c r="C17" s="131"/>
      <c r="D17" s="131"/>
      <c r="E17" s="131"/>
      <c r="F17" s="131"/>
      <c r="G17" s="131"/>
      <c r="Q17" s="8"/>
      <c r="R17" s="8"/>
      <c r="S17" s="8"/>
      <c r="T17" s="8"/>
      <c r="U17" s="9"/>
      <c r="V17" s="10"/>
      <c r="W17" s="8"/>
      <c r="X17" s="8"/>
      <c r="Y17" s="8"/>
      <c r="Z17" s="8"/>
      <c r="AA17" s="9"/>
      <c r="AB17" s="10"/>
    </row>
    <row r="18" spans="1:37" ht="34.5" customHeight="1" x14ac:dyDescent="0.5">
      <c r="B18" s="5"/>
      <c r="C18" s="5"/>
      <c r="D18" s="5"/>
      <c r="E18" s="5"/>
      <c r="F18" s="5"/>
      <c r="G18" s="6"/>
      <c r="O18" s="11"/>
      <c r="P18" s="11"/>
      <c r="Q18" s="8"/>
      <c r="R18" s="8"/>
      <c r="S18" s="8"/>
      <c r="T18" s="8"/>
      <c r="U18" s="12"/>
      <c r="V18" s="10"/>
      <c r="W18" s="8"/>
      <c r="X18" s="8"/>
    </row>
    <row r="19" spans="1:37" ht="34.5" customHeight="1" x14ac:dyDescent="0.5">
      <c r="B19" s="5"/>
      <c r="C19" s="5"/>
      <c r="D19" s="5"/>
      <c r="E19" s="5"/>
      <c r="F19" s="5"/>
      <c r="G19" s="6"/>
      <c r="O19" s="11"/>
      <c r="P19" s="11"/>
      <c r="Q19" s="8"/>
      <c r="R19" s="8"/>
      <c r="S19" s="8"/>
      <c r="T19" s="8"/>
      <c r="U19" s="12"/>
      <c r="V19" s="10"/>
      <c r="W19" s="8"/>
      <c r="X19" s="8"/>
      <c r="AD19" s="13"/>
      <c r="AE19" s="13"/>
      <c r="AF19" s="13"/>
      <c r="AG19" s="13"/>
    </row>
    <row r="20" spans="1:37" ht="34.5" customHeight="1" x14ac:dyDescent="0.5">
      <c r="B20" s="5"/>
      <c r="C20" s="5"/>
      <c r="D20" s="5"/>
      <c r="E20" s="5"/>
      <c r="F20" s="5"/>
      <c r="G20" s="6"/>
      <c r="O20" s="11"/>
      <c r="P20" s="11"/>
      <c r="Q20" s="8"/>
      <c r="R20" s="8"/>
      <c r="S20" s="8"/>
      <c r="T20" s="8"/>
      <c r="U20" s="12"/>
      <c r="V20" s="10"/>
      <c r="W20" s="8"/>
      <c r="X20" s="8"/>
      <c r="AD20" s="13"/>
      <c r="AE20" s="13"/>
      <c r="AF20" s="13"/>
      <c r="AG20" s="13"/>
    </row>
    <row r="21" spans="1:37" ht="34.5" customHeight="1" x14ac:dyDescent="0.5">
      <c r="B21" s="5"/>
      <c r="C21" s="5"/>
      <c r="D21" s="5"/>
      <c r="E21" s="5"/>
      <c r="F21" s="5"/>
      <c r="G21" s="6"/>
      <c r="O21" s="11"/>
      <c r="P21" s="11"/>
      <c r="Q21" s="8"/>
      <c r="R21" s="8"/>
      <c r="S21" s="8"/>
      <c r="T21" s="8"/>
      <c r="U21" s="12"/>
      <c r="V21" s="10"/>
      <c r="W21" s="8"/>
      <c r="X21" s="8"/>
      <c r="AD21" s="13"/>
      <c r="AE21" s="13"/>
      <c r="AF21" s="13"/>
      <c r="AG21" s="13"/>
    </row>
    <row r="22" spans="1:37" ht="34.5" customHeight="1" x14ac:dyDescent="0.5">
      <c r="B22" s="5"/>
      <c r="C22" s="5"/>
      <c r="D22" s="5"/>
      <c r="E22" s="5"/>
      <c r="F22" s="5"/>
      <c r="G22" s="6"/>
      <c r="O22" s="11"/>
      <c r="P22" s="11"/>
      <c r="Q22" s="8"/>
      <c r="R22" s="8"/>
      <c r="S22" s="8"/>
      <c r="T22" s="8"/>
      <c r="U22" s="12"/>
      <c r="V22" s="10"/>
      <c r="W22" s="8"/>
      <c r="X22" s="8"/>
    </row>
    <row r="23" spans="1:37" ht="36.75" customHeight="1" x14ac:dyDescent="0.25">
      <c r="E23" s="5"/>
      <c r="F23" s="7"/>
      <c r="G23" s="7"/>
      <c r="T23" s="8"/>
      <c r="U23" s="8"/>
      <c r="V23" s="8"/>
      <c r="W23" s="8"/>
      <c r="X23" s="12"/>
      <c r="Y23" s="8"/>
      <c r="Z23" s="12"/>
      <c r="AA23" s="10"/>
    </row>
    <row r="24" spans="1:37" ht="24" customHeight="1" x14ac:dyDescent="0.25">
      <c r="E24" s="5"/>
      <c r="F24" s="14"/>
      <c r="G24" s="14"/>
      <c r="T24" s="8"/>
      <c r="U24" s="8"/>
      <c r="V24" s="129" t="s">
        <v>7</v>
      </c>
      <c r="W24" s="129"/>
      <c r="X24" s="129"/>
      <c r="Y24" s="129"/>
      <c r="Z24" s="12"/>
      <c r="AA24" s="10"/>
    </row>
    <row r="25" spans="1:37" ht="26.25" customHeight="1" x14ac:dyDescent="0.25">
      <c r="E25" s="5"/>
      <c r="F25" s="14"/>
      <c r="G25" s="14"/>
      <c r="T25" s="8"/>
      <c r="U25" s="8"/>
      <c r="V25" s="127" t="s">
        <v>8</v>
      </c>
      <c r="W25" s="127"/>
      <c r="X25" s="127"/>
      <c r="Y25" s="15">
        <v>146</v>
      </c>
      <c r="Z25" s="12"/>
      <c r="AA25" s="10"/>
    </row>
    <row r="26" spans="1:37" ht="26.25" customHeight="1" x14ac:dyDescent="0.35">
      <c r="E26" s="5"/>
      <c r="F26" s="5"/>
      <c r="G26" s="5"/>
      <c r="H26" s="16"/>
      <c r="I26" s="16"/>
      <c r="J26" s="16"/>
      <c r="K26" s="17"/>
      <c r="V26" s="127" t="s">
        <v>9</v>
      </c>
      <c r="W26" s="127"/>
      <c r="X26" s="127"/>
      <c r="Y26" s="15">
        <v>173</v>
      </c>
      <c r="AI26" s="18"/>
      <c r="AJ26" s="19"/>
      <c r="AK26" s="20"/>
    </row>
    <row r="27" spans="1:37" ht="26.25" customHeight="1" x14ac:dyDescent="0.35">
      <c r="E27" s="124" t="s">
        <v>10</v>
      </c>
      <c r="F27" s="125"/>
      <c r="G27" s="125"/>
      <c r="H27" s="126"/>
      <c r="I27" s="16"/>
      <c r="J27" s="16"/>
      <c r="K27" s="17"/>
      <c r="T27" s="21"/>
      <c r="U27" s="21"/>
      <c r="AI27" s="18"/>
      <c r="AJ27" s="19"/>
      <c r="AK27" s="20"/>
    </row>
    <row r="28" spans="1:37" ht="26.25" customHeight="1" x14ac:dyDescent="0.35">
      <c r="E28" s="127" t="s">
        <v>11</v>
      </c>
      <c r="F28" s="127"/>
      <c r="G28" s="127"/>
      <c r="H28" s="15">
        <v>272</v>
      </c>
      <c r="I28" s="16"/>
      <c r="J28" s="16"/>
      <c r="K28" s="17"/>
      <c r="T28" s="21"/>
      <c r="U28" s="21"/>
      <c r="AI28" s="18"/>
      <c r="AJ28" s="19"/>
      <c r="AK28" s="20"/>
    </row>
    <row r="29" spans="1:37" ht="19.5" customHeight="1" x14ac:dyDescent="0.25">
      <c r="E29" s="127" t="s">
        <v>12</v>
      </c>
      <c r="F29" s="127"/>
      <c r="G29" s="127"/>
      <c r="H29" s="15">
        <v>47</v>
      </c>
      <c r="T29" s="8"/>
      <c r="U29" s="8"/>
    </row>
    <row r="30" spans="1:37" ht="21" x14ac:dyDescent="0.25">
      <c r="T30" s="8"/>
      <c r="U30" s="8"/>
      <c r="V30" s="128"/>
      <c r="W30" s="128"/>
      <c r="X30" s="128"/>
      <c r="Y30" s="22"/>
    </row>
    <row r="37" spans="22:25" ht="21" x14ac:dyDescent="0.25">
      <c r="V37" s="129" t="s">
        <v>13</v>
      </c>
      <c r="W37" s="129"/>
      <c r="X37" s="129"/>
      <c r="Y37" s="129"/>
    </row>
    <row r="38" spans="22:25" ht="21" x14ac:dyDescent="0.25">
      <c r="V38" s="127" t="s">
        <v>14</v>
      </c>
      <c r="W38" s="127"/>
      <c r="X38" s="127"/>
      <c r="Y38" s="15">
        <v>196</v>
      </c>
    </row>
    <row r="39" spans="22:25" ht="21" x14ac:dyDescent="0.25">
      <c r="V39" s="127" t="s">
        <v>15</v>
      </c>
      <c r="W39" s="127"/>
      <c r="X39" s="127"/>
      <c r="Y39" s="15">
        <v>123</v>
      </c>
    </row>
    <row r="56" spans="42:43" x14ac:dyDescent="0.25">
      <c r="AP56" s="23"/>
      <c r="AQ56" s="24"/>
    </row>
    <row r="62" spans="42:43" ht="15.75" customHeight="1" x14ac:dyDescent="0.25"/>
    <row r="72" spans="3:14" ht="18.75" x14ac:dyDescent="0.25">
      <c r="C72" s="135" t="s">
        <v>16</v>
      </c>
      <c r="D72" s="135"/>
      <c r="E72" s="135"/>
      <c r="F72" s="135"/>
      <c r="G72" s="135"/>
      <c r="H72" s="25" t="s">
        <v>17</v>
      </c>
      <c r="I72" s="136" t="s">
        <v>16</v>
      </c>
      <c r="J72" s="135"/>
      <c r="K72" s="135"/>
      <c r="L72" s="135"/>
      <c r="M72" s="135"/>
      <c r="N72" s="25" t="s">
        <v>17</v>
      </c>
    </row>
    <row r="73" spans="3:14" ht="39.75" customHeight="1" x14ac:dyDescent="0.25">
      <c r="C73" s="132" t="s">
        <v>18</v>
      </c>
      <c r="D73" s="133"/>
      <c r="E73" s="133"/>
      <c r="F73" s="133"/>
      <c r="G73" s="134"/>
      <c r="H73" s="26">
        <v>9</v>
      </c>
      <c r="I73" s="132" t="s">
        <v>19</v>
      </c>
      <c r="J73" s="133"/>
      <c r="K73" s="133"/>
      <c r="L73" s="133"/>
      <c r="M73" s="134"/>
      <c r="N73" s="26">
        <v>11</v>
      </c>
    </row>
    <row r="74" spans="3:14" ht="36" customHeight="1" x14ac:dyDescent="0.25">
      <c r="C74" s="132" t="s">
        <v>20</v>
      </c>
      <c r="D74" s="133"/>
      <c r="E74" s="133"/>
      <c r="F74" s="133"/>
      <c r="G74" s="134"/>
      <c r="H74" s="26">
        <v>34</v>
      </c>
      <c r="I74" s="132" t="s">
        <v>21</v>
      </c>
      <c r="J74" s="133"/>
      <c r="K74" s="133"/>
      <c r="L74" s="133"/>
      <c r="M74" s="134"/>
      <c r="N74" s="26">
        <v>4</v>
      </c>
    </row>
    <row r="75" spans="3:14" ht="36" customHeight="1" x14ac:dyDescent="0.25">
      <c r="C75" s="132" t="s">
        <v>22</v>
      </c>
      <c r="D75" s="133"/>
      <c r="E75" s="133"/>
      <c r="F75" s="133"/>
      <c r="G75" s="134"/>
      <c r="H75" s="26">
        <v>24</v>
      </c>
      <c r="I75" s="132" t="s">
        <v>23</v>
      </c>
      <c r="J75" s="133"/>
      <c r="K75" s="133"/>
      <c r="L75" s="133"/>
      <c r="M75" s="134"/>
      <c r="N75" s="26">
        <v>2</v>
      </c>
    </row>
    <row r="76" spans="3:14" ht="36.75" customHeight="1" x14ac:dyDescent="0.25">
      <c r="C76" s="132" t="s">
        <v>24</v>
      </c>
      <c r="D76" s="133"/>
      <c r="E76" s="133"/>
      <c r="F76" s="133"/>
      <c r="G76" s="134"/>
      <c r="H76" s="26">
        <v>18</v>
      </c>
      <c r="I76" s="132" t="s">
        <v>25</v>
      </c>
      <c r="J76" s="133"/>
      <c r="K76" s="133"/>
      <c r="L76" s="133"/>
      <c r="M76" s="134"/>
      <c r="N76" s="26">
        <v>1</v>
      </c>
    </row>
    <row r="77" spans="3:14" ht="24" customHeight="1" x14ac:dyDescent="0.25">
      <c r="C77" s="132" t="s">
        <v>1</v>
      </c>
      <c r="D77" s="133"/>
      <c r="E77" s="133"/>
      <c r="F77" s="133"/>
      <c r="G77" s="134"/>
      <c r="H77" s="26">
        <v>7</v>
      </c>
      <c r="I77" s="132" t="s">
        <v>26</v>
      </c>
      <c r="J77" s="133"/>
      <c r="K77" s="133"/>
      <c r="L77" s="133"/>
      <c r="M77" s="134"/>
      <c r="N77" s="26">
        <v>2</v>
      </c>
    </row>
    <row r="78" spans="3:14" ht="55.5" customHeight="1" x14ac:dyDescent="0.25">
      <c r="C78" s="132" t="s">
        <v>27</v>
      </c>
      <c r="D78" s="133"/>
      <c r="E78" s="133"/>
      <c r="F78" s="133"/>
      <c r="G78" s="134"/>
      <c r="H78" s="26">
        <v>15</v>
      </c>
      <c r="I78" s="132" t="s">
        <v>28</v>
      </c>
      <c r="J78" s="133"/>
      <c r="K78" s="133"/>
      <c r="L78" s="133"/>
      <c r="M78" s="134"/>
      <c r="N78" s="26">
        <v>2</v>
      </c>
    </row>
    <row r="79" spans="3:14" ht="36.75" customHeight="1" x14ac:dyDescent="0.25">
      <c r="C79" s="132" t="s">
        <v>29</v>
      </c>
      <c r="D79" s="133"/>
      <c r="E79" s="133"/>
      <c r="F79" s="133"/>
      <c r="G79" s="134"/>
      <c r="H79" s="26">
        <v>2</v>
      </c>
      <c r="I79" s="132" t="s">
        <v>30</v>
      </c>
      <c r="J79" s="133"/>
      <c r="K79" s="133"/>
      <c r="L79" s="133"/>
      <c r="M79" s="134"/>
      <c r="N79" s="26">
        <v>9</v>
      </c>
    </row>
    <row r="80" spans="3:14" ht="20.25" customHeight="1" x14ac:dyDescent="0.25">
      <c r="C80" s="132" t="s">
        <v>31</v>
      </c>
      <c r="D80" s="133"/>
      <c r="E80" s="133"/>
      <c r="F80" s="133"/>
      <c r="G80" s="134"/>
      <c r="H80" s="26">
        <v>26</v>
      </c>
      <c r="I80" s="132" t="s">
        <v>32</v>
      </c>
      <c r="J80" s="133"/>
      <c r="K80" s="133"/>
      <c r="L80" s="133"/>
      <c r="M80" s="134"/>
      <c r="N80" s="26">
        <v>3</v>
      </c>
    </row>
    <row r="81" spans="3:14" ht="35.25" customHeight="1" x14ac:dyDescent="0.25">
      <c r="C81" s="132" t="s">
        <v>33</v>
      </c>
      <c r="D81" s="133"/>
      <c r="E81" s="133"/>
      <c r="F81" s="133"/>
      <c r="G81" s="134"/>
      <c r="H81" s="26">
        <v>3</v>
      </c>
      <c r="I81" s="132" t="s">
        <v>34</v>
      </c>
      <c r="J81" s="133"/>
      <c r="K81" s="133"/>
      <c r="L81" s="133"/>
      <c r="M81" s="134"/>
      <c r="N81" s="26">
        <v>7</v>
      </c>
    </row>
    <row r="82" spans="3:14" ht="56.25" customHeight="1" x14ac:dyDescent="0.25">
      <c r="C82" s="132" t="s">
        <v>35</v>
      </c>
      <c r="D82" s="133"/>
      <c r="E82" s="133"/>
      <c r="F82" s="133"/>
      <c r="G82" s="134"/>
      <c r="H82" s="26">
        <v>13</v>
      </c>
      <c r="I82" s="132" t="s">
        <v>36</v>
      </c>
      <c r="J82" s="133"/>
      <c r="K82" s="133"/>
      <c r="L82" s="133"/>
      <c r="M82" s="134"/>
      <c r="N82" s="26">
        <v>15</v>
      </c>
    </row>
    <row r="83" spans="3:14" ht="35.25" customHeight="1" x14ac:dyDescent="0.25">
      <c r="C83" s="132" t="s">
        <v>37</v>
      </c>
      <c r="D83" s="133"/>
      <c r="E83" s="133"/>
      <c r="F83" s="133"/>
      <c r="G83" s="134"/>
      <c r="H83" s="26">
        <v>8</v>
      </c>
      <c r="I83" s="132" t="s">
        <v>38</v>
      </c>
      <c r="J83" s="133"/>
      <c r="K83" s="133"/>
      <c r="L83" s="133"/>
      <c r="M83" s="134"/>
      <c r="N83" s="26">
        <v>20</v>
      </c>
    </row>
    <row r="84" spans="3:14" ht="35.25" customHeight="1" x14ac:dyDescent="0.25">
      <c r="C84" s="132" t="s">
        <v>39</v>
      </c>
      <c r="D84" s="133"/>
      <c r="E84" s="133"/>
      <c r="F84" s="133"/>
      <c r="G84" s="134"/>
      <c r="H84" s="26">
        <v>20</v>
      </c>
      <c r="I84" s="132" t="s">
        <v>40</v>
      </c>
      <c r="J84" s="133"/>
      <c r="K84" s="133"/>
      <c r="L84" s="133"/>
      <c r="M84" s="134"/>
      <c r="N84" s="26">
        <v>10</v>
      </c>
    </row>
    <row r="85" spans="3:14" ht="36.75" customHeight="1" x14ac:dyDescent="0.25">
      <c r="C85" s="132" t="s">
        <v>41</v>
      </c>
      <c r="D85" s="133"/>
      <c r="E85" s="133"/>
      <c r="F85" s="133"/>
      <c r="G85" s="134"/>
      <c r="H85" s="26">
        <v>25</v>
      </c>
      <c r="I85" s="132" t="s">
        <v>42</v>
      </c>
      <c r="J85" s="133"/>
      <c r="K85" s="133"/>
      <c r="L85" s="133"/>
      <c r="M85" s="134"/>
      <c r="N85" s="26">
        <v>14</v>
      </c>
    </row>
    <row r="86" spans="3:14" ht="21.75" customHeight="1" x14ac:dyDescent="0.25">
      <c r="I86" s="132" t="s">
        <v>43</v>
      </c>
      <c r="J86" s="133"/>
      <c r="K86" s="133"/>
      <c r="L86" s="133"/>
      <c r="M86" s="134"/>
      <c r="N86" s="26">
        <v>15</v>
      </c>
    </row>
    <row r="87" spans="3:14" ht="19.5" customHeight="1" x14ac:dyDescent="0.25">
      <c r="I87" s="141" t="str">
        <f>+'[1]DATOS 2'!B54</f>
        <v>Total</v>
      </c>
      <c r="J87" s="141"/>
      <c r="K87" s="141"/>
      <c r="L87" s="141"/>
      <c r="M87" s="141"/>
      <c r="N87" s="27">
        <v>319</v>
      </c>
    </row>
    <row r="100" spans="1:59" ht="27" customHeight="1" x14ac:dyDescent="0.25"/>
    <row r="101" spans="1:59" x14ac:dyDescent="0.25">
      <c r="AI101" s="28"/>
    </row>
    <row r="102" spans="1:59" x14ac:dyDescent="0.25">
      <c r="AI102" s="28"/>
    </row>
    <row r="104" spans="1:59" ht="15.75" thickBot="1" x14ac:dyDescent="0.3"/>
    <row r="105" spans="1:59" ht="15" customHeight="1" x14ac:dyDescent="0.25">
      <c r="V105" s="142" t="s">
        <v>44</v>
      </c>
      <c r="W105" s="143"/>
      <c r="X105" s="143"/>
      <c r="Y105" s="143"/>
      <c r="Z105" s="143"/>
      <c r="AA105" s="144"/>
      <c r="AC105" s="148" t="s">
        <v>45</v>
      </c>
      <c r="AD105" s="148"/>
      <c r="AE105" s="148"/>
      <c r="AF105" s="148"/>
      <c r="AG105" s="148"/>
      <c r="AH105" s="148"/>
      <c r="AI105" s="149" t="s">
        <v>46</v>
      </c>
      <c r="AJ105" s="150"/>
      <c r="AK105" s="137" t="s">
        <v>47</v>
      </c>
      <c r="AL105" s="137"/>
      <c r="AM105" s="137"/>
      <c r="AN105" s="137"/>
    </row>
    <row r="106" spans="1:59" ht="15.75" thickBot="1" x14ac:dyDescent="0.3">
      <c r="V106" s="145"/>
      <c r="W106" s="146"/>
      <c r="X106" s="146"/>
      <c r="Y106" s="146"/>
      <c r="Z106" s="146"/>
      <c r="AA106" s="147"/>
      <c r="AC106" s="148"/>
      <c r="AD106" s="148"/>
      <c r="AE106" s="148"/>
      <c r="AF106" s="148"/>
      <c r="AG106" s="148"/>
      <c r="AH106" s="148"/>
      <c r="AI106" s="151"/>
      <c r="AJ106" s="152"/>
      <c r="AK106" s="137"/>
      <c r="AL106" s="137"/>
      <c r="AM106" s="137"/>
      <c r="AN106" s="137"/>
    </row>
    <row r="107" spans="1:59" s="2" customFormat="1" ht="40.5" customHeight="1" x14ac:dyDescent="0.25">
      <c r="A107" s="29"/>
      <c r="B107" s="138" t="s">
        <v>48</v>
      </c>
      <c r="C107" s="138"/>
      <c r="D107" s="138"/>
      <c r="E107" s="138"/>
      <c r="F107" s="138"/>
      <c r="G107" s="138"/>
      <c r="H107" s="138"/>
      <c r="I107" s="138"/>
      <c r="J107" s="138"/>
      <c r="K107" s="138"/>
      <c r="L107" s="138"/>
      <c r="M107" s="138"/>
      <c r="N107" s="138"/>
      <c r="O107" s="138"/>
      <c r="P107" s="138"/>
      <c r="Q107" s="138"/>
      <c r="R107" s="138"/>
      <c r="S107" s="138"/>
      <c r="T107" s="138"/>
      <c r="U107" s="138"/>
      <c r="V107" s="30">
        <v>1</v>
      </c>
      <c r="W107" s="30">
        <v>2</v>
      </c>
      <c r="X107" s="30">
        <v>3</v>
      </c>
      <c r="Y107" s="30">
        <v>4</v>
      </c>
      <c r="Z107" s="30">
        <v>5</v>
      </c>
      <c r="AA107" s="30" t="s">
        <v>49</v>
      </c>
      <c r="AB107" s="31" t="s">
        <v>50</v>
      </c>
      <c r="AC107" s="30">
        <v>1</v>
      </c>
      <c r="AD107" s="30">
        <v>2</v>
      </c>
      <c r="AE107" s="30">
        <v>3</v>
      </c>
      <c r="AF107" s="30">
        <v>4</v>
      </c>
      <c r="AG107" s="30">
        <v>5</v>
      </c>
      <c r="AH107" s="32" t="s">
        <v>49</v>
      </c>
      <c r="AI107" s="33" t="s">
        <v>51</v>
      </c>
      <c r="AJ107" s="34" t="s">
        <v>52</v>
      </c>
      <c r="AK107" s="35" t="s">
        <v>53</v>
      </c>
      <c r="AL107" s="36" t="s">
        <v>54</v>
      </c>
      <c r="AM107" s="36" t="s">
        <v>55</v>
      </c>
      <c r="AN107" s="36" t="s">
        <v>56</v>
      </c>
      <c r="AP107" s="37"/>
      <c r="AQ107" s="2">
        <v>1</v>
      </c>
      <c r="AR107" s="2">
        <v>2</v>
      </c>
      <c r="AS107" s="2">
        <v>3</v>
      </c>
      <c r="AT107" s="2">
        <v>4</v>
      </c>
      <c r="AU107" s="2">
        <v>5</v>
      </c>
      <c r="AV107" s="2" t="s">
        <v>57</v>
      </c>
      <c r="AW107" s="2" t="s">
        <v>58</v>
      </c>
      <c r="AY107" s="2">
        <v>1</v>
      </c>
      <c r="AZ107" s="2">
        <v>2</v>
      </c>
      <c r="BA107" s="2">
        <v>3</v>
      </c>
      <c r="BB107" s="2">
        <v>4</v>
      </c>
      <c r="BC107" s="2">
        <v>5</v>
      </c>
      <c r="BD107" s="2" t="s">
        <v>58</v>
      </c>
    </row>
    <row r="108" spans="1:59" s="2" customFormat="1" ht="20.100000000000001" customHeight="1" x14ac:dyDescent="0.25">
      <c r="A108" s="38">
        <v>1</v>
      </c>
      <c r="B108" s="139" t="s">
        <v>59</v>
      </c>
      <c r="C108" s="140"/>
      <c r="D108" s="140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39">
        <f>AQ108</f>
        <v>10</v>
      </c>
      <c r="W108" s="39">
        <f t="shared" ref="W108:AA114" si="0">AR108</f>
        <v>20</v>
      </c>
      <c r="X108" s="39">
        <f t="shared" si="0"/>
        <v>48</v>
      </c>
      <c r="Y108" s="39">
        <f t="shared" si="0"/>
        <v>128</v>
      </c>
      <c r="Z108" s="39">
        <f t="shared" si="0"/>
        <v>112</v>
      </c>
      <c r="AA108" s="39">
        <f t="shared" si="0"/>
        <v>1</v>
      </c>
      <c r="AB108" s="40">
        <f>SUM(V108:AA108)</f>
        <v>319</v>
      </c>
      <c r="AC108" s="41">
        <f t="shared" ref="AC108:AH115" si="1">V108/$AB108</f>
        <v>3.1347962382445138E-2</v>
      </c>
      <c r="AD108" s="41">
        <f t="shared" si="1"/>
        <v>6.2695924764890276E-2</v>
      </c>
      <c r="AE108" s="41">
        <f t="shared" si="1"/>
        <v>0.15047021943573669</v>
      </c>
      <c r="AF108" s="41">
        <f t="shared" si="1"/>
        <v>0.40125391849529779</v>
      </c>
      <c r="AG108" s="41">
        <f t="shared" si="1"/>
        <v>0.35109717868338558</v>
      </c>
      <c r="AH108" s="42">
        <f t="shared" si="1"/>
        <v>3.134796238244514E-3</v>
      </c>
      <c r="AI108" s="43">
        <f t="shared" ref="AI108:AI115" si="2">(V108+W108)/(V108+W108+X108+Y108+Z108)</f>
        <v>9.4339622641509441E-2</v>
      </c>
      <c r="AJ108" s="44">
        <f t="shared" ref="AJ108:AJ115" si="3">(X108+Y108+Z108)/(V108+W108+X108+Y108+Z108)</f>
        <v>0.90566037735849059</v>
      </c>
      <c r="AK108" s="45">
        <f>BD108</f>
        <v>3.98</v>
      </c>
      <c r="AL108" s="46">
        <f t="shared" ref="AL108:AN114" si="4">BE108</f>
        <v>1.02</v>
      </c>
      <c r="AM108" s="47">
        <f t="shared" si="4"/>
        <v>4</v>
      </c>
      <c r="AN108" s="47">
        <f t="shared" si="4"/>
        <v>4</v>
      </c>
      <c r="AP108" s="37" t="s">
        <v>60</v>
      </c>
      <c r="AQ108" s="2">
        <v>10</v>
      </c>
      <c r="AR108" s="2">
        <v>20</v>
      </c>
      <c r="AS108" s="2">
        <v>48</v>
      </c>
      <c r="AT108" s="2">
        <v>128</v>
      </c>
      <c r="AU108" s="2">
        <v>112</v>
      </c>
      <c r="AV108" s="2">
        <v>1</v>
      </c>
      <c r="AW108" s="2">
        <v>319</v>
      </c>
      <c r="AX108" s="2" t="s">
        <v>60</v>
      </c>
      <c r="AY108" s="2">
        <v>10</v>
      </c>
      <c r="AZ108" s="2">
        <v>20</v>
      </c>
      <c r="BA108" s="2">
        <v>48</v>
      </c>
      <c r="BB108" s="2">
        <v>128</v>
      </c>
      <c r="BC108" s="2">
        <v>112</v>
      </c>
      <c r="BD108" s="2">
        <v>3.98</v>
      </c>
      <c r="BE108" s="2">
        <v>1.02</v>
      </c>
      <c r="BF108" s="2">
        <v>4</v>
      </c>
      <c r="BG108" s="2">
        <v>4</v>
      </c>
    </row>
    <row r="109" spans="1:59" s="2" customFormat="1" ht="20.100000000000001" customHeight="1" x14ac:dyDescent="0.25">
      <c r="A109" s="38">
        <v>2</v>
      </c>
      <c r="B109" s="139" t="s">
        <v>61</v>
      </c>
      <c r="C109" s="140"/>
      <c r="D109" s="140"/>
      <c r="E109" s="140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39">
        <f t="shared" ref="V109:V114" si="5">AQ109</f>
        <v>6</v>
      </c>
      <c r="W109" s="39">
        <f t="shared" si="0"/>
        <v>26</v>
      </c>
      <c r="X109" s="39">
        <f t="shared" si="0"/>
        <v>59</v>
      </c>
      <c r="Y109" s="39">
        <f t="shared" si="0"/>
        <v>129</v>
      </c>
      <c r="Z109" s="39">
        <f t="shared" si="0"/>
        <v>92</v>
      </c>
      <c r="AA109" s="39">
        <f t="shared" si="0"/>
        <v>7</v>
      </c>
      <c r="AB109" s="40">
        <f t="shared" ref="AB109:AB114" si="6">SUM(V109:AA109)</f>
        <v>319</v>
      </c>
      <c r="AC109" s="41">
        <f t="shared" si="1"/>
        <v>1.8808777429467086E-2</v>
      </c>
      <c r="AD109" s="41">
        <f t="shared" si="1"/>
        <v>8.1504702194357362E-2</v>
      </c>
      <c r="AE109" s="41">
        <f t="shared" si="1"/>
        <v>0.18495297805642633</v>
      </c>
      <c r="AF109" s="41">
        <f t="shared" si="1"/>
        <v>0.40438871473354232</v>
      </c>
      <c r="AG109" s="41">
        <f t="shared" si="1"/>
        <v>0.2884012539184953</v>
      </c>
      <c r="AH109" s="42">
        <f t="shared" si="1"/>
        <v>2.1943573667711599E-2</v>
      </c>
      <c r="AI109" s="43">
        <f t="shared" si="2"/>
        <v>0.10256410256410256</v>
      </c>
      <c r="AJ109" s="44">
        <f t="shared" si="3"/>
        <v>0.89743589743589747</v>
      </c>
      <c r="AK109" s="45">
        <f t="shared" ref="AK109:AK114" si="7">BD109</f>
        <v>3.88</v>
      </c>
      <c r="AL109" s="46">
        <f t="shared" si="4"/>
        <v>0.99</v>
      </c>
      <c r="AM109" s="47">
        <f t="shared" si="4"/>
        <v>4</v>
      </c>
      <c r="AN109" s="47">
        <f t="shared" si="4"/>
        <v>4</v>
      </c>
      <c r="AP109" s="37" t="s">
        <v>62</v>
      </c>
      <c r="AQ109" s="2">
        <v>6</v>
      </c>
      <c r="AR109" s="2">
        <v>26</v>
      </c>
      <c r="AS109" s="2">
        <v>59</v>
      </c>
      <c r="AT109" s="2">
        <v>129</v>
      </c>
      <c r="AU109" s="2">
        <v>92</v>
      </c>
      <c r="AV109" s="2">
        <v>7</v>
      </c>
      <c r="AW109" s="2">
        <v>319</v>
      </c>
      <c r="AX109" s="2" t="s">
        <v>62</v>
      </c>
      <c r="AY109" s="2">
        <v>6</v>
      </c>
      <c r="AZ109" s="2">
        <v>26</v>
      </c>
      <c r="BA109" s="2">
        <v>59</v>
      </c>
      <c r="BB109" s="2">
        <v>129</v>
      </c>
      <c r="BC109" s="2">
        <v>92</v>
      </c>
      <c r="BD109" s="2">
        <v>3.88</v>
      </c>
      <c r="BE109" s="2">
        <v>0.99</v>
      </c>
      <c r="BF109" s="2">
        <v>4</v>
      </c>
      <c r="BG109" s="2">
        <v>4</v>
      </c>
    </row>
    <row r="110" spans="1:59" s="2" customFormat="1" ht="20.100000000000001" customHeight="1" x14ac:dyDescent="0.25">
      <c r="A110" s="38">
        <v>3</v>
      </c>
      <c r="B110" s="139" t="s">
        <v>63</v>
      </c>
      <c r="C110" s="140"/>
      <c r="D110" s="140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39">
        <f t="shared" si="5"/>
        <v>9</v>
      </c>
      <c r="W110" s="39">
        <f t="shared" si="0"/>
        <v>19</v>
      </c>
      <c r="X110" s="39">
        <f t="shared" si="0"/>
        <v>60</v>
      </c>
      <c r="Y110" s="39">
        <f t="shared" si="0"/>
        <v>121</v>
      </c>
      <c r="Z110" s="39">
        <f t="shared" si="0"/>
        <v>108</v>
      </c>
      <c r="AA110" s="39">
        <f t="shared" si="0"/>
        <v>2</v>
      </c>
      <c r="AB110" s="40">
        <f t="shared" si="6"/>
        <v>319</v>
      </c>
      <c r="AC110" s="41">
        <f t="shared" si="1"/>
        <v>2.8213166144200628E-2</v>
      </c>
      <c r="AD110" s="41">
        <f t="shared" si="1"/>
        <v>5.9561128526645767E-2</v>
      </c>
      <c r="AE110" s="41">
        <f t="shared" si="1"/>
        <v>0.18808777429467086</v>
      </c>
      <c r="AF110" s="41">
        <f t="shared" si="1"/>
        <v>0.37931034482758619</v>
      </c>
      <c r="AG110" s="41">
        <f t="shared" si="1"/>
        <v>0.33855799373040751</v>
      </c>
      <c r="AH110" s="42">
        <f t="shared" si="1"/>
        <v>6.269592476489028E-3</v>
      </c>
      <c r="AI110" s="43">
        <f t="shared" si="2"/>
        <v>8.8328075709779186E-2</v>
      </c>
      <c r="AJ110" s="44">
        <f t="shared" si="3"/>
        <v>0.91167192429022081</v>
      </c>
      <c r="AK110" s="45">
        <f t="shared" si="7"/>
        <v>3.95</v>
      </c>
      <c r="AL110" s="46">
        <f t="shared" si="4"/>
        <v>1.01</v>
      </c>
      <c r="AM110" s="47">
        <f t="shared" si="4"/>
        <v>4</v>
      </c>
      <c r="AN110" s="47">
        <f t="shared" si="4"/>
        <v>4</v>
      </c>
      <c r="AP110" s="37" t="s">
        <v>64</v>
      </c>
      <c r="AQ110" s="2">
        <v>9</v>
      </c>
      <c r="AR110" s="2">
        <v>19</v>
      </c>
      <c r="AS110" s="2">
        <v>60</v>
      </c>
      <c r="AT110" s="2">
        <v>121</v>
      </c>
      <c r="AU110" s="2">
        <v>108</v>
      </c>
      <c r="AV110" s="2">
        <v>2</v>
      </c>
      <c r="AW110" s="2">
        <v>319</v>
      </c>
      <c r="AX110" s="2" t="s">
        <v>64</v>
      </c>
      <c r="AY110" s="2">
        <v>9</v>
      </c>
      <c r="AZ110" s="2">
        <v>19</v>
      </c>
      <c r="BA110" s="2">
        <v>60</v>
      </c>
      <c r="BB110" s="2">
        <v>121</v>
      </c>
      <c r="BC110" s="2">
        <v>108</v>
      </c>
      <c r="BD110" s="2">
        <v>3.95</v>
      </c>
      <c r="BE110" s="2">
        <v>1.01</v>
      </c>
      <c r="BF110" s="2">
        <v>4</v>
      </c>
      <c r="BG110" s="2">
        <v>4</v>
      </c>
    </row>
    <row r="111" spans="1:59" s="2" customFormat="1" ht="20.100000000000001" customHeight="1" x14ac:dyDescent="0.25">
      <c r="A111" s="38">
        <v>4</v>
      </c>
      <c r="B111" s="139" t="s">
        <v>65</v>
      </c>
      <c r="C111" s="140"/>
      <c r="D111" s="140"/>
      <c r="E111" s="140"/>
      <c r="F111" s="140"/>
      <c r="G111" s="140"/>
      <c r="H111" s="140"/>
      <c r="I111" s="140"/>
      <c r="J111" s="140"/>
      <c r="K111" s="140"/>
      <c r="L111" s="140"/>
      <c r="M111" s="140"/>
      <c r="N111" s="140"/>
      <c r="O111" s="140"/>
      <c r="P111" s="140"/>
      <c r="Q111" s="140"/>
      <c r="R111" s="140"/>
      <c r="S111" s="140"/>
      <c r="T111" s="140"/>
      <c r="U111" s="140"/>
      <c r="V111" s="39">
        <f t="shared" si="5"/>
        <v>11</v>
      </c>
      <c r="W111" s="39">
        <f t="shared" si="0"/>
        <v>22</v>
      </c>
      <c r="X111" s="39">
        <f t="shared" si="0"/>
        <v>58</v>
      </c>
      <c r="Y111" s="39">
        <f t="shared" si="0"/>
        <v>105</v>
      </c>
      <c r="Z111" s="39">
        <f t="shared" si="0"/>
        <v>116</v>
      </c>
      <c r="AA111" s="39">
        <f t="shared" si="0"/>
        <v>7</v>
      </c>
      <c r="AB111" s="40">
        <f t="shared" si="6"/>
        <v>319</v>
      </c>
      <c r="AC111" s="41">
        <f t="shared" si="1"/>
        <v>3.4482758620689655E-2</v>
      </c>
      <c r="AD111" s="41">
        <f t="shared" si="1"/>
        <v>6.8965517241379309E-2</v>
      </c>
      <c r="AE111" s="41">
        <f t="shared" si="1"/>
        <v>0.18181818181818182</v>
      </c>
      <c r="AF111" s="41">
        <f t="shared" si="1"/>
        <v>0.32915360501567398</v>
      </c>
      <c r="AG111" s="41">
        <f t="shared" si="1"/>
        <v>0.36363636363636365</v>
      </c>
      <c r="AH111" s="42">
        <f t="shared" si="1"/>
        <v>2.1943573667711599E-2</v>
      </c>
      <c r="AI111" s="43">
        <f t="shared" si="2"/>
        <v>0.10576923076923077</v>
      </c>
      <c r="AJ111" s="44">
        <f t="shared" si="3"/>
        <v>0.89423076923076927</v>
      </c>
      <c r="AK111" s="45">
        <f t="shared" si="7"/>
        <v>3.94</v>
      </c>
      <c r="AL111" s="46">
        <f t="shared" si="4"/>
        <v>1.08</v>
      </c>
      <c r="AM111" s="47">
        <f t="shared" si="4"/>
        <v>4</v>
      </c>
      <c r="AN111" s="47">
        <f t="shared" si="4"/>
        <v>5</v>
      </c>
      <c r="AP111" s="37" t="s">
        <v>66</v>
      </c>
      <c r="AQ111" s="48">
        <v>11</v>
      </c>
      <c r="AR111" s="2">
        <v>22</v>
      </c>
      <c r="AS111" s="2">
        <v>58</v>
      </c>
      <c r="AT111" s="2">
        <v>105</v>
      </c>
      <c r="AU111" s="2">
        <v>116</v>
      </c>
      <c r="AV111" s="2">
        <v>7</v>
      </c>
      <c r="AW111" s="2">
        <v>319</v>
      </c>
      <c r="AX111" s="2" t="s">
        <v>66</v>
      </c>
      <c r="AY111" s="2">
        <v>11</v>
      </c>
      <c r="AZ111" s="2">
        <v>22</v>
      </c>
      <c r="BA111" s="2">
        <v>58</v>
      </c>
      <c r="BB111" s="2">
        <v>105</v>
      </c>
      <c r="BC111" s="2">
        <v>116</v>
      </c>
      <c r="BD111" s="2">
        <v>3.94</v>
      </c>
      <c r="BE111" s="2">
        <v>1.08</v>
      </c>
      <c r="BF111" s="2">
        <v>4</v>
      </c>
      <c r="BG111" s="2">
        <v>5</v>
      </c>
    </row>
    <row r="112" spans="1:59" s="2" customFormat="1" ht="20.100000000000001" customHeight="1" x14ac:dyDescent="0.25">
      <c r="A112" s="38">
        <v>5</v>
      </c>
      <c r="B112" s="139" t="s">
        <v>67</v>
      </c>
      <c r="C112" s="140"/>
      <c r="D112" s="140"/>
      <c r="E112" s="140"/>
      <c r="F112" s="140"/>
      <c r="G112" s="140"/>
      <c r="H112" s="140"/>
      <c r="I112" s="140"/>
      <c r="J112" s="140"/>
      <c r="K112" s="140"/>
      <c r="L112" s="140"/>
      <c r="M112" s="140"/>
      <c r="N112" s="140"/>
      <c r="O112" s="140"/>
      <c r="P112" s="140"/>
      <c r="Q112" s="140"/>
      <c r="R112" s="140"/>
      <c r="S112" s="140"/>
      <c r="T112" s="140"/>
      <c r="U112" s="140"/>
      <c r="V112" s="39">
        <f t="shared" si="5"/>
        <v>11</v>
      </c>
      <c r="W112" s="39">
        <f t="shared" si="0"/>
        <v>13</v>
      </c>
      <c r="X112" s="39">
        <f t="shared" si="0"/>
        <v>37</v>
      </c>
      <c r="Y112" s="39">
        <f t="shared" si="0"/>
        <v>112</v>
      </c>
      <c r="Z112" s="39">
        <f t="shared" si="0"/>
        <v>144</v>
      </c>
      <c r="AA112" s="39">
        <f t="shared" si="0"/>
        <v>2</v>
      </c>
      <c r="AB112" s="40">
        <f t="shared" si="6"/>
        <v>319</v>
      </c>
      <c r="AC112" s="41">
        <f t="shared" si="1"/>
        <v>3.4482758620689655E-2</v>
      </c>
      <c r="AD112" s="41">
        <f t="shared" si="1"/>
        <v>4.0752351097178681E-2</v>
      </c>
      <c r="AE112" s="41">
        <f t="shared" si="1"/>
        <v>0.11598746081504702</v>
      </c>
      <c r="AF112" s="41">
        <f t="shared" si="1"/>
        <v>0.35109717868338558</v>
      </c>
      <c r="AG112" s="41">
        <f t="shared" si="1"/>
        <v>0.45141065830721006</v>
      </c>
      <c r="AH112" s="42">
        <f t="shared" si="1"/>
        <v>6.269592476489028E-3</v>
      </c>
      <c r="AI112" s="43">
        <f t="shared" si="2"/>
        <v>7.5709779179810727E-2</v>
      </c>
      <c r="AJ112" s="44">
        <f t="shared" si="3"/>
        <v>0.9242902208201893</v>
      </c>
      <c r="AK112" s="45">
        <f t="shared" si="7"/>
        <v>4.1500000000000004</v>
      </c>
      <c r="AL112" s="46">
        <f t="shared" si="4"/>
        <v>1.01</v>
      </c>
      <c r="AM112" s="47">
        <f t="shared" si="4"/>
        <v>4</v>
      </c>
      <c r="AN112" s="47">
        <f t="shared" si="4"/>
        <v>5</v>
      </c>
      <c r="AP112" s="37" t="s">
        <v>68</v>
      </c>
      <c r="AQ112" s="2">
        <v>11</v>
      </c>
      <c r="AR112" s="2">
        <v>13</v>
      </c>
      <c r="AS112" s="2">
        <v>37</v>
      </c>
      <c r="AT112" s="2">
        <v>112</v>
      </c>
      <c r="AU112" s="2">
        <v>144</v>
      </c>
      <c r="AV112" s="2">
        <v>2</v>
      </c>
      <c r="AW112" s="2">
        <v>319</v>
      </c>
      <c r="AX112" s="2" t="s">
        <v>68</v>
      </c>
      <c r="AY112" s="2">
        <v>11</v>
      </c>
      <c r="AZ112" s="2">
        <v>13</v>
      </c>
      <c r="BA112" s="2">
        <v>37</v>
      </c>
      <c r="BB112" s="2">
        <v>112</v>
      </c>
      <c r="BC112" s="2">
        <v>144</v>
      </c>
      <c r="BD112" s="2">
        <v>4.1500000000000004</v>
      </c>
      <c r="BE112" s="2">
        <v>1.01</v>
      </c>
      <c r="BF112" s="2">
        <v>4</v>
      </c>
      <c r="BG112" s="2">
        <v>5</v>
      </c>
    </row>
    <row r="113" spans="1:59" s="2" customFormat="1" ht="20.100000000000001" customHeight="1" x14ac:dyDescent="0.25">
      <c r="A113" s="38">
        <v>6</v>
      </c>
      <c r="B113" s="139" t="s">
        <v>69</v>
      </c>
      <c r="C113" s="140"/>
      <c r="D113" s="140"/>
      <c r="E113" s="140"/>
      <c r="F113" s="140"/>
      <c r="G113" s="140"/>
      <c r="H113" s="140"/>
      <c r="I113" s="140"/>
      <c r="J113" s="140"/>
      <c r="K113" s="140"/>
      <c r="L113" s="140"/>
      <c r="M113" s="140"/>
      <c r="N113" s="140"/>
      <c r="O113" s="140"/>
      <c r="P113" s="140"/>
      <c r="Q113" s="140"/>
      <c r="R113" s="140"/>
      <c r="S113" s="140"/>
      <c r="T113" s="140"/>
      <c r="U113" s="140"/>
      <c r="V113" s="39">
        <f t="shared" si="5"/>
        <v>8</v>
      </c>
      <c r="W113" s="39">
        <f t="shared" si="0"/>
        <v>10</v>
      </c>
      <c r="X113" s="39">
        <f t="shared" si="0"/>
        <v>43</v>
      </c>
      <c r="Y113" s="39">
        <f t="shared" si="0"/>
        <v>117</v>
      </c>
      <c r="Z113" s="39">
        <f t="shared" si="0"/>
        <v>141</v>
      </c>
      <c r="AA113" s="39">
        <f t="shared" si="0"/>
        <v>0</v>
      </c>
      <c r="AB113" s="40">
        <f t="shared" si="6"/>
        <v>319</v>
      </c>
      <c r="AC113" s="41">
        <f t="shared" si="1"/>
        <v>2.5078369905956112E-2</v>
      </c>
      <c r="AD113" s="41">
        <f t="shared" si="1"/>
        <v>3.1347962382445138E-2</v>
      </c>
      <c r="AE113" s="41">
        <f t="shared" si="1"/>
        <v>0.13479623824451412</v>
      </c>
      <c r="AF113" s="41">
        <f t="shared" si="1"/>
        <v>0.36677115987460818</v>
      </c>
      <c r="AG113" s="41">
        <f t="shared" si="1"/>
        <v>0.44200626959247646</v>
      </c>
      <c r="AH113" s="42">
        <f t="shared" si="1"/>
        <v>0</v>
      </c>
      <c r="AI113" s="43">
        <f t="shared" si="2"/>
        <v>5.6426332288401257E-2</v>
      </c>
      <c r="AJ113" s="44">
        <f t="shared" si="3"/>
        <v>0.94357366771159878</v>
      </c>
      <c r="AK113" s="45">
        <f t="shared" si="7"/>
        <v>4.17</v>
      </c>
      <c r="AL113" s="46">
        <f t="shared" si="4"/>
        <v>0.95</v>
      </c>
      <c r="AM113" s="47">
        <f t="shared" si="4"/>
        <v>4</v>
      </c>
      <c r="AN113" s="47">
        <f t="shared" si="4"/>
        <v>5</v>
      </c>
      <c r="AP113" s="37" t="s">
        <v>70</v>
      </c>
      <c r="AQ113" s="2">
        <v>8</v>
      </c>
      <c r="AR113" s="2">
        <v>10</v>
      </c>
      <c r="AS113" s="2">
        <v>43</v>
      </c>
      <c r="AT113" s="2">
        <v>117</v>
      </c>
      <c r="AU113" s="2">
        <v>141</v>
      </c>
      <c r="AV113" s="2">
        <v>0</v>
      </c>
      <c r="AW113" s="2">
        <v>319</v>
      </c>
      <c r="AX113" s="2" t="s">
        <v>70</v>
      </c>
      <c r="AY113" s="2">
        <v>8</v>
      </c>
      <c r="AZ113" s="2">
        <v>10</v>
      </c>
      <c r="BA113" s="2">
        <v>43</v>
      </c>
      <c r="BB113" s="2">
        <v>117</v>
      </c>
      <c r="BC113" s="2">
        <v>141</v>
      </c>
      <c r="BD113" s="2">
        <v>4.17</v>
      </c>
      <c r="BE113" s="2">
        <v>0.95</v>
      </c>
      <c r="BF113" s="2">
        <v>4</v>
      </c>
      <c r="BG113" s="2">
        <v>5</v>
      </c>
    </row>
    <row r="114" spans="1:59" s="2" customFormat="1" ht="20.100000000000001" customHeight="1" x14ac:dyDescent="0.25">
      <c r="A114" s="38">
        <v>7</v>
      </c>
      <c r="B114" s="139" t="s">
        <v>71</v>
      </c>
      <c r="C114" s="140"/>
      <c r="D114" s="140"/>
      <c r="E114" s="140"/>
      <c r="F114" s="140"/>
      <c r="G114" s="140"/>
      <c r="H114" s="140"/>
      <c r="I114" s="140"/>
      <c r="J114" s="140"/>
      <c r="K114" s="140"/>
      <c r="L114" s="140"/>
      <c r="M114" s="140"/>
      <c r="N114" s="140"/>
      <c r="O114" s="140"/>
      <c r="P114" s="140"/>
      <c r="Q114" s="140"/>
      <c r="R114" s="140"/>
      <c r="S114" s="140"/>
      <c r="T114" s="140"/>
      <c r="U114" s="140"/>
      <c r="V114" s="39">
        <f t="shared" si="5"/>
        <v>27</v>
      </c>
      <c r="W114" s="39">
        <f t="shared" si="0"/>
        <v>47</v>
      </c>
      <c r="X114" s="39">
        <f t="shared" si="0"/>
        <v>78</v>
      </c>
      <c r="Y114" s="39">
        <f t="shared" si="0"/>
        <v>104</v>
      </c>
      <c r="Z114" s="39">
        <f t="shared" si="0"/>
        <v>60</v>
      </c>
      <c r="AA114" s="39">
        <f t="shared" si="0"/>
        <v>3</v>
      </c>
      <c r="AB114" s="40">
        <f t="shared" si="6"/>
        <v>319</v>
      </c>
      <c r="AC114" s="41">
        <f t="shared" si="1"/>
        <v>8.4639498432601878E-2</v>
      </c>
      <c r="AD114" s="41">
        <f t="shared" si="1"/>
        <v>0.14733542319749215</v>
      </c>
      <c r="AE114" s="41">
        <f t="shared" si="1"/>
        <v>0.2445141065830721</v>
      </c>
      <c r="AF114" s="41">
        <f t="shared" si="1"/>
        <v>0.32601880877742945</v>
      </c>
      <c r="AG114" s="41">
        <f t="shared" si="1"/>
        <v>0.18808777429467086</v>
      </c>
      <c r="AH114" s="42">
        <f t="shared" si="1"/>
        <v>9.4043887147335428E-3</v>
      </c>
      <c r="AI114" s="43">
        <f t="shared" si="2"/>
        <v>0.23417721518987342</v>
      </c>
      <c r="AJ114" s="44">
        <f t="shared" si="3"/>
        <v>0.76582278481012656</v>
      </c>
      <c r="AK114" s="45">
        <f t="shared" si="7"/>
        <v>3.39</v>
      </c>
      <c r="AL114" s="46">
        <f t="shared" si="4"/>
        <v>1.2</v>
      </c>
      <c r="AM114" s="47">
        <f t="shared" si="4"/>
        <v>4</v>
      </c>
      <c r="AN114" s="47">
        <f t="shared" si="4"/>
        <v>4</v>
      </c>
      <c r="AP114" s="37" t="s">
        <v>72</v>
      </c>
      <c r="AQ114" s="48">
        <v>27</v>
      </c>
      <c r="AR114" s="2">
        <v>47</v>
      </c>
      <c r="AS114" s="2">
        <v>78</v>
      </c>
      <c r="AT114" s="2">
        <v>104</v>
      </c>
      <c r="AU114" s="2">
        <v>60</v>
      </c>
      <c r="AV114" s="2">
        <v>3</v>
      </c>
      <c r="AW114" s="2">
        <v>319</v>
      </c>
      <c r="AX114" s="2" t="s">
        <v>72</v>
      </c>
      <c r="AY114" s="2">
        <v>27</v>
      </c>
      <c r="AZ114" s="2">
        <v>47</v>
      </c>
      <c r="BA114" s="2">
        <v>78</v>
      </c>
      <c r="BB114" s="2">
        <v>104</v>
      </c>
      <c r="BC114" s="2">
        <v>60</v>
      </c>
      <c r="BD114" s="2">
        <v>3.39</v>
      </c>
      <c r="BE114" s="2">
        <v>1.2</v>
      </c>
      <c r="BF114" s="2">
        <v>4</v>
      </c>
      <c r="BG114" s="2">
        <v>4</v>
      </c>
    </row>
    <row r="115" spans="1:59" s="2" customFormat="1" ht="33" customHeight="1" thickBot="1" x14ac:dyDescent="0.3">
      <c r="A115" s="153" t="s">
        <v>73</v>
      </c>
      <c r="B115" s="153"/>
      <c r="C115" s="153"/>
      <c r="D115" s="153"/>
      <c r="E115" s="153"/>
      <c r="F115" s="153"/>
      <c r="G115" s="153"/>
      <c r="H115" s="153"/>
      <c r="I115" s="153"/>
      <c r="J115" s="153"/>
      <c r="K115" s="153"/>
      <c r="L115" s="153"/>
      <c r="M115" s="153"/>
      <c r="N115" s="153"/>
      <c r="O115" s="153"/>
      <c r="P115" s="153"/>
      <c r="Q115" s="153"/>
      <c r="R115" s="153"/>
      <c r="S115" s="153"/>
      <c r="T115" s="153"/>
      <c r="U115" s="153"/>
      <c r="V115" s="49">
        <f t="shared" ref="V115:AB115" si="8">SUM(V108:V114)</f>
        <v>82</v>
      </c>
      <c r="W115" s="49">
        <f t="shared" si="8"/>
        <v>157</v>
      </c>
      <c r="X115" s="49">
        <f t="shared" si="8"/>
        <v>383</v>
      </c>
      <c r="Y115" s="49">
        <f t="shared" si="8"/>
        <v>816</v>
      </c>
      <c r="Z115" s="49">
        <f t="shared" si="8"/>
        <v>773</v>
      </c>
      <c r="AA115" s="49">
        <f t="shared" si="8"/>
        <v>22</v>
      </c>
      <c r="AB115" s="50">
        <f t="shared" si="8"/>
        <v>2233</v>
      </c>
      <c r="AC115" s="51">
        <f t="shared" si="1"/>
        <v>3.6721898790864307E-2</v>
      </c>
      <c r="AD115" s="51">
        <f t="shared" si="1"/>
        <v>7.0309001343484098E-2</v>
      </c>
      <c r="AE115" s="51">
        <f t="shared" si="1"/>
        <v>0.17151813703537841</v>
      </c>
      <c r="AF115" s="51">
        <f t="shared" si="1"/>
        <v>0.36542767577250335</v>
      </c>
      <c r="AG115" s="51">
        <f t="shared" si="1"/>
        <v>0.34617107030900135</v>
      </c>
      <c r="AH115" s="52">
        <f t="shared" si="1"/>
        <v>9.852216748768473E-3</v>
      </c>
      <c r="AI115" s="53">
        <f t="shared" si="2"/>
        <v>0.10809588421528719</v>
      </c>
      <c r="AJ115" s="54">
        <f t="shared" si="3"/>
        <v>0.89190411578471285</v>
      </c>
      <c r="AK115" s="55">
        <f>AVERAGE(AK108:AK114)</f>
        <v>3.922857142857143</v>
      </c>
      <c r="AL115" s="56"/>
      <c r="AM115" s="50">
        <f>MEDIAN(AM108:AM114)</f>
        <v>4</v>
      </c>
      <c r="AN115" s="57"/>
      <c r="AP115" s="37" t="s">
        <v>74</v>
      </c>
      <c r="AQ115" s="2">
        <v>15</v>
      </c>
      <c r="AR115" s="2">
        <v>46</v>
      </c>
      <c r="AS115" s="2">
        <v>84</v>
      </c>
      <c r="AT115" s="2">
        <v>101</v>
      </c>
      <c r="AU115" s="2">
        <v>60</v>
      </c>
      <c r="AV115" s="2">
        <v>13</v>
      </c>
      <c r="AW115" s="2">
        <v>319</v>
      </c>
      <c r="AX115" s="2" t="s">
        <v>74</v>
      </c>
      <c r="AY115" s="2">
        <v>15</v>
      </c>
      <c r="AZ115" s="2">
        <v>46</v>
      </c>
      <c r="BA115" s="2">
        <v>84</v>
      </c>
      <c r="BB115" s="2">
        <v>101</v>
      </c>
      <c r="BC115" s="2">
        <v>60</v>
      </c>
      <c r="BD115" s="2">
        <v>3.47</v>
      </c>
      <c r="BE115" s="2">
        <v>1.1100000000000001</v>
      </c>
      <c r="BF115" s="2">
        <v>4</v>
      </c>
      <c r="BG115" s="2">
        <v>4</v>
      </c>
    </row>
    <row r="116" spans="1:59" s="2" customFormat="1" ht="21" customHeight="1" thickBot="1" x14ac:dyDescent="0.3">
      <c r="A116" s="154"/>
      <c r="B116" s="154"/>
      <c r="C116" s="154"/>
      <c r="D116" s="154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9"/>
      <c r="W116" s="59"/>
      <c r="X116" s="59"/>
      <c r="Y116" s="59"/>
      <c r="Z116" s="59"/>
      <c r="AA116" s="59"/>
      <c r="AB116" s="59"/>
      <c r="AC116" s="59"/>
      <c r="AD116" s="59"/>
      <c r="AE116" s="59"/>
      <c r="AF116" s="59"/>
      <c r="AG116" s="59"/>
      <c r="AH116" s="59"/>
      <c r="AI116" s="59"/>
      <c r="AJ116" s="59"/>
      <c r="AK116" s="59"/>
      <c r="AL116" s="59"/>
      <c r="AM116" s="59"/>
      <c r="AN116" s="59"/>
      <c r="AP116" s="37" t="s">
        <v>75</v>
      </c>
      <c r="AQ116" s="48">
        <v>23</v>
      </c>
      <c r="AR116" s="2">
        <v>32</v>
      </c>
      <c r="AS116" s="2">
        <v>68</v>
      </c>
      <c r="AT116" s="2">
        <v>98</v>
      </c>
      <c r="AU116" s="2">
        <v>98</v>
      </c>
      <c r="AV116" s="2">
        <v>0</v>
      </c>
      <c r="AW116" s="2">
        <v>319</v>
      </c>
      <c r="AX116" s="2" t="s">
        <v>75</v>
      </c>
      <c r="AY116" s="2">
        <v>23</v>
      </c>
      <c r="AZ116" s="2">
        <v>32</v>
      </c>
      <c r="BA116" s="2">
        <v>68</v>
      </c>
      <c r="BB116" s="2">
        <v>98</v>
      </c>
      <c r="BC116" s="2">
        <v>98</v>
      </c>
      <c r="BD116" s="2">
        <v>3.68</v>
      </c>
      <c r="BE116" s="2">
        <v>1.21</v>
      </c>
      <c r="BF116" s="2">
        <v>4</v>
      </c>
      <c r="BG116" s="2">
        <v>4</v>
      </c>
    </row>
    <row r="117" spans="1:59" s="2" customFormat="1" ht="36.75" customHeight="1" x14ac:dyDescent="0.25">
      <c r="A117" s="29"/>
      <c r="B117" s="138" t="s">
        <v>76</v>
      </c>
      <c r="C117" s="138"/>
      <c r="D117" s="138"/>
      <c r="E117" s="138"/>
      <c r="F117" s="138"/>
      <c r="G117" s="138"/>
      <c r="H117" s="138"/>
      <c r="I117" s="138"/>
      <c r="J117" s="138"/>
      <c r="K117" s="138"/>
      <c r="L117" s="138"/>
      <c r="M117" s="138"/>
      <c r="N117" s="138"/>
      <c r="O117" s="138"/>
      <c r="P117" s="138"/>
      <c r="Q117" s="138"/>
      <c r="R117" s="138"/>
      <c r="S117" s="138"/>
      <c r="T117" s="138"/>
      <c r="U117" s="155"/>
      <c r="V117" s="60">
        <v>1</v>
      </c>
      <c r="W117" s="60">
        <v>2</v>
      </c>
      <c r="X117" s="60">
        <v>3</v>
      </c>
      <c r="Y117" s="60">
        <v>4</v>
      </c>
      <c r="Z117" s="60">
        <v>5</v>
      </c>
      <c r="AA117" s="60" t="s">
        <v>49</v>
      </c>
      <c r="AB117" s="61" t="s">
        <v>50</v>
      </c>
      <c r="AC117" s="30">
        <v>1</v>
      </c>
      <c r="AD117" s="30">
        <v>2</v>
      </c>
      <c r="AE117" s="30">
        <v>3</v>
      </c>
      <c r="AF117" s="30">
        <v>4</v>
      </c>
      <c r="AG117" s="30">
        <v>5</v>
      </c>
      <c r="AH117" s="32" t="s">
        <v>49</v>
      </c>
      <c r="AI117" s="33" t="s">
        <v>51</v>
      </c>
      <c r="AJ117" s="34" t="s">
        <v>52</v>
      </c>
      <c r="AK117" s="35" t="s">
        <v>53</v>
      </c>
      <c r="AL117" s="36" t="s">
        <v>54</v>
      </c>
      <c r="AM117" s="36" t="s">
        <v>55</v>
      </c>
      <c r="AN117" s="36" t="s">
        <v>56</v>
      </c>
      <c r="AP117" s="37" t="s">
        <v>77</v>
      </c>
      <c r="AQ117" s="48">
        <v>7</v>
      </c>
      <c r="AR117" s="2">
        <v>10</v>
      </c>
      <c r="AS117" s="2">
        <v>48</v>
      </c>
      <c r="AT117" s="2">
        <v>115</v>
      </c>
      <c r="AU117" s="2">
        <v>139</v>
      </c>
      <c r="AV117" s="2">
        <v>0</v>
      </c>
      <c r="AW117" s="2">
        <v>319</v>
      </c>
      <c r="AX117" s="2" t="s">
        <v>77</v>
      </c>
      <c r="AY117" s="2">
        <v>7</v>
      </c>
      <c r="AZ117" s="2">
        <v>10</v>
      </c>
      <c r="BA117" s="2">
        <v>48</v>
      </c>
      <c r="BB117" s="2">
        <v>115</v>
      </c>
      <c r="BC117" s="2">
        <v>139</v>
      </c>
      <c r="BD117" s="2">
        <v>4.16</v>
      </c>
      <c r="BE117" s="2">
        <v>0.94</v>
      </c>
      <c r="BF117" s="2">
        <v>4</v>
      </c>
      <c r="BG117" s="2">
        <v>5</v>
      </c>
    </row>
    <row r="118" spans="1:59" s="2" customFormat="1" ht="33" customHeight="1" x14ac:dyDescent="0.25">
      <c r="A118" s="38">
        <v>8</v>
      </c>
      <c r="B118" s="139" t="s">
        <v>78</v>
      </c>
      <c r="C118" s="140"/>
      <c r="D118" s="140"/>
      <c r="E118" s="140"/>
      <c r="F118" s="140"/>
      <c r="G118" s="140"/>
      <c r="H118" s="140"/>
      <c r="I118" s="140"/>
      <c r="J118" s="140"/>
      <c r="K118" s="140"/>
      <c r="L118" s="140"/>
      <c r="M118" s="140"/>
      <c r="N118" s="140"/>
      <c r="O118" s="140"/>
      <c r="P118" s="140"/>
      <c r="Q118" s="140"/>
      <c r="R118" s="140"/>
      <c r="S118" s="140"/>
      <c r="T118" s="140"/>
      <c r="U118" s="140"/>
      <c r="V118" s="39">
        <f>AQ115</f>
        <v>15</v>
      </c>
      <c r="W118" s="39">
        <f t="shared" ref="W118:AA122" si="9">AR115</f>
        <v>46</v>
      </c>
      <c r="X118" s="39">
        <f t="shared" si="9"/>
        <v>84</v>
      </c>
      <c r="Y118" s="39">
        <f t="shared" si="9"/>
        <v>101</v>
      </c>
      <c r="Z118" s="39">
        <f t="shared" si="9"/>
        <v>60</v>
      </c>
      <c r="AA118" s="39">
        <f t="shared" si="9"/>
        <v>13</v>
      </c>
      <c r="AB118" s="39">
        <f>SUM(V118:AA118)</f>
        <v>319</v>
      </c>
      <c r="AC118" s="41">
        <f t="shared" ref="AC118:AH123" si="10">V118/$AB118</f>
        <v>4.7021943573667714E-2</v>
      </c>
      <c r="AD118" s="41">
        <f t="shared" si="10"/>
        <v>0.14420062695924765</v>
      </c>
      <c r="AE118" s="41">
        <f t="shared" si="10"/>
        <v>0.26332288401253917</v>
      </c>
      <c r="AF118" s="41">
        <f t="shared" si="10"/>
        <v>0.31661442006269591</v>
      </c>
      <c r="AG118" s="41">
        <f t="shared" si="10"/>
        <v>0.18808777429467086</v>
      </c>
      <c r="AH118" s="42">
        <f t="shared" si="10"/>
        <v>4.0752351097178681E-2</v>
      </c>
      <c r="AI118" s="43">
        <f t="shared" ref="AI118:AI123" si="11">(V118+W118)/(V118+W118+X118+Y118+Z118)</f>
        <v>0.19934640522875818</v>
      </c>
      <c r="AJ118" s="44">
        <f t="shared" ref="AJ118:AJ123" si="12">(X118+Y118+Z118)/(V118+W118+X118+Y118+Z118)</f>
        <v>0.80065359477124187</v>
      </c>
      <c r="AK118" s="45">
        <f>BD115</f>
        <v>3.47</v>
      </c>
      <c r="AL118" s="46">
        <f t="shared" ref="AL118:AN122" si="13">BE115</f>
        <v>1.1100000000000001</v>
      </c>
      <c r="AM118" s="47">
        <f t="shared" si="13"/>
        <v>4</v>
      </c>
      <c r="AN118" s="47">
        <f t="shared" si="13"/>
        <v>4</v>
      </c>
      <c r="AP118" s="37" t="s">
        <v>79</v>
      </c>
      <c r="AQ118" s="48">
        <v>10</v>
      </c>
      <c r="AR118" s="2">
        <v>22</v>
      </c>
      <c r="AS118" s="2">
        <v>41</v>
      </c>
      <c r="AT118" s="2">
        <v>109</v>
      </c>
      <c r="AU118" s="2">
        <v>137</v>
      </c>
      <c r="AV118" s="2">
        <v>0</v>
      </c>
      <c r="AW118" s="2">
        <v>319</v>
      </c>
      <c r="AX118" s="2" t="s">
        <v>79</v>
      </c>
      <c r="AY118" s="2">
        <v>10</v>
      </c>
      <c r="AZ118" s="2">
        <v>22</v>
      </c>
      <c r="BA118" s="2">
        <v>41</v>
      </c>
      <c r="BB118" s="2">
        <v>109</v>
      </c>
      <c r="BC118" s="2">
        <v>137</v>
      </c>
      <c r="BD118" s="2">
        <v>4.07</v>
      </c>
      <c r="BE118" s="2">
        <v>1.06</v>
      </c>
      <c r="BF118" s="2">
        <v>4</v>
      </c>
      <c r="BG118" s="2">
        <v>5</v>
      </c>
    </row>
    <row r="119" spans="1:59" s="2" customFormat="1" ht="32.25" customHeight="1" x14ac:dyDescent="0.25">
      <c r="A119" s="38">
        <v>9</v>
      </c>
      <c r="B119" s="139" t="s">
        <v>80</v>
      </c>
      <c r="C119" s="140"/>
      <c r="D119" s="140"/>
      <c r="E119" s="140"/>
      <c r="F119" s="140"/>
      <c r="G119" s="140"/>
      <c r="H119" s="140"/>
      <c r="I119" s="140"/>
      <c r="J119" s="140"/>
      <c r="K119" s="140"/>
      <c r="L119" s="140"/>
      <c r="M119" s="140"/>
      <c r="N119" s="140"/>
      <c r="O119" s="140"/>
      <c r="P119" s="140"/>
      <c r="Q119" s="140"/>
      <c r="R119" s="140"/>
      <c r="S119" s="140"/>
      <c r="T119" s="140"/>
      <c r="U119" s="140"/>
      <c r="V119" s="39">
        <f t="shared" ref="V119:V122" si="14">AQ116</f>
        <v>23</v>
      </c>
      <c r="W119" s="39">
        <f t="shared" si="9"/>
        <v>32</v>
      </c>
      <c r="X119" s="39">
        <f t="shared" si="9"/>
        <v>68</v>
      </c>
      <c r="Y119" s="39">
        <f t="shared" si="9"/>
        <v>98</v>
      </c>
      <c r="Z119" s="39">
        <f t="shared" si="9"/>
        <v>98</v>
      </c>
      <c r="AA119" s="39">
        <f t="shared" si="9"/>
        <v>0</v>
      </c>
      <c r="AB119" s="39">
        <f t="shared" ref="AB119:AB122" si="15">SUM(V119:AA119)</f>
        <v>319</v>
      </c>
      <c r="AC119" s="41">
        <f t="shared" si="10"/>
        <v>7.2100313479623826E-2</v>
      </c>
      <c r="AD119" s="41">
        <f t="shared" si="10"/>
        <v>0.10031347962382445</v>
      </c>
      <c r="AE119" s="41">
        <f t="shared" si="10"/>
        <v>0.21316614420062696</v>
      </c>
      <c r="AF119" s="41">
        <f t="shared" si="10"/>
        <v>0.30721003134796238</v>
      </c>
      <c r="AG119" s="41">
        <f t="shared" si="10"/>
        <v>0.30721003134796238</v>
      </c>
      <c r="AH119" s="42">
        <f t="shared" si="10"/>
        <v>0</v>
      </c>
      <c r="AI119" s="43">
        <f t="shared" si="11"/>
        <v>0.17241379310344829</v>
      </c>
      <c r="AJ119" s="44">
        <f t="shared" si="12"/>
        <v>0.82758620689655171</v>
      </c>
      <c r="AK119" s="45">
        <f t="shared" ref="AK119:AK122" si="16">BD116</f>
        <v>3.68</v>
      </c>
      <c r="AL119" s="46">
        <f t="shared" si="13"/>
        <v>1.21</v>
      </c>
      <c r="AM119" s="47">
        <f t="shared" si="13"/>
        <v>4</v>
      </c>
      <c r="AN119" s="47">
        <f t="shared" si="13"/>
        <v>4</v>
      </c>
      <c r="AP119" s="37" t="s">
        <v>81</v>
      </c>
      <c r="AQ119" s="2">
        <v>8</v>
      </c>
      <c r="AR119" s="2">
        <v>13</v>
      </c>
      <c r="AS119" s="2">
        <v>52</v>
      </c>
      <c r="AT119" s="2">
        <v>108</v>
      </c>
      <c r="AU119" s="2">
        <v>138</v>
      </c>
      <c r="AV119" s="2">
        <v>0</v>
      </c>
      <c r="AW119" s="2">
        <v>319</v>
      </c>
      <c r="AX119" s="2" t="s">
        <v>81</v>
      </c>
      <c r="AY119" s="2">
        <v>8</v>
      </c>
      <c r="AZ119" s="2">
        <v>13</v>
      </c>
      <c r="BA119" s="2">
        <v>52</v>
      </c>
      <c r="BB119" s="2">
        <v>108</v>
      </c>
      <c r="BC119" s="2">
        <v>138</v>
      </c>
      <c r="BD119" s="2">
        <v>4.1100000000000003</v>
      </c>
      <c r="BE119" s="2">
        <v>0.99</v>
      </c>
      <c r="BF119" s="2">
        <v>4</v>
      </c>
      <c r="BG119" s="2">
        <v>5</v>
      </c>
    </row>
    <row r="120" spans="1:59" s="2" customFormat="1" ht="32.25" customHeight="1" x14ac:dyDescent="0.25">
      <c r="A120" s="38">
        <v>10</v>
      </c>
      <c r="B120" s="139" t="s">
        <v>82</v>
      </c>
      <c r="C120" s="140"/>
      <c r="D120" s="140"/>
      <c r="E120" s="140"/>
      <c r="F120" s="140"/>
      <c r="G120" s="140"/>
      <c r="H120" s="140"/>
      <c r="I120" s="140"/>
      <c r="J120" s="140"/>
      <c r="K120" s="140"/>
      <c r="L120" s="140"/>
      <c r="M120" s="140"/>
      <c r="N120" s="140"/>
      <c r="O120" s="140"/>
      <c r="P120" s="140"/>
      <c r="Q120" s="140"/>
      <c r="R120" s="140"/>
      <c r="S120" s="140"/>
      <c r="T120" s="140"/>
      <c r="U120" s="140"/>
      <c r="V120" s="39">
        <f t="shared" si="14"/>
        <v>7</v>
      </c>
      <c r="W120" s="39">
        <f t="shared" si="9"/>
        <v>10</v>
      </c>
      <c r="X120" s="39">
        <f t="shared" si="9"/>
        <v>48</v>
      </c>
      <c r="Y120" s="39">
        <f t="shared" si="9"/>
        <v>115</v>
      </c>
      <c r="Z120" s="39">
        <f t="shared" si="9"/>
        <v>139</v>
      </c>
      <c r="AA120" s="39">
        <f t="shared" si="9"/>
        <v>0</v>
      </c>
      <c r="AB120" s="39">
        <f t="shared" si="15"/>
        <v>319</v>
      </c>
      <c r="AC120" s="41">
        <f t="shared" si="10"/>
        <v>2.1943573667711599E-2</v>
      </c>
      <c r="AD120" s="41">
        <f t="shared" si="10"/>
        <v>3.1347962382445138E-2</v>
      </c>
      <c r="AE120" s="41">
        <f t="shared" si="10"/>
        <v>0.15047021943573669</v>
      </c>
      <c r="AF120" s="41">
        <f t="shared" si="10"/>
        <v>0.36050156739811912</v>
      </c>
      <c r="AG120" s="41">
        <f t="shared" si="10"/>
        <v>0.43573667711598746</v>
      </c>
      <c r="AH120" s="42">
        <f t="shared" si="10"/>
        <v>0</v>
      </c>
      <c r="AI120" s="43">
        <f t="shared" si="11"/>
        <v>5.329153605015674E-2</v>
      </c>
      <c r="AJ120" s="44">
        <f t="shared" si="12"/>
        <v>0.94670846394984332</v>
      </c>
      <c r="AK120" s="45">
        <f t="shared" si="16"/>
        <v>4.16</v>
      </c>
      <c r="AL120" s="46">
        <f t="shared" si="13"/>
        <v>0.94</v>
      </c>
      <c r="AM120" s="47">
        <f t="shared" si="13"/>
        <v>4</v>
      </c>
      <c r="AN120" s="47">
        <f t="shared" si="13"/>
        <v>5</v>
      </c>
      <c r="AP120" s="37" t="s">
        <v>83</v>
      </c>
      <c r="AQ120" s="2">
        <v>14</v>
      </c>
      <c r="AR120" s="2">
        <v>28</v>
      </c>
      <c r="AS120" s="2">
        <v>55</v>
      </c>
      <c r="AT120" s="2">
        <v>108</v>
      </c>
      <c r="AU120" s="2">
        <v>98</v>
      </c>
      <c r="AV120" s="2">
        <v>16</v>
      </c>
      <c r="AW120" s="2">
        <v>319</v>
      </c>
      <c r="AX120" s="2" t="s">
        <v>83</v>
      </c>
      <c r="AY120" s="2">
        <v>14</v>
      </c>
      <c r="AZ120" s="2">
        <v>28</v>
      </c>
      <c r="BA120" s="2">
        <v>55</v>
      </c>
      <c r="BB120" s="2">
        <v>108</v>
      </c>
      <c r="BC120" s="2">
        <v>98</v>
      </c>
      <c r="BD120" s="2">
        <v>3.82</v>
      </c>
      <c r="BE120" s="2">
        <v>1.1200000000000001</v>
      </c>
      <c r="BF120" s="2">
        <v>4</v>
      </c>
      <c r="BG120" s="2">
        <v>4</v>
      </c>
    </row>
    <row r="121" spans="1:59" s="2" customFormat="1" ht="32.25" customHeight="1" x14ac:dyDescent="0.25">
      <c r="A121" s="38">
        <v>11</v>
      </c>
      <c r="B121" s="139" t="s">
        <v>84</v>
      </c>
      <c r="C121" s="140"/>
      <c r="D121" s="140"/>
      <c r="E121" s="140"/>
      <c r="F121" s="140"/>
      <c r="G121" s="140"/>
      <c r="H121" s="140"/>
      <c r="I121" s="140"/>
      <c r="J121" s="140"/>
      <c r="K121" s="140"/>
      <c r="L121" s="140"/>
      <c r="M121" s="140"/>
      <c r="N121" s="140"/>
      <c r="O121" s="140"/>
      <c r="P121" s="140"/>
      <c r="Q121" s="140"/>
      <c r="R121" s="140"/>
      <c r="S121" s="140"/>
      <c r="T121" s="140"/>
      <c r="U121" s="140"/>
      <c r="V121" s="39">
        <f t="shared" si="14"/>
        <v>10</v>
      </c>
      <c r="W121" s="39">
        <f t="shared" si="9"/>
        <v>22</v>
      </c>
      <c r="X121" s="39">
        <f t="shared" si="9"/>
        <v>41</v>
      </c>
      <c r="Y121" s="39">
        <f t="shared" si="9"/>
        <v>109</v>
      </c>
      <c r="Z121" s="39">
        <f t="shared" si="9"/>
        <v>137</v>
      </c>
      <c r="AA121" s="39">
        <f t="shared" si="9"/>
        <v>0</v>
      </c>
      <c r="AB121" s="39">
        <f t="shared" si="15"/>
        <v>319</v>
      </c>
      <c r="AC121" s="41">
        <f t="shared" si="10"/>
        <v>3.1347962382445138E-2</v>
      </c>
      <c r="AD121" s="41">
        <f t="shared" si="10"/>
        <v>6.8965517241379309E-2</v>
      </c>
      <c r="AE121" s="41">
        <f t="shared" si="10"/>
        <v>0.12852664576802508</v>
      </c>
      <c r="AF121" s="41">
        <f t="shared" si="10"/>
        <v>0.34169278996865204</v>
      </c>
      <c r="AG121" s="41">
        <f t="shared" si="10"/>
        <v>0.42946708463949845</v>
      </c>
      <c r="AH121" s="42">
        <f t="shared" si="10"/>
        <v>0</v>
      </c>
      <c r="AI121" s="43">
        <f t="shared" si="11"/>
        <v>0.10031347962382445</v>
      </c>
      <c r="AJ121" s="44">
        <f t="shared" si="12"/>
        <v>0.89968652037617558</v>
      </c>
      <c r="AK121" s="45">
        <f t="shared" si="16"/>
        <v>4.07</v>
      </c>
      <c r="AL121" s="46">
        <f t="shared" si="13"/>
        <v>1.06</v>
      </c>
      <c r="AM121" s="47">
        <f t="shared" si="13"/>
        <v>4</v>
      </c>
      <c r="AN121" s="47">
        <f t="shared" si="13"/>
        <v>5</v>
      </c>
      <c r="AP121" s="37" t="s">
        <v>85</v>
      </c>
      <c r="AQ121" s="2">
        <v>17</v>
      </c>
      <c r="AR121" s="2">
        <v>33</v>
      </c>
      <c r="AS121" s="2">
        <v>58</v>
      </c>
      <c r="AT121" s="2">
        <v>107</v>
      </c>
      <c r="AU121" s="2">
        <v>95</v>
      </c>
      <c r="AV121" s="2">
        <v>9</v>
      </c>
      <c r="AW121" s="2">
        <v>319</v>
      </c>
      <c r="AX121" s="2" t="s">
        <v>85</v>
      </c>
      <c r="AY121" s="2">
        <v>17</v>
      </c>
      <c r="AZ121" s="2">
        <v>33</v>
      </c>
      <c r="BA121" s="2">
        <v>58</v>
      </c>
      <c r="BB121" s="2">
        <v>107</v>
      </c>
      <c r="BC121" s="2">
        <v>95</v>
      </c>
      <c r="BD121" s="2">
        <v>3.74</v>
      </c>
      <c r="BE121" s="2">
        <v>1.1599999999999999</v>
      </c>
      <c r="BF121" s="2">
        <v>4</v>
      </c>
      <c r="BG121" s="2">
        <v>4</v>
      </c>
    </row>
    <row r="122" spans="1:59" s="2" customFormat="1" ht="32.25" customHeight="1" x14ac:dyDescent="0.25">
      <c r="A122" s="38">
        <v>12</v>
      </c>
      <c r="B122" s="139" t="s">
        <v>86</v>
      </c>
      <c r="C122" s="140"/>
      <c r="D122" s="140"/>
      <c r="E122" s="140"/>
      <c r="F122" s="140"/>
      <c r="G122" s="140"/>
      <c r="H122" s="140"/>
      <c r="I122" s="140"/>
      <c r="J122" s="140"/>
      <c r="K122" s="140"/>
      <c r="L122" s="140"/>
      <c r="M122" s="140"/>
      <c r="N122" s="140"/>
      <c r="O122" s="140"/>
      <c r="P122" s="140"/>
      <c r="Q122" s="140"/>
      <c r="R122" s="140"/>
      <c r="S122" s="140"/>
      <c r="T122" s="140"/>
      <c r="U122" s="140"/>
      <c r="V122" s="39">
        <f t="shared" si="14"/>
        <v>8</v>
      </c>
      <c r="W122" s="39">
        <f t="shared" si="9"/>
        <v>13</v>
      </c>
      <c r="X122" s="39">
        <f t="shared" si="9"/>
        <v>52</v>
      </c>
      <c r="Y122" s="39">
        <f t="shared" si="9"/>
        <v>108</v>
      </c>
      <c r="Z122" s="39">
        <f t="shared" si="9"/>
        <v>138</v>
      </c>
      <c r="AA122" s="39">
        <f t="shared" si="9"/>
        <v>0</v>
      </c>
      <c r="AB122" s="39">
        <f t="shared" si="15"/>
        <v>319</v>
      </c>
      <c r="AC122" s="41">
        <f t="shared" si="10"/>
        <v>2.5078369905956112E-2</v>
      </c>
      <c r="AD122" s="41">
        <f t="shared" si="10"/>
        <v>4.0752351097178681E-2</v>
      </c>
      <c r="AE122" s="41">
        <f t="shared" si="10"/>
        <v>0.16300940438871472</v>
      </c>
      <c r="AF122" s="41">
        <f t="shared" si="10"/>
        <v>0.33855799373040751</v>
      </c>
      <c r="AG122" s="41">
        <f t="shared" si="10"/>
        <v>0.43260188087774293</v>
      </c>
      <c r="AH122" s="42">
        <f t="shared" si="10"/>
        <v>0</v>
      </c>
      <c r="AI122" s="43">
        <f t="shared" si="11"/>
        <v>6.5830721003134793E-2</v>
      </c>
      <c r="AJ122" s="44">
        <f t="shared" si="12"/>
        <v>0.93416927899686519</v>
      </c>
      <c r="AK122" s="45">
        <f t="shared" si="16"/>
        <v>4.1100000000000003</v>
      </c>
      <c r="AL122" s="46">
        <f t="shared" si="13"/>
        <v>0.99</v>
      </c>
      <c r="AM122" s="47">
        <f t="shared" si="13"/>
        <v>4</v>
      </c>
      <c r="AN122" s="47">
        <f t="shared" si="13"/>
        <v>5</v>
      </c>
      <c r="AP122" s="37" t="s">
        <v>87</v>
      </c>
      <c r="AQ122" s="2">
        <v>12</v>
      </c>
      <c r="AR122" s="2">
        <v>18</v>
      </c>
      <c r="AS122" s="2">
        <v>57</v>
      </c>
      <c r="AT122" s="2">
        <v>97</v>
      </c>
      <c r="AU122" s="2">
        <v>128</v>
      </c>
      <c r="AV122" s="2">
        <v>7</v>
      </c>
      <c r="AW122" s="2">
        <v>319</v>
      </c>
      <c r="AX122" s="2" t="s">
        <v>87</v>
      </c>
      <c r="AY122" s="2">
        <v>12</v>
      </c>
      <c r="AZ122" s="2">
        <v>18</v>
      </c>
      <c r="BA122" s="2">
        <v>57</v>
      </c>
      <c r="BB122" s="2">
        <v>97</v>
      </c>
      <c r="BC122" s="2">
        <v>128</v>
      </c>
      <c r="BD122" s="2">
        <v>4</v>
      </c>
      <c r="BE122" s="2">
        <v>1.08</v>
      </c>
      <c r="BF122" s="2">
        <v>4</v>
      </c>
      <c r="BG122" s="2">
        <v>5</v>
      </c>
    </row>
    <row r="123" spans="1:59" s="2" customFormat="1" ht="32.25" customHeight="1" thickBot="1" x14ac:dyDescent="0.3">
      <c r="A123" s="153" t="s">
        <v>88</v>
      </c>
      <c r="B123" s="153"/>
      <c r="C123" s="153"/>
      <c r="D123" s="153"/>
      <c r="E123" s="153"/>
      <c r="F123" s="153"/>
      <c r="G123" s="153"/>
      <c r="H123" s="153"/>
      <c r="I123" s="153"/>
      <c r="J123" s="153"/>
      <c r="K123" s="153"/>
      <c r="L123" s="153"/>
      <c r="M123" s="153"/>
      <c r="N123" s="153"/>
      <c r="O123" s="153"/>
      <c r="P123" s="153"/>
      <c r="Q123" s="153"/>
      <c r="R123" s="153"/>
      <c r="S123" s="153"/>
      <c r="T123" s="153"/>
      <c r="U123" s="153"/>
      <c r="V123" s="50">
        <f t="shared" ref="V123:AB123" si="17">SUM(V118:V122)</f>
        <v>63</v>
      </c>
      <c r="W123" s="50">
        <f t="shared" si="17"/>
        <v>123</v>
      </c>
      <c r="X123" s="50">
        <f t="shared" si="17"/>
        <v>293</v>
      </c>
      <c r="Y123" s="50">
        <f t="shared" si="17"/>
        <v>531</v>
      </c>
      <c r="Z123" s="50">
        <f t="shared" si="17"/>
        <v>572</v>
      </c>
      <c r="AA123" s="50">
        <f t="shared" si="17"/>
        <v>13</v>
      </c>
      <c r="AB123" s="50">
        <f t="shared" si="17"/>
        <v>1595</v>
      </c>
      <c r="AC123" s="51">
        <f t="shared" si="10"/>
        <v>3.9498432601880878E-2</v>
      </c>
      <c r="AD123" s="51">
        <f t="shared" si="10"/>
        <v>7.711598746081505E-2</v>
      </c>
      <c r="AE123" s="51">
        <f t="shared" si="10"/>
        <v>0.18369905956112853</v>
      </c>
      <c r="AF123" s="51">
        <f t="shared" si="10"/>
        <v>0.33291536050156739</v>
      </c>
      <c r="AG123" s="51">
        <f t="shared" si="10"/>
        <v>0.35862068965517241</v>
      </c>
      <c r="AH123" s="52">
        <f t="shared" si="10"/>
        <v>8.1504702194357369E-3</v>
      </c>
      <c r="AI123" s="53">
        <f t="shared" si="11"/>
        <v>0.11757269279393173</v>
      </c>
      <c r="AJ123" s="54">
        <f t="shared" si="12"/>
        <v>0.88242730720606832</v>
      </c>
      <c r="AK123" s="55">
        <f>AVERAGE(AK118:AK122)</f>
        <v>3.8980000000000006</v>
      </c>
      <c r="AL123" s="56"/>
      <c r="AM123" s="50">
        <f>MEDIAN(AM118:AM122)</f>
        <v>4</v>
      </c>
      <c r="AN123" s="57"/>
      <c r="AP123" s="37" t="s">
        <v>89</v>
      </c>
      <c r="AQ123" s="2">
        <v>20</v>
      </c>
      <c r="AR123" s="2">
        <v>19</v>
      </c>
      <c r="AS123" s="2">
        <v>63</v>
      </c>
      <c r="AT123" s="2">
        <v>120</v>
      </c>
      <c r="AU123" s="2">
        <v>91</v>
      </c>
      <c r="AV123" s="2">
        <v>6</v>
      </c>
      <c r="AW123" s="2">
        <v>319</v>
      </c>
      <c r="AX123" s="2" t="s">
        <v>89</v>
      </c>
      <c r="AY123" s="2">
        <v>20</v>
      </c>
      <c r="AZ123" s="2">
        <v>19</v>
      </c>
      <c r="BA123" s="2">
        <v>63</v>
      </c>
      <c r="BB123" s="2">
        <v>120</v>
      </c>
      <c r="BC123" s="2">
        <v>91</v>
      </c>
      <c r="BD123" s="2">
        <v>3.78</v>
      </c>
      <c r="BE123" s="2">
        <v>1.1200000000000001</v>
      </c>
      <c r="BF123" s="2">
        <v>4</v>
      </c>
      <c r="BG123" s="2">
        <v>4</v>
      </c>
    </row>
    <row r="124" spans="1:59" s="2" customFormat="1" ht="31.5" customHeight="1" thickBot="1" x14ac:dyDescent="0.3">
      <c r="A124" s="154"/>
      <c r="B124" s="154"/>
      <c r="C124" s="154"/>
      <c r="D124" s="154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P124" s="37" t="s">
        <v>90</v>
      </c>
      <c r="AQ124" s="2">
        <v>28</v>
      </c>
      <c r="AR124" s="2">
        <v>38</v>
      </c>
      <c r="AS124" s="2">
        <v>82</v>
      </c>
      <c r="AT124" s="2">
        <v>104</v>
      </c>
      <c r="AU124" s="2">
        <v>64</v>
      </c>
      <c r="AV124" s="2">
        <v>3</v>
      </c>
      <c r="AW124" s="2">
        <v>319</v>
      </c>
      <c r="AX124" s="2" t="s">
        <v>90</v>
      </c>
      <c r="AY124" s="2">
        <v>28</v>
      </c>
      <c r="AZ124" s="2">
        <v>38</v>
      </c>
      <c r="BA124" s="2">
        <v>82</v>
      </c>
      <c r="BB124" s="2">
        <v>104</v>
      </c>
      <c r="BC124" s="2">
        <v>64</v>
      </c>
      <c r="BD124" s="2">
        <v>3.44</v>
      </c>
      <c r="BE124" s="2">
        <v>1.19</v>
      </c>
      <c r="BF124" s="2">
        <v>4</v>
      </c>
      <c r="BG124" s="2">
        <v>4</v>
      </c>
    </row>
    <row r="125" spans="1:59" s="2" customFormat="1" ht="42" customHeight="1" x14ac:dyDescent="0.25">
      <c r="A125" s="29"/>
      <c r="B125" s="138" t="s">
        <v>91</v>
      </c>
      <c r="C125" s="138"/>
      <c r="D125" s="138"/>
      <c r="E125" s="138"/>
      <c r="F125" s="138"/>
      <c r="G125" s="138"/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T125" s="138"/>
      <c r="U125" s="155"/>
      <c r="V125" s="30">
        <v>1</v>
      </c>
      <c r="W125" s="30">
        <v>2</v>
      </c>
      <c r="X125" s="30">
        <v>3</v>
      </c>
      <c r="Y125" s="30">
        <v>4</v>
      </c>
      <c r="Z125" s="30">
        <v>5</v>
      </c>
      <c r="AA125" s="30" t="s">
        <v>49</v>
      </c>
      <c r="AB125" s="64" t="s">
        <v>50</v>
      </c>
      <c r="AC125" s="30">
        <v>1</v>
      </c>
      <c r="AD125" s="30">
        <v>2</v>
      </c>
      <c r="AE125" s="30">
        <v>3</v>
      </c>
      <c r="AF125" s="30">
        <v>4</v>
      </c>
      <c r="AG125" s="30">
        <v>5</v>
      </c>
      <c r="AH125" s="32" t="s">
        <v>49</v>
      </c>
      <c r="AI125" s="33" t="s">
        <v>51</v>
      </c>
      <c r="AJ125" s="34" t="s">
        <v>52</v>
      </c>
      <c r="AK125" s="35" t="s">
        <v>53</v>
      </c>
      <c r="AL125" s="36" t="s">
        <v>54</v>
      </c>
      <c r="AM125" s="36" t="s">
        <v>55</v>
      </c>
      <c r="AN125" s="36" t="s">
        <v>56</v>
      </c>
      <c r="AP125" s="37" t="s">
        <v>92</v>
      </c>
      <c r="AQ125" s="2">
        <v>46</v>
      </c>
      <c r="AR125" s="2">
        <v>49</v>
      </c>
      <c r="AS125" s="2">
        <v>98</v>
      </c>
      <c r="AT125" s="2">
        <v>83</v>
      </c>
      <c r="AU125" s="2">
        <v>32</v>
      </c>
      <c r="AV125" s="2">
        <v>11</v>
      </c>
      <c r="AW125" s="2">
        <v>319</v>
      </c>
      <c r="AX125" s="2" t="s">
        <v>92</v>
      </c>
      <c r="AY125" s="2">
        <v>46</v>
      </c>
      <c r="AZ125" s="2">
        <v>49</v>
      </c>
      <c r="BA125" s="2">
        <v>98</v>
      </c>
      <c r="BB125" s="2">
        <v>83</v>
      </c>
      <c r="BC125" s="2">
        <v>32</v>
      </c>
      <c r="BD125" s="2">
        <v>3.02</v>
      </c>
      <c r="BE125" s="2">
        <v>1.2</v>
      </c>
      <c r="BF125" s="2">
        <v>3</v>
      </c>
      <c r="BG125" s="2">
        <v>3</v>
      </c>
    </row>
    <row r="126" spans="1:59" s="2" customFormat="1" ht="32.25" customHeight="1" x14ac:dyDescent="0.25">
      <c r="A126" s="38">
        <v>13</v>
      </c>
      <c r="B126" s="139" t="s">
        <v>93</v>
      </c>
      <c r="C126" s="140"/>
      <c r="D126" s="140"/>
      <c r="E126" s="140"/>
      <c r="F126" s="140"/>
      <c r="G126" s="140"/>
      <c r="H126" s="140"/>
      <c r="I126" s="140"/>
      <c r="J126" s="140"/>
      <c r="K126" s="140"/>
      <c r="L126" s="140"/>
      <c r="M126" s="140"/>
      <c r="N126" s="140"/>
      <c r="O126" s="140"/>
      <c r="P126" s="140"/>
      <c r="Q126" s="140"/>
      <c r="R126" s="140"/>
      <c r="S126" s="140"/>
      <c r="T126" s="140"/>
      <c r="U126" s="140"/>
      <c r="V126" s="39">
        <f>AQ120</f>
        <v>14</v>
      </c>
      <c r="W126" s="39">
        <f t="shared" ref="W126:AA128" si="18">AR120</f>
        <v>28</v>
      </c>
      <c r="X126" s="39">
        <f t="shared" si="18"/>
        <v>55</v>
      </c>
      <c r="Y126" s="39">
        <f t="shared" si="18"/>
        <v>108</v>
      </c>
      <c r="Z126" s="39">
        <f t="shared" si="18"/>
        <v>98</v>
      </c>
      <c r="AA126" s="39">
        <f t="shared" si="18"/>
        <v>16</v>
      </c>
      <c r="AB126" s="65">
        <f>SUM(V126:AA126)</f>
        <v>319</v>
      </c>
      <c r="AC126" s="41">
        <f t="shared" ref="AC126:AH129" si="19">V126/$AB126</f>
        <v>4.3887147335423198E-2</v>
      </c>
      <c r="AD126" s="41">
        <f t="shared" si="19"/>
        <v>8.7774294670846395E-2</v>
      </c>
      <c r="AE126" s="41">
        <f t="shared" si="19"/>
        <v>0.17241379310344829</v>
      </c>
      <c r="AF126" s="41">
        <f t="shared" si="19"/>
        <v>0.33855799373040751</v>
      </c>
      <c r="AG126" s="41">
        <f t="shared" si="19"/>
        <v>0.30721003134796238</v>
      </c>
      <c r="AH126" s="42">
        <f t="shared" si="19"/>
        <v>5.0156739811912224E-2</v>
      </c>
      <c r="AI126" s="43">
        <f>(V126+W126)/(V126+W126+X126+Y126+Z126)</f>
        <v>0.13861386138613863</v>
      </c>
      <c r="AJ126" s="44">
        <f>(X126+Y126+Z126)/(V126+W126+X126+Y126+Z126)</f>
        <v>0.86138613861386137</v>
      </c>
      <c r="AK126" s="45">
        <f>BD120</f>
        <v>3.82</v>
      </c>
      <c r="AL126" s="46">
        <f t="shared" ref="AL126:AN128" si="20">BE120</f>
        <v>1.1200000000000001</v>
      </c>
      <c r="AM126" s="47">
        <f t="shared" si="20"/>
        <v>4</v>
      </c>
      <c r="AN126" s="47">
        <f t="shared" si="20"/>
        <v>4</v>
      </c>
      <c r="AP126" s="37" t="s">
        <v>94</v>
      </c>
      <c r="AQ126" s="2">
        <v>44</v>
      </c>
      <c r="AR126" s="2">
        <v>49</v>
      </c>
      <c r="AS126" s="2">
        <v>86</v>
      </c>
      <c r="AT126" s="2">
        <v>88</v>
      </c>
      <c r="AU126" s="2">
        <v>41</v>
      </c>
      <c r="AV126" s="2">
        <v>11</v>
      </c>
      <c r="AW126" s="2">
        <v>319</v>
      </c>
      <c r="AX126" s="2" t="s">
        <v>94</v>
      </c>
      <c r="AY126" s="2">
        <v>44</v>
      </c>
      <c r="AZ126" s="2">
        <v>49</v>
      </c>
      <c r="BA126" s="2">
        <v>86</v>
      </c>
      <c r="BB126" s="2">
        <v>88</v>
      </c>
      <c r="BC126" s="2">
        <v>41</v>
      </c>
      <c r="BD126" s="2">
        <v>3.11</v>
      </c>
      <c r="BE126" s="2">
        <v>1.24</v>
      </c>
      <c r="BF126" s="2">
        <v>3</v>
      </c>
      <c r="BG126" s="2">
        <v>4</v>
      </c>
    </row>
    <row r="127" spans="1:59" s="2" customFormat="1" ht="32.25" customHeight="1" x14ac:dyDescent="0.25">
      <c r="A127" s="38">
        <v>14</v>
      </c>
      <c r="B127" s="139" t="s">
        <v>95</v>
      </c>
      <c r="C127" s="140"/>
      <c r="D127" s="140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  <c r="T127" s="140"/>
      <c r="U127" s="140"/>
      <c r="V127" s="39">
        <f t="shared" ref="V127:V128" si="21">AQ121</f>
        <v>17</v>
      </c>
      <c r="W127" s="39">
        <f t="shared" si="18"/>
        <v>33</v>
      </c>
      <c r="X127" s="39">
        <f t="shared" si="18"/>
        <v>58</v>
      </c>
      <c r="Y127" s="39">
        <f t="shared" si="18"/>
        <v>107</v>
      </c>
      <c r="Z127" s="39">
        <f t="shared" si="18"/>
        <v>95</v>
      </c>
      <c r="AA127" s="39">
        <f t="shared" si="18"/>
        <v>9</v>
      </c>
      <c r="AB127" s="65">
        <f t="shared" ref="AB127:AB128" si="22">SUM(V127:AA127)</f>
        <v>319</v>
      </c>
      <c r="AC127" s="41">
        <f t="shared" si="19"/>
        <v>5.329153605015674E-2</v>
      </c>
      <c r="AD127" s="41">
        <f t="shared" si="19"/>
        <v>0.10344827586206896</v>
      </c>
      <c r="AE127" s="41">
        <f t="shared" si="19"/>
        <v>0.18181818181818182</v>
      </c>
      <c r="AF127" s="41">
        <f t="shared" si="19"/>
        <v>0.33542319749216298</v>
      </c>
      <c r="AG127" s="41">
        <f t="shared" si="19"/>
        <v>0.29780564263322884</v>
      </c>
      <c r="AH127" s="42">
        <f t="shared" si="19"/>
        <v>2.8213166144200628E-2</v>
      </c>
      <c r="AI127" s="43">
        <f>(V127+W127)/(V127+W127+X127+Y127+Z127)</f>
        <v>0.16129032258064516</v>
      </c>
      <c r="AJ127" s="44">
        <f>(X127+Y127+Z127)/(V127+W127+X127+Y127+Z127)</f>
        <v>0.83870967741935487</v>
      </c>
      <c r="AK127" s="45">
        <f t="shared" ref="AK127:AK128" si="23">BD121</f>
        <v>3.74</v>
      </c>
      <c r="AL127" s="46">
        <f t="shared" si="20"/>
        <v>1.1599999999999999</v>
      </c>
      <c r="AM127" s="47">
        <f t="shared" si="20"/>
        <v>4</v>
      </c>
      <c r="AN127" s="47">
        <f t="shared" si="20"/>
        <v>4</v>
      </c>
      <c r="AP127" s="37" t="s">
        <v>96</v>
      </c>
      <c r="AQ127" s="2">
        <v>11</v>
      </c>
      <c r="AR127" s="2">
        <v>30</v>
      </c>
      <c r="AS127" s="2">
        <v>70</v>
      </c>
      <c r="AT127" s="2">
        <v>130</v>
      </c>
      <c r="AU127" s="2">
        <v>68</v>
      </c>
      <c r="AV127" s="2">
        <v>10</v>
      </c>
      <c r="AW127" s="2">
        <v>319</v>
      </c>
      <c r="AX127" s="2" t="s">
        <v>96</v>
      </c>
      <c r="AY127" s="2">
        <v>11</v>
      </c>
      <c r="AZ127" s="2">
        <v>30</v>
      </c>
      <c r="BA127" s="2">
        <v>70</v>
      </c>
      <c r="BB127" s="2">
        <v>130</v>
      </c>
      <c r="BC127" s="2">
        <v>68</v>
      </c>
      <c r="BD127" s="2">
        <v>3.69</v>
      </c>
      <c r="BE127" s="2">
        <v>1.03</v>
      </c>
      <c r="BF127" s="2">
        <v>4</v>
      </c>
      <c r="BG127" s="2">
        <v>4</v>
      </c>
    </row>
    <row r="128" spans="1:59" s="2" customFormat="1" ht="32.25" customHeight="1" x14ac:dyDescent="0.25">
      <c r="A128" s="38">
        <v>15</v>
      </c>
      <c r="B128" s="139" t="s">
        <v>97</v>
      </c>
      <c r="C128" s="140"/>
      <c r="D128" s="140"/>
      <c r="E128" s="140"/>
      <c r="F128" s="140"/>
      <c r="G128" s="140"/>
      <c r="H128" s="140"/>
      <c r="I128" s="140"/>
      <c r="J128" s="140"/>
      <c r="K128" s="140"/>
      <c r="L128" s="140"/>
      <c r="M128" s="140"/>
      <c r="N128" s="140"/>
      <c r="O128" s="140"/>
      <c r="P128" s="140"/>
      <c r="Q128" s="140"/>
      <c r="R128" s="140"/>
      <c r="S128" s="140"/>
      <c r="T128" s="140"/>
      <c r="U128" s="140"/>
      <c r="V128" s="39">
        <f t="shared" si="21"/>
        <v>12</v>
      </c>
      <c r="W128" s="39">
        <f t="shared" si="18"/>
        <v>18</v>
      </c>
      <c r="X128" s="39">
        <f t="shared" si="18"/>
        <v>57</v>
      </c>
      <c r="Y128" s="39">
        <f t="shared" si="18"/>
        <v>97</v>
      </c>
      <c r="Z128" s="39">
        <f t="shared" si="18"/>
        <v>128</v>
      </c>
      <c r="AA128" s="39">
        <f t="shared" si="18"/>
        <v>7</v>
      </c>
      <c r="AB128" s="65">
        <f t="shared" si="22"/>
        <v>319</v>
      </c>
      <c r="AC128" s="41">
        <f t="shared" si="19"/>
        <v>3.7617554858934171E-2</v>
      </c>
      <c r="AD128" s="41">
        <f t="shared" si="19"/>
        <v>5.6426332288401257E-2</v>
      </c>
      <c r="AE128" s="41">
        <f t="shared" si="19"/>
        <v>0.17868338557993729</v>
      </c>
      <c r="AF128" s="41">
        <f t="shared" si="19"/>
        <v>0.30407523510971785</v>
      </c>
      <c r="AG128" s="41">
        <f t="shared" si="19"/>
        <v>0.40125391849529779</v>
      </c>
      <c r="AH128" s="42">
        <f t="shared" si="19"/>
        <v>2.1943573667711599E-2</v>
      </c>
      <c r="AI128" s="43">
        <f>(V128+W128)/(V128+W128+X128+Y128+Z128)</f>
        <v>9.6153846153846159E-2</v>
      </c>
      <c r="AJ128" s="44">
        <f>(X128+Y128+Z128)/(V128+W128+X128+Y128+Z128)</f>
        <v>0.90384615384615385</v>
      </c>
      <c r="AK128" s="45">
        <f t="shared" si="23"/>
        <v>4</v>
      </c>
      <c r="AL128" s="46">
        <f t="shared" si="20"/>
        <v>1.08</v>
      </c>
      <c r="AM128" s="47">
        <f t="shared" si="20"/>
        <v>4</v>
      </c>
      <c r="AN128" s="47">
        <f t="shared" si="20"/>
        <v>5</v>
      </c>
      <c r="AP128" s="37" t="s">
        <v>98</v>
      </c>
      <c r="AQ128" s="2">
        <v>16</v>
      </c>
      <c r="AR128" s="2">
        <v>38</v>
      </c>
      <c r="AS128" s="2">
        <v>69</v>
      </c>
      <c r="AT128" s="2">
        <v>123</v>
      </c>
      <c r="AU128" s="2">
        <v>62</v>
      </c>
      <c r="AV128" s="2">
        <v>11</v>
      </c>
      <c r="AW128" s="2">
        <v>319</v>
      </c>
      <c r="AX128" s="2" t="s">
        <v>98</v>
      </c>
      <c r="AY128" s="2">
        <v>16</v>
      </c>
      <c r="AZ128" s="2">
        <v>38</v>
      </c>
      <c r="BA128" s="2">
        <v>69</v>
      </c>
      <c r="BB128" s="2">
        <v>123</v>
      </c>
      <c r="BC128" s="2">
        <v>62</v>
      </c>
      <c r="BD128" s="2">
        <v>3.57</v>
      </c>
      <c r="BE128" s="2">
        <v>1.1000000000000001</v>
      </c>
      <c r="BF128" s="2">
        <v>4</v>
      </c>
      <c r="BG128" s="2">
        <v>4</v>
      </c>
    </row>
    <row r="129" spans="1:59" s="2" customFormat="1" ht="33.75" customHeight="1" thickBot="1" x14ac:dyDescent="0.3">
      <c r="A129" s="153" t="s">
        <v>99</v>
      </c>
      <c r="B129" s="153"/>
      <c r="C129" s="153"/>
      <c r="D129" s="153"/>
      <c r="E129" s="153"/>
      <c r="F129" s="153"/>
      <c r="G129" s="153"/>
      <c r="H129" s="153"/>
      <c r="I129" s="153"/>
      <c r="J129" s="153"/>
      <c r="K129" s="153"/>
      <c r="L129" s="153"/>
      <c r="M129" s="153"/>
      <c r="N129" s="153"/>
      <c r="O129" s="153"/>
      <c r="P129" s="153"/>
      <c r="Q129" s="153"/>
      <c r="R129" s="153"/>
      <c r="S129" s="153"/>
      <c r="T129" s="153"/>
      <c r="U129" s="153"/>
      <c r="V129" s="49">
        <f t="shared" ref="V129:AB129" si="24">SUM(V126:V128)</f>
        <v>43</v>
      </c>
      <c r="W129" s="49">
        <f t="shared" si="24"/>
        <v>79</v>
      </c>
      <c r="X129" s="49">
        <f t="shared" si="24"/>
        <v>170</v>
      </c>
      <c r="Y129" s="49">
        <f t="shared" si="24"/>
        <v>312</v>
      </c>
      <c r="Z129" s="49">
        <f t="shared" si="24"/>
        <v>321</v>
      </c>
      <c r="AA129" s="49">
        <f t="shared" si="24"/>
        <v>32</v>
      </c>
      <c r="AB129" s="50">
        <f t="shared" si="24"/>
        <v>957</v>
      </c>
      <c r="AC129" s="51">
        <f t="shared" si="19"/>
        <v>4.4932079414838039E-2</v>
      </c>
      <c r="AD129" s="51">
        <f t="shared" si="19"/>
        <v>8.254963427377221E-2</v>
      </c>
      <c r="AE129" s="51">
        <f t="shared" si="19"/>
        <v>0.17763845350052246</v>
      </c>
      <c r="AF129" s="51">
        <f t="shared" si="19"/>
        <v>0.32601880877742945</v>
      </c>
      <c r="AG129" s="51">
        <f t="shared" si="19"/>
        <v>0.33542319749216298</v>
      </c>
      <c r="AH129" s="52">
        <f t="shared" si="19"/>
        <v>3.343782654127482E-2</v>
      </c>
      <c r="AI129" s="53">
        <f>(V129+W129)/(V129+W129+X129+Y129+Z129)</f>
        <v>0.1318918918918919</v>
      </c>
      <c r="AJ129" s="54">
        <f>(X129+Y129+Z129)/(V129+W129+X129+Y129+Z129)</f>
        <v>0.86810810810810812</v>
      </c>
      <c r="AK129" s="55">
        <f>AVERAGE(AK126:AK128)</f>
        <v>3.8533333333333335</v>
      </c>
      <c r="AL129" s="56"/>
      <c r="AM129" s="50">
        <f>MEDIAN(AM126:AM128)</f>
        <v>4</v>
      </c>
      <c r="AN129" s="57"/>
      <c r="AP129" s="37" t="s">
        <v>100</v>
      </c>
      <c r="AQ129" s="2">
        <v>26</v>
      </c>
      <c r="AR129" s="2">
        <v>25</v>
      </c>
      <c r="AS129" s="2">
        <v>76</v>
      </c>
      <c r="AT129" s="2">
        <v>107</v>
      </c>
      <c r="AU129" s="2">
        <v>34</v>
      </c>
      <c r="AV129" s="2">
        <v>51</v>
      </c>
      <c r="AW129" s="2">
        <v>319</v>
      </c>
      <c r="AX129" s="2" t="s">
        <v>100</v>
      </c>
      <c r="AY129" s="2">
        <v>26</v>
      </c>
      <c r="AZ129" s="2">
        <v>25</v>
      </c>
      <c r="BA129" s="2">
        <v>76</v>
      </c>
      <c r="BB129" s="2">
        <v>107</v>
      </c>
      <c r="BC129" s="2">
        <v>34</v>
      </c>
      <c r="BD129" s="2">
        <v>3.37</v>
      </c>
      <c r="BE129" s="2">
        <v>1.1200000000000001</v>
      </c>
      <c r="BF129" s="2">
        <v>4</v>
      </c>
      <c r="BG129" s="2">
        <v>4</v>
      </c>
    </row>
    <row r="130" spans="1:59" s="2" customFormat="1" ht="30" customHeight="1" thickBot="1" x14ac:dyDescent="0.3">
      <c r="A130" s="154"/>
      <c r="B130" s="154"/>
      <c r="C130" s="154"/>
      <c r="D130" s="154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P130" s="37" t="s">
        <v>101</v>
      </c>
      <c r="AQ130" s="2">
        <v>9</v>
      </c>
      <c r="AR130" s="2">
        <v>20</v>
      </c>
      <c r="AS130" s="2">
        <v>41</v>
      </c>
      <c r="AT130" s="2">
        <v>111</v>
      </c>
      <c r="AU130" s="2">
        <v>134</v>
      </c>
      <c r="AV130" s="2">
        <v>4</v>
      </c>
      <c r="AW130" s="2">
        <v>319</v>
      </c>
      <c r="AX130" s="2" t="s">
        <v>101</v>
      </c>
      <c r="AY130" s="2">
        <v>9</v>
      </c>
      <c r="AZ130" s="2">
        <v>20</v>
      </c>
      <c r="BA130" s="2">
        <v>41</v>
      </c>
      <c r="BB130" s="2">
        <v>111</v>
      </c>
      <c r="BC130" s="2">
        <v>134</v>
      </c>
      <c r="BD130" s="2">
        <v>4.08</v>
      </c>
      <c r="BE130" s="2">
        <v>1.03</v>
      </c>
      <c r="BF130" s="2">
        <v>4</v>
      </c>
      <c r="BG130" s="2">
        <v>5</v>
      </c>
    </row>
    <row r="131" spans="1:59" s="2" customFormat="1" ht="39.75" customHeight="1" x14ac:dyDescent="0.25">
      <c r="A131" s="29"/>
      <c r="B131" s="138" t="s">
        <v>102</v>
      </c>
      <c r="C131" s="138"/>
      <c r="D131" s="138"/>
      <c r="E131" s="138"/>
      <c r="F131" s="138"/>
      <c r="G131" s="138"/>
      <c r="H131" s="138"/>
      <c r="I131" s="138"/>
      <c r="J131" s="138"/>
      <c r="K131" s="138"/>
      <c r="L131" s="138"/>
      <c r="M131" s="138"/>
      <c r="N131" s="138"/>
      <c r="O131" s="138"/>
      <c r="P131" s="138"/>
      <c r="Q131" s="138"/>
      <c r="R131" s="138"/>
      <c r="S131" s="138"/>
      <c r="T131" s="138"/>
      <c r="U131" s="155"/>
      <c r="V131" s="30">
        <v>1</v>
      </c>
      <c r="W131" s="30">
        <v>2</v>
      </c>
      <c r="X131" s="30">
        <v>3</v>
      </c>
      <c r="Y131" s="30">
        <v>4</v>
      </c>
      <c r="Z131" s="30">
        <v>5</v>
      </c>
      <c r="AA131" s="30" t="s">
        <v>49</v>
      </c>
      <c r="AB131" s="64" t="s">
        <v>50</v>
      </c>
      <c r="AC131" s="30">
        <v>1</v>
      </c>
      <c r="AD131" s="30">
        <v>2</v>
      </c>
      <c r="AE131" s="30">
        <v>3</v>
      </c>
      <c r="AF131" s="30">
        <v>4</v>
      </c>
      <c r="AG131" s="30">
        <v>5</v>
      </c>
      <c r="AH131" s="32" t="s">
        <v>49</v>
      </c>
      <c r="AI131" s="33" t="s">
        <v>51</v>
      </c>
      <c r="AJ131" s="34" t="s">
        <v>52</v>
      </c>
      <c r="AK131" s="35" t="s">
        <v>53</v>
      </c>
      <c r="AL131" s="36" t="s">
        <v>54</v>
      </c>
      <c r="AM131" s="36" t="s">
        <v>55</v>
      </c>
      <c r="AN131" s="36" t="s">
        <v>56</v>
      </c>
      <c r="AP131" s="37" t="s">
        <v>103</v>
      </c>
      <c r="AQ131" s="48">
        <v>9</v>
      </c>
      <c r="AR131" s="2">
        <v>20</v>
      </c>
      <c r="AS131" s="2">
        <v>44</v>
      </c>
      <c r="AT131" s="2">
        <v>110</v>
      </c>
      <c r="AU131" s="2">
        <v>134</v>
      </c>
      <c r="AV131" s="2">
        <v>2</v>
      </c>
      <c r="AW131" s="2">
        <v>319</v>
      </c>
      <c r="AX131" s="2" t="s">
        <v>103</v>
      </c>
      <c r="AY131" s="2">
        <v>9</v>
      </c>
      <c r="AZ131" s="2">
        <v>20</v>
      </c>
      <c r="BA131" s="2">
        <v>44</v>
      </c>
      <c r="BB131" s="2">
        <v>110</v>
      </c>
      <c r="BC131" s="2">
        <v>134</v>
      </c>
      <c r="BD131" s="2">
        <v>4.07</v>
      </c>
      <c r="BE131" s="2">
        <v>1.03</v>
      </c>
      <c r="BF131" s="2">
        <v>4</v>
      </c>
      <c r="BG131" s="2">
        <v>5</v>
      </c>
    </row>
    <row r="132" spans="1:59" s="2" customFormat="1" ht="32.25" customHeight="1" x14ac:dyDescent="0.25">
      <c r="A132" s="38">
        <v>16</v>
      </c>
      <c r="B132" s="139" t="s">
        <v>104</v>
      </c>
      <c r="C132" s="140"/>
      <c r="D132" s="140"/>
      <c r="E132" s="140"/>
      <c r="F132" s="140"/>
      <c r="G132" s="140"/>
      <c r="H132" s="140"/>
      <c r="I132" s="140"/>
      <c r="J132" s="140"/>
      <c r="K132" s="140"/>
      <c r="L132" s="140"/>
      <c r="M132" s="140"/>
      <c r="N132" s="140"/>
      <c r="O132" s="140"/>
      <c r="P132" s="140"/>
      <c r="Q132" s="140"/>
      <c r="R132" s="140"/>
      <c r="S132" s="140"/>
      <c r="T132" s="140"/>
      <c r="U132" s="140"/>
      <c r="V132" s="39">
        <f>AQ123</f>
        <v>20</v>
      </c>
      <c r="W132" s="39">
        <f t="shared" ref="W132:AA138" si="25">AR123</f>
        <v>19</v>
      </c>
      <c r="X132" s="39">
        <f t="shared" si="25"/>
        <v>63</v>
      </c>
      <c r="Y132" s="39">
        <f t="shared" si="25"/>
        <v>120</v>
      </c>
      <c r="Z132" s="39">
        <f t="shared" si="25"/>
        <v>91</v>
      </c>
      <c r="AA132" s="39">
        <f t="shared" si="25"/>
        <v>6</v>
      </c>
      <c r="AB132" s="65">
        <f>SUM(V132:AA132)</f>
        <v>319</v>
      </c>
      <c r="AC132" s="41">
        <f t="shared" ref="AC132:AH139" si="26">V132/$AB132</f>
        <v>6.2695924764890276E-2</v>
      </c>
      <c r="AD132" s="41">
        <f t="shared" si="26"/>
        <v>5.9561128526645767E-2</v>
      </c>
      <c r="AE132" s="41">
        <f t="shared" si="26"/>
        <v>0.19749216300940439</v>
      </c>
      <c r="AF132" s="41">
        <f t="shared" si="26"/>
        <v>0.37617554858934171</v>
      </c>
      <c r="AG132" s="41">
        <f t="shared" si="26"/>
        <v>0.28526645768025077</v>
      </c>
      <c r="AH132" s="42">
        <f t="shared" si="26"/>
        <v>1.8808777429467086E-2</v>
      </c>
      <c r="AI132" s="43">
        <f t="shared" ref="AI132:AI139" si="27">(V132+W132)/(V132+W132+X132+Y132+Z132)</f>
        <v>0.12460063897763578</v>
      </c>
      <c r="AJ132" s="44">
        <f t="shared" ref="AJ132:AJ139" si="28">(X132+Y132+Z132)/(V132+W132+X132+Y132+Z132)</f>
        <v>0.87539936102236426</v>
      </c>
      <c r="AK132" s="45">
        <f>BD123</f>
        <v>3.78</v>
      </c>
      <c r="AL132" s="46">
        <f t="shared" ref="AL132:AN138" si="29">BE123</f>
        <v>1.1200000000000001</v>
      </c>
      <c r="AM132" s="47">
        <f t="shared" si="29"/>
        <v>4</v>
      </c>
      <c r="AN132" s="47">
        <f t="shared" si="29"/>
        <v>4</v>
      </c>
      <c r="AP132" s="37" t="s">
        <v>105</v>
      </c>
      <c r="AQ132" s="2">
        <v>13</v>
      </c>
      <c r="AR132" s="2">
        <v>23</v>
      </c>
      <c r="AS132" s="2">
        <v>63</v>
      </c>
      <c r="AT132" s="2">
        <v>122</v>
      </c>
      <c r="AU132" s="2">
        <v>92</v>
      </c>
      <c r="AV132" s="2">
        <v>6</v>
      </c>
      <c r="AW132" s="2">
        <v>319</v>
      </c>
      <c r="AX132" s="2" t="s">
        <v>105</v>
      </c>
      <c r="AY132" s="2">
        <v>13</v>
      </c>
      <c r="AZ132" s="2">
        <v>23</v>
      </c>
      <c r="BA132" s="2">
        <v>63</v>
      </c>
      <c r="BB132" s="2">
        <v>122</v>
      </c>
      <c r="BC132" s="2">
        <v>92</v>
      </c>
      <c r="BD132" s="2">
        <v>3.82</v>
      </c>
      <c r="BE132" s="2">
        <v>1.07</v>
      </c>
      <c r="BF132" s="2">
        <v>4</v>
      </c>
      <c r="BG132" s="2">
        <v>4</v>
      </c>
    </row>
    <row r="133" spans="1:59" s="2" customFormat="1" ht="32.25" customHeight="1" x14ac:dyDescent="0.25">
      <c r="A133" s="38">
        <v>17</v>
      </c>
      <c r="B133" s="139" t="s">
        <v>106</v>
      </c>
      <c r="C133" s="140"/>
      <c r="D133" s="140"/>
      <c r="E133" s="140"/>
      <c r="F133" s="140"/>
      <c r="G133" s="140"/>
      <c r="H133" s="140"/>
      <c r="I133" s="140"/>
      <c r="J133" s="140"/>
      <c r="K133" s="140"/>
      <c r="L133" s="140"/>
      <c r="M133" s="140"/>
      <c r="N133" s="140"/>
      <c r="O133" s="140"/>
      <c r="P133" s="140"/>
      <c r="Q133" s="140"/>
      <c r="R133" s="140"/>
      <c r="S133" s="140"/>
      <c r="T133" s="140"/>
      <c r="U133" s="140"/>
      <c r="V133" s="39">
        <f t="shared" ref="V133:V138" si="30">AQ124</f>
        <v>28</v>
      </c>
      <c r="W133" s="39">
        <f t="shared" si="25"/>
        <v>38</v>
      </c>
      <c r="X133" s="39">
        <f t="shared" si="25"/>
        <v>82</v>
      </c>
      <c r="Y133" s="39">
        <f t="shared" si="25"/>
        <v>104</v>
      </c>
      <c r="Z133" s="39">
        <f t="shared" si="25"/>
        <v>64</v>
      </c>
      <c r="AA133" s="39">
        <f t="shared" si="25"/>
        <v>3</v>
      </c>
      <c r="AB133" s="65">
        <f t="shared" ref="AB133:AB138" si="31">SUM(V133:AA133)</f>
        <v>319</v>
      </c>
      <c r="AC133" s="41">
        <f t="shared" si="26"/>
        <v>8.7774294670846395E-2</v>
      </c>
      <c r="AD133" s="41">
        <f t="shared" si="26"/>
        <v>0.11912225705329153</v>
      </c>
      <c r="AE133" s="41">
        <f t="shared" si="26"/>
        <v>0.25705329153605017</v>
      </c>
      <c r="AF133" s="41">
        <f t="shared" si="26"/>
        <v>0.32601880877742945</v>
      </c>
      <c r="AG133" s="41">
        <f t="shared" si="26"/>
        <v>0.20062695924764889</v>
      </c>
      <c r="AH133" s="42">
        <f t="shared" si="26"/>
        <v>9.4043887147335428E-3</v>
      </c>
      <c r="AI133" s="43">
        <f t="shared" si="27"/>
        <v>0.20886075949367089</v>
      </c>
      <c r="AJ133" s="44">
        <f t="shared" si="28"/>
        <v>0.79113924050632911</v>
      </c>
      <c r="AK133" s="45">
        <f t="shared" ref="AK133:AK138" si="32">BD124</f>
        <v>3.44</v>
      </c>
      <c r="AL133" s="46">
        <f t="shared" si="29"/>
        <v>1.19</v>
      </c>
      <c r="AM133" s="47">
        <f t="shared" si="29"/>
        <v>4</v>
      </c>
      <c r="AN133" s="47">
        <f t="shared" si="29"/>
        <v>4</v>
      </c>
      <c r="AP133" s="37" t="s">
        <v>107</v>
      </c>
      <c r="AQ133" s="48">
        <v>9</v>
      </c>
      <c r="AR133" s="2">
        <v>16</v>
      </c>
      <c r="AS133" s="2">
        <v>56</v>
      </c>
      <c r="AT133" s="2">
        <v>120</v>
      </c>
      <c r="AU133" s="2">
        <v>111</v>
      </c>
      <c r="AV133" s="2">
        <v>7</v>
      </c>
      <c r="AW133" s="2">
        <v>319</v>
      </c>
      <c r="AX133" s="2" t="s">
        <v>107</v>
      </c>
      <c r="AY133" s="2">
        <v>9</v>
      </c>
      <c r="AZ133" s="2">
        <v>16</v>
      </c>
      <c r="BA133" s="2">
        <v>56</v>
      </c>
      <c r="BB133" s="2">
        <v>120</v>
      </c>
      <c r="BC133" s="2">
        <v>111</v>
      </c>
      <c r="BD133" s="2">
        <v>3.99</v>
      </c>
      <c r="BE133" s="2">
        <v>1</v>
      </c>
      <c r="BF133" s="2">
        <v>4</v>
      </c>
      <c r="BG133" s="2">
        <v>4</v>
      </c>
    </row>
    <row r="134" spans="1:59" s="2" customFormat="1" ht="32.25" customHeight="1" x14ac:dyDescent="0.25">
      <c r="A134" s="38">
        <v>18</v>
      </c>
      <c r="B134" s="139" t="s">
        <v>108</v>
      </c>
      <c r="C134" s="140"/>
      <c r="D134" s="140"/>
      <c r="E134" s="140"/>
      <c r="F134" s="140"/>
      <c r="G134" s="140"/>
      <c r="H134" s="140"/>
      <c r="I134" s="140"/>
      <c r="J134" s="140"/>
      <c r="K134" s="140"/>
      <c r="L134" s="140"/>
      <c r="M134" s="140"/>
      <c r="N134" s="140"/>
      <c r="O134" s="140"/>
      <c r="P134" s="140"/>
      <c r="Q134" s="140"/>
      <c r="R134" s="140"/>
      <c r="S134" s="140"/>
      <c r="T134" s="140"/>
      <c r="U134" s="140"/>
      <c r="V134" s="39">
        <f t="shared" si="30"/>
        <v>46</v>
      </c>
      <c r="W134" s="39">
        <f t="shared" si="25"/>
        <v>49</v>
      </c>
      <c r="X134" s="39">
        <f t="shared" si="25"/>
        <v>98</v>
      </c>
      <c r="Y134" s="39">
        <f t="shared" si="25"/>
        <v>83</v>
      </c>
      <c r="Z134" s="39">
        <f t="shared" si="25"/>
        <v>32</v>
      </c>
      <c r="AA134" s="39">
        <f t="shared" si="25"/>
        <v>11</v>
      </c>
      <c r="AB134" s="65">
        <f t="shared" si="31"/>
        <v>319</v>
      </c>
      <c r="AC134" s="41">
        <f t="shared" si="26"/>
        <v>0.14420062695924765</v>
      </c>
      <c r="AD134" s="41">
        <f t="shared" si="26"/>
        <v>0.15360501567398119</v>
      </c>
      <c r="AE134" s="41">
        <f t="shared" si="26"/>
        <v>0.30721003134796238</v>
      </c>
      <c r="AF134" s="41">
        <f t="shared" si="26"/>
        <v>0.2601880877742947</v>
      </c>
      <c r="AG134" s="41">
        <f t="shared" si="26"/>
        <v>0.10031347962382445</v>
      </c>
      <c r="AH134" s="42">
        <f t="shared" si="26"/>
        <v>3.4482758620689655E-2</v>
      </c>
      <c r="AI134" s="43">
        <f t="shared" si="27"/>
        <v>0.30844155844155846</v>
      </c>
      <c r="AJ134" s="44">
        <f t="shared" si="28"/>
        <v>0.69155844155844159</v>
      </c>
      <c r="AK134" s="45">
        <f t="shared" si="32"/>
        <v>3.02</v>
      </c>
      <c r="AL134" s="46">
        <f t="shared" si="29"/>
        <v>1.2</v>
      </c>
      <c r="AM134" s="47">
        <f t="shared" si="29"/>
        <v>3</v>
      </c>
      <c r="AN134" s="47">
        <f t="shared" si="29"/>
        <v>3</v>
      </c>
      <c r="AP134" s="37" t="s">
        <v>109</v>
      </c>
      <c r="AQ134" s="2">
        <v>10</v>
      </c>
      <c r="AR134" s="2">
        <v>17</v>
      </c>
      <c r="AS134" s="2">
        <v>35</v>
      </c>
      <c r="AT134" s="2">
        <v>113</v>
      </c>
      <c r="AU134" s="2">
        <v>141</v>
      </c>
      <c r="AV134" s="2">
        <v>3</v>
      </c>
      <c r="AW134" s="2">
        <v>319</v>
      </c>
      <c r="AX134" s="2" t="s">
        <v>109</v>
      </c>
      <c r="AY134" s="2">
        <v>10</v>
      </c>
      <c r="AZ134" s="2">
        <v>17</v>
      </c>
      <c r="BA134" s="2">
        <v>35</v>
      </c>
      <c r="BB134" s="2">
        <v>113</v>
      </c>
      <c r="BC134" s="2">
        <v>141</v>
      </c>
      <c r="BD134" s="2">
        <v>4.13</v>
      </c>
      <c r="BE134" s="2">
        <v>1.02</v>
      </c>
      <c r="BF134" s="2">
        <v>4</v>
      </c>
      <c r="BG134" s="2">
        <v>5</v>
      </c>
    </row>
    <row r="135" spans="1:59" s="2" customFormat="1" ht="32.25" customHeight="1" x14ac:dyDescent="0.25">
      <c r="A135" s="38">
        <v>19</v>
      </c>
      <c r="B135" s="139" t="s">
        <v>110</v>
      </c>
      <c r="C135" s="140"/>
      <c r="D135" s="140"/>
      <c r="E135" s="140"/>
      <c r="F135" s="140"/>
      <c r="G135" s="140"/>
      <c r="H135" s="140"/>
      <c r="I135" s="140"/>
      <c r="J135" s="140"/>
      <c r="K135" s="140"/>
      <c r="L135" s="140"/>
      <c r="M135" s="140"/>
      <c r="N135" s="140"/>
      <c r="O135" s="140"/>
      <c r="P135" s="140"/>
      <c r="Q135" s="140"/>
      <c r="R135" s="140"/>
      <c r="S135" s="140"/>
      <c r="T135" s="140"/>
      <c r="U135" s="140"/>
      <c r="V135" s="39">
        <f t="shared" si="30"/>
        <v>44</v>
      </c>
      <c r="W135" s="39">
        <f t="shared" si="25"/>
        <v>49</v>
      </c>
      <c r="X135" s="39">
        <f t="shared" si="25"/>
        <v>86</v>
      </c>
      <c r="Y135" s="39">
        <f t="shared" si="25"/>
        <v>88</v>
      </c>
      <c r="Z135" s="39">
        <f t="shared" si="25"/>
        <v>41</v>
      </c>
      <c r="AA135" s="39">
        <f t="shared" si="25"/>
        <v>11</v>
      </c>
      <c r="AB135" s="65">
        <f t="shared" si="31"/>
        <v>319</v>
      </c>
      <c r="AC135" s="41">
        <f t="shared" si="26"/>
        <v>0.13793103448275862</v>
      </c>
      <c r="AD135" s="41">
        <f t="shared" si="26"/>
        <v>0.15360501567398119</v>
      </c>
      <c r="AE135" s="41">
        <f t="shared" si="26"/>
        <v>0.26959247648902823</v>
      </c>
      <c r="AF135" s="41">
        <f t="shared" si="26"/>
        <v>0.27586206896551724</v>
      </c>
      <c r="AG135" s="41">
        <f t="shared" si="26"/>
        <v>0.12852664576802508</v>
      </c>
      <c r="AH135" s="42">
        <f t="shared" si="26"/>
        <v>3.4482758620689655E-2</v>
      </c>
      <c r="AI135" s="43">
        <f t="shared" si="27"/>
        <v>0.30194805194805197</v>
      </c>
      <c r="AJ135" s="44">
        <f t="shared" si="28"/>
        <v>0.69805194805194803</v>
      </c>
      <c r="AK135" s="45">
        <f t="shared" si="32"/>
        <v>3.11</v>
      </c>
      <c r="AL135" s="46">
        <f t="shared" si="29"/>
        <v>1.24</v>
      </c>
      <c r="AM135" s="47">
        <f t="shared" si="29"/>
        <v>3</v>
      </c>
      <c r="AN135" s="47">
        <f t="shared" si="29"/>
        <v>4</v>
      </c>
      <c r="AP135" s="37" t="s">
        <v>111</v>
      </c>
      <c r="AQ135" s="2">
        <v>9</v>
      </c>
      <c r="AR135" s="2">
        <v>15</v>
      </c>
      <c r="AS135" s="2">
        <v>38</v>
      </c>
      <c r="AT135" s="2">
        <v>104</v>
      </c>
      <c r="AU135" s="2">
        <v>150</v>
      </c>
      <c r="AV135" s="2">
        <v>3</v>
      </c>
      <c r="AW135" s="2">
        <v>319</v>
      </c>
      <c r="AX135" s="2" t="s">
        <v>111</v>
      </c>
      <c r="AY135" s="2">
        <v>9</v>
      </c>
      <c r="AZ135" s="2">
        <v>15</v>
      </c>
      <c r="BA135" s="2">
        <v>38</v>
      </c>
      <c r="BB135" s="2">
        <v>104</v>
      </c>
      <c r="BC135" s="2">
        <v>150</v>
      </c>
      <c r="BD135" s="2">
        <v>4.17</v>
      </c>
      <c r="BE135" s="2">
        <v>1.01</v>
      </c>
      <c r="BF135" s="2">
        <v>4</v>
      </c>
      <c r="BG135" s="2">
        <v>5</v>
      </c>
    </row>
    <row r="136" spans="1:59" s="2" customFormat="1" ht="32.25" customHeight="1" x14ac:dyDescent="0.25">
      <c r="A136" s="38">
        <v>20</v>
      </c>
      <c r="B136" s="139" t="s">
        <v>112</v>
      </c>
      <c r="C136" s="140"/>
      <c r="D136" s="140"/>
      <c r="E136" s="140"/>
      <c r="F136" s="140"/>
      <c r="G136" s="140"/>
      <c r="H136" s="140"/>
      <c r="I136" s="140"/>
      <c r="J136" s="140"/>
      <c r="K136" s="140"/>
      <c r="L136" s="140"/>
      <c r="M136" s="140"/>
      <c r="N136" s="140"/>
      <c r="O136" s="140"/>
      <c r="P136" s="140"/>
      <c r="Q136" s="140"/>
      <c r="R136" s="140"/>
      <c r="S136" s="140"/>
      <c r="T136" s="140"/>
      <c r="U136" s="140"/>
      <c r="V136" s="39">
        <f t="shared" si="30"/>
        <v>11</v>
      </c>
      <c r="W136" s="39">
        <f t="shared" si="25"/>
        <v>30</v>
      </c>
      <c r="X136" s="39">
        <f t="shared" si="25"/>
        <v>70</v>
      </c>
      <c r="Y136" s="39">
        <f t="shared" si="25"/>
        <v>130</v>
      </c>
      <c r="Z136" s="39">
        <f t="shared" si="25"/>
        <v>68</v>
      </c>
      <c r="AA136" s="39">
        <f t="shared" si="25"/>
        <v>10</v>
      </c>
      <c r="AB136" s="65">
        <f t="shared" si="31"/>
        <v>319</v>
      </c>
      <c r="AC136" s="41">
        <f t="shared" si="26"/>
        <v>3.4482758620689655E-2</v>
      </c>
      <c r="AD136" s="41">
        <f t="shared" si="26"/>
        <v>9.4043887147335428E-2</v>
      </c>
      <c r="AE136" s="41">
        <f t="shared" si="26"/>
        <v>0.21943573667711599</v>
      </c>
      <c r="AF136" s="41">
        <f t="shared" si="26"/>
        <v>0.40752351097178685</v>
      </c>
      <c r="AG136" s="41">
        <f t="shared" si="26"/>
        <v>0.21316614420062696</v>
      </c>
      <c r="AH136" s="42">
        <f t="shared" si="26"/>
        <v>3.1347962382445138E-2</v>
      </c>
      <c r="AI136" s="43">
        <f t="shared" si="27"/>
        <v>0.13268608414239483</v>
      </c>
      <c r="AJ136" s="44">
        <f t="shared" si="28"/>
        <v>0.8673139158576052</v>
      </c>
      <c r="AK136" s="45">
        <f t="shared" si="32"/>
        <v>3.69</v>
      </c>
      <c r="AL136" s="46">
        <f t="shared" si="29"/>
        <v>1.03</v>
      </c>
      <c r="AM136" s="47">
        <f t="shared" si="29"/>
        <v>4</v>
      </c>
      <c r="AN136" s="47">
        <f t="shared" si="29"/>
        <v>4</v>
      </c>
      <c r="AP136" s="37" t="s">
        <v>113</v>
      </c>
      <c r="AQ136" s="2">
        <v>16</v>
      </c>
      <c r="AR136" s="2">
        <v>33</v>
      </c>
      <c r="AS136" s="2">
        <v>83</v>
      </c>
      <c r="AT136" s="2">
        <v>110</v>
      </c>
      <c r="AU136" s="2">
        <v>63</v>
      </c>
      <c r="AV136" s="2">
        <v>14</v>
      </c>
      <c r="AW136" s="2">
        <v>319</v>
      </c>
      <c r="AX136" s="2" t="s">
        <v>113</v>
      </c>
      <c r="AY136" s="2">
        <v>16</v>
      </c>
      <c r="AZ136" s="2">
        <v>33</v>
      </c>
      <c r="BA136" s="2">
        <v>83</v>
      </c>
      <c r="BB136" s="2">
        <v>110</v>
      </c>
      <c r="BC136" s="2">
        <v>63</v>
      </c>
      <c r="BD136" s="2">
        <v>3.56</v>
      </c>
      <c r="BE136" s="2">
        <v>1.0900000000000001</v>
      </c>
      <c r="BF136" s="2">
        <v>4</v>
      </c>
      <c r="BG136" s="2">
        <v>4</v>
      </c>
    </row>
    <row r="137" spans="1:59" s="2" customFormat="1" ht="32.25" customHeight="1" x14ac:dyDescent="0.25">
      <c r="A137" s="38">
        <v>21</v>
      </c>
      <c r="B137" s="139" t="s">
        <v>114</v>
      </c>
      <c r="C137" s="140"/>
      <c r="D137" s="140"/>
      <c r="E137" s="140"/>
      <c r="F137" s="140"/>
      <c r="G137" s="140"/>
      <c r="H137" s="140"/>
      <c r="I137" s="140"/>
      <c r="J137" s="140"/>
      <c r="K137" s="140"/>
      <c r="L137" s="140"/>
      <c r="M137" s="140"/>
      <c r="N137" s="140"/>
      <c r="O137" s="140"/>
      <c r="P137" s="140"/>
      <c r="Q137" s="140"/>
      <c r="R137" s="140"/>
      <c r="S137" s="140"/>
      <c r="T137" s="140"/>
      <c r="U137" s="140"/>
      <c r="V137" s="39">
        <f t="shared" si="30"/>
        <v>16</v>
      </c>
      <c r="W137" s="39">
        <f t="shared" si="25"/>
        <v>38</v>
      </c>
      <c r="X137" s="39">
        <f t="shared" si="25"/>
        <v>69</v>
      </c>
      <c r="Y137" s="39">
        <f t="shared" si="25"/>
        <v>123</v>
      </c>
      <c r="Z137" s="39">
        <f t="shared" si="25"/>
        <v>62</v>
      </c>
      <c r="AA137" s="39">
        <f t="shared" si="25"/>
        <v>11</v>
      </c>
      <c r="AB137" s="65">
        <f t="shared" si="31"/>
        <v>319</v>
      </c>
      <c r="AC137" s="41">
        <f t="shared" si="26"/>
        <v>5.0156739811912224E-2</v>
      </c>
      <c r="AD137" s="41">
        <f t="shared" si="26"/>
        <v>0.11912225705329153</v>
      </c>
      <c r="AE137" s="41">
        <f t="shared" si="26"/>
        <v>0.21630094043887146</v>
      </c>
      <c r="AF137" s="41">
        <f t="shared" si="26"/>
        <v>0.38557993730407525</v>
      </c>
      <c r="AG137" s="41">
        <f t="shared" si="26"/>
        <v>0.19435736677115986</v>
      </c>
      <c r="AH137" s="42">
        <f t="shared" si="26"/>
        <v>3.4482758620689655E-2</v>
      </c>
      <c r="AI137" s="43">
        <f t="shared" si="27"/>
        <v>0.17532467532467533</v>
      </c>
      <c r="AJ137" s="44">
        <f t="shared" si="28"/>
        <v>0.82467532467532467</v>
      </c>
      <c r="AK137" s="45">
        <f t="shared" si="32"/>
        <v>3.57</v>
      </c>
      <c r="AL137" s="46">
        <f t="shared" si="29"/>
        <v>1.1000000000000001</v>
      </c>
      <c r="AM137" s="47">
        <f t="shared" si="29"/>
        <v>4</v>
      </c>
      <c r="AN137" s="47">
        <f t="shared" si="29"/>
        <v>4</v>
      </c>
      <c r="AP137" s="37" t="s">
        <v>115</v>
      </c>
      <c r="AQ137" s="2">
        <v>55</v>
      </c>
      <c r="AR137" s="2">
        <v>46</v>
      </c>
      <c r="AS137" s="2">
        <v>96</v>
      </c>
      <c r="AT137" s="2">
        <v>64</v>
      </c>
      <c r="AU137" s="2">
        <v>39</v>
      </c>
      <c r="AV137" s="2">
        <v>19</v>
      </c>
      <c r="AW137" s="2">
        <v>319</v>
      </c>
      <c r="AX137" s="2" t="s">
        <v>115</v>
      </c>
      <c r="AY137" s="2">
        <v>55</v>
      </c>
      <c r="AZ137" s="2">
        <v>46</v>
      </c>
      <c r="BA137" s="2">
        <v>96</v>
      </c>
      <c r="BB137" s="2">
        <v>64</v>
      </c>
      <c r="BC137" s="2">
        <v>39</v>
      </c>
      <c r="BD137" s="2">
        <v>2.95</v>
      </c>
      <c r="BE137" s="2">
        <v>1.27</v>
      </c>
      <c r="BF137" s="2">
        <v>3</v>
      </c>
      <c r="BG137" s="2">
        <v>3</v>
      </c>
    </row>
    <row r="138" spans="1:59" s="2" customFormat="1" ht="32.25" customHeight="1" x14ac:dyDescent="0.25">
      <c r="A138" s="38">
        <v>22</v>
      </c>
      <c r="B138" s="139" t="s">
        <v>116</v>
      </c>
      <c r="C138" s="140"/>
      <c r="D138" s="140"/>
      <c r="E138" s="140"/>
      <c r="F138" s="140"/>
      <c r="G138" s="140"/>
      <c r="H138" s="140"/>
      <c r="I138" s="140"/>
      <c r="J138" s="140"/>
      <c r="K138" s="140"/>
      <c r="L138" s="140"/>
      <c r="M138" s="140"/>
      <c r="N138" s="140"/>
      <c r="O138" s="140"/>
      <c r="P138" s="140"/>
      <c r="Q138" s="140"/>
      <c r="R138" s="140"/>
      <c r="S138" s="140"/>
      <c r="T138" s="140"/>
      <c r="U138" s="140"/>
      <c r="V138" s="39">
        <f t="shared" si="30"/>
        <v>26</v>
      </c>
      <c r="W138" s="39">
        <f t="shared" si="25"/>
        <v>25</v>
      </c>
      <c r="X138" s="39">
        <f t="shared" si="25"/>
        <v>76</v>
      </c>
      <c r="Y138" s="39">
        <f t="shared" si="25"/>
        <v>107</v>
      </c>
      <c r="Z138" s="39">
        <f t="shared" si="25"/>
        <v>34</v>
      </c>
      <c r="AA138" s="39">
        <f t="shared" si="25"/>
        <v>51</v>
      </c>
      <c r="AB138" s="65">
        <f t="shared" si="31"/>
        <v>319</v>
      </c>
      <c r="AC138" s="41">
        <f t="shared" si="26"/>
        <v>8.1504702194357362E-2</v>
      </c>
      <c r="AD138" s="41">
        <f t="shared" si="26"/>
        <v>7.8369905956112859E-2</v>
      </c>
      <c r="AE138" s="41">
        <f t="shared" si="26"/>
        <v>0.23824451410658307</v>
      </c>
      <c r="AF138" s="41">
        <f t="shared" si="26"/>
        <v>0.33542319749216298</v>
      </c>
      <c r="AG138" s="41">
        <f t="shared" si="26"/>
        <v>0.10658307210031348</v>
      </c>
      <c r="AH138" s="42">
        <f t="shared" si="26"/>
        <v>0.15987460815047022</v>
      </c>
      <c r="AI138" s="43">
        <f t="shared" si="27"/>
        <v>0.19029850746268656</v>
      </c>
      <c r="AJ138" s="44">
        <f t="shared" si="28"/>
        <v>0.80970149253731338</v>
      </c>
      <c r="AK138" s="45">
        <f t="shared" si="32"/>
        <v>3.37</v>
      </c>
      <c r="AL138" s="46">
        <f t="shared" si="29"/>
        <v>1.1200000000000001</v>
      </c>
      <c r="AM138" s="47">
        <f t="shared" si="29"/>
        <v>4</v>
      </c>
      <c r="AN138" s="47">
        <f t="shared" si="29"/>
        <v>4</v>
      </c>
      <c r="AP138" s="37" t="s">
        <v>117</v>
      </c>
      <c r="AQ138" s="2">
        <v>53</v>
      </c>
      <c r="AR138" s="2">
        <v>50</v>
      </c>
      <c r="AS138" s="2">
        <v>104</v>
      </c>
      <c r="AT138" s="2">
        <v>69</v>
      </c>
      <c r="AU138" s="2">
        <v>37</v>
      </c>
      <c r="AV138" s="2">
        <v>6</v>
      </c>
      <c r="AW138" s="2">
        <v>319</v>
      </c>
      <c r="AX138" s="2" t="s">
        <v>117</v>
      </c>
      <c r="AY138" s="2">
        <v>53</v>
      </c>
      <c r="AZ138" s="2">
        <v>50</v>
      </c>
      <c r="BA138" s="2">
        <v>104</v>
      </c>
      <c r="BB138" s="2">
        <v>69</v>
      </c>
      <c r="BC138" s="2">
        <v>37</v>
      </c>
      <c r="BD138" s="2">
        <v>2.96</v>
      </c>
      <c r="BE138" s="2">
        <v>1.24</v>
      </c>
      <c r="BF138" s="2">
        <v>3</v>
      </c>
      <c r="BG138" s="2">
        <v>3</v>
      </c>
    </row>
    <row r="139" spans="1:59" s="2" customFormat="1" ht="39.75" customHeight="1" thickBot="1" x14ac:dyDescent="0.3">
      <c r="A139" s="153" t="s">
        <v>118</v>
      </c>
      <c r="B139" s="153"/>
      <c r="C139" s="153"/>
      <c r="D139" s="153"/>
      <c r="E139" s="153"/>
      <c r="F139" s="153"/>
      <c r="G139" s="153"/>
      <c r="H139" s="153"/>
      <c r="I139" s="153"/>
      <c r="J139" s="153"/>
      <c r="K139" s="153"/>
      <c r="L139" s="153"/>
      <c r="M139" s="153"/>
      <c r="N139" s="153"/>
      <c r="O139" s="153"/>
      <c r="P139" s="153"/>
      <c r="Q139" s="153"/>
      <c r="R139" s="153"/>
      <c r="S139" s="153"/>
      <c r="T139" s="153"/>
      <c r="U139" s="153"/>
      <c r="V139" s="49">
        <f t="shared" ref="V139:AB139" si="33">SUM(V132:V138)</f>
        <v>191</v>
      </c>
      <c r="W139" s="49">
        <f t="shared" si="33"/>
        <v>248</v>
      </c>
      <c r="X139" s="49">
        <f t="shared" si="33"/>
        <v>544</v>
      </c>
      <c r="Y139" s="49">
        <f t="shared" si="33"/>
        <v>755</v>
      </c>
      <c r="Z139" s="49">
        <f t="shared" si="33"/>
        <v>392</v>
      </c>
      <c r="AA139" s="49">
        <f t="shared" si="33"/>
        <v>103</v>
      </c>
      <c r="AB139" s="50">
        <f t="shared" si="33"/>
        <v>2233</v>
      </c>
      <c r="AC139" s="51">
        <f t="shared" si="26"/>
        <v>8.5535154500671742E-2</v>
      </c>
      <c r="AD139" s="51">
        <f t="shared" si="26"/>
        <v>0.11106135244066279</v>
      </c>
      <c r="AE139" s="51">
        <f t="shared" si="26"/>
        <v>0.24361845051500225</v>
      </c>
      <c r="AF139" s="51">
        <f t="shared" si="26"/>
        <v>0.33811016569637259</v>
      </c>
      <c r="AG139" s="51">
        <f t="shared" si="26"/>
        <v>0.17554858934169279</v>
      </c>
      <c r="AH139" s="52">
        <f t="shared" si="26"/>
        <v>4.612628750559785E-2</v>
      </c>
      <c r="AI139" s="53">
        <f t="shared" si="27"/>
        <v>0.20610328638497652</v>
      </c>
      <c r="AJ139" s="54">
        <f t="shared" si="28"/>
        <v>0.79389671361502345</v>
      </c>
      <c r="AK139" s="55">
        <f>AVERAGE(AK132:AK138)</f>
        <v>3.4257142857142857</v>
      </c>
      <c r="AL139" s="56"/>
      <c r="AM139" s="50">
        <f>MEDIAN(AM132:AM138)</f>
        <v>4</v>
      </c>
      <c r="AN139" s="57"/>
      <c r="AP139" s="37" t="s">
        <v>119</v>
      </c>
      <c r="AQ139" s="2">
        <v>42</v>
      </c>
      <c r="AR139" s="2">
        <v>44</v>
      </c>
      <c r="AS139" s="2">
        <v>102</v>
      </c>
      <c r="AT139" s="2">
        <v>66</v>
      </c>
      <c r="AU139" s="2">
        <v>49</v>
      </c>
      <c r="AV139" s="2">
        <v>16</v>
      </c>
      <c r="AW139" s="2">
        <v>319</v>
      </c>
      <c r="AX139" s="2" t="s">
        <v>119</v>
      </c>
      <c r="AY139" s="2">
        <v>42</v>
      </c>
      <c r="AZ139" s="2">
        <v>44</v>
      </c>
      <c r="BA139" s="2">
        <v>102</v>
      </c>
      <c r="BB139" s="2">
        <v>66</v>
      </c>
      <c r="BC139" s="2">
        <v>49</v>
      </c>
      <c r="BD139" s="2">
        <v>3.12</v>
      </c>
      <c r="BE139" s="2">
        <v>1.25</v>
      </c>
      <c r="BF139" s="2">
        <v>3</v>
      </c>
      <c r="BG139" s="2">
        <v>3</v>
      </c>
    </row>
    <row r="140" spans="1:59" s="2" customFormat="1" ht="31.5" customHeight="1" thickBot="1" x14ac:dyDescent="0.3">
      <c r="A140" s="154"/>
      <c r="B140" s="154"/>
      <c r="C140" s="154"/>
      <c r="D140" s="154"/>
      <c r="E140" s="66"/>
      <c r="F140" s="67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59"/>
      <c r="W140" s="59"/>
      <c r="X140" s="59"/>
      <c r="Y140" s="59"/>
      <c r="Z140" s="59"/>
      <c r="AA140" s="59"/>
      <c r="AB140" s="59"/>
      <c r="AC140" s="59"/>
      <c r="AD140" s="59"/>
      <c r="AE140" s="59"/>
      <c r="AF140" s="59"/>
      <c r="AG140" s="59"/>
      <c r="AH140" s="59"/>
      <c r="AI140" s="59"/>
      <c r="AJ140" s="59"/>
      <c r="AK140" s="59"/>
      <c r="AL140" s="59"/>
      <c r="AM140" s="59"/>
      <c r="AN140" s="59"/>
      <c r="AP140" s="37" t="s">
        <v>120</v>
      </c>
      <c r="AQ140" s="2">
        <v>62</v>
      </c>
      <c r="AR140" s="2">
        <v>61</v>
      </c>
      <c r="AS140" s="2">
        <v>82</v>
      </c>
      <c r="AT140" s="2">
        <v>65</v>
      </c>
      <c r="AU140" s="2">
        <v>33</v>
      </c>
      <c r="AV140" s="2">
        <v>16</v>
      </c>
      <c r="AW140" s="2">
        <v>319</v>
      </c>
      <c r="AX140" s="2" t="s">
        <v>120</v>
      </c>
      <c r="AY140" s="2">
        <v>62</v>
      </c>
      <c r="AZ140" s="2">
        <v>61</v>
      </c>
      <c r="BA140" s="2">
        <v>82</v>
      </c>
      <c r="BB140" s="2">
        <v>65</v>
      </c>
      <c r="BC140" s="2">
        <v>33</v>
      </c>
      <c r="BD140" s="2">
        <v>2.82</v>
      </c>
      <c r="BE140" s="2">
        <v>1.28</v>
      </c>
      <c r="BF140" s="2">
        <v>3</v>
      </c>
      <c r="BG140" s="2">
        <v>3</v>
      </c>
    </row>
    <row r="141" spans="1:59" s="2" customFormat="1" ht="54.75" customHeight="1" x14ac:dyDescent="0.25">
      <c r="A141" s="29"/>
      <c r="B141" s="138" t="s">
        <v>121</v>
      </c>
      <c r="C141" s="138"/>
      <c r="D141" s="138"/>
      <c r="E141" s="138"/>
      <c r="F141" s="138"/>
      <c r="G141" s="138"/>
      <c r="H141" s="138"/>
      <c r="I141" s="138"/>
      <c r="J141" s="138"/>
      <c r="K141" s="138"/>
      <c r="L141" s="138"/>
      <c r="M141" s="138"/>
      <c r="N141" s="138"/>
      <c r="O141" s="138"/>
      <c r="P141" s="138"/>
      <c r="Q141" s="138"/>
      <c r="R141" s="138"/>
      <c r="S141" s="138"/>
      <c r="T141" s="138"/>
      <c r="U141" s="138"/>
      <c r="V141" s="30">
        <v>1</v>
      </c>
      <c r="W141" s="30">
        <v>2</v>
      </c>
      <c r="X141" s="30">
        <v>3</v>
      </c>
      <c r="Y141" s="30">
        <v>4</v>
      </c>
      <c r="Z141" s="30">
        <v>5</v>
      </c>
      <c r="AA141" s="30" t="s">
        <v>49</v>
      </c>
      <c r="AB141" s="64" t="s">
        <v>50</v>
      </c>
      <c r="AC141" s="30">
        <v>1</v>
      </c>
      <c r="AD141" s="30">
        <v>2</v>
      </c>
      <c r="AE141" s="30">
        <v>3</v>
      </c>
      <c r="AF141" s="30">
        <v>4</v>
      </c>
      <c r="AG141" s="30">
        <v>5</v>
      </c>
      <c r="AH141" s="32" t="s">
        <v>49</v>
      </c>
      <c r="AI141" s="33" t="s">
        <v>51</v>
      </c>
      <c r="AJ141" s="34" t="s">
        <v>52</v>
      </c>
      <c r="AK141" s="35" t="s">
        <v>53</v>
      </c>
      <c r="AL141" s="36" t="s">
        <v>54</v>
      </c>
      <c r="AM141" s="36" t="s">
        <v>55</v>
      </c>
      <c r="AN141" s="36" t="s">
        <v>56</v>
      </c>
      <c r="AP141" s="37" t="s">
        <v>122</v>
      </c>
      <c r="AQ141" s="2">
        <v>27</v>
      </c>
      <c r="AR141" s="2">
        <v>24</v>
      </c>
      <c r="AS141" s="2">
        <v>74</v>
      </c>
      <c r="AT141" s="2">
        <v>65</v>
      </c>
      <c r="AU141" s="2">
        <v>87</v>
      </c>
      <c r="AV141" s="2">
        <v>42</v>
      </c>
      <c r="AW141" s="2">
        <v>319</v>
      </c>
      <c r="AX141" s="2" t="s">
        <v>122</v>
      </c>
      <c r="AY141" s="2">
        <v>27</v>
      </c>
      <c r="AZ141" s="2">
        <v>24</v>
      </c>
      <c r="BA141" s="2">
        <v>74</v>
      </c>
      <c r="BB141" s="2">
        <v>65</v>
      </c>
      <c r="BC141" s="2">
        <v>87</v>
      </c>
      <c r="BD141" s="2">
        <v>3.58</v>
      </c>
      <c r="BE141" s="2">
        <v>1.28</v>
      </c>
      <c r="BF141" s="2">
        <v>4</v>
      </c>
      <c r="BG141" s="2">
        <v>5</v>
      </c>
    </row>
    <row r="142" spans="1:59" s="2" customFormat="1" ht="20.100000000000001" customHeight="1" x14ac:dyDescent="0.25">
      <c r="A142" s="38">
        <v>23</v>
      </c>
      <c r="B142" s="139" t="s">
        <v>123</v>
      </c>
      <c r="C142" s="140"/>
      <c r="D142" s="140"/>
      <c r="E142" s="140"/>
      <c r="F142" s="140"/>
      <c r="G142" s="140"/>
      <c r="H142" s="140"/>
      <c r="I142" s="140"/>
      <c r="J142" s="140"/>
      <c r="K142" s="140"/>
      <c r="L142" s="140"/>
      <c r="M142" s="140"/>
      <c r="N142" s="140"/>
      <c r="O142" s="140"/>
      <c r="P142" s="140"/>
      <c r="Q142" s="140"/>
      <c r="R142" s="140"/>
      <c r="S142" s="140"/>
      <c r="T142" s="140"/>
      <c r="U142" s="140"/>
      <c r="V142" s="39">
        <f>AQ130</f>
        <v>9</v>
      </c>
      <c r="W142" s="39">
        <f t="shared" ref="W142:AA143" si="34">AR130</f>
        <v>20</v>
      </c>
      <c r="X142" s="39">
        <f t="shared" si="34"/>
        <v>41</v>
      </c>
      <c r="Y142" s="39">
        <f t="shared" si="34"/>
        <v>111</v>
      </c>
      <c r="Z142" s="39">
        <f t="shared" si="34"/>
        <v>134</v>
      </c>
      <c r="AA142" s="39">
        <f t="shared" si="34"/>
        <v>4</v>
      </c>
      <c r="AB142" s="65">
        <f>SUM(V142:AA142)</f>
        <v>319</v>
      </c>
      <c r="AC142" s="41">
        <f t="shared" ref="AC142:AH144" si="35">V142/$AB142</f>
        <v>2.8213166144200628E-2</v>
      </c>
      <c r="AD142" s="41">
        <f t="shared" si="35"/>
        <v>6.2695924764890276E-2</v>
      </c>
      <c r="AE142" s="41">
        <f t="shared" si="35"/>
        <v>0.12852664576802508</v>
      </c>
      <c r="AF142" s="41">
        <f t="shared" si="35"/>
        <v>0.34796238244514105</v>
      </c>
      <c r="AG142" s="41">
        <f t="shared" si="35"/>
        <v>0.42006269592476492</v>
      </c>
      <c r="AH142" s="42">
        <f t="shared" si="35"/>
        <v>1.2539184952978056E-2</v>
      </c>
      <c r="AI142" s="43">
        <f>(V142+W142)/(V142+W142+X142+Y142+Z142)</f>
        <v>9.2063492063492069E-2</v>
      </c>
      <c r="AJ142" s="44">
        <f>(X142+Y142+Z142)/(V142+W142+X142+Y142+Z142)</f>
        <v>0.90793650793650793</v>
      </c>
      <c r="AK142" s="45">
        <f>BD130</f>
        <v>4.08</v>
      </c>
      <c r="AL142" s="46">
        <f t="shared" ref="AL142:AN143" si="36">BE130</f>
        <v>1.03</v>
      </c>
      <c r="AM142" s="47">
        <f t="shared" si="36"/>
        <v>4</v>
      </c>
      <c r="AN142" s="47">
        <f t="shared" si="36"/>
        <v>5</v>
      </c>
      <c r="AP142" s="37" t="s">
        <v>124</v>
      </c>
      <c r="AQ142" s="2">
        <v>21</v>
      </c>
      <c r="AR142" s="2">
        <v>33</v>
      </c>
      <c r="AS142" s="2">
        <v>57</v>
      </c>
      <c r="AT142" s="2">
        <v>139</v>
      </c>
      <c r="AU142" s="2">
        <v>64</v>
      </c>
      <c r="AV142" s="2">
        <v>5</v>
      </c>
      <c r="AW142" s="2">
        <v>319</v>
      </c>
      <c r="AX142" s="2" t="s">
        <v>124</v>
      </c>
      <c r="AY142" s="2">
        <v>21</v>
      </c>
      <c r="AZ142" s="2">
        <v>33</v>
      </c>
      <c r="BA142" s="2">
        <v>57</v>
      </c>
      <c r="BB142" s="2">
        <v>139</v>
      </c>
      <c r="BC142" s="2">
        <v>64</v>
      </c>
      <c r="BD142" s="2">
        <v>3.61</v>
      </c>
      <c r="BE142" s="2">
        <v>1.1200000000000001</v>
      </c>
      <c r="BF142" s="2">
        <v>4</v>
      </c>
      <c r="BG142" s="2">
        <v>4</v>
      </c>
    </row>
    <row r="143" spans="1:59" s="2" customFormat="1" ht="20.100000000000001" customHeight="1" x14ac:dyDescent="0.25">
      <c r="A143" s="38">
        <v>24</v>
      </c>
      <c r="B143" s="139" t="s">
        <v>125</v>
      </c>
      <c r="C143" s="140"/>
      <c r="D143" s="140"/>
      <c r="E143" s="140"/>
      <c r="F143" s="140"/>
      <c r="G143" s="140"/>
      <c r="H143" s="140"/>
      <c r="I143" s="140"/>
      <c r="J143" s="140"/>
      <c r="K143" s="140"/>
      <c r="L143" s="140"/>
      <c r="M143" s="140"/>
      <c r="N143" s="140"/>
      <c r="O143" s="140"/>
      <c r="P143" s="140"/>
      <c r="Q143" s="140"/>
      <c r="R143" s="140"/>
      <c r="S143" s="140"/>
      <c r="T143" s="140"/>
      <c r="U143" s="140"/>
      <c r="V143" s="39">
        <f>AQ131</f>
        <v>9</v>
      </c>
      <c r="W143" s="39">
        <f t="shared" si="34"/>
        <v>20</v>
      </c>
      <c r="X143" s="39">
        <f t="shared" si="34"/>
        <v>44</v>
      </c>
      <c r="Y143" s="39">
        <f t="shared" si="34"/>
        <v>110</v>
      </c>
      <c r="Z143" s="39">
        <f t="shared" si="34"/>
        <v>134</v>
      </c>
      <c r="AA143" s="39">
        <f t="shared" si="34"/>
        <v>2</v>
      </c>
      <c r="AB143" s="65">
        <f>SUM(V143:AA143)</f>
        <v>319</v>
      </c>
      <c r="AC143" s="41">
        <f t="shared" si="35"/>
        <v>2.8213166144200628E-2</v>
      </c>
      <c r="AD143" s="41">
        <f t="shared" si="35"/>
        <v>6.2695924764890276E-2</v>
      </c>
      <c r="AE143" s="41">
        <f t="shared" si="35"/>
        <v>0.13793103448275862</v>
      </c>
      <c r="AF143" s="41">
        <f t="shared" si="35"/>
        <v>0.34482758620689657</v>
      </c>
      <c r="AG143" s="41">
        <f t="shared" si="35"/>
        <v>0.42006269592476492</v>
      </c>
      <c r="AH143" s="42">
        <f t="shared" si="35"/>
        <v>6.269592476489028E-3</v>
      </c>
      <c r="AI143" s="43">
        <f>(V143+W143)/(V143+W143+X143+Y143+Z143)</f>
        <v>9.1482649842271294E-2</v>
      </c>
      <c r="AJ143" s="44">
        <f>(X143+Y143+Z143)/(V143+W143+X143+Y143+Z143)</f>
        <v>0.90851735015772872</v>
      </c>
      <c r="AK143" s="45">
        <f>BD131</f>
        <v>4.07</v>
      </c>
      <c r="AL143" s="46">
        <f t="shared" si="36"/>
        <v>1.03</v>
      </c>
      <c r="AM143" s="47">
        <f t="shared" si="36"/>
        <v>4</v>
      </c>
      <c r="AN143" s="47">
        <f t="shared" si="36"/>
        <v>5</v>
      </c>
      <c r="AP143" s="37" t="s">
        <v>126</v>
      </c>
      <c r="AQ143" s="2">
        <v>28</v>
      </c>
      <c r="AR143" s="2">
        <v>39</v>
      </c>
      <c r="AS143" s="2">
        <v>65</v>
      </c>
      <c r="AT143" s="2">
        <v>103</v>
      </c>
      <c r="AU143" s="2">
        <v>36</v>
      </c>
      <c r="AV143" s="2">
        <v>48</v>
      </c>
      <c r="AW143" s="2">
        <v>319</v>
      </c>
      <c r="AX143" s="2" t="s">
        <v>126</v>
      </c>
      <c r="AY143" s="2">
        <v>28</v>
      </c>
      <c r="AZ143" s="2">
        <v>39</v>
      </c>
      <c r="BA143" s="2">
        <v>65</v>
      </c>
      <c r="BB143" s="2">
        <v>103</v>
      </c>
      <c r="BC143" s="2">
        <v>36</v>
      </c>
      <c r="BD143" s="2">
        <v>3.3</v>
      </c>
      <c r="BE143" s="2">
        <v>1.18</v>
      </c>
      <c r="BF143" s="2">
        <v>4</v>
      </c>
      <c r="BG143" s="2">
        <v>4</v>
      </c>
    </row>
    <row r="144" spans="1:59" s="2" customFormat="1" ht="39.75" customHeight="1" thickBot="1" x14ac:dyDescent="0.3">
      <c r="A144" s="153" t="s">
        <v>127</v>
      </c>
      <c r="B144" s="153"/>
      <c r="C144" s="153"/>
      <c r="D144" s="153"/>
      <c r="E144" s="153"/>
      <c r="F144" s="153"/>
      <c r="G144" s="153"/>
      <c r="H144" s="153"/>
      <c r="I144" s="153"/>
      <c r="J144" s="153"/>
      <c r="K144" s="153"/>
      <c r="L144" s="153"/>
      <c r="M144" s="153"/>
      <c r="N144" s="153"/>
      <c r="O144" s="153"/>
      <c r="P144" s="153"/>
      <c r="Q144" s="153"/>
      <c r="R144" s="153"/>
      <c r="S144" s="153"/>
      <c r="T144" s="153"/>
      <c r="U144" s="153"/>
      <c r="V144" s="49">
        <f t="shared" ref="V144:AB144" si="37">SUM(V142:V143)</f>
        <v>18</v>
      </c>
      <c r="W144" s="49">
        <f t="shared" si="37"/>
        <v>40</v>
      </c>
      <c r="X144" s="49">
        <f t="shared" si="37"/>
        <v>85</v>
      </c>
      <c r="Y144" s="49">
        <f t="shared" si="37"/>
        <v>221</v>
      </c>
      <c r="Z144" s="49">
        <f t="shared" si="37"/>
        <v>268</v>
      </c>
      <c r="AA144" s="49">
        <f t="shared" si="37"/>
        <v>6</v>
      </c>
      <c r="AB144" s="50">
        <f t="shared" si="37"/>
        <v>638</v>
      </c>
      <c r="AC144" s="51">
        <f t="shared" si="35"/>
        <v>2.8213166144200628E-2</v>
      </c>
      <c r="AD144" s="51">
        <f t="shared" si="35"/>
        <v>6.2695924764890276E-2</v>
      </c>
      <c r="AE144" s="51">
        <f t="shared" si="35"/>
        <v>0.13322884012539185</v>
      </c>
      <c r="AF144" s="51">
        <f t="shared" si="35"/>
        <v>0.34639498432601878</v>
      </c>
      <c r="AG144" s="51">
        <f t="shared" si="35"/>
        <v>0.42006269592476492</v>
      </c>
      <c r="AH144" s="52">
        <f t="shared" si="35"/>
        <v>9.4043887147335428E-3</v>
      </c>
      <c r="AI144" s="53">
        <f>(V144+W144)/(V144+W144+X144+Y144+Z144)</f>
        <v>9.1772151898734181E-2</v>
      </c>
      <c r="AJ144" s="54">
        <f>(X144+Y144+Z144)/(V144+W144+X144+Y144+Z144)</f>
        <v>0.90822784810126578</v>
      </c>
      <c r="AK144" s="55">
        <f>AVERAGE(AK142:AK143)</f>
        <v>4.0750000000000002</v>
      </c>
      <c r="AL144" s="56"/>
      <c r="AM144" s="50">
        <f>MEDIAN(AM142:AM143)</f>
        <v>4</v>
      </c>
      <c r="AN144" s="57"/>
      <c r="AP144" s="37" t="s">
        <v>128</v>
      </c>
      <c r="AQ144" s="2">
        <v>25</v>
      </c>
      <c r="AR144" s="2">
        <v>34</v>
      </c>
      <c r="AS144" s="2">
        <v>63</v>
      </c>
      <c r="AT144" s="2">
        <v>85</v>
      </c>
      <c r="AU144" s="2">
        <v>44</v>
      </c>
      <c r="AV144" s="2">
        <v>68</v>
      </c>
      <c r="AW144" s="2">
        <v>319</v>
      </c>
      <c r="AX144" s="2" t="s">
        <v>128</v>
      </c>
      <c r="AY144" s="2">
        <v>25</v>
      </c>
      <c r="AZ144" s="2">
        <v>34</v>
      </c>
      <c r="BA144" s="2">
        <v>63</v>
      </c>
      <c r="BB144" s="2">
        <v>85</v>
      </c>
      <c r="BC144" s="2">
        <v>44</v>
      </c>
      <c r="BD144" s="2">
        <v>3.35</v>
      </c>
      <c r="BE144" s="2">
        <v>1.21</v>
      </c>
      <c r="BF144" s="2">
        <v>4</v>
      </c>
      <c r="BG144" s="2">
        <v>4</v>
      </c>
    </row>
    <row r="145" spans="1:59" s="2" customFormat="1" ht="31.5" customHeight="1" thickBot="1" x14ac:dyDescent="0.3">
      <c r="A145" s="154"/>
      <c r="B145" s="154"/>
      <c r="C145" s="154"/>
      <c r="D145" s="154"/>
      <c r="E145" s="69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P145" s="37" t="s">
        <v>129</v>
      </c>
      <c r="AQ145" s="48">
        <v>57</v>
      </c>
      <c r="AR145" s="2">
        <v>44</v>
      </c>
      <c r="AS145" s="2">
        <v>71</v>
      </c>
      <c r="AT145" s="2">
        <v>75</v>
      </c>
      <c r="AU145" s="2">
        <v>54</v>
      </c>
      <c r="AV145" s="2">
        <v>18</v>
      </c>
      <c r="AW145" s="2">
        <v>319</v>
      </c>
      <c r="AX145" s="2" t="s">
        <v>129</v>
      </c>
      <c r="AY145" s="2">
        <v>57</v>
      </c>
      <c r="AZ145" s="2">
        <v>44</v>
      </c>
      <c r="BA145" s="2">
        <v>71</v>
      </c>
      <c r="BB145" s="2">
        <v>75</v>
      </c>
      <c r="BC145" s="2">
        <v>54</v>
      </c>
      <c r="BD145" s="2">
        <v>3.08</v>
      </c>
      <c r="BE145" s="2">
        <v>1.37</v>
      </c>
      <c r="BF145" s="2">
        <v>3</v>
      </c>
      <c r="BG145" s="2">
        <v>4</v>
      </c>
    </row>
    <row r="146" spans="1:59" s="2" customFormat="1" ht="67.5" customHeight="1" x14ac:dyDescent="0.25">
      <c r="A146" s="29"/>
      <c r="B146" s="138" t="s">
        <v>130</v>
      </c>
      <c r="C146" s="138"/>
      <c r="D146" s="138"/>
      <c r="E146" s="138"/>
      <c r="F146" s="138"/>
      <c r="G146" s="138"/>
      <c r="H146" s="138"/>
      <c r="I146" s="138"/>
      <c r="J146" s="138"/>
      <c r="K146" s="138"/>
      <c r="L146" s="138"/>
      <c r="M146" s="138"/>
      <c r="N146" s="138"/>
      <c r="O146" s="138"/>
      <c r="P146" s="138"/>
      <c r="Q146" s="138"/>
      <c r="R146" s="138"/>
      <c r="S146" s="138"/>
      <c r="T146" s="138"/>
      <c r="U146" s="155"/>
      <c r="V146" s="30">
        <v>1</v>
      </c>
      <c r="W146" s="30">
        <v>2</v>
      </c>
      <c r="X146" s="30">
        <v>3</v>
      </c>
      <c r="Y146" s="30">
        <v>4</v>
      </c>
      <c r="Z146" s="30">
        <v>5</v>
      </c>
      <c r="AA146" s="30" t="s">
        <v>49</v>
      </c>
      <c r="AB146" s="64" t="s">
        <v>50</v>
      </c>
      <c r="AC146" s="30">
        <v>1</v>
      </c>
      <c r="AD146" s="30">
        <v>2</v>
      </c>
      <c r="AE146" s="30">
        <v>3</v>
      </c>
      <c r="AF146" s="30">
        <v>4</v>
      </c>
      <c r="AG146" s="30">
        <v>5</v>
      </c>
      <c r="AH146" s="32" t="s">
        <v>49</v>
      </c>
      <c r="AI146" s="33" t="s">
        <v>51</v>
      </c>
      <c r="AJ146" s="34" t="s">
        <v>52</v>
      </c>
      <c r="AK146" s="35" t="s">
        <v>53</v>
      </c>
      <c r="AL146" s="36" t="s">
        <v>54</v>
      </c>
      <c r="AM146" s="36" t="s">
        <v>55</v>
      </c>
      <c r="AN146" s="36" t="s">
        <v>56</v>
      </c>
      <c r="AP146" s="37" t="s">
        <v>131</v>
      </c>
      <c r="AQ146" s="2">
        <v>65</v>
      </c>
      <c r="AR146" s="2">
        <v>56</v>
      </c>
      <c r="AS146" s="2">
        <v>68</v>
      </c>
      <c r="AT146" s="2">
        <v>61</v>
      </c>
      <c r="AU146" s="2">
        <v>35</v>
      </c>
      <c r="AV146" s="2">
        <v>34</v>
      </c>
      <c r="AW146" s="2">
        <v>319</v>
      </c>
      <c r="AX146" s="2" t="s">
        <v>131</v>
      </c>
      <c r="AY146" s="2">
        <v>65</v>
      </c>
      <c r="AZ146" s="2">
        <v>56</v>
      </c>
      <c r="BA146" s="2">
        <v>68</v>
      </c>
      <c r="BB146" s="2">
        <v>61</v>
      </c>
      <c r="BC146" s="2">
        <v>35</v>
      </c>
      <c r="BD146" s="2">
        <v>2.81</v>
      </c>
      <c r="BE146" s="2">
        <v>1.34</v>
      </c>
      <c r="BF146" s="2">
        <v>3</v>
      </c>
      <c r="BG146" s="2">
        <v>3</v>
      </c>
    </row>
    <row r="147" spans="1:59" s="2" customFormat="1" ht="18" customHeight="1" x14ac:dyDescent="0.25">
      <c r="A147" s="38">
        <v>25</v>
      </c>
      <c r="B147" s="139" t="s">
        <v>132</v>
      </c>
      <c r="C147" s="140"/>
      <c r="D147" s="140"/>
      <c r="E147" s="140"/>
      <c r="F147" s="140"/>
      <c r="G147" s="140"/>
      <c r="H147" s="140"/>
      <c r="I147" s="140"/>
      <c r="J147" s="140"/>
      <c r="K147" s="140"/>
      <c r="L147" s="140"/>
      <c r="M147" s="140"/>
      <c r="N147" s="140"/>
      <c r="O147" s="140"/>
      <c r="P147" s="140"/>
      <c r="Q147" s="140"/>
      <c r="R147" s="140"/>
      <c r="S147" s="140"/>
      <c r="T147" s="140"/>
      <c r="U147" s="140"/>
      <c r="V147" s="39">
        <f>AQ132</f>
        <v>13</v>
      </c>
      <c r="W147" s="39">
        <f t="shared" ref="W147:AA151" si="38">AR132</f>
        <v>23</v>
      </c>
      <c r="X147" s="39">
        <f t="shared" si="38"/>
        <v>63</v>
      </c>
      <c r="Y147" s="39">
        <f t="shared" si="38"/>
        <v>122</v>
      </c>
      <c r="Z147" s="39">
        <f t="shared" si="38"/>
        <v>92</v>
      </c>
      <c r="AA147" s="39">
        <f t="shared" si="38"/>
        <v>6</v>
      </c>
      <c r="AB147" s="65">
        <f>SUM(V147:AA147)</f>
        <v>319</v>
      </c>
      <c r="AC147" s="41">
        <f t="shared" ref="AC147:AH152" si="39">V147/$AB147</f>
        <v>4.0752351097178681E-2</v>
      </c>
      <c r="AD147" s="41">
        <f t="shared" si="39"/>
        <v>7.2100313479623826E-2</v>
      </c>
      <c r="AE147" s="41">
        <f t="shared" si="39"/>
        <v>0.19749216300940439</v>
      </c>
      <c r="AF147" s="41">
        <f t="shared" si="39"/>
        <v>0.38244514106583072</v>
      </c>
      <c r="AG147" s="41">
        <f t="shared" si="39"/>
        <v>0.2884012539184953</v>
      </c>
      <c r="AH147" s="42">
        <f t="shared" si="39"/>
        <v>1.8808777429467086E-2</v>
      </c>
      <c r="AI147" s="43">
        <f t="shared" ref="AI147:AI152" si="40">(V147+W147)/(V147+W147+X147+Y147+Z147)</f>
        <v>0.11501597444089456</v>
      </c>
      <c r="AJ147" s="44">
        <f t="shared" ref="AJ147:AJ152" si="41">(X147+Y147+Z147)/(V147+W147+X147+Y147+Z147)</f>
        <v>0.88498402555910538</v>
      </c>
      <c r="AK147" s="45">
        <f>BD132</f>
        <v>3.82</v>
      </c>
      <c r="AL147" s="46">
        <f t="shared" ref="AL147:AN151" si="42">BE132</f>
        <v>1.07</v>
      </c>
      <c r="AM147" s="47">
        <f t="shared" si="42"/>
        <v>4</v>
      </c>
      <c r="AN147" s="47">
        <f t="shared" si="42"/>
        <v>4</v>
      </c>
      <c r="AP147" s="37" t="s">
        <v>133</v>
      </c>
      <c r="AQ147" s="2">
        <v>15</v>
      </c>
      <c r="AR147" s="2">
        <v>34</v>
      </c>
      <c r="AS147" s="2">
        <v>68</v>
      </c>
      <c r="AT147" s="2">
        <v>109</v>
      </c>
      <c r="AU147" s="2">
        <v>78</v>
      </c>
      <c r="AV147" s="2">
        <v>15</v>
      </c>
      <c r="AW147" s="2">
        <v>319</v>
      </c>
      <c r="AX147" s="2" t="s">
        <v>133</v>
      </c>
      <c r="AY147" s="2">
        <v>15</v>
      </c>
      <c r="AZ147" s="2">
        <v>34</v>
      </c>
      <c r="BA147" s="2">
        <v>68</v>
      </c>
      <c r="BB147" s="2">
        <v>109</v>
      </c>
      <c r="BC147" s="2">
        <v>78</v>
      </c>
      <c r="BD147" s="2">
        <v>3.66</v>
      </c>
      <c r="BE147" s="2">
        <v>1.1200000000000001</v>
      </c>
      <c r="BF147" s="2">
        <v>4</v>
      </c>
      <c r="BG147" s="2">
        <v>4</v>
      </c>
    </row>
    <row r="148" spans="1:59" s="2" customFormat="1" ht="18" customHeight="1" x14ac:dyDescent="0.25">
      <c r="A148" s="38">
        <v>26</v>
      </c>
      <c r="B148" s="139" t="s">
        <v>134</v>
      </c>
      <c r="C148" s="140"/>
      <c r="D148" s="140"/>
      <c r="E148" s="140"/>
      <c r="F148" s="140"/>
      <c r="G148" s="140"/>
      <c r="H148" s="140"/>
      <c r="I148" s="140"/>
      <c r="J148" s="140"/>
      <c r="K148" s="140"/>
      <c r="L148" s="140"/>
      <c r="M148" s="140"/>
      <c r="N148" s="140"/>
      <c r="O148" s="140"/>
      <c r="P148" s="140"/>
      <c r="Q148" s="140"/>
      <c r="R148" s="140"/>
      <c r="S148" s="140"/>
      <c r="T148" s="140"/>
      <c r="U148" s="140"/>
      <c r="V148" s="39">
        <f t="shared" ref="V148:V151" si="43">AQ133</f>
        <v>9</v>
      </c>
      <c r="W148" s="39">
        <f t="shared" si="38"/>
        <v>16</v>
      </c>
      <c r="X148" s="39">
        <f t="shared" si="38"/>
        <v>56</v>
      </c>
      <c r="Y148" s="39">
        <f t="shared" si="38"/>
        <v>120</v>
      </c>
      <c r="Z148" s="39">
        <f t="shared" si="38"/>
        <v>111</v>
      </c>
      <c r="AA148" s="39">
        <f t="shared" si="38"/>
        <v>7</v>
      </c>
      <c r="AB148" s="65">
        <f>SUM(V148:AA148)</f>
        <v>319</v>
      </c>
      <c r="AC148" s="41">
        <f t="shared" si="39"/>
        <v>2.8213166144200628E-2</v>
      </c>
      <c r="AD148" s="41">
        <f t="shared" si="39"/>
        <v>5.0156739811912224E-2</v>
      </c>
      <c r="AE148" s="41">
        <f t="shared" si="39"/>
        <v>0.17554858934169279</v>
      </c>
      <c r="AF148" s="41">
        <f t="shared" si="39"/>
        <v>0.37617554858934171</v>
      </c>
      <c r="AG148" s="41">
        <f t="shared" si="39"/>
        <v>0.34796238244514105</v>
      </c>
      <c r="AH148" s="42">
        <f t="shared" si="39"/>
        <v>2.1943573667711599E-2</v>
      </c>
      <c r="AI148" s="43">
        <f t="shared" si="40"/>
        <v>8.0128205128205135E-2</v>
      </c>
      <c r="AJ148" s="44">
        <f t="shared" si="41"/>
        <v>0.91987179487179482</v>
      </c>
      <c r="AK148" s="45">
        <f t="shared" ref="AK148:AK151" si="44">BD133</f>
        <v>3.99</v>
      </c>
      <c r="AL148" s="46">
        <f t="shared" si="42"/>
        <v>1</v>
      </c>
      <c r="AM148" s="47">
        <f t="shared" si="42"/>
        <v>4</v>
      </c>
      <c r="AN148" s="47">
        <f t="shared" si="42"/>
        <v>4</v>
      </c>
      <c r="AP148" s="37" t="s">
        <v>135</v>
      </c>
      <c r="AQ148" s="2">
        <v>3</v>
      </c>
      <c r="AR148" s="2">
        <v>3</v>
      </c>
      <c r="AS148" s="2">
        <v>44</v>
      </c>
      <c r="AT148" s="2">
        <v>100</v>
      </c>
      <c r="AU148" s="2">
        <v>165</v>
      </c>
      <c r="AV148" s="2">
        <v>4</v>
      </c>
      <c r="AW148" s="2">
        <v>319</v>
      </c>
      <c r="AX148" s="2" t="s">
        <v>135</v>
      </c>
      <c r="AY148" s="2">
        <v>3</v>
      </c>
      <c r="AZ148" s="2">
        <v>3</v>
      </c>
      <c r="BA148" s="2">
        <v>44</v>
      </c>
      <c r="BB148" s="2">
        <v>100</v>
      </c>
      <c r="BC148" s="2">
        <v>165</v>
      </c>
      <c r="BD148" s="2">
        <v>4.34</v>
      </c>
      <c r="BE148" s="2">
        <v>0.82</v>
      </c>
      <c r="BF148" s="2">
        <v>5</v>
      </c>
      <c r="BG148" s="2">
        <v>5</v>
      </c>
    </row>
    <row r="149" spans="1:59" s="2" customFormat="1" ht="18" customHeight="1" x14ac:dyDescent="0.25">
      <c r="A149" s="38">
        <v>27</v>
      </c>
      <c r="B149" s="139" t="s">
        <v>136</v>
      </c>
      <c r="C149" s="140"/>
      <c r="D149" s="140"/>
      <c r="E149" s="140"/>
      <c r="F149" s="140"/>
      <c r="G149" s="140"/>
      <c r="H149" s="140"/>
      <c r="I149" s="140"/>
      <c r="J149" s="140"/>
      <c r="K149" s="140"/>
      <c r="L149" s="140"/>
      <c r="M149" s="140"/>
      <c r="N149" s="140"/>
      <c r="O149" s="140"/>
      <c r="P149" s="140"/>
      <c r="Q149" s="140"/>
      <c r="R149" s="140"/>
      <c r="S149" s="140"/>
      <c r="T149" s="140"/>
      <c r="U149" s="140"/>
      <c r="V149" s="39">
        <f t="shared" si="43"/>
        <v>10</v>
      </c>
      <c r="W149" s="39">
        <f t="shared" si="38"/>
        <v>17</v>
      </c>
      <c r="X149" s="39">
        <f t="shared" si="38"/>
        <v>35</v>
      </c>
      <c r="Y149" s="39">
        <f t="shared" si="38"/>
        <v>113</v>
      </c>
      <c r="Z149" s="39">
        <f t="shared" si="38"/>
        <v>141</v>
      </c>
      <c r="AA149" s="39">
        <f t="shared" si="38"/>
        <v>3</v>
      </c>
      <c r="AB149" s="65">
        <f>SUM(V149:AA149)</f>
        <v>319</v>
      </c>
      <c r="AC149" s="41">
        <f t="shared" si="39"/>
        <v>3.1347962382445138E-2</v>
      </c>
      <c r="AD149" s="41">
        <f t="shared" si="39"/>
        <v>5.329153605015674E-2</v>
      </c>
      <c r="AE149" s="41">
        <f t="shared" si="39"/>
        <v>0.109717868338558</v>
      </c>
      <c r="AF149" s="41">
        <f t="shared" si="39"/>
        <v>0.35423197492163011</v>
      </c>
      <c r="AG149" s="41">
        <f t="shared" si="39"/>
        <v>0.44200626959247646</v>
      </c>
      <c r="AH149" s="42">
        <f t="shared" si="39"/>
        <v>9.4043887147335428E-3</v>
      </c>
      <c r="AI149" s="43">
        <f t="shared" si="40"/>
        <v>8.5443037974683542E-2</v>
      </c>
      <c r="AJ149" s="44">
        <f t="shared" si="41"/>
        <v>0.91455696202531644</v>
      </c>
      <c r="AK149" s="45">
        <f t="shared" si="44"/>
        <v>4.13</v>
      </c>
      <c r="AL149" s="46">
        <f t="shared" si="42"/>
        <v>1.02</v>
      </c>
      <c r="AM149" s="47">
        <f t="shared" si="42"/>
        <v>4</v>
      </c>
      <c r="AN149" s="47">
        <f t="shared" si="42"/>
        <v>5</v>
      </c>
      <c r="AP149" s="37" t="s">
        <v>137</v>
      </c>
      <c r="AQ149" s="2">
        <v>5</v>
      </c>
      <c r="AR149" s="2">
        <v>8</v>
      </c>
      <c r="AS149" s="2">
        <v>50</v>
      </c>
      <c r="AT149" s="2">
        <v>96</v>
      </c>
      <c r="AU149" s="2">
        <v>145</v>
      </c>
      <c r="AV149" s="2">
        <v>15</v>
      </c>
      <c r="AW149" s="2">
        <v>319</v>
      </c>
      <c r="AX149" s="2" t="s">
        <v>137</v>
      </c>
      <c r="AY149" s="2">
        <v>5</v>
      </c>
      <c r="AZ149" s="2">
        <v>8</v>
      </c>
      <c r="BA149" s="2">
        <v>50</v>
      </c>
      <c r="BB149" s="2">
        <v>96</v>
      </c>
      <c r="BC149" s="2">
        <v>145</v>
      </c>
      <c r="BD149" s="2">
        <v>4.21</v>
      </c>
      <c r="BE149" s="2">
        <v>0.92</v>
      </c>
      <c r="BF149" s="2">
        <v>4</v>
      </c>
      <c r="BG149" s="2">
        <v>5</v>
      </c>
    </row>
    <row r="150" spans="1:59" s="2" customFormat="1" ht="18" customHeight="1" x14ac:dyDescent="0.25">
      <c r="A150" s="38">
        <v>28</v>
      </c>
      <c r="B150" s="139" t="s">
        <v>138</v>
      </c>
      <c r="C150" s="140"/>
      <c r="D150" s="140"/>
      <c r="E150" s="140"/>
      <c r="F150" s="140"/>
      <c r="G150" s="140"/>
      <c r="H150" s="140"/>
      <c r="I150" s="140"/>
      <c r="J150" s="140"/>
      <c r="K150" s="140"/>
      <c r="L150" s="140"/>
      <c r="M150" s="140"/>
      <c r="N150" s="140"/>
      <c r="O150" s="140"/>
      <c r="P150" s="140"/>
      <c r="Q150" s="140"/>
      <c r="R150" s="140"/>
      <c r="S150" s="140"/>
      <c r="T150" s="140"/>
      <c r="U150" s="140"/>
      <c r="V150" s="39">
        <f t="shared" si="43"/>
        <v>9</v>
      </c>
      <c r="W150" s="39">
        <f t="shared" si="38"/>
        <v>15</v>
      </c>
      <c r="X150" s="39">
        <f t="shared" si="38"/>
        <v>38</v>
      </c>
      <c r="Y150" s="39">
        <f t="shared" si="38"/>
        <v>104</v>
      </c>
      <c r="Z150" s="39">
        <f t="shared" si="38"/>
        <v>150</v>
      </c>
      <c r="AA150" s="39">
        <f t="shared" si="38"/>
        <v>3</v>
      </c>
      <c r="AB150" s="65">
        <f>SUM(V150:AA150)</f>
        <v>319</v>
      </c>
      <c r="AC150" s="41">
        <f t="shared" si="39"/>
        <v>2.8213166144200628E-2</v>
      </c>
      <c r="AD150" s="41">
        <f t="shared" si="39"/>
        <v>4.7021943573667714E-2</v>
      </c>
      <c r="AE150" s="41">
        <f t="shared" si="39"/>
        <v>0.11912225705329153</v>
      </c>
      <c r="AF150" s="41">
        <f t="shared" si="39"/>
        <v>0.32601880877742945</v>
      </c>
      <c r="AG150" s="41">
        <f t="shared" si="39"/>
        <v>0.47021943573667713</v>
      </c>
      <c r="AH150" s="42">
        <f t="shared" si="39"/>
        <v>9.4043887147335428E-3</v>
      </c>
      <c r="AI150" s="43">
        <f t="shared" si="40"/>
        <v>7.5949367088607597E-2</v>
      </c>
      <c r="AJ150" s="44">
        <f t="shared" si="41"/>
        <v>0.92405063291139244</v>
      </c>
      <c r="AK150" s="45">
        <f t="shared" si="44"/>
        <v>4.17</v>
      </c>
      <c r="AL150" s="46">
        <f t="shared" si="42"/>
        <v>1.01</v>
      </c>
      <c r="AM150" s="47">
        <f t="shared" si="42"/>
        <v>4</v>
      </c>
      <c r="AN150" s="47">
        <f t="shared" si="42"/>
        <v>5</v>
      </c>
      <c r="AP150" s="37" t="s">
        <v>139</v>
      </c>
      <c r="AQ150" s="48">
        <v>11</v>
      </c>
      <c r="AR150" s="2">
        <v>32</v>
      </c>
      <c r="AS150" s="2">
        <v>55</v>
      </c>
      <c r="AT150" s="2">
        <v>163</v>
      </c>
      <c r="AU150" s="2">
        <v>55</v>
      </c>
      <c r="AV150" s="2">
        <v>3</v>
      </c>
      <c r="AW150" s="2">
        <v>319</v>
      </c>
      <c r="AX150" s="2" t="s">
        <v>139</v>
      </c>
      <c r="AY150" s="2">
        <v>11</v>
      </c>
      <c r="AZ150" s="2">
        <v>32</v>
      </c>
      <c r="BA150" s="2">
        <v>55</v>
      </c>
      <c r="BB150" s="2">
        <v>163</v>
      </c>
      <c r="BC150" s="2">
        <v>55</v>
      </c>
      <c r="BD150" s="2">
        <v>3.69</v>
      </c>
      <c r="BE150" s="2">
        <v>0.99</v>
      </c>
      <c r="BF150" s="2">
        <v>4</v>
      </c>
      <c r="BG150" s="2">
        <v>4</v>
      </c>
    </row>
    <row r="151" spans="1:59" s="2" customFormat="1" ht="18" customHeight="1" x14ac:dyDescent="0.25">
      <c r="A151" s="38">
        <v>29</v>
      </c>
      <c r="B151" s="139" t="s">
        <v>140</v>
      </c>
      <c r="C151" s="140"/>
      <c r="D151" s="140"/>
      <c r="E151" s="140"/>
      <c r="F151" s="140"/>
      <c r="G151" s="140"/>
      <c r="H151" s="140"/>
      <c r="I151" s="140"/>
      <c r="J151" s="140"/>
      <c r="K151" s="140"/>
      <c r="L151" s="140"/>
      <c r="M151" s="140"/>
      <c r="N151" s="140"/>
      <c r="O151" s="140"/>
      <c r="P151" s="140"/>
      <c r="Q151" s="140"/>
      <c r="R151" s="140"/>
      <c r="S151" s="140"/>
      <c r="T151" s="140"/>
      <c r="U151" s="140"/>
      <c r="V151" s="39">
        <f t="shared" si="43"/>
        <v>16</v>
      </c>
      <c r="W151" s="39">
        <f t="shared" si="38"/>
        <v>33</v>
      </c>
      <c r="X151" s="39">
        <f t="shared" si="38"/>
        <v>83</v>
      </c>
      <c r="Y151" s="39">
        <f t="shared" si="38"/>
        <v>110</v>
      </c>
      <c r="Z151" s="39">
        <f t="shared" si="38"/>
        <v>63</v>
      </c>
      <c r="AA151" s="39">
        <f t="shared" si="38"/>
        <v>14</v>
      </c>
      <c r="AB151" s="65">
        <f>SUM(V151:AA151)</f>
        <v>319</v>
      </c>
      <c r="AC151" s="41">
        <f t="shared" si="39"/>
        <v>5.0156739811912224E-2</v>
      </c>
      <c r="AD151" s="41">
        <f t="shared" si="39"/>
        <v>0.10344827586206896</v>
      </c>
      <c r="AE151" s="41">
        <f t="shared" si="39"/>
        <v>0.2601880877742947</v>
      </c>
      <c r="AF151" s="41">
        <f t="shared" si="39"/>
        <v>0.34482758620689657</v>
      </c>
      <c r="AG151" s="41">
        <f t="shared" si="39"/>
        <v>0.19749216300940439</v>
      </c>
      <c r="AH151" s="42">
        <f t="shared" si="39"/>
        <v>4.3887147335423198E-2</v>
      </c>
      <c r="AI151" s="43">
        <f t="shared" si="40"/>
        <v>0.16065573770491803</v>
      </c>
      <c r="AJ151" s="44">
        <f t="shared" si="41"/>
        <v>0.83934426229508197</v>
      </c>
      <c r="AK151" s="45">
        <f t="shared" si="44"/>
        <v>3.56</v>
      </c>
      <c r="AL151" s="46">
        <f t="shared" si="42"/>
        <v>1.0900000000000001</v>
      </c>
      <c r="AM151" s="47">
        <f t="shared" si="42"/>
        <v>4</v>
      </c>
      <c r="AN151" s="47">
        <f t="shared" si="42"/>
        <v>4</v>
      </c>
      <c r="AP151" s="37" t="s">
        <v>141</v>
      </c>
      <c r="AQ151" s="2">
        <v>24</v>
      </c>
      <c r="AR151" s="2">
        <v>41</v>
      </c>
      <c r="AS151" s="2">
        <v>63</v>
      </c>
      <c r="AT151" s="2">
        <v>129</v>
      </c>
      <c r="AU151" s="2">
        <v>58</v>
      </c>
      <c r="AV151" s="2">
        <v>4</v>
      </c>
      <c r="AW151" s="2">
        <v>319</v>
      </c>
      <c r="AX151" s="2" t="s">
        <v>141</v>
      </c>
      <c r="AY151" s="2">
        <v>24</v>
      </c>
      <c r="AZ151" s="2">
        <v>41</v>
      </c>
      <c r="BA151" s="2">
        <v>63</v>
      </c>
      <c r="BB151" s="2">
        <v>129</v>
      </c>
      <c r="BC151" s="2">
        <v>58</v>
      </c>
      <c r="BD151" s="2">
        <v>3.5</v>
      </c>
      <c r="BE151" s="2">
        <v>1.1599999999999999</v>
      </c>
      <c r="BF151" s="2">
        <v>4</v>
      </c>
      <c r="BG151" s="2">
        <v>4</v>
      </c>
    </row>
    <row r="152" spans="1:59" s="2" customFormat="1" ht="40.5" customHeight="1" thickBot="1" x14ac:dyDescent="0.3">
      <c r="A152" s="153" t="s">
        <v>142</v>
      </c>
      <c r="B152" s="153"/>
      <c r="C152" s="153"/>
      <c r="D152" s="153"/>
      <c r="E152" s="153"/>
      <c r="F152" s="153"/>
      <c r="G152" s="153"/>
      <c r="H152" s="153"/>
      <c r="I152" s="153"/>
      <c r="J152" s="153"/>
      <c r="K152" s="153"/>
      <c r="L152" s="153"/>
      <c r="M152" s="153"/>
      <c r="N152" s="153"/>
      <c r="O152" s="153"/>
      <c r="P152" s="153"/>
      <c r="Q152" s="153"/>
      <c r="R152" s="153"/>
      <c r="S152" s="153"/>
      <c r="T152" s="153"/>
      <c r="U152" s="153"/>
      <c r="V152" s="50">
        <f t="shared" ref="V152:AB152" si="45">SUM(V147:V151)</f>
        <v>57</v>
      </c>
      <c r="W152" s="50">
        <f t="shared" si="45"/>
        <v>104</v>
      </c>
      <c r="X152" s="50">
        <f t="shared" si="45"/>
        <v>275</v>
      </c>
      <c r="Y152" s="50">
        <f t="shared" si="45"/>
        <v>569</v>
      </c>
      <c r="Z152" s="50">
        <f t="shared" si="45"/>
        <v>557</v>
      </c>
      <c r="AA152" s="50">
        <f t="shared" si="45"/>
        <v>33</v>
      </c>
      <c r="AB152" s="70">
        <f t="shared" si="45"/>
        <v>1595</v>
      </c>
      <c r="AC152" s="51">
        <f t="shared" si="39"/>
        <v>3.5736677115987464E-2</v>
      </c>
      <c r="AD152" s="51">
        <f t="shared" si="39"/>
        <v>6.5203761755485895E-2</v>
      </c>
      <c r="AE152" s="51">
        <f t="shared" si="39"/>
        <v>0.17241379310344829</v>
      </c>
      <c r="AF152" s="51">
        <f t="shared" si="39"/>
        <v>0.3567398119122257</v>
      </c>
      <c r="AG152" s="51">
        <f t="shared" si="39"/>
        <v>0.34921630094043887</v>
      </c>
      <c r="AH152" s="52">
        <f t="shared" si="39"/>
        <v>2.0689655172413793E-2</v>
      </c>
      <c r="AI152" s="53">
        <f t="shared" si="40"/>
        <v>0.10307298335467349</v>
      </c>
      <c r="AJ152" s="54">
        <f t="shared" si="41"/>
        <v>0.89692701664532648</v>
      </c>
      <c r="AK152" s="55">
        <f>AVERAGE(AK147:AK151)</f>
        <v>3.9339999999999997</v>
      </c>
      <c r="AL152" s="56"/>
      <c r="AM152" s="50">
        <f>MEDIAN(AM147:AM151)</f>
        <v>4</v>
      </c>
      <c r="AN152" s="57"/>
      <c r="AP152" s="37" t="s">
        <v>143</v>
      </c>
      <c r="AQ152" s="48">
        <v>5</v>
      </c>
      <c r="AR152" s="2">
        <v>12</v>
      </c>
      <c r="AS152" s="2">
        <v>39</v>
      </c>
      <c r="AT152" s="2">
        <v>108</v>
      </c>
      <c r="AU152" s="2">
        <v>151</v>
      </c>
      <c r="AV152" s="2">
        <v>4</v>
      </c>
      <c r="AW152" s="2">
        <v>319</v>
      </c>
      <c r="AX152" s="2" t="s">
        <v>143</v>
      </c>
      <c r="AY152" s="2">
        <v>5</v>
      </c>
      <c r="AZ152" s="2">
        <v>12</v>
      </c>
      <c r="BA152" s="2">
        <v>39</v>
      </c>
      <c r="BB152" s="2">
        <v>108</v>
      </c>
      <c r="BC152" s="2">
        <v>151</v>
      </c>
      <c r="BD152" s="2">
        <v>4.2300000000000004</v>
      </c>
      <c r="BE152" s="2">
        <v>0.92</v>
      </c>
      <c r="BF152" s="2">
        <v>4</v>
      </c>
      <c r="BG152" s="2">
        <v>5</v>
      </c>
    </row>
    <row r="153" spans="1:59" s="2" customFormat="1" ht="30" customHeight="1" thickBot="1" x14ac:dyDescent="0.3">
      <c r="A153" s="154"/>
      <c r="B153" s="154"/>
      <c r="C153" s="154"/>
      <c r="D153" s="154"/>
      <c r="E153" s="69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P153" s="37" t="s">
        <v>144</v>
      </c>
      <c r="AQ153" s="2">
        <v>5</v>
      </c>
      <c r="AR153" s="2">
        <v>7</v>
      </c>
      <c r="AS153" s="2">
        <v>16</v>
      </c>
      <c r="AT153" s="2">
        <v>98</v>
      </c>
      <c r="AU153" s="2">
        <v>192</v>
      </c>
      <c r="AV153" s="2">
        <v>1</v>
      </c>
      <c r="AW153" s="2">
        <v>319</v>
      </c>
      <c r="AX153" s="2" t="s">
        <v>144</v>
      </c>
      <c r="AY153" s="2">
        <v>5</v>
      </c>
      <c r="AZ153" s="2">
        <v>7</v>
      </c>
      <c r="BA153" s="2">
        <v>16</v>
      </c>
      <c r="BB153" s="2">
        <v>98</v>
      </c>
      <c r="BC153" s="2">
        <v>192</v>
      </c>
      <c r="BD153" s="2">
        <v>4.46</v>
      </c>
      <c r="BE153" s="2">
        <v>0.82</v>
      </c>
      <c r="BF153" s="2">
        <v>5</v>
      </c>
      <c r="BG153" s="2">
        <v>5</v>
      </c>
    </row>
    <row r="154" spans="1:59" s="2" customFormat="1" ht="57.75" customHeight="1" x14ac:dyDescent="0.25">
      <c r="A154" s="29"/>
      <c r="B154" s="138" t="s">
        <v>145</v>
      </c>
      <c r="C154" s="138"/>
      <c r="D154" s="138"/>
      <c r="E154" s="138"/>
      <c r="F154" s="138"/>
      <c r="G154" s="138"/>
      <c r="H154" s="138"/>
      <c r="I154" s="138"/>
      <c r="J154" s="138"/>
      <c r="K154" s="138"/>
      <c r="L154" s="138"/>
      <c r="M154" s="138"/>
      <c r="N154" s="138"/>
      <c r="O154" s="138"/>
      <c r="P154" s="138"/>
      <c r="Q154" s="138"/>
      <c r="R154" s="138"/>
      <c r="S154" s="138"/>
      <c r="T154" s="138"/>
      <c r="U154" s="155"/>
      <c r="V154" s="30">
        <v>1</v>
      </c>
      <c r="W154" s="30">
        <v>2</v>
      </c>
      <c r="X154" s="30">
        <v>3</v>
      </c>
      <c r="Y154" s="30">
        <v>4</v>
      </c>
      <c r="Z154" s="30">
        <v>5</v>
      </c>
      <c r="AA154" s="30" t="s">
        <v>49</v>
      </c>
      <c r="AB154" s="64" t="s">
        <v>50</v>
      </c>
      <c r="AC154" s="30">
        <v>1</v>
      </c>
      <c r="AD154" s="30">
        <v>2</v>
      </c>
      <c r="AE154" s="30">
        <v>3</v>
      </c>
      <c r="AF154" s="30">
        <v>4</v>
      </c>
      <c r="AG154" s="30">
        <v>5</v>
      </c>
      <c r="AH154" s="32" t="s">
        <v>49</v>
      </c>
      <c r="AI154" s="33" t="s">
        <v>51</v>
      </c>
      <c r="AJ154" s="34" t="s">
        <v>52</v>
      </c>
      <c r="AK154" s="35" t="s">
        <v>53</v>
      </c>
      <c r="AL154" s="36" t="s">
        <v>54</v>
      </c>
      <c r="AM154" s="36" t="s">
        <v>55</v>
      </c>
      <c r="AN154" s="36" t="s">
        <v>56</v>
      </c>
      <c r="AP154" s="37" t="s">
        <v>146</v>
      </c>
      <c r="AQ154" s="2">
        <v>13</v>
      </c>
      <c r="AR154" s="2">
        <v>19</v>
      </c>
      <c r="AS154" s="2">
        <v>52</v>
      </c>
      <c r="AT154" s="2">
        <v>115</v>
      </c>
      <c r="AU154" s="2">
        <v>98</v>
      </c>
      <c r="AV154" s="2">
        <v>22</v>
      </c>
      <c r="AW154" s="2">
        <v>319</v>
      </c>
      <c r="AX154" s="2" t="s">
        <v>146</v>
      </c>
      <c r="AY154" s="2">
        <v>13</v>
      </c>
      <c r="AZ154" s="2">
        <v>19</v>
      </c>
      <c r="BA154" s="2">
        <v>52</v>
      </c>
      <c r="BB154" s="2">
        <v>115</v>
      </c>
      <c r="BC154" s="2">
        <v>98</v>
      </c>
      <c r="BD154" s="2">
        <v>3.9</v>
      </c>
      <c r="BE154" s="2">
        <v>1.07</v>
      </c>
      <c r="BF154" s="2">
        <v>4</v>
      </c>
      <c r="BG154" s="2">
        <v>4</v>
      </c>
    </row>
    <row r="155" spans="1:59" s="2" customFormat="1" ht="20.100000000000001" customHeight="1" x14ac:dyDescent="0.25">
      <c r="A155" s="38">
        <v>30</v>
      </c>
      <c r="B155" s="139" t="s">
        <v>147</v>
      </c>
      <c r="C155" s="140"/>
      <c r="D155" s="140"/>
      <c r="E155" s="140"/>
      <c r="F155" s="140"/>
      <c r="G155" s="140"/>
      <c r="H155" s="140"/>
      <c r="I155" s="140"/>
      <c r="J155" s="140"/>
      <c r="K155" s="140"/>
      <c r="L155" s="140"/>
      <c r="M155" s="140"/>
      <c r="N155" s="140"/>
      <c r="O155" s="140"/>
      <c r="P155" s="140"/>
      <c r="Q155" s="140"/>
      <c r="R155" s="140"/>
      <c r="S155" s="140"/>
      <c r="T155" s="140"/>
      <c r="U155" s="140"/>
      <c r="V155" s="39">
        <f>AQ137</f>
        <v>55</v>
      </c>
      <c r="W155" s="39">
        <f t="shared" ref="W155:AA159" si="46">AR137</f>
        <v>46</v>
      </c>
      <c r="X155" s="39">
        <f t="shared" si="46"/>
        <v>96</v>
      </c>
      <c r="Y155" s="39">
        <f t="shared" si="46"/>
        <v>64</v>
      </c>
      <c r="Z155" s="39">
        <f t="shared" si="46"/>
        <v>39</v>
      </c>
      <c r="AA155" s="39">
        <f t="shared" si="46"/>
        <v>19</v>
      </c>
      <c r="AB155" s="65">
        <f>SUM(V155:AA155)</f>
        <v>319</v>
      </c>
      <c r="AC155" s="41">
        <f t="shared" ref="AC155:AH160" si="47">V155/$AB155</f>
        <v>0.17241379310344829</v>
      </c>
      <c r="AD155" s="41">
        <f t="shared" si="47"/>
        <v>0.14420062695924765</v>
      </c>
      <c r="AE155" s="41">
        <f t="shared" si="47"/>
        <v>0.30094043887147337</v>
      </c>
      <c r="AF155" s="41">
        <f t="shared" si="47"/>
        <v>0.20062695924764889</v>
      </c>
      <c r="AG155" s="41">
        <f t="shared" si="47"/>
        <v>0.12225705329153605</v>
      </c>
      <c r="AH155" s="42">
        <f t="shared" si="47"/>
        <v>5.9561128526645767E-2</v>
      </c>
      <c r="AI155" s="43">
        <f t="shared" ref="AI155:AI160" si="48">(V155+W155)/(V155+W155+X155+Y155+Z155)</f>
        <v>0.33666666666666667</v>
      </c>
      <c r="AJ155" s="44">
        <f t="shared" ref="AJ155:AJ160" si="49">(X155+Y155+Z155)/(V155+W155+X155+Y155+Z155)</f>
        <v>0.66333333333333333</v>
      </c>
      <c r="AK155" s="45">
        <f>BD137</f>
        <v>2.95</v>
      </c>
      <c r="AL155" s="45">
        <f t="shared" ref="AL155:AN159" si="50">BE137</f>
        <v>1.27</v>
      </c>
      <c r="AM155" s="47">
        <f t="shared" si="50"/>
        <v>3</v>
      </c>
      <c r="AN155" s="47">
        <f t="shared" si="50"/>
        <v>3</v>
      </c>
      <c r="AP155" s="37" t="s">
        <v>148</v>
      </c>
      <c r="AQ155" s="71">
        <v>13</v>
      </c>
      <c r="AR155" s="2">
        <v>24</v>
      </c>
      <c r="AS155" s="2">
        <v>50</v>
      </c>
      <c r="AT155" s="2">
        <v>88</v>
      </c>
      <c r="AU155" s="2">
        <v>63</v>
      </c>
      <c r="AV155" s="2">
        <v>26</v>
      </c>
      <c r="AW155" s="2">
        <v>264</v>
      </c>
      <c r="AX155" s="2" t="s">
        <v>148</v>
      </c>
      <c r="AY155" s="2">
        <v>13</v>
      </c>
      <c r="AZ155" s="2">
        <v>24</v>
      </c>
      <c r="BA155" s="2">
        <v>50</v>
      </c>
      <c r="BB155" s="2">
        <v>88</v>
      </c>
      <c r="BC155" s="2">
        <v>63</v>
      </c>
      <c r="BD155" s="2">
        <v>3.69</v>
      </c>
      <c r="BE155" s="2">
        <v>1.1299999999999999</v>
      </c>
      <c r="BF155" s="2">
        <v>4</v>
      </c>
      <c r="BG155" s="2">
        <v>4</v>
      </c>
    </row>
    <row r="156" spans="1:59" s="2" customFormat="1" ht="20.100000000000001" customHeight="1" x14ac:dyDescent="0.25">
      <c r="A156" s="38">
        <v>31</v>
      </c>
      <c r="B156" s="139" t="s">
        <v>149</v>
      </c>
      <c r="C156" s="140"/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  <c r="N156" s="140"/>
      <c r="O156" s="140"/>
      <c r="P156" s="140"/>
      <c r="Q156" s="140"/>
      <c r="R156" s="140"/>
      <c r="S156" s="140"/>
      <c r="T156" s="140"/>
      <c r="U156" s="140"/>
      <c r="V156" s="39">
        <f t="shared" ref="V156:V159" si="51">AQ138</f>
        <v>53</v>
      </c>
      <c r="W156" s="39">
        <f t="shared" si="46"/>
        <v>50</v>
      </c>
      <c r="X156" s="39">
        <f t="shared" si="46"/>
        <v>104</v>
      </c>
      <c r="Y156" s="39">
        <f t="shared" si="46"/>
        <v>69</v>
      </c>
      <c r="Z156" s="39">
        <f t="shared" si="46"/>
        <v>37</v>
      </c>
      <c r="AA156" s="39">
        <f t="shared" si="46"/>
        <v>6</v>
      </c>
      <c r="AB156" s="65">
        <f>SUM(V156:AA156)</f>
        <v>319</v>
      </c>
      <c r="AC156" s="41">
        <f t="shared" si="47"/>
        <v>0.16614420062695925</v>
      </c>
      <c r="AD156" s="41">
        <f t="shared" si="47"/>
        <v>0.15673981191222572</v>
      </c>
      <c r="AE156" s="41">
        <f t="shared" si="47"/>
        <v>0.32601880877742945</v>
      </c>
      <c r="AF156" s="41">
        <f t="shared" si="47"/>
        <v>0.21630094043887146</v>
      </c>
      <c r="AG156" s="41">
        <f t="shared" si="47"/>
        <v>0.11598746081504702</v>
      </c>
      <c r="AH156" s="42">
        <f t="shared" si="47"/>
        <v>1.8808777429467086E-2</v>
      </c>
      <c r="AI156" s="43">
        <f t="shared" si="48"/>
        <v>0.32907348242811502</v>
      </c>
      <c r="AJ156" s="44">
        <f t="shared" si="49"/>
        <v>0.67092651757188504</v>
      </c>
      <c r="AK156" s="45">
        <f t="shared" ref="AK156:AK159" si="52">BD138</f>
        <v>2.96</v>
      </c>
      <c r="AL156" s="45">
        <f t="shared" si="50"/>
        <v>1.24</v>
      </c>
      <c r="AM156" s="47">
        <f t="shared" si="50"/>
        <v>3</v>
      </c>
      <c r="AN156" s="47">
        <f t="shared" si="50"/>
        <v>3</v>
      </c>
      <c r="AP156" s="37" t="s">
        <v>150</v>
      </c>
      <c r="AQ156" s="2">
        <v>12</v>
      </c>
      <c r="AR156" s="2">
        <v>18</v>
      </c>
      <c r="AS156" s="2">
        <v>46</v>
      </c>
      <c r="AT156" s="2">
        <v>85</v>
      </c>
      <c r="AU156" s="2">
        <v>76</v>
      </c>
      <c r="AV156" s="2">
        <v>27</v>
      </c>
      <c r="AW156" s="2">
        <v>264</v>
      </c>
      <c r="AX156" s="2" t="s">
        <v>150</v>
      </c>
      <c r="AY156" s="2">
        <v>12</v>
      </c>
      <c r="AZ156" s="2">
        <v>18</v>
      </c>
      <c r="BA156" s="2">
        <v>46</v>
      </c>
      <c r="BB156" s="2">
        <v>85</v>
      </c>
      <c r="BC156" s="2">
        <v>76</v>
      </c>
      <c r="BD156" s="2">
        <v>3.82</v>
      </c>
      <c r="BE156" s="2">
        <v>1.1200000000000001</v>
      </c>
      <c r="BF156" s="2">
        <v>4</v>
      </c>
      <c r="BG156" s="2">
        <v>4</v>
      </c>
    </row>
    <row r="157" spans="1:59" s="2" customFormat="1" ht="20.100000000000001" customHeight="1" x14ac:dyDescent="0.25">
      <c r="A157" s="38">
        <v>32</v>
      </c>
      <c r="B157" s="139" t="s">
        <v>151</v>
      </c>
      <c r="C157" s="140"/>
      <c r="D157" s="140"/>
      <c r="E157" s="140"/>
      <c r="F157" s="140"/>
      <c r="G157" s="140"/>
      <c r="H157" s="140"/>
      <c r="I157" s="140"/>
      <c r="J157" s="140"/>
      <c r="K157" s="140"/>
      <c r="L157" s="140"/>
      <c r="M157" s="140"/>
      <c r="N157" s="140"/>
      <c r="O157" s="140"/>
      <c r="P157" s="140"/>
      <c r="Q157" s="140"/>
      <c r="R157" s="140"/>
      <c r="S157" s="140"/>
      <c r="T157" s="140"/>
      <c r="U157" s="140"/>
      <c r="V157" s="39">
        <f t="shared" si="51"/>
        <v>42</v>
      </c>
      <c r="W157" s="39">
        <f t="shared" si="46"/>
        <v>44</v>
      </c>
      <c r="X157" s="39">
        <f t="shared" si="46"/>
        <v>102</v>
      </c>
      <c r="Y157" s="39">
        <f t="shared" si="46"/>
        <v>66</v>
      </c>
      <c r="Z157" s="39">
        <f t="shared" si="46"/>
        <v>49</v>
      </c>
      <c r="AA157" s="39">
        <f t="shared" si="46"/>
        <v>16</v>
      </c>
      <c r="AB157" s="65">
        <f>SUM(V157:AA157)</f>
        <v>319</v>
      </c>
      <c r="AC157" s="41">
        <f t="shared" si="47"/>
        <v>0.13166144200626959</v>
      </c>
      <c r="AD157" s="41">
        <f t="shared" si="47"/>
        <v>0.13793103448275862</v>
      </c>
      <c r="AE157" s="41">
        <f t="shared" si="47"/>
        <v>0.31974921630094044</v>
      </c>
      <c r="AF157" s="41">
        <f t="shared" si="47"/>
        <v>0.20689655172413793</v>
      </c>
      <c r="AG157" s="41">
        <f t="shared" si="47"/>
        <v>0.15360501567398119</v>
      </c>
      <c r="AH157" s="42">
        <f t="shared" si="47"/>
        <v>5.0156739811912224E-2</v>
      </c>
      <c r="AI157" s="43">
        <f t="shared" si="48"/>
        <v>0.28382838283828382</v>
      </c>
      <c r="AJ157" s="44">
        <f t="shared" si="49"/>
        <v>0.71617161716171618</v>
      </c>
      <c r="AK157" s="45">
        <f t="shared" si="52"/>
        <v>3.12</v>
      </c>
      <c r="AL157" s="45">
        <f t="shared" si="50"/>
        <v>1.25</v>
      </c>
      <c r="AM157" s="47">
        <f t="shared" si="50"/>
        <v>3</v>
      </c>
      <c r="AN157" s="47">
        <f t="shared" si="50"/>
        <v>3</v>
      </c>
      <c r="AP157" s="37" t="s">
        <v>152</v>
      </c>
      <c r="AQ157" s="2">
        <v>16</v>
      </c>
      <c r="AR157" s="2">
        <v>20</v>
      </c>
      <c r="AS157" s="2">
        <v>52</v>
      </c>
      <c r="AT157" s="2">
        <v>84</v>
      </c>
      <c r="AU157" s="2">
        <v>75</v>
      </c>
      <c r="AV157" s="2">
        <v>17</v>
      </c>
      <c r="AW157" s="2">
        <v>264</v>
      </c>
      <c r="AX157" s="2" t="s">
        <v>152</v>
      </c>
      <c r="AY157" s="2">
        <v>16</v>
      </c>
      <c r="AZ157" s="2">
        <v>20</v>
      </c>
      <c r="BA157" s="2">
        <v>52</v>
      </c>
      <c r="BB157" s="2">
        <v>84</v>
      </c>
      <c r="BC157" s="2">
        <v>75</v>
      </c>
      <c r="BD157" s="2">
        <v>3.74</v>
      </c>
      <c r="BE157" s="2">
        <v>1.17</v>
      </c>
      <c r="BF157" s="2">
        <v>4</v>
      </c>
      <c r="BG157" s="2">
        <v>4</v>
      </c>
    </row>
    <row r="158" spans="1:59" s="2" customFormat="1" ht="20.100000000000001" customHeight="1" x14ac:dyDescent="0.25">
      <c r="A158" s="38">
        <v>33</v>
      </c>
      <c r="B158" s="139" t="s">
        <v>153</v>
      </c>
      <c r="C158" s="140"/>
      <c r="D158" s="140"/>
      <c r="E158" s="140"/>
      <c r="F158" s="140"/>
      <c r="G158" s="140"/>
      <c r="H158" s="140"/>
      <c r="I158" s="140"/>
      <c r="J158" s="140"/>
      <c r="K158" s="140"/>
      <c r="L158" s="140"/>
      <c r="M158" s="140"/>
      <c r="N158" s="140"/>
      <c r="O158" s="140"/>
      <c r="P158" s="140"/>
      <c r="Q158" s="140"/>
      <c r="R158" s="140"/>
      <c r="S158" s="140"/>
      <c r="T158" s="140"/>
      <c r="U158" s="140"/>
      <c r="V158" s="39">
        <f t="shared" si="51"/>
        <v>62</v>
      </c>
      <c r="W158" s="39">
        <f t="shared" si="46"/>
        <v>61</v>
      </c>
      <c r="X158" s="39">
        <f t="shared" si="46"/>
        <v>82</v>
      </c>
      <c r="Y158" s="39">
        <f t="shared" si="46"/>
        <v>65</v>
      </c>
      <c r="Z158" s="39">
        <f t="shared" si="46"/>
        <v>33</v>
      </c>
      <c r="AA158" s="39">
        <f t="shared" si="46"/>
        <v>16</v>
      </c>
      <c r="AB158" s="65">
        <f>SUM(V158:AA158)</f>
        <v>319</v>
      </c>
      <c r="AC158" s="41">
        <f t="shared" si="47"/>
        <v>0.19435736677115986</v>
      </c>
      <c r="AD158" s="41">
        <f t="shared" si="47"/>
        <v>0.19122257053291536</v>
      </c>
      <c r="AE158" s="41">
        <f t="shared" si="47"/>
        <v>0.25705329153605017</v>
      </c>
      <c r="AF158" s="41">
        <f t="shared" si="47"/>
        <v>0.20376175548589343</v>
      </c>
      <c r="AG158" s="41">
        <f t="shared" si="47"/>
        <v>0.10344827586206896</v>
      </c>
      <c r="AH158" s="42">
        <f t="shared" si="47"/>
        <v>5.0156739811912224E-2</v>
      </c>
      <c r="AI158" s="43">
        <f t="shared" si="48"/>
        <v>0.40594059405940597</v>
      </c>
      <c r="AJ158" s="44">
        <f t="shared" si="49"/>
        <v>0.59405940594059403</v>
      </c>
      <c r="AK158" s="45">
        <f t="shared" si="52"/>
        <v>2.82</v>
      </c>
      <c r="AL158" s="45">
        <f t="shared" si="50"/>
        <v>1.28</v>
      </c>
      <c r="AM158" s="47">
        <f t="shared" si="50"/>
        <v>3</v>
      </c>
      <c r="AN158" s="47">
        <f t="shared" si="50"/>
        <v>3</v>
      </c>
      <c r="AP158" s="37" t="s">
        <v>154</v>
      </c>
      <c r="AQ158" s="48">
        <v>10</v>
      </c>
      <c r="AR158" s="2">
        <v>16</v>
      </c>
      <c r="AS158" s="2">
        <v>52</v>
      </c>
      <c r="AT158" s="2">
        <v>80</v>
      </c>
      <c r="AU158" s="2">
        <v>89</v>
      </c>
      <c r="AV158" s="2">
        <v>17</v>
      </c>
      <c r="AW158" s="2">
        <v>264</v>
      </c>
      <c r="AX158" s="2" t="s">
        <v>154</v>
      </c>
      <c r="AY158" s="2">
        <v>10</v>
      </c>
      <c r="AZ158" s="2">
        <v>16</v>
      </c>
      <c r="BA158" s="2">
        <v>52</v>
      </c>
      <c r="BB158" s="2">
        <v>80</v>
      </c>
      <c r="BC158" s="2">
        <v>89</v>
      </c>
      <c r="BD158" s="2">
        <v>3.9</v>
      </c>
      <c r="BE158" s="2">
        <v>1.0900000000000001</v>
      </c>
      <c r="BF158" s="2">
        <v>4</v>
      </c>
      <c r="BG158" s="2">
        <v>5</v>
      </c>
    </row>
    <row r="159" spans="1:59" s="2" customFormat="1" ht="20.100000000000001" customHeight="1" x14ac:dyDescent="0.25">
      <c r="A159" s="38">
        <v>34</v>
      </c>
      <c r="B159" s="139" t="s">
        <v>155</v>
      </c>
      <c r="C159" s="140"/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40"/>
      <c r="O159" s="140"/>
      <c r="P159" s="140"/>
      <c r="Q159" s="140"/>
      <c r="R159" s="140"/>
      <c r="S159" s="140"/>
      <c r="T159" s="140"/>
      <c r="U159" s="140"/>
      <c r="V159" s="39">
        <f t="shared" si="51"/>
        <v>27</v>
      </c>
      <c r="W159" s="39">
        <f t="shared" si="46"/>
        <v>24</v>
      </c>
      <c r="X159" s="39">
        <f t="shared" si="46"/>
        <v>74</v>
      </c>
      <c r="Y159" s="39">
        <f t="shared" si="46"/>
        <v>65</v>
      </c>
      <c r="Z159" s="39">
        <f t="shared" si="46"/>
        <v>87</v>
      </c>
      <c r="AA159" s="39">
        <f t="shared" si="46"/>
        <v>42</v>
      </c>
      <c r="AB159" s="65">
        <f>SUM(V159:AA159)</f>
        <v>319</v>
      </c>
      <c r="AC159" s="41">
        <f t="shared" si="47"/>
        <v>8.4639498432601878E-2</v>
      </c>
      <c r="AD159" s="41">
        <f t="shared" si="47"/>
        <v>7.5235109717868343E-2</v>
      </c>
      <c r="AE159" s="41">
        <f t="shared" si="47"/>
        <v>0.23197492163009403</v>
      </c>
      <c r="AF159" s="41">
        <f t="shared" si="47"/>
        <v>0.20376175548589343</v>
      </c>
      <c r="AG159" s="41">
        <f t="shared" si="47"/>
        <v>0.27272727272727271</v>
      </c>
      <c r="AH159" s="42">
        <f t="shared" si="47"/>
        <v>0.13166144200626959</v>
      </c>
      <c r="AI159" s="43">
        <f t="shared" si="48"/>
        <v>0.18411552346570398</v>
      </c>
      <c r="AJ159" s="44">
        <f t="shared" si="49"/>
        <v>0.81588447653429608</v>
      </c>
      <c r="AK159" s="45">
        <f t="shared" si="52"/>
        <v>3.58</v>
      </c>
      <c r="AL159" s="45">
        <f t="shared" si="50"/>
        <v>1.28</v>
      </c>
      <c r="AM159" s="47">
        <f t="shared" si="50"/>
        <v>4</v>
      </c>
      <c r="AN159" s="47">
        <f t="shared" si="50"/>
        <v>5</v>
      </c>
      <c r="AP159" s="37" t="s">
        <v>156</v>
      </c>
      <c r="AQ159" s="2">
        <v>8</v>
      </c>
      <c r="AR159" s="2">
        <v>15</v>
      </c>
      <c r="AS159" s="2">
        <v>44</v>
      </c>
      <c r="AT159" s="2">
        <v>88</v>
      </c>
      <c r="AU159" s="2">
        <v>88</v>
      </c>
      <c r="AV159" s="2">
        <v>21</v>
      </c>
      <c r="AW159" s="2">
        <v>264</v>
      </c>
      <c r="AX159" s="2" t="s">
        <v>156</v>
      </c>
      <c r="AY159" s="2">
        <v>8</v>
      </c>
      <c r="AZ159" s="2">
        <v>15</v>
      </c>
      <c r="BA159" s="2">
        <v>44</v>
      </c>
      <c r="BB159" s="2">
        <v>88</v>
      </c>
      <c r="BC159" s="2">
        <v>88</v>
      </c>
      <c r="BD159" s="2">
        <v>3.96</v>
      </c>
      <c r="BE159" s="2">
        <v>1.04</v>
      </c>
      <c r="BF159" s="2">
        <v>4</v>
      </c>
      <c r="BG159" s="2">
        <v>4</v>
      </c>
    </row>
    <row r="160" spans="1:59" s="2" customFormat="1" ht="45" customHeight="1" thickBot="1" x14ac:dyDescent="0.3">
      <c r="A160" s="153" t="s">
        <v>157</v>
      </c>
      <c r="B160" s="153"/>
      <c r="C160" s="153"/>
      <c r="D160" s="153"/>
      <c r="E160" s="153"/>
      <c r="F160" s="153"/>
      <c r="G160" s="153"/>
      <c r="H160" s="153"/>
      <c r="I160" s="153"/>
      <c r="J160" s="153"/>
      <c r="K160" s="153"/>
      <c r="L160" s="153"/>
      <c r="M160" s="153"/>
      <c r="N160" s="153"/>
      <c r="O160" s="153"/>
      <c r="P160" s="153"/>
      <c r="Q160" s="153"/>
      <c r="R160" s="153"/>
      <c r="S160" s="153"/>
      <c r="T160" s="153"/>
      <c r="U160" s="153"/>
      <c r="V160" s="50">
        <f t="shared" ref="V160:AB160" si="53">SUM(V155:V159)</f>
        <v>239</v>
      </c>
      <c r="W160" s="50">
        <f t="shared" si="53"/>
        <v>225</v>
      </c>
      <c r="X160" s="50">
        <f t="shared" si="53"/>
        <v>458</v>
      </c>
      <c r="Y160" s="50">
        <f t="shared" si="53"/>
        <v>329</v>
      </c>
      <c r="Z160" s="50">
        <f t="shared" si="53"/>
        <v>245</v>
      </c>
      <c r="AA160" s="50">
        <f t="shared" si="53"/>
        <v>99</v>
      </c>
      <c r="AB160" s="70">
        <f t="shared" si="53"/>
        <v>1595</v>
      </c>
      <c r="AC160" s="51">
        <f t="shared" si="47"/>
        <v>0.14984326018808777</v>
      </c>
      <c r="AD160" s="51">
        <f t="shared" si="47"/>
        <v>0.14106583072100312</v>
      </c>
      <c r="AE160" s="51">
        <f t="shared" si="47"/>
        <v>0.28714733542319748</v>
      </c>
      <c r="AF160" s="51">
        <f t="shared" si="47"/>
        <v>0.20626959247648902</v>
      </c>
      <c r="AG160" s="51">
        <f t="shared" si="47"/>
        <v>0.15360501567398119</v>
      </c>
      <c r="AH160" s="52">
        <f t="shared" si="47"/>
        <v>6.2068965517241378E-2</v>
      </c>
      <c r="AI160" s="53">
        <f t="shared" si="48"/>
        <v>0.31016042780748665</v>
      </c>
      <c r="AJ160" s="54">
        <f t="shared" si="49"/>
        <v>0.68983957219251335</v>
      </c>
      <c r="AK160" s="55">
        <f>AVERAGE(AK155:AK159)</f>
        <v>3.0860000000000003</v>
      </c>
      <c r="AL160" s="56"/>
      <c r="AM160" s="50">
        <f>MEDIAN(AM155:AM159)</f>
        <v>3</v>
      </c>
      <c r="AN160" s="57"/>
      <c r="AP160" s="37" t="s">
        <v>158</v>
      </c>
      <c r="AQ160" s="2">
        <v>12</v>
      </c>
      <c r="AR160" s="2">
        <v>20</v>
      </c>
      <c r="AS160" s="2">
        <v>44</v>
      </c>
      <c r="AT160" s="2">
        <v>79</v>
      </c>
      <c r="AU160" s="2">
        <v>85</v>
      </c>
      <c r="AV160" s="2">
        <v>24</v>
      </c>
      <c r="AW160" s="2">
        <v>264</v>
      </c>
      <c r="AX160" s="2" t="s">
        <v>158</v>
      </c>
      <c r="AY160" s="2">
        <v>12</v>
      </c>
      <c r="AZ160" s="2">
        <v>20</v>
      </c>
      <c r="BA160" s="2">
        <v>44</v>
      </c>
      <c r="BB160" s="2">
        <v>79</v>
      </c>
      <c r="BC160" s="2">
        <v>85</v>
      </c>
      <c r="BD160" s="2">
        <v>3.85</v>
      </c>
      <c r="BE160" s="2">
        <v>1.1399999999999999</v>
      </c>
      <c r="BF160" s="2">
        <v>4</v>
      </c>
      <c r="BG160" s="2">
        <v>5</v>
      </c>
    </row>
    <row r="161" spans="1:59" s="2" customFormat="1" ht="27.75" customHeight="1" thickBot="1" x14ac:dyDescent="0.3">
      <c r="A161" s="154"/>
      <c r="B161" s="154"/>
      <c r="C161" s="154"/>
      <c r="D161" s="154"/>
      <c r="E161" s="69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P161" s="37" t="s">
        <v>159</v>
      </c>
      <c r="AQ161" s="2">
        <v>12</v>
      </c>
      <c r="AR161" s="2">
        <v>24</v>
      </c>
      <c r="AS161" s="2">
        <v>41</v>
      </c>
      <c r="AT161" s="2">
        <v>83</v>
      </c>
      <c r="AU161" s="2">
        <v>82</v>
      </c>
      <c r="AV161" s="2">
        <v>22</v>
      </c>
      <c r="AW161" s="2">
        <v>264</v>
      </c>
      <c r="AX161" s="2" t="s">
        <v>159</v>
      </c>
      <c r="AY161" s="2">
        <v>12</v>
      </c>
      <c r="AZ161" s="2">
        <v>24</v>
      </c>
      <c r="BA161" s="2">
        <v>41</v>
      </c>
      <c r="BB161" s="2">
        <v>83</v>
      </c>
      <c r="BC161" s="2">
        <v>82</v>
      </c>
      <c r="BD161" s="2">
        <v>3.82</v>
      </c>
      <c r="BE161" s="2">
        <v>1.1499999999999999</v>
      </c>
      <c r="BF161" s="2">
        <v>4</v>
      </c>
      <c r="BG161" s="2">
        <v>4</v>
      </c>
    </row>
    <row r="162" spans="1:59" s="2" customFormat="1" ht="48.75" customHeight="1" x14ac:dyDescent="0.25">
      <c r="A162" s="29"/>
      <c r="B162" s="138" t="s">
        <v>160</v>
      </c>
      <c r="C162" s="138"/>
      <c r="D162" s="138"/>
      <c r="E162" s="138"/>
      <c r="F162" s="138"/>
      <c r="G162" s="138"/>
      <c r="H162" s="138"/>
      <c r="I162" s="138"/>
      <c r="J162" s="138"/>
      <c r="K162" s="138"/>
      <c r="L162" s="138"/>
      <c r="M162" s="138"/>
      <c r="N162" s="138"/>
      <c r="O162" s="138"/>
      <c r="P162" s="138"/>
      <c r="Q162" s="138"/>
      <c r="R162" s="138"/>
      <c r="S162" s="138"/>
      <c r="T162" s="138"/>
      <c r="U162" s="155"/>
      <c r="V162" s="30">
        <v>1</v>
      </c>
      <c r="W162" s="30">
        <v>2</v>
      </c>
      <c r="X162" s="30">
        <v>3</v>
      </c>
      <c r="Y162" s="30">
        <v>4</v>
      </c>
      <c r="Z162" s="30">
        <v>5</v>
      </c>
      <c r="AA162" s="30" t="s">
        <v>49</v>
      </c>
      <c r="AB162" s="64" t="s">
        <v>50</v>
      </c>
      <c r="AC162" s="30">
        <v>1</v>
      </c>
      <c r="AD162" s="30">
        <v>2</v>
      </c>
      <c r="AE162" s="30">
        <v>3</v>
      </c>
      <c r="AF162" s="30">
        <v>4</v>
      </c>
      <c r="AG162" s="30">
        <v>5</v>
      </c>
      <c r="AH162" s="32" t="s">
        <v>49</v>
      </c>
      <c r="AI162" s="33" t="s">
        <v>51</v>
      </c>
      <c r="AJ162" s="34" t="s">
        <v>52</v>
      </c>
      <c r="AK162" s="35" t="s">
        <v>53</v>
      </c>
      <c r="AL162" s="36" t="s">
        <v>54</v>
      </c>
      <c r="AM162" s="36" t="s">
        <v>55</v>
      </c>
      <c r="AN162" s="36" t="s">
        <v>56</v>
      </c>
      <c r="AP162" s="37" t="s">
        <v>161</v>
      </c>
      <c r="AQ162" s="2">
        <v>14</v>
      </c>
      <c r="AR162" s="2">
        <v>22</v>
      </c>
      <c r="AS162" s="2">
        <v>52</v>
      </c>
      <c r="AT162" s="2">
        <v>77</v>
      </c>
      <c r="AU162" s="2">
        <v>73</v>
      </c>
      <c r="AV162" s="2">
        <v>26</v>
      </c>
      <c r="AW162" s="2">
        <v>264</v>
      </c>
      <c r="AX162" s="2" t="s">
        <v>161</v>
      </c>
      <c r="AY162" s="2">
        <v>14</v>
      </c>
      <c r="AZ162" s="2">
        <v>22</v>
      </c>
      <c r="BA162" s="2">
        <v>52</v>
      </c>
      <c r="BB162" s="2">
        <v>77</v>
      </c>
      <c r="BC162" s="2">
        <v>73</v>
      </c>
      <c r="BD162" s="2">
        <v>3.73</v>
      </c>
      <c r="BE162" s="2">
        <v>1.1599999999999999</v>
      </c>
      <c r="BF162" s="2">
        <v>4</v>
      </c>
      <c r="BG162" s="2">
        <v>4</v>
      </c>
    </row>
    <row r="163" spans="1:59" s="2" customFormat="1" ht="18" customHeight="1" x14ac:dyDescent="0.25">
      <c r="A163" s="38">
        <v>35</v>
      </c>
      <c r="B163" s="139" t="s">
        <v>162</v>
      </c>
      <c r="C163" s="140"/>
      <c r="D163" s="140"/>
      <c r="E163" s="140"/>
      <c r="F163" s="140"/>
      <c r="G163" s="140"/>
      <c r="H163" s="140"/>
      <c r="I163" s="140"/>
      <c r="J163" s="140"/>
      <c r="K163" s="140"/>
      <c r="L163" s="140"/>
      <c r="M163" s="140"/>
      <c r="N163" s="140"/>
      <c r="O163" s="140"/>
      <c r="P163" s="140"/>
      <c r="Q163" s="140"/>
      <c r="R163" s="140"/>
      <c r="S163" s="140"/>
      <c r="T163" s="140"/>
      <c r="U163" s="140"/>
      <c r="V163" s="39">
        <f>AQ142</f>
        <v>21</v>
      </c>
      <c r="W163" s="39">
        <f t="shared" ref="W163:AA170" si="54">AR142</f>
        <v>33</v>
      </c>
      <c r="X163" s="39">
        <f t="shared" si="54"/>
        <v>57</v>
      </c>
      <c r="Y163" s="39">
        <f t="shared" si="54"/>
        <v>139</v>
      </c>
      <c r="Z163" s="39">
        <f t="shared" si="54"/>
        <v>64</v>
      </c>
      <c r="AA163" s="39">
        <f t="shared" si="54"/>
        <v>5</v>
      </c>
      <c r="AB163" s="65">
        <f>SUM(V163:AA163)</f>
        <v>319</v>
      </c>
      <c r="AC163" s="41">
        <f t="shared" ref="AC163:AH171" si="55">V163/$AB163</f>
        <v>6.5830721003134793E-2</v>
      </c>
      <c r="AD163" s="41">
        <f t="shared" si="55"/>
        <v>0.10344827586206896</v>
      </c>
      <c r="AE163" s="41">
        <f t="shared" si="55"/>
        <v>0.17868338557993729</v>
      </c>
      <c r="AF163" s="41">
        <f t="shared" si="55"/>
        <v>0.43573667711598746</v>
      </c>
      <c r="AG163" s="41">
        <f t="shared" si="55"/>
        <v>0.20062695924764889</v>
      </c>
      <c r="AH163" s="42">
        <f t="shared" si="55"/>
        <v>1.5673981191222569E-2</v>
      </c>
      <c r="AI163" s="43">
        <f t="shared" ref="AI163:AI171" si="56">(V163+W163)/(V163+W163+X163+Y163+Z163)</f>
        <v>0.17197452229299362</v>
      </c>
      <c r="AJ163" s="44">
        <f t="shared" ref="AJ163:AJ171" si="57">(X163+Y163+Z163)/(V163+W163+X163+Y163+Z163)</f>
        <v>0.82802547770700641</v>
      </c>
      <c r="AK163" s="45">
        <f>BD142</f>
        <v>3.61</v>
      </c>
      <c r="AL163" s="46">
        <f t="shared" ref="AL163:AN170" si="58">BE142</f>
        <v>1.1200000000000001</v>
      </c>
      <c r="AM163" s="47">
        <f t="shared" si="58"/>
        <v>4</v>
      </c>
      <c r="AN163" s="47">
        <f t="shared" si="58"/>
        <v>4</v>
      </c>
      <c r="AP163" s="37" t="s">
        <v>163</v>
      </c>
      <c r="AQ163" s="48">
        <v>15</v>
      </c>
      <c r="AR163" s="2">
        <v>21</v>
      </c>
      <c r="AS163" s="2">
        <v>52</v>
      </c>
      <c r="AT163" s="2">
        <v>79</v>
      </c>
      <c r="AU163" s="2">
        <v>75</v>
      </c>
      <c r="AV163" s="2">
        <v>22</v>
      </c>
      <c r="AW163" s="2">
        <v>264</v>
      </c>
      <c r="AX163" s="2" t="s">
        <v>163</v>
      </c>
      <c r="AY163" s="2">
        <v>15</v>
      </c>
      <c r="AZ163" s="2">
        <v>21</v>
      </c>
      <c r="BA163" s="2">
        <v>52</v>
      </c>
      <c r="BB163" s="2">
        <v>79</v>
      </c>
      <c r="BC163" s="2">
        <v>75</v>
      </c>
      <c r="BD163" s="2">
        <v>3.74</v>
      </c>
      <c r="BE163" s="2">
        <v>1.17</v>
      </c>
      <c r="BF163" s="2">
        <v>4</v>
      </c>
      <c r="BG163" s="2">
        <v>4</v>
      </c>
    </row>
    <row r="164" spans="1:59" s="2" customFormat="1" ht="18" customHeight="1" x14ac:dyDescent="0.25">
      <c r="A164" s="38">
        <v>36</v>
      </c>
      <c r="B164" s="139" t="s">
        <v>164</v>
      </c>
      <c r="C164" s="140"/>
      <c r="D164" s="140"/>
      <c r="E164" s="140"/>
      <c r="F164" s="140"/>
      <c r="G164" s="140"/>
      <c r="H164" s="140"/>
      <c r="I164" s="140"/>
      <c r="J164" s="140"/>
      <c r="K164" s="140"/>
      <c r="L164" s="140"/>
      <c r="M164" s="140"/>
      <c r="N164" s="140"/>
      <c r="O164" s="140"/>
      <c r="P164" s="140"/>
      <c r="Q164" s="140"/>
      <c r="R164" s="140"/>
      <c r="S164" s="140"/>
      <c r="T164" s="140"/>
      <c r="U164" s="140"/>
      <c r="V164" s="39">
        <f t="shared" ref="V164:V170" si="59">AQ143</f>
        <v>28</v>
      </c>
      <c r="W164" s="39">
        <f t="shared" si="54"/>
        <v>39</v>
      </c>
      <c r="X164" s="39">
        <f t="shared" si="54"/>
        <v>65</v>
      </c>
      <c r="Y164" s="39">
        <f t="shared" si="54"/>
        <v>103</v>
      </c>
      <c r="Z164" s="39">
        <f t="shared" si="54"/>
        <v>36</v>
      </c>
      <c r="AA164" s="39">
        <f t="shared" si="54"/>
        <v>48</v>
      </c>
      <c r="AB164" s="65">
        <f t="shared" ref="AB164:AB170" si="60">SUM(V164:AA164)</f>
        <v>319</v>
      </c>
      <c r="AC164" s="41">
        <f t="shared" si="55"/>
        <v>8.7774294670846395E-2</v>
      </c>
      <c r="AD164" s="41">
        <f t="shared" si="55"/>
        <v>0.12225705329153605</v>
      </c>
      <c r="AE164" s="41">
        <f t="shared" si="55"/>
        <v>0.20376175548589343</v>
      </c>
      <c r="AF164" s="41">
        <f t="shared" si="55"/>
        <v>0.32288401253918497</v>
      </c>
      <c r="AG164" s="41">
        <f t="shared" si="55"/>
        <v>0.11285266457680251</v>
      </c>
      <c r="AH164" s="42">
        <f t="shared" si="55"/>
        <v>0.15047021943573669</v>
      </c>
      <c r="AI164" s="43">
        <f t="shared" si="56"/>
        <v>0.24723247232472326</v>
      </c>
      <c r="AJ164" s="44">
        <f t="shared" si="57"/>
        <v>0.75276752767527677</v>
      </c>
      <c r="AK164" s="45">
        <f t="shared" ref="AK164:AK170" si="61">BD143</f>
        <v>3.3</v>
      </c>
      <c r="AL164" s="46">
        <f t="shared" si="58"/>
        <v>1.18</v>
      </c>
      <c r="AM164" s="47">
        <f t="shared" si="58"/>
        <v>4</v>
      </c>
      <c r="AN164" s="47">
        <f t="shared" si="58"/>
        <v>4</v>
      </c>
      <c r="AP164" s="37" t="s">
        <v>165</v>
      </c>
      <c r="AQ164" s="2">
        <v>23</v>
      </c>
      <c r="AR164" s="2">
        <v>23</v>
      </c>
      <c r="AS164" s="2">
        <v>48</v>
      </c>
      <c r="AT164" s="2">
        <v>67</v>
      </c>
      <c r="AU164" s="2">
        <v>81</v>
      </c>
      <c r="AV164" s="2">
        <v>22</v>
      </c>
      <c r="AW164" s="2">
        <v>264</v>
      </c>
      <c r="AX164" s="2" t="s">
        <v>165</v>
      </c>
      <c r="AY164" s="2">
        <v>23</v>
      </c>
      <c r="AZ164" s="2">
        <v>23</v>
      </c>
      <c r="BA164" s="2">
        <v>48</v>
      </c>
      <c r="BB164" s="2">
        <v>67</v>
      </c>
      <c r="BC164" s="2">
        <v>81</v>
      </c>
      <c r="BD164" s="2">
        <v>3.66</v>
      </c>
      <c r="BE164" s="2">
        <v>1.29</v>
      </c>
      <c r="BF164" s="2">
        <v>4</v>
      </c>
      <c r="BG164" s="2">
        <v>5</v>
      </c>
    </row>
    <row r="165" spans="1:59" s="2" customFormat="1" ht="18" customHeight="1" x14ac:dyDescent="0.25">
      <c r="A165" s="38">
        <v>37</v>
      </c>
      <c r="B165" s="139" t="s">
        <v>166</v>
      </c>
      <c r="C165" s="140"/>
      <c r="D165" s="140"/>
      <c r="E165" s="140"/>
      <c r="F165" s="140"/>
      <c r="G165" s="140"/>
      <c r="H165" s="140"/>
      <c r="I165" s="140"/>
      <c r="J165" s="140"/>
      <c r="K165" s="140"/>
      <c r="L165" s="140"/>
      <c r="M165" s="140"/>
      <c r="N165" s="140"/>
      <c r="O165" s="140"/>
      <c r="P165" s="140"/>
      <c r="Q165" s="140"/>
      <c r="R165" s="140"/>
      <c r="S165" s="140"/>
      <c r="T165" s="140"/>
      <c r="U165" s="140"/>
      <c r="V165" s="39">
        <f t="shared" si="59"/>
        <v>25</v>
      </c>
      <c r="W165" s="39">
        <f t="shared" si="54"/>
        <v>34</v>
      </c>
      <c r="X165" s="39">
        <f t="shared" si="54"/>
        <v>63</v>
      </c>
      <c r="Y165" s="39">
        <f t="shared" si="54"/>
        <v>85</v>
      </c>
      <c r="Z165" s="39">
        <f t="shared" si="54"/>
        <v>44</v>
      </c>
      <c r="AA165" s="39">
        <f t="shared" si="54"/>
        <v>68</v>
      </c>
      <c r="AB165" s="65">
        <f t="shared" si="60"/>
        <v>319</v>
      </c>
      <c r="AC165" s="41">
        <f t="shared" si="55"/>
        <v>7.8369905956112859E-2</v>
      </c>
      <c r="AD165" s="41">
        <f t="shared" si="55"/>
        <v>0.10658307210031348</v>
      </c>
      <c r="AE165" s="41">
        <f t="shared" si="55"/>
        <v>0.19749216300940439</v>
      </c>
      <c r="AF165" s="41">
        <f t="shared" si="55"/>
        <v>0.2664576802507837</v>
      </c>
      <c r="AG165" s="41">
        <f t="shared" si="55"/>
        <v>0.13793103448275862</v>
      </c>
      <c r="AH165" s="42">
        <f t="shared" si="55"/>
        <v>0.21316614420062696</v>
      </c>
      <c r="AI165" s="43">
        <f t="shared" si="56"/>
        <v>0.23505976095617531</v>
      </c>
      <c r="AJ165" s="44">
        <f t="shared" si="57"/>
        <v>0.76494023904382469</v>
      </c>
      <c r="AK165" s="45">
        <f t="shared" si="61"/>
        <v>3.35</v>
      </c>
      <c r="AL165" s="46">
        <f t="shared" si="58"/>
        <v>1.21</v>
      </c>
      <c r="AM165" s="47">
        <f t="shared" si="58"/>
        <v>4</v>
      </c>
      <c r="AN165" s="47">
        <f t="shared" si="58"/>
        <v>4</v>
      </c>
      <c r="AP165" s="37" t="s">
        <v>167</v>
      </c>
      <c r="AQ165" s="71">
        <v>11</v>
      </c>
      <c r="AR165" s="2">
        <v>21</v>
      </c>
      <c r="AS165" s="2">
        <v>57</v>
      </c>
      <c r="AT165" s="2">
        <v>64</v>
      </c>
      <c r="AU165" s="2">
        <v>78</v>
      </c>
      <c r="AV165" s="2">
        <v>33</v>
      </c>
      <c r="AW165" s="2">
        <v>264</v>
      </c>
      <c r="AX165" s="2" t="s">
        <v>167</v>
      </c>
      <c r="AY165" s="2">
        <v>11</v>
      </c>
      <c r="AZ165" s="2">
        <v>21</v>
      </c>
      <c r="BA165" s="2">
        <v>57</v>
      </c>
      <c r="BB165" s="2">
        <v>64</v>
      </c>
      <c r="BC165" s="2">
        <v>78</v>
      </c>
      <c r="BD165" s="2">
        <v>3.77</v>
      </c>
      <c r="BE165" s="2">
        <v>1.1499999999999999</v>
      </c>
      <c r="BF165" s="2">
        <v>4</v>
      </c>
      <c r="BG165" s="2">
        <v>5</v>
      </c>
    </row>
    <row r="166" spans="1:59" s="2" customFormat="1" ht="18" customHeight="1" x14ac:dyDescent="0.25">
      <c r="A166" s="38">
        <v>38</v>
      </c>
      <c r="B166" s="139" t="s">
        <v>168</v>
      </c>
      <c r="C166" s="140"/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40"/>
      <c r="O166" s="140"/>
      <c r="P166" s="140"/>
      <c r="Q166" s="140"/>
      <c r="R166" s="140"/>
      <c r="S166" s="140"/>
      <c r="T166" s="140"/>
      <c r="U166" s="140"/>
      <c r="V166" s="39">
        <f t="shared" si="59"/>
        <v>57</v>
      </c>
      <c r="W166" s="39">
        <f t="shared" si="54"/>
        <v>44</v>
      </c>
      <c r="X166" s="39">
        <f t="shared" si="54"/>
        <v>71</v>
      </c>
      <c r="Y166" s="39">
        <f t="shared" si="54"/>
        <v>75</v>
      </c>
      <c r="Z166" s="39">
        <f t="shared" si="54"/>
        <v>54</v>
      </c>
      <c r="AA166" s="39">
        <f t="shared" si="54"/>
        <v>18</v>
      </c>
      <c r="AB166" s="65">
        <f t="shared" si="60"/>
        <v>319</v>
      </c>
      <c r="AC166" s="41">
        <f t="shared" si="55"/>
        <v>0.17868338557993729</v>
      </c>
      <c r="AD166" s="41">
        <f t="shared" si="55"/>
        <v>0.13793103448275862</v>
      </c>
      <c r="AE166" s="41">
        <f t="shared" si="55"/>
        <v>0.2225705329153605</v>
      </c>
      <c r="AF166" s="41">
        <f t="shared" si="55"/>
        <v>0.23510971786833856</v>
      </c>
      <c r="AG166" s="41">
        <f t="shared" si="55"/>
        <v>0.16927899686520376</v>
      </c>
      <c r="AH166" s="42">
        <f t="shared" si="55"/>
        <v>5.6426332288401257E-2</v>
      </c>
      <c r="AI166" s="43">
        <f t="shared" si="56"/>
        <v>0.33554817275747506</v>
      </c>
      <c r="AJ166" s="44">
        <f t="shared" si="57"/>
        <v>0.66445182724252494</v>
      </c>
      <c r="AK166" s="45">
        <f t="shared" si="61"/>
        <v>3.08</v>
      </c>
      <c r="AL166" s="46">
        <f t="shared" si="58"/>
        <v>1.37</v>
      </c>
      <c r="AM166" s="47">
        <f t="shared" si="58"/>
        <v>3</v>
      </c>
      <c r="AN166" s="47">
        <f t="shared" si="58"/>
        <v>4</v>
      </c>
      <c r="AP166" s="37" t="s">
        <v>169</v>
      </c>
      <c r="AQ166" s="2">
        <v>3</v>
      </c>
      <c r="AR166" s="2">
        <v>3</v>
      </c>
      <c r="AS166" s="2">
        <v>13</v>
      </c>
      <c r="AT166" s="2">
        <v>18</v>
      </c>
      <c r="AU166" s="2">
        <v>9</v>
      </c>
      <c r="AV166" s="2">
        <v>4</v>
      </c>
      <c r="AW166" s="2">
        <v>50</v>
      </c>
      <c r="AX166" s="2" t="s">
        <v>169</v>
      </c>
      <c r="AY166" s="2">
        <v>3</v>
      </c>
      <c r="AZ166" s="2">
        <v>3</v>
      </c>
      <c r="BA166" s="2">
        <v>13</v>
      </c>
      <c r="BB166" s="2">
        <v>18</v>
      </c>
      <c r="BC166" s="2">
        <v>9</v>
      </c>
      <c r="BD166" s="2">
        <v>3.59</v>
      </c>
      <c r="BE166" s="2">
        <v>1.0900000000000001</v>
      </c>
      <c r="BF166" s="2">
        <v>4</v>
      </c>
      <c r="BG166" s="2">
        <v>4</v>
      </c>
    </row>
    <row r="167" spans="1:59" s="2" customFormat="1" ht="18" customHeight="1" x14ac:dyDescent="0.25">
      <c r="A167" s="38">
        <v>39</v>
      </c>
      <c r="B167" s="139" t="s">
        <v>170</v>
      </c>
      <c r="C167" s="140"/>
      <c r="D167" s="140"/>
      <c r="E167" s="140"/>
      <c r="F167" s="140"/>
      <c r="G167" s="140"/>
      <c r="H167" s="140"/>
      <c r="I167" s="140"/>
      <c r="J167" s="140"/>
      <c r="K167" s="140"/>
      <c r="L167" s="140"/>
      <c r="M167" s="140"/>
      <c r="N167" s="140"/>
      <c r="O167" s="140"/>
      <c r="P167" s="140"/>
      <c r="Q167" s="140"/>
      <c r="R167" s="140"/>
      <c r="S167" s="140"/>
      <c r="T167" s="140"/>
      <c r="U167" s="140"/>
      <c r="V167" s="39">
        <f t="shared" si="59"/>
        <v>65</v>
      </c>
      <c r="W167" s="39">
        <f t="shared" si="54"/>
        <v>56</v>
      </c>
      <c r="X167" s="39">
        <f t="shared" si="54"/>
        <v>68</v>
      </c>
      <c r="Y167" s="39">
        <f t="shared" si="54"/>
        <v>61</v>
      </c>
      <c r="Z167" s="39">
        <f t="shared" si="54"/>
        <v>35</v>
      </c>
      <c r="AA167" s="39">
        <f t="shared" si="54"/>
        <v>34</v>
      </c>
      <c r="AB167" s="65">
        <f t="shared" si="60"/>
        <v>319</v>
      </c>
      <c r="AC167" s="41">
        <f t="shared" si="55"/>
        <v>0.20376175548589343</v>
      </c>
      <c r="AD167" s="41">
        <f t="shared" si="55"/>
        <v>0.17554858934169279</v>
      </c>
      <c r="AE167" s="41">
        <f t="shared" si="55"/>
        <v>0.21316614420062696</v>
      </c>
      <c r="AF167" s="41">
        <f t="shared" si="55"/>
        <v>0.19122257053291536</v>
      </c>
      <c r="AG167" s="41">
        <f t="shared" si="55"/>
        <v>0.109717868338558</v>
      </c>
      <c r="AH167" s="42">
        <f t="shared" si="55"/>
        <v>0.10658307210031348</v>
      </c>
      <c r="AI167" s="43">
        <f t="shared" si="56"/>
        <v>0.42456140350877192</v>
      </c>
      <c r="AJ167" s="44">
        <f t="shared" si="57"/>
        <v>0.57543859649122808</v>
      </c>
      <c r="AK167" s="45">
        <f t="shared" si="61"/>
        <v>2.81</v>
      </c>
      <c r="AL167" s="46">
        <f t="shared" si="58"/>
        <v>1.34</v>
      </c>
      <c r="AM167" s="47">
        <f t="shared" si="58"/>
        <v>3</v>
      </c>
      <c r="AN167" s="47">
        <f t="shared" si="58"/>
        <v>3</v>
      </c>
      <c r="AP167" s="37" t="s">
        <v>171</v>
      </c>
      <c r="AQ167" s="2">
        <v>3</v>
      </c>
      <c r="AR167" s="2">
        <v>3</v>
      </c>
      <c r="AS167" s="2">
        <v>14</v>
      </c>
      <c r="AT167" s="2">
        <v>17</v>
      </c>
      <c r="AU167" s="2">
        <v>10</v>
      </c>
      <c r="AV167" s="2">
        <v>3</v>
      </c>
      <c r="AW167" s="2">
        <v>50</v>
      </c>
      <c r="AX167" s="2" t="s">
        <v>171</v>
      </c>
      <c r="AY167" s="2">
        <v>3</v>
      </c>
      <c r="AZ167" s="2">
        <v>3</v>
      </c>
      <c r="BA167" s="2">
        <v>14</v>
      </c>
      <c r="BB167" s="2">
        <v>17</v>
      </c>
      <c r="BC167" s="2">
        <v>10</v>
      </c>
      <c r="BD167" s="2">
        <v>3.6</v>
      </c>
      <c r="BE167" s="2">
        <v>1.1000000000000001</v>
      </c>
      <c r="BF167" s="2">
        <v>4</v>
      </c>
      <c r="BG167" s="2">
        <v>4</v>
      </c>
    </row>
    <row r="168" spans="1:59" s="2" customFormat="1" ht="27" customHeight="1" x14ac:dyDescent="0.25">
      <c r="A168" s="38">
        <v>40</v>
      </c>
      <c r="B168" s="139" t="s">
        <v>172</v>
      </c>
      <c r="C168" s="140"/>
      <c r="D168" s="140"/>
      <c r="E168" s="140"/>
      <c r="F168" s="140"/>
      <c r="G168" s="140"/>
      <c r="H168" s="140"/>
      <c r="I168" s="140"/>
      <c r="J168" s="140"/>
      <c r="K168" s="140"/>
      <c r="L168" s="140"/>
      <c r="M168" s="140"/>
      <c r="N168" s="140"/>
      <c r="O168" s="140"/>
      <c r="P168" s="140"/>
      <c r="Q168" s="140"/>
      <c r="R168" s="140"/>
      <c r="S168" s="140"/>
      <c r="T168" s="140"/>
      <c r="U168" s="140"/>
      <c r="V168" s="39">
        <f t="shared" si="59"/>
        <v>15</v>
      </c>
      <c r="W168" s="39">
        <f t="shared" si="54"/>
        <v>34</v>
      </c>
      <c r="X168" s="39">
        <f t="shared" si="54"/>
        <v>68</v>
      </c>
      <c r="Y168" s="39">
        <f t="shared" si="54"/>
        <v>109</v>
      </c>
      <c r="Z168" s="39">
        <f t="shared" si="54"/>
        <v>78</v>
      </c>
      <c r="AA168" s="39">
        <f t="shared" si="54"/>
        <v>15</v>
      </c>
      <c r="AB168" s="65">
        <f t="shared" si="60"/>
        <v>319</v>
      </c>
      <c r="AC168" s="41">
        <f t="shared" si="55"/>
        <v>4.7021943573667714E-2</v>
      </c>
      <c r="AD168" s="41">
        <f t="shared" si="55"/>
        <v>0.10658307210031348</v>
      </c>
      <c r="AE168" s="41">
        <f t="shared" si="55"/>
        <v>0.21316614420062696</v>
      </c>
      <c r="AF168" s="41">
        <f t="shared" si="55"/>
        <v>0.34169278996865204</v>
      </c>
      <c r="AG168" s="41">
        <f t="shared" si="55"/>
        <v>0.2445141065830721</v>
      </c>
      <c r="AH168" s="42">
        <f t="shared" si="55"/>
        <v>4.7021943573667714E-2</v>
      </c>
      <c r="AI168" s="43">
        <f t="shared" si="56"/>
        <v>0.16118421052631579</v>
      </c>
      <c r="AJ168" s="44">
        <f t="shared" si="57"/>
        <v>0.83881578947368418</v>
      </c>
      <c r="AK168" s="45">
        <f t="shared" si="61"/>
        <v>3.66</v>
      </c>
      <c r="AL168" s="46">
        <f t="shared" si="58"/>
        <v>1.1200000000000001</v>
      </c>
      <c r="AM168" s="47">
        <f t="shared" si="58"/>
        <v>4</v>
      </c>
      <c r="AN168" s="47">
        <f t="shared" si="58"/>
        <v>4</v>
      </c>
      <c r="AP168" s="37" t="s">
        <v>173</v>
      </c>
      <c r="AQ168" s="2">
        <v>4</v>
      </c>
      <c r="AR168" s="2">
        <v>5</v>
      </c>
      <c r="AS168" s="2">
        <v>13</v>
      </c>
      <c r="AT168" s="2">
        <v>17</v>
      </c>
      <c r="AU168" s="2">
        <v>9</v>
      </c>
      <c r="AV168" s="2">
        <v>2</v>
      </c>
      <c r="AW168" s="2">
        <v>50</v>
      </c>
      <c r="AX168" s="2" t="s">
        <v>173</v>
      </c>
      <c r="AY168" s="2">
        <v>4</v>
      </c>
      <c r="AZ168" s="2">
        <v>5</v>
      </c>
      <c r="BA168" s="2">
        <v>13</v>
      </c>
      <c r="BB168" s="2">
        <v>17</v>
      </c>
      <c r="BC168" s="2">
        <v>9</v>
      </c>
      <c r="BD168" s="2">
        <v>3.46</v>
      </c>
      <c r="BE168" s="2">
        <v>1.17</v>
      </c>
      <c r="BF168" s="2">
        <v>4</v>
      </c>
      <c r="BG168" s="2">
        <v>4</v>
      </c>
    </row>
    <row r="169" spans="1:59" s="2" customFormat="1" ht="18" customHeight="1" x14ac:dyDescent="0.25">
      <c r="A169" s="38">
        <v>41</v>
      </c>
      <c r="B169" s="139" t="s">
        <v>174</v>
      </c>
      <c r="C169" s="140"/>
      <c r="D169" s="140"/>
      <c r="E169" s="140"/>
      <c r="F169" s="140"/>
      <c r="G169" s="140"/>
      <c r="H169" s="140"/>
      <c r="I169" s="140"/>
      <c r="J169" s="140"/>
      <c r="K169" s="140"/>
      <c r="L169" s="140"/>
      <c r="M169" s="140"/>
      <c r="N169" s="140"/>
      <c r="O169" s="140"/>
      <c r="P169" s="140"/>
      <c r="Q169" s="140"/>
      <c r="R169" s="140"/>
      <c r="S169" s="140"/>
      <c r="T169" s="140"/>
      <c r="U169" s="140"/>
      <c r="V169" s="39">
        <f t="shared" si="59"/>
        <v>3</v>
      </c>
      <c r="W169" s="39">
        <f t="shared" si="54"/>
        <v>3</v>
      </c>
      <c r="X169" s="39">
        <f t="shared" si="54"/>
        <v>44</v>
      </c>
      <c r="Y169" s="39">
        <f t="shared" si="54"/>
        <v>100</v>
      </c>
      <c r="Z169" s="39">
        <f t="shared" si="54"/>
        <v>165</v>
      </c>
      <c r="AA169" s="39">
        <f t="shared" si="54"/>
        <v>4</v>
      </c>
      <c r="AB169" s="65">
        <f t="shared" si="60"/>
        <v>319</v>
      </c>
      <c r="AC169" s="41">
        <f t="shared" si="55"/>
        <v>9.4043887147335428E-3</v>
      </c>
      <c r="AD169" s="41">
        <f t="shared" si="55"/>
        <v>9.4043887147335428E-3</v>
      </c>
      <c r="AE169" s="41">
        <f t="shared" si="55"/>
        <v>0.13793103448275862</v>
      </c>
      <c r="AF169" s="41">
        <f t="shared" si="55"/>
        <v>0.31347962382445144</v>
      </c>
      <c r="AG169" s="41">
        <f t="shared" si="55"/>
        <v>0.51724137931034486</v>
      </c>
      <c r="AH169" s="42">
        <f t="shared" si="55"/>
        <v>1.2539184952978056E-2</v>
      </c>
      <c r="AI169" s="43">
        <f t="shared" si="56"/>
        <v>1.9047619047619049E-2</v>
      </c>
      <c r="AJ169" s="44">
        <f t="shared" si="57"/>
        <v>0.98095238095238091</v>
      </c>
      <c r="AK169" s="45">
        <f t="shared" si="61"/>
        <v>4.34</v>
      </c>
      <c r="AL169" s="46">
        <f t="shared" si="58"/>
        <v>0.82</v>
      </c>
      <c r="AM169" s="47">
        <f t="shared" si="58"/>
        <v>5</v>
      </c>
      <c r="AN169" s="47">
        <f t="shared" si="58"/>
        <v>5</v>
      </c>
      <c r="AP169" s="37" t="s">
        <v>175</v>
      </c>
      <c r="AQ169" s="2">
        <v>6</v>
      </c>
      <c r="AR169" s="2">
        <v>3</v>
      </c>
      <c r="AS169" s="2">
        <v>14</v>
      </c>
      <c r="AT169" s="2">
        <v>16</v>
      </c>
      <c r="AU169" s="2">
        <v>9</v>
      </c>
      <c r="AV169" s="2">
        <v>2</v>
      </c>
      <c r="AW169" s="2">
        <v>50</v>
      </c>
      <c r="AX169" s="2" t="s">
        <v>175</v>
      </c>
      <c r="AY169" s="2">
        <v>6</v>
      </c>
      <c r="AZ169" s="2">
        <v>3</v>
      </c>
      <c r="BA169" s="2">
        <v>14</v>
      </c>
      <c r="BB169" s="2">
        <v>16</v>
      </c>
      <c r="BC169" s="2">
        <v>9</v>
      </c>
      <c r="BD169" s="2">
        <v>3.4</v>
      </c>
      <c r="BE169" s="2">
        <v>1.23</v>
      </c>
      <c r="BF169" s="2">
        <v>4</v>
      </c>
      <c r="BG169" s="2">
        <v>4</v>
      </c>
    </row>
    <row r="170" spans="1:59" s="2" customFormat="1" ht="30.75" customHeight="1" x14ac:dyDescent="0.25">
      <c r="A170" s="38">
        <v>42</v>
      </c>
      <c r="B170" s="139" t="s">
        <v>176</v>
      </c>
      <c r="C170" s="140"/>
      <c r="D170" s="140"/>
      <c r="E170" s="140"/>
      <c r="F170" s="140"/>
      <c r="G170" s="140"/>
      <c r="H170" s="140"/>
      <c r="I170" s="140"/>
      <c r="J170" s="140"/>
      <c r="K170" s="140"/>
      <c r="L170" s="140"/>
      <c r="M170" s="140"/>
      <c r="N170" s="140"/>
      <c r="O170" s="140"/>
      <c r="P170" s="140"/>
      <c r="Q170" s="140"/>
      <c r="R170" s="140"/>
      <c r="S170" s="140"/>
      <c r="T170" s="140"/>
      <c r="U170" s="140"/>
      <c r="V170" s="39">
        <f t="shared" si="59"/>
        <v>5</v>
      </c>
      <c r="W170" s="39">
        <f t="shared" si="54"/>
        <v>8</v>
      </c>
      <c r="X170" s="39">
        <f t="shared" si="54"/>
        <v>50</v>
      </c>
      <c r="Y170" s="39">
        <f t="shared" si="54"/>
        <v>96</v>
      </c>
      <c r="Z170" s="39">
        <f t="shared" si="54"/>
        <v>145</v>
      </c>
      <c r="AA170" s="39">
        <f t="shared" si="54"/>
        <v>15</v>
      </c>
      <c r="AB170" s="65">
        <f t="shared" si="60"/>
        <v>319</v>
      </c>
      <c r="AC170" s="41">
        <f t="shared" si="55"/>
        <v>1.5673981191222569E-2</v>
      </c>
      <c r="AD170" s="41">
        <f t="shared" si="55"/>
        <v>2.5078369905956112E-2</v>
      </c>
      <c r="AE170" s="41">
        <f t="shared" si="55"/>
        <v>0.15673981191222572</v>
      </c>
      <c r="AF170" s="41">
        <f t="shared" si="55"/>
        <v>0.30094043887147337</v>
      </c>
      <c r="AG170" s="41">
        <f t="shared" si="55"/>
        <v>0.45454545454545453</v>
      </c>
      <c r="AH170" s="42">
        <f t="shared" si="55"/>
        <v>4.7021943573667714E-2</v>
      </c>
      <c r="AI170" s="43">
        <f t="shared" si="56"/>
        <v>4.2763157894736843E-2</v>
      </c>
      <c r="AJ170" s="44">
        <f t="shared" si="57"/>
        <v>0.95723684210526316</v>
      </c>
      <c r="AK170" s="45">
        <f t="shared" si="61"/>
        <v>4.21</v>
      </c>
      <c r="AL170" s="46">
        <f t="shared" si="58"/>
        <v>0.92</v>
      </c>
      <c r="AM170" s="47">
        <f t="shared" si="58"/>
        <v>4</v>
      </c>
      <c r="AN170" s="47">
        <f t="shared" si="58"/>
        <v>5</v>
      </c>
      <c r="AP170" s="37" t="s">
        <v>177</v>
      </c>
      <c r="AQ170" s="2">
        <v>2</v>
      </c>
      <c r="AR170" s="2">
        <v>3</v>
      </c>
      <c r="AS170" s="2">
        <v>15</v>
      </c>
      <c r="AT170" s="2">
        <v>17</v>
      </c>
      <c r="AU170" s="2">
        <v>10</v>
      </c>
      <c r="AV170" s="2">
        <v>3</v>
      </c>
      <c r="AW170" s="2">
        <v>50</v>
      </c>
      <c r="AX170" s="2" t="s">
        <v>177</v>
      </c>
      <c r="AY170" s="2">
        <v>2</v>
      </c>
      <c r="AZ170" s="2">
        <v>3</v>
      </c>
      <c r="BA170" s="2">
        <v>15</v>
      </c>
      <c r="BB170" s="2">
        <v>17</v>
      </c>
      <c r="BC170" s="2">
        <v>10</v>
      </c>
      <c r="BD170" s="2">
        <v>3.64</v>
      </c>
      <c r="BE170" s="2">
        <v>1.03</v>
      </c>
      <c r="BF170" s="2">
        <v>4</v>
      </c>
      <c r="BG170" s="2">
        <v>4</v>
      </c>
    </row>
    <row r="171" spans="1:59" s="2" customFormat="1" ht="19.5" customHeight="1" thickBot="1" x14ac:dyDescent="0.3">
      <c r="A171" s="156" t="s">
        <v>178</v>
      </c>
      <c r="B171" s="157"/>
      <c r="C171" s="157"/>
      <c r="D171" s="157"/>
      <c r="E171" s="157"/>
      <c r="F171" s="157"/>
      <c r="G171" s="157"/>
      <c r="H171" s="157"/>
      <c r="I171" s="157"/>
      <c r="J171" s="157"/>
      <c r="K171" s="157"/>
      <c r="L171" s="157"/>
      <c r="M171" s="157"/>
      <c r="N171" s="157"/>
      <c r="O171" s="157"/>
      <c r="P171" s="157"/>
      <c r="Q171" s="157"/>
      <c r="R171" s="157"/>
      <c r="S171" s="157"/>
      <c r="T171" s="157"/>
      <c r="U171" s="158"/>
      <c r="V171" s="50">
        <f t="shared" ref="V171:AB171" si="62">SUM(V163:V170)</f>
        <v>219</v>
      </c>
      <c r="W171" s="50">
        <f t="shared" si="62"/>
        <v>251</v>
      </c>
      <c r="X171" s="50">
        <f t="shared" si="62"/>
        <v>486</v>
      </c>
      <c r="Y171" s="50">
        <f t="shared" si="62"/>
        <v>768</v>
      </c>
      <c r="Z171" s="50">
        <f t="shared" si="62"/>
        <v>621</v>
      </c>
      <c r="AA171" s="50">
        <f t="shared" si="62"/>
        <v>207</v>
      </c>
      <c r="AB171" s="70">
        <f t="shared" si="62"/>
        <v>2552</v>
      </c>
      <c r="AC171" s="51">
        <f t="shared" si="55"/>
        <v>8.5815047021943577E-2</v>
      </c>
      <c r="AD171" s="51">
        <f t="shared" si="55"/>
        <v>9.835423197492163E-2</v>
      </c>
      <c r="AE171" s="51">
        <f t="shared" si="55"/>
        <v>0.19043887147335423</v>
      </c>
      <c r="AF171" s="51">
        <f t="shared" si="55"/>
        <v>0.30094043887147337</v>
      </c>
      <c r="AG171" s="51">
        <f t="shared" si="55"/>
        <v>0.24333855799373041</v>
      </c>
      <c r="AH171" s="52">
        <f t="shared" si="55"/>
        <v>8.1112852664576809E-2</v>
      </c>
      <c r="AI171" s="53">
        <f t="shared" si="56"/>
        <v>0.20042643923240938</v>
      </c>
      <c r="AJ171" s="54">
        <f t="shared" si="57"/>
        <v>0.79957356076759056</v>
      </c>
      <c r="AK171" s="55">
        <f>AVERAGE(AK163:AK170)</f>
        <v>3.5449999999999999</v>
      </c>
      <c r="AL171" s="56"/>
      <c r="AM171" s="50">
        <f>MEDIAN(AM163:AM170)</f>
        <v>4</v>
      </c>
      <c r="AN171" s="57"/>
      <c r="AP171" s="37" t="s">
        <v>179</v>
      </c>
      <c r="AQ171" s="2">
        <v>6</v>
      </c>
      <c r="AR171" s="2">
        <v>11</v>
      </c>
      <c r="AS171" s="2">
        <v>60</v>
      </c>
      <c r="AT171" s="2">
        <v>106</v>
      </c>
      <c r="AU171" s="2">
        <v>104</v>
      </c>
      <c r="AV171" s="2">
        <v>31</v>
      </c>
      <c r="AW171" s="2">
        <v>318</v>
      </c>
      <c r="AX171" s="2" t="s">
        <v>179</v>
      </c>
      <c r="AY171" s="2">
        <v>6</v>
      </c>
      <c r="AZ171" s="2">
        <v>11</v>
      </c>
      <c r="BA171" s="2">
        <v>60</v>
      </c>
      <c r="BB171" s="2">
        <v>106</v>
      </c>
      <c r="BC171" s="2">
        <v>104</v>
      </c>
      <c r="BD171" s="2">
        <v>4.01</v>
      </c>
      <c r="BE171" s="2">
        <v>0.96</v>
      </c>
      <c r="BF171" s="2">
        <v>4</v>
      </c>
      <c r="BG171" s="2">
        <v>4</v>
      </c>
    </row>
    <row r="172" spans="1:59" s="2" customFormat="1" ht="23.25" customHeight="1" x14ac:dyDescent="0.25">
      <c r="A172" s="154"/>
      <c r="B172" s="154"/>
      <c r="C172" s="154"/>
      <c r="D172" s="154"/>
      <c r="E172" s="66"/>
      <c r="F172" s="67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68"/>
      <c r="S172" s="68"/>
      <c r="T172" s="68"/>
      <c r="U172" s="68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P172" s="37" t="s">
        <v>180</v>
      </c>
      <c r="AQ172" s="2">
        <v>5</v>
      </c>
      <c r="AR172" s="2">
        <v>15</v>
      </c>
      <c r="AS172" s="2">
        <v>41</v>
      </c>
      <c r="AT172" s="2">
        <v>99</v>
      </c>
      <c r="AU172" s="2">
        <v>147</v>
      </c>
      <c r="AV172" s="2">
        <v>11</v>
      </c>
      <c r="AW172" s="2">
        <v>318</v>
      </c>
      <c r="AX172" s="2" t="s">
        <v>180</v>
      </c>
      <c r="AY172" s="2">
        <v>5</v>
      </c>
      <c r="AZ172" s="2">
        <v>15</v>
      </c>
      <c r="BA172" s="2">
        <v>41</v>
      </c>
      <c r="BB172" s="2">
        <v>99</v>
      </c>
      <c r="BC172" s="2">
        <v>147</v>
      </c>
      <c r="BD172" s="2">
        <v>4.2</v>
      </c>
      <c r="BE172" s="2">
        <v>0.96</v>
      </c>
      <c r="BF172" s="2">
        <v>4</v>
      </c>
      <c r="BG172" s="2">
        <v>5</v>
      </c>
    </row>
    <row r="173" spans="1:59" s="2" customFormat="1" ht="33.75" customHeight="1" thickBot="1" x14ac:dyDescent="0.3">
      <c r="A173" s="72"/>
      <c r="B173" s="73"/>
      <c r="C173" s="73"/>
      <c r="D173" s="29"/>
      <c r="E173" s="69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P173" s="37" t="s">
        <v>181</v>
      </c>
      <c r="AQ173" s="74">
        <v>16</v>
      </c>
      <c r="AR173" s="2">
        <v>25</v>
      </c>
      <c r="AS173" s="2">
        <v>60</v>
      </c>
      <c r="AT173" s="2">
        <v>103</v>
      </c>
      <c r="AU173" s="2">
        <v>100</v>
      </c>
      <c r="AV173" s="2">
        <v>14</v>
      </c>
      <c r="AW173" s="2">
        <v>318</v>
      </c>
      <c r="AX173" s="2" t="s">
        <v>181</v>
      </c>
      <c r="AY173" s="2">
        <v>16</v>
      </c>
      <c r="AZ173" s="2">
        <v>25</v>
      </c>
      <c r="BA173" s="2">
        <v>60</v>
      </c>
      <c r="BB173" s="2">
        <v>103</v>
      </c>
      <c r="BC173" s="2">
        <v>100</v>
      </c>
      <c r="BD173" s="2">
        <v>3.81</v>
      </c>
      <c r="BE173" s="2">
        <v>1.1399999999999999</v>
      </c>
      <c r="BF173" s="2">
        <v>4</v>
      </c>
      <c r="BG173" s="2">
        <v>4</v>
      </c>
    </row>
    <row r="174" spans="1:59" s="2" customFormat="1" ht="60" customHeight="1" x14ac:dyDescent="0.25">
      <c r="A174" s="29"/>
      <c r="B174" s="138" t="s">
        <v>182</v>
      </c>
      <c r="C174" s="138"/>
      <c r="D174" s="138"/>
      <c r="E174" s="138"/>
      <c r="F174" s="138"/>
      <c r="G174" s="138"/>
      <c r="H174" s="138"/>
      <c r="I174" s="138"/>
      <c r="J174" s="138"/>
      <c r="K174" s="138"/>
      <c r="L174" s="138"/>
      <c r="M174" s="138"/>
      <c r="N174" s="138"/>
      <c r="O174" s="138"/>
      <c r="P174" s="138"/>
      <c r="Q174" s="138"/>
      <c r="R174" s="138"/>
      <c r="S174" s="138"/>
      <c r="T174" s="138"/>
      <c r="U174" s="155"/>
      <c r="V174" s="30">
        <v>1</v>
      </c>
      <c r="W174" s="30">
        <v>2</v>
      </c>
      <c r="X174" s="30">
        <v>3</v>
      </c>
      <c r="Y174" s="30">
        <v>4</v>
      </c>
      <c r="Z174" s="30">
        <v>5</v>
      </c>
      <c r="AA174" s="30" t="s">
        <v>49</v>
      </c>
      <c r="AB174" s="31" t="s">
        <v>50</v>
      </c>
      <c r="AC174" s="60">
        <v>1</v>
      </c>
      <c r="AD174" s="60">
        <v>2</v>
      </c>
      <c r="AE174" s="60">
        <v>3</v>
      </c>
      <c r="AF174" s="60">
        <v>4</v>
      </c>
      <c r="AG174" s="60">
        <v>5</v>
      </c>
      <c r="AH174" s="75" t="s">
        <v>49</v>
      </c>
      <c r="AI174" s="33" t="s">
        <v>51</v>
      </c>
      <c r="AJ174" s="34" t="s">
        <v>52</v>
      </c>
      <c r="AK174" s="35" t="s">
        <v>53</v>
      </c>
      <c r="AL174" s="36" t="s">
        <v>54</v>
      </c>
      <c r="AM174" s="36" t="s">
        <v>55</v>
      </c>
      <c r="AN174" s="36" t="s">
        <v>56</v>
      </c>
      <c r="AP174" s="37" t="s">
        <v>183</v>
      </c>
      <c r="AQ174" s="2">
        <v>17</v>
      </c>
      <c r="AR174" s="2">
        <v>38</v>
      </c>
      <c r="AS174" s="2">
        <v>66</v>
      </c>
      <c r="AT174" s="2">
        <v>105</v>
      </c>
      <c r="AU174" s="2">
        <v>51</v>
      </c>
      <c r="AV174" s="2">
        <v>42</v>
      </c>
      <c r="AW174" s="2">
        <v>319</v>
      </c>
      <c r="AX174" s="2" t="s">
        <v>183</v>
      </c>
      <c r="AY174" s="2">
        <v>17</v>
      </c>
      <c r="AZ174" s="2">
        <v>38</v>
      </c>
      <c r="BA174" s="2">
        <v>66</v>
      </c>
      <c r="BB174" s="2">
        <v>105</v>
      </c>
      <c r="BC174" s="2">
        <v>51</v>
      </c>
      <c r="BD174" s="2">
        <v>3.49</v>
      </c>
      <c r="BE174" s="2">
        <v>1.1200000000000001</v>
      </c>
      <c r="BF174" s="2">
        <v>4</v>
      </c>
      <c r="BG174" s="2">
        <v>4</v>
      </c>
    </row>
    <row r="175" spans="1:59" s="2" customFormat="1" ht="22.5" customHeight="1" x14ac:dyDescent="0.25">
      <c r="A175" s="38">
        <v>43</v>
      </c>
      <c r="B175" s="139" t="s">
        <v>184</v>
      </c>
      <c r="C175" s="140"/>
      <c r="D175" s="140"/>
      <c r="E175" s="140"/>
      <c r="F175" s="140"/>
      <c r="G175" s="140"/>
      <c r="H175" s="140"/>
      <c r="I175" s="140"/>
      <c r="J175" s="140"/>
      <c r="K175" s="140"/>
      <c r="L175" s="140"/>
      <c r="M175" s="140"/>
      <c r="N175" s="140"/>
      <c r="O175" s="140"/>
      <c r="P175" s="140"/>
      <c r="Q175" s="140"/>
      <c r="R175" s="140"/>
      <c r="S175" s="140"/>
      <c r="T175" s="140"/>
      <c r="U175" s="140"/>
      <c r="V175" s="39">
        <f>AQ150</f>
        <v>11</v>
      </c>
      <c r="W175" s="39">
        <f t="shared" ref="W175:AA175" si="63">AR150</f>
        <v>32</v>
      </c>
      <c r="X175" s="39">
        <f t="shared" si="63"/>
        <v>55</v>
      </c>
      <c r="Y175" s="39">
        <f t="shared" si="63"/>
        <v>163</v>
      </c>
      <c r="Z175" s="39">
        <f t="shared" si="63"/>
        <v>55</v>
      </c>
      <c r="AA175" s="39">
        <f t="shared" si="63"/>
        <v>3</v>
      </c>
      <c r="AB175" s="65">
        <f>SUM(V175:AA175)</f>
        <v>319</v>
      </c>
      <c r="AC175" s="41">
        <f t="shared" ref="AC175:AH175" si="64">V175/$AB175</f>
        <v>3.4482758620689655E-2</v>
      </c>
      <c r="AD175" s="41">
        <f t="shared" si="64"/>
        <v>0.10031347962382445</v>
      </c>
      <c r="AE175" s="41">
        <f t="shared" si="64"/>
        <v>0.17241379310344829</v>
      </c>
      <c r="AF175" s="41">
        <f t="shared" si="64"/>
        <v>0.5109717868338558</v>
      </c>
      <c r="AG175" s="41">
        <f t="shared" si="64"/>
        <v>0.17241379310344829</v>
      </c>
      <c r="AH175" s="42">
        <f t="shared" si="64"/>
        <v>9.4043887147335428E-3</v>
      </c>
      <c r="AI175" s="43">
        <f>(V175+W175)/(V175+W175+X175+Y175+Z175)</f>
        <v>0.13607594936708861</v>
      </c>
      <c r="AJ175" s="44">
        <f>(X175+Y175+Z175)/(V175+W175+X175+Y175+Z175)</f>
        <v>0.86392405063291144</v>
      </c>
      <c r="AK175" s="45">
        <f>BD150</f>
        <v>3.69</v>
      </c>
      <c r="AL175" s="46">
        <f t="shared" ref="AL175:AN175" si="65">BE150</f>
        <v>0.99</v>
      </c>
      <c r="AM175" s="47">
        <f t="shared" si="65"/>
        <v>4</v>
      </c>
      <c r="AN175" s="47">
        <f t="shared" si="65"/>
        <v>4</v>
      </c>
      <c r="AP175" s="37" t="s">
        <v>185</v>
      </c>
      <c r="AQ175" s="2">
        <v>17</v>
      </c>
      <c r="AR175" s="2">
        <v>31</v>
      </c>
      <c r="AS175" s="2">
        <v>73</v>
      </c>
      <c r="AT175" s="2">
        <v>112</v>
      </c>
      <c r="AU175" s="2">
        <v>68</v>
      </c>
      <c r="AV175" s="2">
        <v>18</v>
      </c>
      <c r="AW175" s="2">
        <v>319</v>
      </c>
      <c r="AX175" s="2" t="s">
        <v>185</v>
      </c>
      <c r="AY175" s="2">
        <v>17</v>
      </c>
      <c r="AZ175" s="2">
        <v>31</v>
      </c>
      <c r="BA175" s="2">
        <v>73</v>
      </c>
      <c r="BB175" s="2">
        <v>112</v>
      </c>
      <c r="BC175" s="2">
        <v>68</v>
      </c>
      <c r="BD175" s="2">
        <v>3.61</v>
      </c>
      <c r="BE175" s="2">
        <v>1.1100000000000001</v>
      </c>
      <c r="BF175" s="2">
        <v>4</v>
      </c>
      <c r="BG175" s="2">
        <v>4</v>
      </c>
    </row>
    <row r="176" spans="1:59" s="2" customFormat="1" ht="22.5" customHeight="1" x14ac:dyDescent="0.25">
      <c r="A176" s="76"/>
      <c r="B176" s="77"/>
      <c r="C176" s="77"/>
      <c r="D176" s="76"/>
      <c r="E176" s="78"/>
      <c r="F176" s="79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12"/>
      <c r="W176" s="12"/>
      <c r="X176" s="12"/>
      <c r="Y176" s="12"/>
      <c r="Z176" s="12"/>
      <c r="AA176" s="81"/>
      <c r="AB176" s="81"/>
      <c r="AC176" s="82"/>
      <c r="AD176" s="82"/>
      <c r="AE176" s="82"/>
      <c r="AF176" s="82"/>
      <c r="AG176" s="82"/>
      <c r="AH176" s="83"/>
      <c r="AI176" s="84"/>
      <c r="AJ176" s="85"/>
      <c r="AK176" s="12"/>
      <c r="AL176" s="12"/>
      <c r="AM176" s="12"/>
      <c r="AN176" s="12"/>
      <c r="AP176" s="37" t="s">
        <v>186</v>
      </c>
      <c r="AQ176" s="2">
        <v>21</v>
      </c>
      <c r="AR176" s="2">
        <v>27</v>
      </c>
      <c r="AS176" s="2">
        <v>75</v>
      </c>
      <c r="AT176" s="2">
        <v>108</v>
      </c>
      <c r="AU176" s="2">
        <v>64</v>
      </c>
      <c r="AV176" s="2">
        <v>24</v>
      </c>
      <c r="AW176" s="2">
        <v>319</v>
      </c>
      <c r="AX176" s="2" t="s">
        <v>186</v>
      </c>
      <c r="AY176" s="2">
        <v>21</v>
      </c>
      <c r="AZ176" s="2">
        <v>27</v>
      </c>
      <c r="BA176" s="2">
        <v>75</v>
      </c>
      <c r="BB176" s="2">
        <v>108</v>
      </c>
      <c r="BC176" s="2">
        <v>64</v>
      </c>
      <c r="BD176" s="2">
        <v>3.57</v>
      </c>
      <c r="BE176" s="2">
        <v>1.1399999999999999</v>
      </c>
      <c r="BF176" s="2">
        <v>4</v>
      </c>
      <c r="BG176" s="2">
        <v>4</v>
      </c>
    </row>
    <row r="177" spans="1:59" s="2" customFormat="1" ht="30.75" customHeight="1" x14ac:dyDescent="0.25">
      <c r="A177" s="38">
        <v>44</v>
      </c>
      <c r="B177" s="139" t="s">
        <v>187</v>
      </c>
      <c r="C177" s="140"/>
      <c r="D177" s="140"/>
      <c r="E177" s="140"/>
      <c r="F177" s="140"/>
      <c r="G177" s="140"/>
      <c r="H177" s="140"/>
      <c r="I177" s="140"/>
      <c r="J177" s="140"/>
      <c r="K177" s="140"/>
      <c r="L177" s="140"/>
      <c r="M177" s="140"/>
      <c r="N177" s="140"/>
      <c r="O177" s="140"/>
      <c r="P177" s="140"/>
      <c r="Q177" s="140"/>
      <c r="R177" s="140"/>
      <c r="S177" s="140"/>
      <c r="T177" s="140"/>
      <c r="U177" s="140"/>
      <c r="V177" s="39">
        <f>AQ151</f>
        <v>24</v>
      </c>
      <c r="W177" s="39">
        <f t="shared" ref="W177:AA180" si="66">AR151</f>
        <v>41</v>
      </c>
      <c r="X177" s="39">
        <f t="shared" si="66"/>
        <v>63</v>
      </c>
      <c r="Y177" s="39">
        <f t="shared" si="66"/>
        <v>129</v>
      </c>
      <c r="Z177" s="39">
        <f t="shared" si="66"/>
        <v>58</v>
      </c>
      <c r="AA177" s="39">
        <f t="shared" si="66"/>
        <v>4</v>
      </c>
      <c r="AB177" s="65">
        <f>SUM(V177:AA177)</f>
        <v>319</v>
      </c>
      <c r="AC177" s="41">
        <f t="shared" ref="AC177:AH181" si="67">V177/$AB177</f>
        <v>7.5235109717868343E-2</v>
      </c>
      <c r="AD177" s="41">
        <f t="shared" si="67"/>
        <v>0.12852664576802508</v>
      </c>
      <c r="AE177" s="41">
        <f t="shared" si="67"/>
        <v>0.19749216300940439</v>
      </c>
      <c r="AF177" s="41">
        <f t="shared" si="67"/>
        <v>0.40438871473354232</v>
      </c>
      <c r="AG177" s="41">
        <f t="shared" si="67"/>
        <v>0.18181818181818182</v>
      </c>
      <c r="AH177" s="42">
        <f t="shared" si="67"/>
        <v>1.2539184952978056E-2</v>
      </c>
      <c r="AI177" s="43">
        <f>(V177+W177)/(V177+W177+X177+Y177+Z177)</f>
        <v>0.20634920634920634</v>
      </c>
      <c r="AJ177" s="44">
        <f>(X177+Y177+Z177)/(V177+W177+X177+Y177+Z177)</f>
        <v>0.79365079365079361</v>
      </c>
      <c r="AK177" s="45">
        <f>BD151</f>
        <v>3.5</v>
      </c>
      <c r="AL177" s="46">
        <f t="shared" ref="AL177:AN180" si="68">BE151</f>
        <v>1.1599999999999999</v>
      </c>
      <c r="AM177" s="47">
        <f t="shared" si="68"/>
        <v>4</v>
      </c>
      <c r="AN177" s="47">
        <f t="shared" si="68"/>
        <v>4</v>
      </c>
      <c r="AP177" s="37" t="s">
        <v>188</v>
      </c>
      <c r="AQ177" s="74">
        <v>10</v>
      </c>
      <c r="AR177" s="2">
        <v>26</v>
      </c>
      <c r="AS177" s="2">
        <v>58</v>
      </c>
      <c r="AT177" s="2">
        <v>129</v>
      </c>
      <c r="AU177" s="2">
        <v>80</v>
      </c>
      <c r="AV177" s="2">
        <v>16</v>
      </c>
      <c r="AW177" s="2">
        <v>319</v>
      </c>
      <c r="AX177" s="2" t="s">
        <v>188</v>
      </c>
      <c r="AY177" s="2">
        <v>10</v>
      </c>
      <c r="AZ177" s="2">
        <v>26</v>
      </c>
      <c r="BA177" s="2">
        <v>58</v>
      </c>
      <c r="BB177" s="2">
        <v>129</v>
      </c>
      <c r="BC177" s="2">
        <v>80</v>
      </c>
      <c r="BD177" s="2">
        <v>3.8</v>
      </c>
      <c r="BE177" s="2">
        <v>1.03</v>
      </c>
      <c r="BF177" s="2">
        <v>4</v>
      </c>
      <c r="BG177" s="2">
        <v>4</v>
      </c>
    </row>
    <row r="178" spans="1:59" s="2" customFormat="1" ht="18" customHeight="1" x14ac:dyDescent="0.25">
      <c r="A178" s="38">
        <v>45</v>
      </c>
      <c r="B178" s="139" t="s">
        <v>189</v>
      </c>
      <c r="C178" s="140"/>
      <c r="D178" s="140"/>
      <c r="E178" s="140"/>
      <c r="F178" s="140"/>
      <c r="G178" s="140"/>
      <c r="H178" s="140"/>
      <c r="I178" s="140"/>
      <c r="J178" s="140"/>
      <c r="K178" s="140"/>
      <c r="L178" s="140"/>
      <c r="M178" s="140"/>
      <c r="N178" s="140"/>
      <c r="O178" s="140"/>
      <c r="P178" s="140"/>
      <c r="Q178" s="140"/>
      <c r="R178" s="140"/>
      <c r="S178" s="140"/>
      <c r="T178" s="140"/>
      <c r="U178" s="140"/>
      <c r="V178" s="39">
        <f t="shared" ref="V178:V180" si="69">AQ152</f>
        <v>5</v>
      </c>
      <c r="W178" s="39">
        <f t="shared" si="66"/>
        <v>12</v>
      </c>
      <c r="X178" s="39">
        <f t="shared" si="66"/>
        <v>39</v>
      </c>
      <c r="Y178" s="39">
        <f t="shared" si="66"/>
        <v>108</v>
      </c>
      <c r="Z178" s="39">
        <f t="shared" si="66"/>
        <v>151</v>
      </c>
      <c r="AA178" s="39">
        <f t="shared" si="66"/>
        <v>4</v>
      </c>
      <c r="AB178" s="65">
        <f>SUM(V178:AA178)</f>
        <v>319</v>
      </c>
      <c r="AC178" s="41">
        <f t="shared" si="67"/>
        <v>1.5673981191222569E-2</v>
      </c>
      <c r="AD178" s="41">
        <f t="shared" si="67"/>
        <v>3.7617554858934171E-2</v>
      </c>
      <c r="AE178" s="41">
        <f t="shared" si="67"/>
        <v>0.12225705329153605</v>
      </c>
      <c r="AF178" s="41">
        <f t="shared" si="67"/>
        <v>0.33855799373040751</v>
      </c>
      <c r="AG178" s="41">
        <f t="shared" si="67"/>
        <v>0.47335423197492166</v>
      </c>
      <c r="AH178" s="42">
        <f t="shared" si="67"/>
        <v>1.2539184952978056E-2</v>
      </c>
      <c r="AI178" s="43">
        <f>(V178+W178)/(V178+W178+X178+Y178+Z178)</f>
        <v>5.3968253968253971E-2</v>
      </c>
      <c r="AJ178" s="44">
        <f>(X178+Y178+Z178)/(V178+W178+X178+Y178+Z178)</f>
        <v>0.946031746031746</v>
      </c>
      <c r="AK178" s="45">
        <f t="shared" ref="AK178:AK180" si="70">BD152</f>
        <v>4.2300000000000004</v>
      </c>
      <c r="AL178" s="46">
        <f t="shared" si="68"/>
        <v>0.92</v>
      </c>
      <c r="AM178" s="47">
        <f t="shared" si="68"/>
        <v>4</v>
      </c>
      <c r="AN178" s="47">
        <f t="shared" si="68"/>
        <v>5</v>
      </c>
      <c r="AP178" s="37" t="s">
        <v>190</v>
      </c>
      <c r="AQ178" s="2">
        <v>14</v>
      </c>
      <c r="AR178" s="2">
        <v>28</v>
      </c>
      <c r="AS178" s="2">
        <v>81</v>
      </c>
      <c r="AT178" s="2">
        <v>127</v>
      </c>
      <c r="AU178" s="2">
        <v>49</v>
      </c>
      <c r="AV178" s="2">
        <v>20</v>
      </c>
      <c r="AW178" s="2">
        <v>319</v>
      </c>
      <c r="AX178" s="2" t="s">
        <v>190</v>
      </c>
      <c r="AY178" s="2">
        <v>14</v>
      </c>
      <c r="AZ178" s="2">
        <v>28</v>
      </c>
      <c r="BA178" s="2">
        <v>81</v>
      </c>
      <c r="BB178" s="2">
        <v>127</v>
      </c>
      <c r="BC178" s="2">
        <v>49</v>
      </c>
      <c r="BD178" s="2">
        <v>3.57</v>
      </c>
      <c r="BE178" s="2">
        <v>1.02</v>
      </c>
      <c r="BF178" s="2">
        <v>4</v>
      </c>
      <c r="BG178" s="2">
        <v>4</v>
      </c>
    </row>
    <row r="179" spans="1:59" s="2" customFormat="1" ht="18" customHeight="1" x14ac:dyDescent="0.25">
      <c r="A179" s="38">
        <v>46</v>
      </c>
      <c r="B179" s="139" t="s">
        <v>191</v>
      </c>
      <c r="C179" s="140"/>
      <c r="D179" s="140"/>
      <c r="E179" s="140"/>
      <c r="F179" s="140"/>
      <c r="G179" s="140"/>
      <c r="H179" s="140"/>
      <c r="I179" s="140"/>
      <c r="J179" s="140"/>
      <c r="K179" s="140"/>
      <c r="L179" s="140"/>
      <c r="M179" s="140"/>
      <c r="N179" s="140"/>
      <c r="O179" s="140"/>
      <c r="P179" s="140"/>
      <c r="Q179" s="140"/>
      <c r="R179" s="140"/>
      <c r="S179" s="140"/>
      <c r="T179" s="140"/>
      <c r="U179" s="140"/>
      <c r="V179" s="39">
        <f t="shared" si="69"/>
        <v>5</v>
      </c>
      <c r="W179" s="39">
        <f t="shared" si="66"/>
        <v>7</v>
      </c>
      <c r="X179" s="39">
        <f t="shared" si="66"/>
        <v>16</v>
      </c>
      <c r="Y179" s="39">
        <f t="shared" si="66"/>
        <v>98</v>
      </c>
      <c r="Z179" s="39">
        <f t="shared" si="66"/>
        <v>192</v>
      </c>
      <c r="AA179" s="39">
        <f t="shared" si="66"/>
        <v>1</v>
      </c>
      <c r="AB179" s="65">
        <f>SUM(V179:AA179)</f>
        <v>319</v>
      </c>
      <c r="AC179" s="41">
        <f t="shared" si="67"/>
        <v>1.5673981191222569E-2</v>
      </c>
      <c r="AD179" s="41">
        <f t="shared" si="67"/>
        <v>2.1943573667711599E-2</v>
      </c>
      <c r="AE179" s="41">
        <f t="shared" si="67"/>
        <v>5.0156739811912224E-2</v>
      </c>
      <c r="AF179" s="41">
        <f t="shared" si="67"/>
        <v>0.30721003134796238</v>
      </c>
      <c r="AG179" s="41">
        <f t="shared" si="67"/>
        <v>0.60188087774294674</v>
      </c>
      <c r="AH179" s="42">
        <f t="shared" si="67"/>
        <v>3.134796238244514E-3</v>
      </c>
      <c r="AI179" s="43">
        <f>(V179+W179)/(V179+W179+X179+Y179+Z179)</f>
        <v>3.7735849056603772E-2</v>
      </c>
      <c r="AJ179" s="44">
        <f>(X179+Y179+Z179)/(V179+W179+X179+Y179+Z179)</f>
        <v>0.96226415094339623</v>
      </c>
      <c r="AK179" s="45">
        <f t="shared" si="70"/>
        <v>4.46</v>
      </c>
      <c r="AL179" s="46">
        <f t="shared" si="68"/>
        <v>0.82</v>
      </c>
      <c r="AM179" s="47">
        <f t="shared" si="68"/>
        <v>5</v>
      </c>
      <c r="AN179" s="47">
        <f t="shared" si="68"/>
        <v>5</v>
      </c>
      <c r="AP179" s="37"/>
      <c r="AX179" s="2" t="s">
        <v>192</v>
      </c>
    </row>
    <row r="180" spans="1:59" s="2" customFormat="1" ht="18" customHeight="1" x14ac:dyDescent="0.25">
      <c r="A180" s="38">
        <v>47</v>
      </c>
      <c r="B180" s="159" t="s">
        <v>193</v>
      </c>
      <c r="C180" s="159"/>
      <c r="D180" s="159"/>
      <c r="E180" s="159"/>
      <c r="F180" s="159"/>
      <c r="G180" s="159"/>
      <c r="H180" s="159"/>
      <c r="I180" s="159"/>
      <c r="J180" s="159"/>
      <c r="K180" s="159"/>
      <c r="L180" s="159"/>
      <c r="M180" s="159"/>
      <c r="N180" s="159"/>
      <c r="O180" s="159"/>
      <c r="P180" s="159"/>
      <c r="Q180" s="159"/>
      <c r="R180" s="159"/>
      <c r="S180" s="159"/>
      <c r="T180" s="159"/>
      <c r="U180" s="159"/>
      <c r="V180" s="39">
        <f t="shared" si="69"/>
        <v>13</v>
      </c>
      <c r="W180" s="39">
        <f t="shared" si="66"/>
        <v>19</v>
      </c>
      <c r="X180" s="39">
        <f t="shared" si="66"/>
        <v>52</v>
      </c>
      <c r="Y180" s="39">
        <f t="shared" si="66"/>
        <v>115</v>
      </c>
      <c r="Z180" s="39">
        <f t="shared" si="66"/>
        <v>98</v>
      </c>
      <c r="AA180" s="39">
        <f t="shared" si="66"/>
        <v>22</v>
      </c>
      <c r="AB180" s="65">
        <f>SUM(V180:AA180)</f>
        <v>319</v>
      </c>
      <c r="AC180" s="41">
        <f t="shared" si="67"/>
        <v>4.0752351097178681E-2</v>
      </c>
      <c r="AD180" s="41">
        <f t="shared" si="67"/>
        <v>5.9561128526645767E-2</v>
      </c>
      <c r="AE180" s="41">
        <f t="shared" si="67"/>
        <v>0.16300940438871472</v>
      </c>
      <c r="AF180" s="41">
        <f t="shared" si="67"/>
        <v>0.36050156739811912</v>
      </c>
      <c r="AG180" s="41">
        <f t="shared" si="67"/>
        <v>0.30721003134796238</v>
      </c>
      <c r="AH180" s="42">
        <f t="shared" si="67"/>
        <v>6.8965517241379309E-2</v>
      </c>
      <c r="AI180" s="43">
        <f>(V180+W180)/(V180+W180+X180+Y180+Z180)</f>
        <v>0.10774410774410774</v>
      </c>
      <c r="AJ180" s="44">
        <f>(X180+Y180+Z180)/(V180+W180+X180+Y180+Z180)</f>
        <v>0.8922558922558923</v>
      </c>
      <c r="AK180" s="45">
        <f t="shared" si="70"/>
        <v>3.9</v>
      </c>
      <c r="AL180" s="46">
        <f t="shared" si="68"/>
        <v>1.07</v>
      </c>
      <c r="AM180" s="47">
        <f t="shared" si="68"/>
        <v>4</v>
      </c>
      <c r="AN180" s="47">
        <f t="shared" si="68"/>
        <v>4</v>
      </c>
      <c r="AP180" s="37"/>
    </row>
    <row r="181" spans="1:59" s="2" customFormat="1" ht="34.5" customHeight="1" thickBot="1" x14ac:dyDescent="0.3">
      <c r="A181" s="156" t="s">
        <v>194</v>
      </c>
      <c r="B181" s="157"/>
      <c r="C181" s="157"/>
      <c r="D181" s="157"/>
      <c r="E181" s="157"/>
      <c r="F181" s="157"/>
      <c r="G181" s="157"/>
      <c r="H181" s="157"/>
      <c r="I181" s="157"/>
      <c r="J181" s="157"/>
      <c r="K181" s="157"/>
      <c r="L181" s="157"/>
      <c r="M181" s="157"/>
      <c r="N181" s="157"/>
      <c r="O181" s="157"/>
      <c r="P181" s="157"/>
      <c r="Q181" s="157"/>
      <c r="R181" s="157"/>
      <c r="S181" s="157"/>
      <c r="T181" s="157"/>
      <c r="U181" s="158"/>
      <c r="V181" s="86">
        <f>SUM(V175:V180)</f>
        <v>58</v>
      </c>
      <c r="W181" s="86">
        <f t="shared" ref="W181:AB181" si="71">SUM(W175:W180)</f>
        <v>111</v>
      </c>
      <c r="X181" s="86">
        <f t="shared" si="71"/>
        <v>225</v>
      </c>
      <c r="Y181" s="86">
        <f t="shared" si="71"/>
        <v>613</v>
      </c>
      <c r="Z181" s="86">
        <f t="shared" si="71"/>
        <v>554</v>
      </c>
      <c r="AA181" s="86">
        <f t="shared" si="71"/>
        <v>34</v>
      </c>
      <c r="AB181" s="86">
        <f t="shared" si="71"/>
        <v>1595</v>
      </c>
      <c r="AC181" s="51">
        <f t="shared" si="67"/>
        <v>3.6363636363636362E-2</v>
      </c>
      <c r="AD181" s="51">
        <f t="shared" si="67"/>
        <v>6.9592476489028207E-2</v>
      </c>
      <c r="AE181" s="51">
        <f t="shared" si="67"/>
        <v>0.14106583072100312</v>
      </c>
      <c r="AF181" s="51">
        <f t="shared" si="67"/>
        <v>0.38432601880877743</v>
      </c>
      <c r="AG181" s="51">
        <f t="shared" si="67"/>
        <v>0.34733542319749217</v>
      </c>
      <c r="AH181" s="52">
        <f t="shared" si="67"/>
        <v>2.1316614420062698E-2</v>
      </c>
      <c r="AI181" s="53">
        <f>(V181+W181)/(V181+W181+X181+Y181+Z181)</f>
        <v>0.108263933376041</v>
      </c>
      <c r="AJ181" s="54">
        <f>(X181+Y181+Z181)/(V181+W181+X181+Y181+Z181)</f>
        <v>0.89173606662395899</v>
      </c>
      <c r="AK181" s="55">
        <f>AVERAGE(AK175,AK178:AK179)</f>
        <v>4.126666666666666</v>
      </c>
      <c r="AL181" s="56"/>
      <c r="AM181" s="50">
        <f>MEDIAN(AM175,AM178:AM179)</f>
        <v>4</v>
      </c>
      <c r="AN181" s="57"/>
      <c r="AP181" s="37"/>
    </row>
    <row r="182" spans="1:59" s="2" customFormat="1" ht="19.5" thickBot="1" x14ac:dyDescent="0.3">
      <c r="A182" s="154"/>
      <c r="B182" s="154"/>
      <c r="C182" s="154"/>
      <c r="D182" s="154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P182" s="37"/>
    </row>
    <row r="183" spans="1:59" s="2" customFormat="1" ht="37.5" x14ac:dyDescent="0.25">
      <c r="A183" s="29"/>
      <c r="B183" s="138" t="s">
        <v>195</v>
      </c>
      <c r="C183" s="138"/>
      <c r="D183" s="138"/>
      <c r="E183" s="138"/>
      <c r="F183" s="138"/>
      <c r="G183" s="138"/>
      <c r="H183" s="138"/>
      <c r="I183" s="138"/>
      <c r="J183" s="138"/>
      <c r="K183" s="138"/>
      <c r="L183" s="138"/>
      <c r="M183" s="138"/>
      <c r="N183" s="138"/>
      <c r="O183" s="138"/>
      <c r="P183" s="138"/>
      <c r="Q183" s="138"/>
      <c r="R183" s="138"/>
      <c r="S183" s="138"/>
      <c r="T183" s="138"/>
      <c r="U183" s="155"/>
      <c r="V183" s="30">
        <v>1</v>
      </c>
      <c r="W183" s="30">
        <v>2</v>
      </c>
      <c r="X183" s="30">
        <v>3</v>
      </c>
      <c r="Y183" s="30">
        <v>4</v>
      </c>
      <c r="Z183" s="30">
        <v>5</v>
      </c>
      <c r="AA183" s="30" t="s">
        <v>49</v>
      </c>
      <c r="AB183" s="64" t="s">
        <v>50</v>
      </c>
      <c r="AC183" s="30">
        <v>1</v>
      </c>
      <c r="AD183" s="30">
        <v>2</v>
      </c>
      <c r="AE183" s="30">
        <v>3</v>
      </c>
      <c r="AF183" s="30">
        <v>4</v>
      </c>
      <c r="AG183" s="30">
        <v>5</v>
      </c>
      <c r="AH183" s="32" t="s">
        <v>49</v>
      </c>
      <c r="AI183" s="33" t="s">
        <v>51</v>
      </c>
      <c r="AJ183" s="34" t="s">
        <v>52</v>
      </c>
      <c r="AK183" s="35" t="s">
        <v>53</v>
      </c>
      <c r="AL183" s="36" t="s">
        <v>54</v>
      </c>
      <c r="AM183" s="36" t="s">
        <v>55</v>
      </c>
      <c r="AN183" s="36" t="s">
        <v>56</v>
      </c>
      <c r="AP183" s="37"/>
    </row>
    <row r="184" spans="1:59" s="2" customFormat="1" ht="18" customHeight="1" x14ac:dyDescent="0.25">
      <c r="A184" s="38">
        <v>48</v>
      </c>
      <c r="B184" s="139" t="s">
        <v>196</v>
      </c>
      <c r="C184" s="140"/>
      <c r="D184" s="140"/>
      <c r="E184" s="140"/>
      <c r="F184" s="140"/>
      <c r="G184" s="140"/>
      <c r="H184" s="140"/>
      <c r="I184" s="140"/>
      <c r="J184" s="140"/>
      <c r="K184" s="140"/>
      <c r="L184" s="140"/>
      <c r="M184" s="140"/>
      <c r="N184" s="140"/>
      <c r="O184" s="140"/>
      <c r="P184" s="140"/>
      <c r="Q184" s="140"/>
      <c r="R184" s="140"/>
      <c r="S184" s="140"/>
      <c r="T184" s="140"/>
      <c r="U184" s="140"/>
      <c r="V184" s="39">
        <f>AQ155</f>
        <v>13</v>
      </c>
      <c r="W184" s="39">
        <f t="shared" ref="W184:AA194" si="72">AR155</f>
        <v>24</v>
      </c>
      <c r="X184" s="39">
        <f t="shared" si="72"/>
        <v>50</v>
      </c>
      <c r="Y184" s="39">
        <f t="shared" si="72"/>
        <v>88</v>
      </c>
      <c r="Z184" s="39">
        <f t="shared" si="72"/>
        <v>63</v>
      </c>
      <c r="AA184" s="39">
        <f t="shared" si="72"/>
        <v>26</v>
      </c>
      <c r="AB184" s="65">
        <f t="shared" ref="AB184:AB194" si="73">SUM(V184:AA184)</f>
        <v>264</v>
      </c>
      <c r="AC184" s="41">
        <f t="shared" ref="AC184:AH195" si="74">V184/$AB184</f>
        <v>4.924242424242424E-2</v>
      </c>
      <c r="AD184" s="41">
        <f t="shared" si="74"/>
        <v>9.0909090909090912E-2</v>
      </c>
      <c r="AE184" s="41">
        <f t="shared" si="74"/>
        <v>0.18939393939393939</v>
      </c>
      <c r="AF184" s="41">
        <f t="shared" si="74"/>
        <v>0.33333333333333331</v>
      </c>
      <c r="AG184" s="41">
        <f t="shared" si="74"/>
        <v>0.23863636363636365</v>
      </c>
      <c r="AH184" s="42">
        <f t="shared" si="74"/>
        <v>9.8484848484848481E-2</v>
      </c>
      <c r="AI184" s="43">
        <f t="shared" ref="AI184:AI195" si="75">(V184+W184)/(V184+W184+X184+Y184+Z184)</f>
        <v>0.15546218487394958</v>
      </c>
      <c r="AJ184" s="44">
        <f>(X184+Y184+Z184)/(V184+W184+X184+Y184+Z184)</f>
        <v>0.84453781512605042</v>
      </c>
      <c r="AK184" s="45">
        <f>BD155</f>
        <v>3.69</v>
      </c>
      <c r="AL184" s="46">
        <f t="shared" ref="AL184:AN194" si="76">BE155</f>
        <v>1.1299999999999999</v>
      </c>
      <c r="AM184" s="47">
        <f t="shared" si="76"/>
        <v>4</v>
      </c>
      <c r="AN184" s="47">
        <f t="shared" si="76"/>
        <v>4</v>
      </c>
      <c r="AO184" s="87"/>
      <c r="AP184" s="37"/>
    </row>
    <row r="185" spans="1:59" s="2" customFormat="1" ht="18" customHeight="1" x14ac:dyDescent="0.25">
      <c r="A185" s="38">
        <v>49</v>
      </c>
      <c r="B185" s="139" t="s">
        <v>197</v>
      </c>
      <c r="C185" s="140"/>
      <c r="D185" s="140"/>
      <c r="E185" s="140"/>
      <c r="F185" s="140"/>
      <c r="G185" s="140"/>
      <c r="H185" s="140"/>
      <c r="I185" s="140"/>
      <c r="J185" s="140"/>
      <c r="K185" s="140"/>
      <c r="L185" s="140"/>
      <c r="M185" s="140"/>
      <c r="N185" s="140"/>
      <c r="O185" s="140"/>
      <c r="P185" s="140"/>
      <c r="Q185" s="140"/>
      <c r="R185" s="140"/>
      <c r="S185" s="140"/>
      <c r="T185" s="140"/>
      <c r="U185" s="140"/>
      <c r="V185" s="39">
        <f t="shared" ref="V185:V194" si="77">AQ156</f>
        <v>12</v>
      </c>
      <c r="W185" s="39">
        <f t="shared" si="72"/>
        <v>18</v>
      </c>
      <c r="X185" s="39">
        <f t="shared" si="72"/>
        <v>46</v>
      </c>
      <c r="Y185" s="39">
        <f t="shared" si="72"/>
        <v>85</v>
      </c>
      <c r="Z185" s="39">
        <f t="shared" si="72"/>
        <v>76</v>
      </c>
      <c r="AA185" s="39">
        <f t="shared" si="72"/>
        <v>27</v>
      </c>
      <c r="AB185" s="65">
        <f t="shared" si="73"/>
        <v>264</v>
      </c>
      <c r="AC185" s="41">
        <f t="shared" si="74"/>
        <v>4.5454545454545456E-2</v>
      </c>
      <c r="AD185" s="41">
        <f t="shared" si="74"/>
        <v>6.8181818181818177E-2</v>
      </c>
      <c r="AE185" s="41">
        <f t="shared" si="74"/>
        <v>0.17424242424242425</v>
      </c>
      <c r="AF185" s="41">
        <f t="shared" si="74"/>
        <v>0.32196969696969696</v>
      </c>
      <c r="AG185" s="41">
        <f t="shared" si="74"/>
        <v>0.2878787878787879</v>
      </c>
      <c r="AH185" s="42">
        <f t="shared" si="74"/>
        <v>0.10227272727272728</v>
      </c>
      <c r="AI185" s="43">
        <f t="shared" si="75"/>
        <v>0.12658227848101267</v>
      </c>
      <c r="AJ185" s="44">
        <f t="shared" ref="AJ185:AJ195" si="78">(X185+Y185+Z185)/(V185+W185+X185+Y185+Z185)</f>
        <v>0.87341772151898733</v>
      </c>
      <c r="AK185" s="45">
        <f t="shared" ref="AK185:AK194" si="79">BD156</f>
        <v>3.82</v>
      </c>
      <c r="AL185" s="46">
        <f t="shared" si="76"/>
        <v>1.1200000000000001</v>
      </c>
      <c r="AM185" s="47">
        <f t="shared" si="76"/>
        <v>4</v>
      </c>
      <c r="AN185" s="47">
        <f t="shared" si="76"/>
        <v>4</v>
      </c>
      <c r="AO185" s="87"/>
      <c r="AP185" s="37"/>
    </row>
    <row r="186" spans="1:59" s="2" customFormat="1" ht="18" customHeight="1" x14ac:dyDescent="0.25">
      <c r="A186" s="38">
        <v>50</v>
      </c>
      <c r="B186" s="139" t="s">
        <v>198</v>
      </c>
      <c r="C186" s="140"/>
      <c r="D186" s="140"/>
      <c r="E186" s="140"/>
      <c r="F186" s="140"/>
      <c r="G186" s="140"/>
      <c r="H186" s="140"/>
      <c r="I186" s="140"/>
      <c r="J186" s="140"/>
      <c r="K186" s="140"/>
      <c r="L186" s="140"/>
      <c r="M186" s="140"/>
      <c r="N186" s="140"/>
      <c r="O186" s="140"/>
      <c r="P186" s="140"/>
      <c r="Q186" s="140"/>
      <c r="R186" s="140"/>
      <c r="S186" s="140"/>
      <c r="T186" s="140"/>
      <c r="U186" s="140"/>
      <c r="V186" s="39">
        <f t="shared" si="77"/>
        <v>16</v>
      </c>
      <c r="W186" s="39">
        <f t="shared" si="72"/>
        <v>20</v>
      </c>
      <c r="X186" s="39">
        <f t="shared" si="72"/>
        <v>52</v>
      </c>
      <c r="Y186" s="39">
        <f t="shared" si="72"/>
        <v>84</v>
      </c>
      <c r="Z186" s="39">
        <f t="shared" si="72"/>
        <v>75</v>
      </c>
      <c r="AA186" s="39">
        <f t="shared" si="72"/>
        <v>17</v>
      </c>
      <c r="AB186" s="65">
        <f t="shared" si="73"/>
        <v>264</v>
      </c>
      <c r="AC186" s="41">
        <f t="shared" si="74"/>
        <v>6.0606060606060608E-2</v>
      </c>
      <c r="AD186" s="41">
        <f t="shared" si="74"/>
        <v>7.575757575757576E-2</v>
      </c>
      <c r="AE186" s="41">
        <f t="shared" si="74"/>
        <v>0.19696969696969696</v>
      </c>
      <c r="AF186" s="41">
        <f t="shared" si="74"/>
        <v>0.31818181818181818</v>
      </c>
      <c r="AG186" s="41">
        <f t="shared" si="74"/>
        <v>0.28409090909090912</v>
      </c>
      <c r="AH186" s="42">
        <f t="shared" si="74"/>
        <v>6.4393939393939392E-2</v>
      </c>
      <c r="AI186" s="43">
        <f t="shared" si="75"/>
        <v>0.145748987854251</v>
      </c>
      <c r="AJ186" s="44">
        <f t="shared" si="78"/>
        <v>0.85425101214574894</v>
      </c>
      <c r="AK186" s="45">
        <f t="shared" si="79"/>
        <v>3.74</v>
      </c>
      <c r="AL186" s="46">
        <f t="shared" si="76"/>
        <v>1.17</v>
      </c>
      <c r="AM186" s="47">
        <f t="shared" si="76"/>
        <v>4</v>
      </c>
      <c r="AN186" s="47">
        <f t="shared" si="76"/>
        <v>4</v>
      </c>
      <c r="AO186" s="87"/>
      <c r="AP186" s="37"/>
    </row>
    <row r="187" spans="1:59" s="2" customFormat="1" ht="18" customHeight="1" x14ac:dyDescent="0.25">
      <c r="A187" s="38">
        <v>51</v>
      </c>
      <c r="B187" s="139" t="s">
        <v>199</v>
      </c>
      <c r="C187" s="140"/>
      <c r="D187" s="140"/>
      <c r="E187" s="140"/>
      <c r="F187" s="140"/>
      <c r="G187" s="140"/>
      <c r="H187" s="140"/>
      <c r="I187" s="140"/>
      <c r="J187" s="140"/>
      <c r="K187" s="140"/>
      <c r="L187" s="140"/>
      <c r="M187" s="140"/>
      <c r="N187" s="140"/>
      <c r="O187" s="140"/>
      <c r="P187" s="140"/>
      <c r="Q187" s="140"/>
      <c r="R187" s="140"/>
      <c r="S187" s="140"/>
      <c r="T187" s="140"/>
      <c r="U187" s="140"/>
      <c r="V187" s="39">
        <f t="shared" si="77"/>
        <v>10</v>
      </c>
      <c r="W187" s="39">
        <f t="shared" si="72"/>
        <v>16</v>
      </c>
      <c r="X187" s="39">
        <f t="shared" si="72"/>
        <v>52</v>
      </c>
      <c r="Y187" s="39">
        <f t="shared" si="72"/>
        <v>80</v>
      </c>
      <c r="Z187" s="39">
        <f t="shared" si="72"/>
        <v>89</v>
      </c>
      <c r="AA187" s="39">
        <f t="shared" si="72"/>
        <v>17</v>
      </c>
      <c r="AB187" s="65">
        <f t="shared" si="73"/>
        <v>264</v>
      </c>
      <c r="AC187" s="41">
        <f t="shared" si="74"/>
        <v>3.787878787878788E-2</v>
      </c>
      <c r="AD187" s="41">
        <f t="shared" si="74"/>
        <v>6.0606060606060608E-2</v>
      </c>
      <c r="AE187" s="41">
        <f t="shared" si="74"/>
        <v>0.19696969696969696</v>
      </c>
      <c r="AF187" s="41">
        <f t="shared" si="74"/>
        <v>0.30303030303030304</v>
      </c>
      <c r="AG187" s="41">
        <f t="shared" si="74"/>
        <v>0.3371212121212121</v>
      </c>
      <c r="AH187" s="42">
        <f t="shared" si="74"/>
        <v>6.4393939393939392E-2</v>
      </c>
      <c r="AI187" s="43">
        <f t="shared" si="75"/>
        <v>0.10526315789473684</v>
      </c>
      <c r="AJ187" s="44">
        <f t="shared" si="78"/>
        <v>0.89473684210526316</v>
      </c>
      <c r="AK187" s="45">
        <f t="shared" si="79"/>
        <v>3.9</v>
      </c>
      <c r="AL187" s="46">
        <f t="shared" si="76"/>
        <v>1.0900000000000001</v>
      </c>
      <c r="AM187" s="47">
        <f t="shared" si="76"/>
        <v>4</v>
      </c>
      <c r="AN187" s="47">
        <f t="shared" si="76"/>
        <v>5</v>
      </c>
      <c r="AO187" s="87"/>
      <c r="AP187" s="37"/>
    </row>
    <row r="188" spans="1:59" s="2" customFormat="1" ht="18" customHeight="1" x14ac:dyDescent="0.25">
      <c r="A188" s="38">
        <v>52</v>
      </c>
      <c r="B188" s="139" t="s">
        <v>200</v>
      </c>
      <c r="C188" s="140"/>
      <c r="D188" s="140"/>
      <c r="E188" s="140"/>
      <c r="F188" s="140"/>
      <c r="G188" s="140"/>
      <c r="H188" s="140"/>
      <c r="I188" s="140"/>
      <c r="J188" s="140"/>
      <c r="K188" s="140"/>
      <c r="L188" s="140"/>
      <c r="M188" s="140"/>
      <c r="N188" s="140"/>
      <c r="O188" s="140"/>
      <c r="P188" s="140"/>
      <c r="Q188" s="140"/>
      <c r="R188" s="140"/>
      <c r="S188" s="140"/>
      <c r="T188" s="140"/>
      <c r="U188" s="140"/>
      <c r="V188" s="39">
        <f t="shared" si="77"/>
        <v>8</v>
      </c>
      <c r="W188" s="39">
        <f t="shared" si="72"/>
        <v>15</v>
      </c>
      <c r="X188" s="39">
        <f t="shared" si="72"/>
        <v>44</v>
      </c>
      <c r="Y188" s="39">
        <f t="shared" si="72"/>
        <v>88</v>
      </c>
      <c r="Z188" s="39">
        <f t="shared" si="72"/>
        <v>88</v>
      </c>
      <c r="AA188" s="39">
        <f t="shared" si="72"/>
        <v>21</v>
      </c>
      <c r="AB188" s="65">
        <f t="shared" si="73"/>
        <v>264</v>
      </c>
      <c r="AC188" s="41">
        <f t="shared" si="74"/>
        <v>3.0303030303030304E-2</v>
      </c>
      <c r="AD188" s="41">
        <f t="shared" si="74"/>
        <v>5.6818181818181816E-2</v>
      </c>
      <c r="AE188" s="41">
        <f t="shared" si="74"/>
        <v>0.16666666666666666</v>
      </c>
      <c r="AF188" s="41">
        <f t="shared" si="74"/>
        <v>0.33333333333333331</v>
      </c>
      <c r="AG188" s="41">
        <f t="shared" si="74"/>
        <v>0.33333333333333331</v>
      </c>
      <c r="AH188" s="42">
        <f t="shared" si="74"/>
        <v>7.9545454545454544E-2</v>
      </c>
      <c r="AI188" s="43">
        <f t="shared" si="75"/>
        <v>9.4650205761316872E-2</v>
      </c>
      <c r="AJ188" s="44">
        <f t="shared" si="78"/>
        <v>0.90534979423868311</v>
      </c>
      <c r="AK188" s="45">
        <f t="shared" si="79"/>
        <v>3.96</v>
      </c>
      <c r="AL188" s="46">
        <f t="shared" si="76"/>
        <v>1.04</v>
      </c>
      <c r="AM188" s="47">
        <f t="shared" si="76"/>
        <v>4</v>
      </c>
      <c r="AN188" s="47">
        <f t="shared" si="76"/>
        <v>4</v>
      </c>
      <c r="AO188" s="87"/>
      <c r="AP188" s="37"/>
    </row>
    <row r="189" spans="1:59" s="2" customFormat="1" ht="18" customHeight="1" x14ac:dyDescent="0.25">
      <c r="A189" s="38">
        <v>53</v>
      </c>
      <c r="B189" s="139" t="s">
        <v>201</v>
      </c>
      <c r="C189" s="140"/>
      <c r="D189" s="140"/>
      <c r="E189" s="140"/>
      <c r="F189" s="140"/>
      <c r="G189" s="140"/>
      <c r="H189" s="140"/>
      <c r="I189" s="140"/>
      <c r="J189" s="140"/>
      <c r="K189" s="140"/>
      <c r="L189" s="140"/>
      <c r="M189" s="140"/>
      <c r="N189" s="140"/>
      <c r="O189" s="140"/>
      <c r="P189" s="140"/>
      <c r="Q189" s="140"/>
      <c r="R189" s="140"/>
      <c r="S189" s="140"/>
      <c r="T189" s="140"/>
      <c r="U189" s="140"/>
      <c r="V189" s="39">
        <f t="shared" si="77"/>
        <v>12</v>
      </c>
      <c r="W189" s="39">
        <f t="shared" si="72"/>
        <v>20</v>
      </c>
      <c r="X189" s="39">
        <f t="shared" si="72"/>
        <v>44</v>
      </c>
      <c r="Y189" s="39">
        <f t="shared" si="72"/>
        <v>79</v>
      </c>
      <c r="Z189" s="39">
        <f t="shared" si="72"/>
        <v>85</v>
      </c>
      <c r="AA189" s="39">
        <f t="shared" si="72"/>
        <v>24</v>
      </c>
      <c r="AB189" s="65">
        <f t="shared" si="73"/>
        <v>264</v>
      </c>
      <c r="AC189" s="41">
        <f t="shared" si="74"/>
        <v>4.5454545454545456E-2</v>
      </c>
      <c r="AD189" s="41">
        <f t="shared" si="74"/>
        <v>7.575757575757576E-2</v>
      </c>
      <c r="AE189" s="41">
        <f t="shared" si="74"/>
        <v>0.16666666666666666</v>
      </c>
      <c r="AF189" s="41">
        <f t="shared" si="74"/>
        <v>0.29924242424242425</v>
      </c>
      <c r="AG189" s="41">
        <f t="shared" si="74"/>
        <v>0.32196969696969696</v>
      </c>
      <c r="AH189" s="42">
        <f t="shared" si="74"/>
        <v>9.0909090909090912E-2</v>
      </c>
      <c r="AI189" s="43">
        <f t="shared" si="75"/>
        <v>0.13333333333333333</v>
      </c>
      <c r="AJ189" s="44">
        <f t="shared" si="78"/>
        <v>0.8666666666666667</v>
      </c>
      <c r="AK189" s="45">
        <f t="shared" si="79"/>
        <v>3.85</v>
      </c>
      <c r="AL189" s="46">
        <f t="shared" si="76"/>
        <v>1.1399999999999999</v>
      </c>
      <c r="AM189" s="47">
        <f t="shared" si="76"/>
        <v>4</v>
      </c>
      <c r="AN189" s="47">
        <f t="shared" si="76"/>
        <v>5</v>
      </c>
      <c r="AO189" s="87"/>
      <c r="AP189" s="37"/>
    </row>
    <row r="190" spans="1:59" s="2" customFormat="1" ht="18" customHeight="1" x14ac:dyDescent="0.25">
      <c r="A190" s="38">
        <v>54</v>
      </c>
      <c r="B190" s="139" t="s">
        <v>202</v>
      </c>
      <c r="C190" s="140"/>
      <c r="D190" s="140"/>
      <c r="E190" s="140"/>
      <c r="F190" s="140"/>
      <c r="G190" s="140"/>
      <c r="H190" s="140"/>
      <c r="I190" s="140"/>
      <c r="J190" s="140"/>
      <c r="K190" s="140"/>
      <c r="L190" s="140"/>
      <c r="M190" s="140"/>
      <c r="N190" s="140"/>
      <c r="O190" s="140"/>
      <c r="P190" s="140"/>
      <c r="Q190" s="140"/>
      <c r="R190" s="140"/>
      <c r="S190" s="140"/>
      <c r="T190" s="140"/>
      <c r="U190" s="140"/>
      <c r="V190" s="39">
        <f t="shared" si="77"/>
        <v>12</v>
      </c>
      <c r="W190" s="39">
        <f t="shared" si="72"/>
        <v>24</v>
      </c>
      <c r="X190" s="39">
        <f t="shared" si="72"/>
        <v>41</v>
      </c>
      <c r="Y190" s="39">
        <f t="shared" si="72"/>
        <v>83</v>
      </c>
      <c r="Z190" s="39">
        <f t="shared" si="72"/>
        <v>82</v>
      </c>
      <c r="AA190" s="39">
        <f t="shared" si="72"/>
        <v>22</v>
      </c>
      <c r="AB190" s="65">
        <f t="shared" si="73"/>
        <v>264</v>
      </c>
      <c r="AC190" s="41">
        <f t="shared" si="74"/>
        <v>4.5454545454545456E-2</v>
      </c>
      <c r="AD190" s="41">
        <f t="shared" si="74"/>
        <v>9.0909090909090912E-2</v>
      </c>
      <c r="AE190" s="41">
        <f t="shared" si="74"/>
        <v>0.1553030303030303</v>
      </c>
      <c r="AF190" s="41">
        <f t="shared" si="74"/>
        <v>0.31439393939393939</v>
      </c>
      <c r="AG190" s="41">
        <f t="shared" si="74"/>
        <v>0.31060606060606061</v>
      </c>
      <c r="AH190" s="42">
        <f t="shared" si="74"/>
        <v>8.3333333333333329E-2</v>
      </c>
      <c r="AI190" s="43">
        <f t="shared" si="75"/>
        <v>0.1487603305785124</v>
      </c>
      <c r="AJ190" s="44">
        <f t="shared" si="78"/>
        <v>0.85123966942148765</v>
      </c>
      <c r="AK190" s="45">
        <f t="shared" si="79"/>
        <v>3.82</v>
      </c>
      <c r="AL190" s="46">
        <f t="shared" si="76"/>
        <v>1.1499999999999999</v>
      </c>
      <c r="AM190" s="47">
        <f t="shared" si="76"/>
        <v>4</v>
      </c>
      <c r="AN190" s="47">
        <f t="shared" si="76"/>
        <v>4</v>
      </c>
      <c r="AO190" s="87"/>
      <c r="AP190" s="37"/>
    </row>
    <row r="191" spans="1:59" s="2" customFormat="1" ht="18" customHeight="1" x14ac:dyDescent="0.25">
      <c r="A191" s="38">
        <v>55</v>
      </c>
      <c r="B191" s="139" t="s">
        <v>203</v>
      </c>
      <c r="C191" s="140"/>
      <c r="D191" s="140"/>
      <c r="E191" s="140"/>
      <c r="F191" s="140"/>
      <c r="G191" s="140"/>
      <c r="H191" s="140"/>
      <c r="I191" s="140"/>
      <c r="J191" s="140"/>
      <c r="K191" s="140"/>
      <c r="L191" s="140"/>
      <c r="M191" s="140"/>
      <c r="N191" s="140"/>
      <c r="O191" s="140"/>
      <c r="P191" s="140"/>
      <c r="Q191" s="140"/>
      <c r="R191" s="140"/>
      <c r="S191" s="140"/>
      <c r="T191" s="140"/>
      <c r="U191" s="140"/>
      <c r="V191" s="39">
        <f t="shared" si="77"/>
        <v>14</v>
      </c>
      <c r="W191" s="39">
        <f t="shared" si="72"/>
        <v>22</v>
      </c>
      <c r="X191" s="39">
        <f t="shared" si="72"/>
        <v>52</v>
      </c>
      <c r="Y191" s="39">
        <f t="shared" si="72"/>
        <v>77</v>
      </c>
      <c r="Z191" s="39">
        <f t="shared" si="72"/>
        <v>73</v>
      </c>
      <c r="AA191" s="39">
        <f t="shared" si="72"/>
        <v>26</v>
      </c>
      <c r="AB191" s="65">
        <f t="shared" si="73"/>
        <v>264</v>
      </c>
      <c r="AC191" s="41">
        <f t="shared" si="74"/>
        <v>5.3030303030303032E-2</v>
      </c>
      <c r="AD191" s="41">
        <f t="shared" si="74"/>
        <v>8.3333333333333329E-2</v>
      </c>
      <c r="AE191" s="41">
        <f t="shared" si="74"/>
        <v>0.19696969696969696</v>
      </c>
      <c r="AF191" s="41">
        <f t="shared" si="74"/>
        <v>0.29166666666666669</v>
      </c>
      <c r="AG191" s="41">
        <f t="shared" si="74"/>
        <v>0.27651515151515149</v>
      </c>
      <c r="AH191" s="42">
        <f t="shared" si="74"/>
        <v>9.8484848484848481E-2</v>
      </c>
      <c r="AI191" s="43">
        <f t="shared" si="75"/>
        <v>0.15126050420168066</v>
      </c>
      <c r="AJ191" s="44">
        <f t="shared" si="78"/>
        <v>0.84873949579831931</v>
      </c>
      <c r="AK191" s="45">
        <f t="shared" si="79"/>
        <v>3.73</v>
      </c>
      <c r="AL191" s="46">
        <f t="shared" si="76"/>
        <v>1.1599999999999999</v>
      </c>
      <c r="AM191" s="47">
        <f t="shared" si="76"/>
        <v>4</v>
      </c>
      <c r="AN191" s="47">
        <f t="shared" si="76"/>
        <v>4</v>
      </c>
      <c r="AO191" s="87"/>
      <c r="AP191" s="37"/>
    </row>
    <row r="192" spans="1:59" s="2" customFormat="1" ht="18" customHeight="1" x14ac:dyDescent="0.25">
      <c r="A192" s="38">
        <v>56</v>
      </c>
      <c r="B192" s="139" t="s">
        <v>204</v>
      </c>
      <c r="C192" s="140"/>
      <c r="D192" s="140"/>
      <c r="E192" s="140"/>
      <c r="F192" s="140"/>
      <c r="G192" s="140"/>
      <c r="H192" s="140"/>
      <c r="I192" s="140"/>
      <c r="J192" s="140"/>
      <c r="K192" s="140"/>
      <c r="L192" s="140"/>
      <c r="M192" s="140"/>
      <c r="N192" s="140"/>
      <c r="O192" s="140"/>
      <c r="P192" s="140"/>
      <c r="Q192" s="140"/>
      <c r="R192" s="140"/>
      <c r="S192" s="140"/>
      <c r="T192" s="140"/>
      <c r="U192" s="140"/>
      <c r="V192" s="39">
        <f t="shared" si="77"/>
        <v>15</v>
      </c>
      <c r="W192" s="39">
        <f t="shared" si="72"/>
        <v>21</v>
      </c>
      <c r="X192" s="39">
        <f t="shared" si="72"/>
        <v>52</v>
      </c>
      <c r="Y192" s="39">
        <f t="shared" si="72"/>
        <v>79</v>
      </c>
      <c r="Z192" s="39">
        <f t="shared" si="72"/>
        <v>75</v>
      </c>
      <c r="AA192" s="39">
        <f t="shared" si="72"/>
        <v>22</v>
      </c>
      <c r="AB192" s="65">
        <f t="shared" si="73"/>
        <v>264</v>
      </c>
      <c r="AC192" s="41">
        <f t="shared" si="74"/>
        <v>5.6818181818181816E-2</v>
      </c>
      <c r="AD192" s="41">
        <f t="shared" si="74"/>
        <v>7.9545454545454544E-2</v>
      </c>
      <c r="AE192" s="41">
        <f t="shared" si="74"/>
        <v>0.19696969696969696</v>
      </c>
      <c r="AF192" s="41">
        <f t="shared" si="74"/>
        <v>0.29924242424242425</v>
      </c>
      <c r="AG192" s="41">
        <f t="shared" si="74"/>
        <v>0.28409090909090912</v>
      </c>
      <c r="AH192" s="42">
        <f t="shared" si="74"/>
        <v>8.3333333333333329E-2</v>
      </c>
      <c r="AI192" s="43">
        <f t="shared" si="75"/>
        <v>0.1487603305785124</v>
      </c>
      <c r="AJ192" s="44">
        <f t="shared" si="78"/>
        <v>0.85123966942148765</v>
      </c>
      <c r="AK192" s="45">
        <f t="shared" si="79"/>
        <v>3.74</v>
      </c>
      <c r="AL192" s="46">
        <f t="shared" si="76"/>
        <v>1.17</v>
      </c>
      <c r="AM192" s="47">
        <f t="shared" si="76"/>
        <v>4</v>
      </c>
      <c r="AN192" s="47">
        <f t="shared" si="76"/>
        <v>4</v>
      </c>
      <c r="AO192" s="87"/>
      <c r="AP192" s="37"/>
    </row>
    <row r="193" spans="1:42" s="2" customFormat="1" ht="18" customHeight="1" x14ac:dyDescent="0.25">
      <c r="A193" s="88">
        <v>57</v>
      </c>
      <c r="B193" s="139" t="s">
        <v>205</v>
      </c>
      <c r="C193" s="140"/>
      <c r="D193" s="140"/>
      <c r="E193" s="140"/>
      <c r="F193" s="140"/>
      <c r="G193" s="140"/>
      <c r="H193" s="140"/>
      <c r="I193" s="140"/>
      <c r="J193" s="140"/>
      <c r="K193" s="140"/>
      <c r="L193" s="140"/>
      <c r="M193" s="140"/>
      <c r="N193" s="140"/>
      <c r="O193" s="140"/>
      <c r="P193" s="140"/>
      <c r="Q193" s="140"/>
      <c r="R193" s="140"/>
      <c r="S193" s="140"/>
      <c r="T193" s="140"/>
      <c r="U193" s="140"/>
      <c r="V193" s="39">
        <f t="shared" si="77"/>
        <v>23</v>
      </c>
      <c r="W193" s="39">
        <f t="shared" si="72"/>
        <v>23</v>
      </c>
      <c r="X193" s="39">
        <f t="shared" si="72"/>
        <v>48</v>
      </c>
      <c r="Y193" s="39">
        <f t="shared" si="72"/>
        <v>67</v>
      </c>
      <c r="Z193" s="39">
        <f t="shared" si="72"/>
        <v>81</v>
      </c>
      <c r="AA193" s="39">
        <f t="shared" si="72"/>
        <v>22</v>
      </c>
      <c r="AB193" s="65">
        <f t="shared" si="73"/>
        <v>264</v>
      </c>
      <c r="AC193" s="41">
        <f t="shared" si="74"/>
        <v>8.7121212121212127E-2</v>
      </c>
      <c r="AD193" s="41">
        <f t="shared" si="74"/>
        <v>8.7121212121212127E-2</v>
      </c>
      <c r="AE193" s="41">
        <f t="shared" si="74"/>
        <v>0.18181818181818182</v>
      </c>
      <c r="AF193" s="41">
        <f t="shared" si="74"/>
        <v>0.25378787878787878</v>
      </c>
      <c r="AG193" s="41">
        <f t="shared" si="74"/>
        <v>0.30681818181818182</v>
      </c>
      <c r="AH193" s="42">
        <f t="shared" si="74"/>
        <v>8.3333333333333329E-2</v>
      </c>
      <c r="AI193" s="43">
        <f t="shared" si="75"/>
        <v>0.19008264462809918</v>
      </c>
      <c r="AJ193" s="44">
        <f t="shared" si="78"/>
        <v>0.80991735537190079</v>
      </c>
      <c r="AK193" s="45">
        <f t="shared" si="79"/>
        <v>3.66</v>
      </c>
      <c r="AL193" s="46">
        <f t="shared" si="76"/>
        <v>1.29</v>
      </c>
      <c r="AM193" s="47">
        <f t="shared" si="76"/>
        <v>4</v>
      </c>
      <c r="AN193" s="47">
        <f t="shared" si="76"/>
        <v>5</v>
      </c>
      <c r="AO193" s="87"/>
      <c r="AP193" s="37"/>
    </row>
    <row r="194" spans="1:42" s="2" customFormat="1" ht="18" customHeight="1" x14ac:dyDescent="0.25">
      <c r="A194" s="38">
        <v>58</v>
      </c>
      <c r="B194" s="139" t="s">
        <v>206</v>
      </c>
      <c r="C194" s="140"/>
      <c r="D194" s="140"/>
      <c r="E194" s="140"/>
      <c r="F194" s="140"/>
      <c r="G194" s="140"/>
      <c r="H194" s="140"/>
      <c r="I194" s="140"/>
      <c r="J194" s="140"/>
      <c r="K194" s="140"/>
      <c r="L194" s="140"/>
      <c r="M194" s="140"/>
      <c r="N194" s="140"/>
      <c r="O194" s="140"/>
      <c r="P194" s="140"/>
      <c r="Q194" s="140"/>
      <c r="R194" s="140"/>
      <c r="S194" s="140"/>
      <c r="T194" s="140"/>
      <c r="U194" s="140"/>
      <c r="V194" s="39">
        <f t="shared" si="77"/>
        <v>11</v>
      </c>
      <c r="W194" s="39">
        <f t="shared" si="72"/>
        <v>21</v>
      </c>
      <c r="X194" s="39">
        <f t="shared" si="72"/>
        <v>57</v>
      </c>
      <c r="Y194" s="39">
        <f t="shared" si="72"/>
        <v>64</v>
      </c>
      <c r="Z194" s="39">
        <f t="shared" si="72"/>
        <v>78</v>
      </c>
      <c r="AA194" s="39">
        <f t="shared" si="72"/>
        <v>33</v>
      </c>
      <c r="AB194" s="65">
        <f t="shared" si="73"/>
        <v>264</v>
      </c>
      <c r="AC194" s="41">
        <f t="shared" si="74"/>
        <v>4.1666666666666664E-2</v>
      </c>
      <c r="AD194" s="41">
        <f t="shared" si="74"/>
        <v>7.9545454545454544E-2</v>
      </c>
      <c r="AE194" s="41">
        <f t="shared" si="74"/>
        <v>0.21590909090909091</v>
      </c>
      <c r="AF194" s="41">
        <f t="shared" si="74"/>
        <v>0.24242424242424243</v>
      </c>
      <c r="AG194" s="41">
        <f t="shared" si="74"/>
        <v>0.29545454545454547</v>
      </c>
      <c r="AH194" s="42">
        <f t="shared" si="74"/>
        <v>0.125</v>
      </c>
      <c r="AI194" s="43">
        <f t="shared" si="75"/>
        <v>0.13852813852813853</v>
      </c>
      <c r="AJ194" s="44">
        <f t="shared" si="78"/>
        <v>0.8614718614718615</v>
      </c>
      <c r="AK194" s="45">
        <f t="shared" si="79"/>
        <v>3.77</v>
      </c>
      <c r="AL194" s="46">
        <f t="shared" si="76"/>
        <v>1.1499999999999999</v>
      </c>
      <c r="AM194" s="47">
        <f t="shared" si="76"/>
        <v>4</v>
      </c>
      <c r="AN194" s="47">
        <f t="shared" si="76"/>
        <v>5</v>
      </c>
      <c r="AO194" s="87"/>
      <c r="AP194" s="37"/>
    </row>
    <row r="195" spans="1:42" s="2" customFormat="1" ht="37.5" customHeight="1" thickBot="1" x14ac:dyDescent="0.3">
      <c r="A195" s="156" t="s">
        <v>207</v>
      </c>
      <c r="B195" s="160"/>
      <c r="C195" s="160"/>
      <c r="D195" s="160"/>
      <c r="E195" s="160"/>
      <c r="F195" s="160"/>
      <c r="G195" s="160"/>
      <c r="H195" s="160"/>
      <c r="I195" s="160"/>
      <c r="J195" s="160"/>
      <c r="K195" s="160"/>
      <c r="L195" s="160"/>
      <c r="M195" s="160"/>
      <c r="N195" s="160"/>
      <c r="O195" s="160"/>
      <c r="P195" s="160"/>
      <c r="Q195" s="160"/>
      <c r="R195" s="160"/>
      <c r="S195" s="160"/>
      <c r="T195" s="160"/>
      <c r="U195" s="161"/>
      <c r="V195" s="50">
        <f t="shared" ref="V195:AB195" si="80">SUM(V184:V194)</f>
        <v>146</v>
      </c>
      <c r="W195" s="50">
        <f t="shared" si="80"/>
        <v>224</v>
      </c>
      <c r="X195" s="50">
        <f t="shared" si="80"/>
        <v>538</v>
      </c>
      <c r="Y195" s="50">
        <f t="shared" si="80"/>
        <v>874</v>
      </c>
      <c r="Z195" s="50">
        <f t="shared" si="80"/>
        <v>865</v>
      </c>
      <c r="AA195" s="50">
        <f t="shared" si="80"/>
        <v>257</v>
      </c>
      <c r="AB195" s="70">
        <f t="shared" si="80"/>
        <v>2904</v>
      </c>
      <c r="AC195" s="51">
        <f t="shared" si="74"/>
        <v>5.0275482093663913E-2</v>
      </c>
      <c r="AD195" s="51">
        <f t="shared" si="74"/>
        <v>7.7134986225895319E-2</v>
      </c>
      <c r="AE195" s="51">
        <f t="shared" si="74"/>
        <v>0.18526170798898073</v>
      </c>
      <c r="AF195" s="51">
        <f t="shared" si="74"/>
        <v>0.30096418732782371</v>
      </c>
      <c r="AG195" s="51">
        <f t="shared" si="74"/>
        <v>0.29786501377410468</v>
      </c>
      <c r="AH195" s="52">
        <f t="shared" si="74"/>
        <v>8.8498622589531686E-2</v>
      </c>
      <c r="AI195" s="53">
        <f t="shared" si="75"/>
        <v>0.13978088401964489</v>
      </c>
      <c r="AJ195" s="54">
        <f t="shared" si="78"/>
        <v>0.86021911598035516</v>
      </c>
      <c r="AK195" s="55">
        <f>AVERAGE(AK184:AK194)</f>
        <v>3.7890909090909091</v>
      </c>
      <c r="AL195" s="56"/>
      <c r="AM195" s="50">
        <f>MEDIAN(AM184:AM194)</f>
        <v>4</v>
      </c>
      <c r="AN195" s="57"/>
      <c r="AP195" s="37"/>
    </row>
    <row r="196" spans="1:42" s="2" customFormat="1" ht="19.5" thickBot="1" x14ac:dyDescent="0.3">
      <c r="A196" s="154"/>
      <c r="B196" s="154"/>
      <c r="C196" s="154"/>
      <c r="D196" s="154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P196" s="37"/>
    </row>
    <row r="197" spans="1:42" s="2" customFormat="1" ht="37.5" x14ac:dyDescent="0.25">
      <c r="A197" s="29"/>
      <c r="B197" s="138" t="s">
        <v>208</v>
      </c>
      <c r="C197" s="138"/>
      <c r="D197" s="138"/>
      <c r="E197" s="138"/>
      <c r="F197" s="138"/>
      <c r="G197" s="138"/>
      <c r="H197" s="138"/>
      <c r="I197" s="138"/>
      <c r="J197" s="138"/>
      <c r="K197" s="138"/>
      <c r="L197" s="138"/>
      <c r="M197" s="138"/>
      <c r="N197" s="138"/>
      <c r="O197" s="138"/>
      <c r="P197" s="138"/>
      <c r="Q197" s="138"/>
      <c r="R197" s="138"/>
      <c r="S197" s="138"/>
      <c r="T197" s="138"/>
      <c r="U197" s="155"/>
      <c r="V197" s="30">
        <v>1</v>
      </c>
      <c r="W197" s="30">
        <v>2</v>
      </c>
      <c r="X197" s="30">
        <v>3</v>
      </c>
      <c r="Y197" s="30">
        <v>4</v>
      </c>
      <c r="Z197" s="30">
        <v>5</v>
      </c>
      <c r="AA197" s="30" t="s">
        <v>49</v>
      </c>
      <c r="AB197" s="64" t="s">
        <v>50</v>
      </c>
      <c r="AC197" s="30">
        <v>1</v>
      </c>
      <c r="AD197" s="30">
        <v>2</v>
      </c>
      <c r="AE197" s="30">
        <v>3</v>
      </c>
      <c r="AF197" s="30">
        <v>4</v>
      </c>
      <c r="AG197" s="30">
        <v>5</v>
      </c>
      <c r="AH197" s="32" t="s">
        <v>49</v>
      </c>
      <c r="AI197" s="33" t="s">
        <v>51</v>
      </c>
      <c r="AJ197" s="34" t="s">
        <v>52</v>
      </c>
      <c r="AK197" s="35" t="s">
        <v>53</v>
      </c>
      <c r="AL197" s="36" t="s">
        <v>54</v>
      </c>
      <c r="AM197" s="36" t="s">
        <v>55</v>
      </c>
      <c r="AN197" s="36" t="s">
        <v>56</v>
      </c>
      <c r="AP197" s="37"/>
    </row>
    <row r="198" spans="1:42" s="2" customFormat="1" ht="18.75" x14ac:dyDescent="0.25">
      <c r="A198" s="38">
        <v>59</v>
      </c>
      <c r="B198" s="139" t="s">
        <v>209</v>
      </c>
      <c r="C198" s="140"/>
      <c r="D198" s="140"/>
      <c r="E198" s="140"/>
      <c r="F198" s="140"/>
      <c r="G198" s="140"/>
      <c r="H198" s="140"/>
      <c r="I198" s="140"/>
      <c r="J198" s="140"/>
      <c r="K198" s="140"/>
      <c r="L198" s="140"/>
      <c r="M198" s="140"/>
      <c r="N198" s="140"/>
      <c r="O198" s="140"/>
      <c r="P198" s="140"/>
      <c r="Q198" s="140"/>
      <c r="R198" s="140"/>
      <c r="S198" s="140"/>
      <c r="T198" s="140"/>
      <c r="U198" s="140"/>
      <c r="V198" s="39">
        <f>AQ166</f>
        <v>3</v>
      </c>
      <c r="W198" s="39">
        <f t="shared" ref="W198:AA202" si="81">AR166</f>
        <v>3</v>
      </c>
      <c r="X198" s="39">
        <f t="shared" si="81"/>
        <v>13</v>
      </c>
      <c r="Y198" s="39">
        <f t="shared" si="81"/>
        <v>18</v>
      </c>
      <c r="Z198" s="39">
        <f t="shared" si="81"/>
        <v>9</v>
      </c>
      <c r="AA198" s="39">
        <f t="shared" si="81"/>
        <v>4</v>
      </c>
      <c r="AB198" s="65">
        <f>SUM(V198:AA198)</f>
        <v>50</v>
      </c>
      <c r="AC198" s="41">
        <f t="shared" ref="AC198:AH203" si="82">V198/$AB198</f>
        <v>0.06</v>
      </c>
      <c r="AD198" s="41">
        <f t="shared" si="82"/>
        <v>0.06</v>
      </c>
      <c r="AE198" s="41">
        <f t="shared" si="82"/>
        <v>0.26</v>
      </c>
      <c r="AF198" s="41">
        <f t="shared" si="82"/>
        <v>0.36</v>
      </c>
      <c r="AG198" s="41">
        <f t="shared" si="82"/>
        <v>0.18</v>
      </c>
      <c r="AH198" s="42">
        <f t="shared" si="82"/>
        <v>0.08</v>
      </c>
      <c r="AI198" s="43">
        <f t="shared" ref="AI198:AI203" si="83">(V198+W198)/(V198+W198+X198+Y198+Z198)</f>
        <v>0.13043478260869565</v>
      </c>
      <c r="AJ198" s="44">
        <f t="shared" ref="AJ198:AJ203" si="84">(X198+Y198+Z198)/(V198+W198+X198+Y198+Z198)</f>
        <v>0.86956521739130432</v>
      </c>
      <c r="AK198" s="45">
        <f>BD166</f>
        <v>3.59</v>
      </c>
      <c r="AL198" s="46">
        <f t="shared" ref="AL198:AN202" si="85">BE166</f>
        <v>1.0900000000000001</v>
      </c>
      <c r="AM198" s="47">
        <f t="shared" si="85"/>
        <v>4</v>
      </c>
      <c r="AN198" s="47">
        <f t="shared" si="85"/>
        <v>4</v>
      </c>
      <c r="AP198" s="37"/>
    </row>
    <row r="199" spans="1:42" s="2" customFormat="1" ht="18.75" x14ac:dyDescent="0.25">
      <c r="A199" s="38">
        <v>60</v>
      </c>
      <c r="B199" s="139" t="s">
        <v>210</v>
      </c>
      <c r="C199" s="140"/>
      <c r="D199" s="140"/>
      <c r="E199" s="140"/>
      <c r="F199" s="140"/>
      <c r="G199" s="140"/>
      <c r="H199" s="140"/>
      <c r="I199" s="140"/>
      <c r="J199" s="140"/>
      <c r="K199" s="140"/>
      <c r="L199" s="140"/>
      <c r="M199" s="140"/>
      <c r="N199" s="140"/>
      <c r="O199" s="140"/>
      <c r="P199" s="140"/>
      <c r="Q199" s="140"/>
      <c r="R199" s="140"/>
      <c r="S199" s="140"/>
      <c r="T199" s="140"/>
      <c r="U199" s="140"/>
      <c r="V199" s="39">
        <f t="shared" ref="V199:V202" si="86">AQ167</f>
        <v>3</v>
      </c>
      <c r="W199" s="39">
        <f t="shared" si="81"/>
        <v>3</v>
      </c>
      <c r="X199" s="39">
        <f t="shared" si="81"/>
        <v>14</v>
      </c>
      <c r="Y199" s="39">
        <f t="shared" si="81"/>
        <v>17</v>
      </c>
      <c r="Z199" s="39">
        <f t="shared" si="81"/>
        <v>10</v>
      </c>
      <c r="AA199" s="39">
        <f t="shared" si="81"/>
        <v>3</v>
      </c>
      <c r="AB199" s="65">
        <f>SUM(V199:AA199)</f>
        <v>50</v>
      </c>
      <c r="AC199" s="41">
        <f t="shared" si="82"/>
        <v>0.06</v>
      </c>
      <c r="AD199" s="41">
        <f t="shared" si="82"/>
        <v>0.06</v>
      </c>
      <c r="AE199" s="41">
        <f t="shared" si="82"/>
        <v>0.28000000000000003</v>
      </c>
      <c r="AF199" s="41">
        <f t="shared" si="82"/>
        <v>0.34</v>
      </c>
      <c r="AG199" s="41">
        <f t="shared" si="82"/>
        <v>0.2</v>
      </c>
      <c r="AH199" s="42">
        <f t="shared" si="82"/>
        <v>0.06</v>
      </c>
      <c r="AI199" s="43">
        <f t="shared" si="83"/>
        <v>0.1276595744680851</v>
      </c>
      <c r="AJ199" s="44">
        <f t="shared" si="84"/>
        <v>0.87234042553191493</v>
      </c>
      <c r="AK199" s="45">
        <f t="shared" ref="AK199:AK202" si="87">BD167</f>
        <v>3.6</v>
      </c>
      <c r="AL199" s="46">
        <f t="shared" si="85"/>
        <v>1.1000000000000001</v>
      </c>
      <c r="AM199" s="47">
        <f t="shared" si="85"/>
        <v>4</v>
      </c>
      <c r="AN199" s="47">
        <f t="shared" si="85"/>
        <v>4</v>
      </c>
      <c r="AP199" s="37"/>
    </row>
    <row r="200" spans="1:42" s="2" customFormat="1" ht="18.75" x14ac:dyDescent="0.25">
      <c r="A200" s="38">
        <v>61</v>
      </c>
      <c r="B200" s="139" t="s">
        <v>211</v>
      </c>
      <c r="C200" s="140"/>
      <c r="D200" s="140"/>
      <c r="E200" s="140"/>
      <c r="F200" s="140"/>
      <c r="G200" s="140"/>
      <c r="H200" s="140"/>
      <c r="I200" s="140"/>
      <c r="J200" s="140"/>
      <c r="K200" s="140"/>
      <c r="L200" s="140"/>
      <c r="M200" s="140"/>
      <c r="N200" s="140"/>
      <c r="O200" s="140"/>
      <c r="P200" s="140"/>
      <c r="Q200" s="140"/>
      <c r="R200" s="140"/>
      <c r="S200" s="140"/>
      <c r="T200" s="140"/>
      <c r="U200" s="140"/>
      <c r="V200" s="39">
        <f t="shared" si="86"/>
        <v>4</v>
      </c>
      <c r="W200" s="39">
        <f t="shared" si="81"/>
        <v>5</v>
      </c>
      <c r="X200" s="39">
        <f t="shared" si="81"/>
        <v>13</v>
      </c>
      <c r="Y200" s="39">
        <f t="shared" si="81"/>
        <v>17</v>
      </c>
      <c r="Z200" s="39">
        <f t="shared" si="81"/>
        <v>9</v>
      </c>
      <c r="AA200" s="39">
        <f t="shared" si="81"/>
        <v>2</v>
      </c>
      <c r="AB200" s="65">
        <f>SUM(V200:AA200)</f>
        <v>50</v>
      </c>
      <c r="AC200" s="41">
        <f t="shared" si="82"/>
        <v>0.08</v>
      </c>
      <c r="AD200" s="41">
        <f t="shared" si="82"/>
        <v>0.1</v>
      </c>
      <c r="AE200" s="41">
        <f t="shared" si="82"/>
        <v>0.26</v>
      </c>
      <c r="AF200" s="41">
        <f t="shared" si="82"/>
        <v>0.34</v>
      </c>
      <c r="AG200" s="41">
        <f t="shared" si="82"/>
        <v>0.18</v>
      </c>
      <c r="AH200" s="42">
        <f t="shared" si="82"/>
        <v>0.04</v>
      </c>
      <c r="AI200" s="43">
        <f t="shared" si="83"/>
        <v>0.1875</v>
      </c>
      <c r="AJ200" s="44">
        <f t="shared" si="84"/>
        <v>0.8125</v>
      </c>
      <c r="AK200" s="45">
        <f t="shared" si="87"/>
        <v>3.46</v>
      </c>
      <c r="AL200" s="46">
        <f t="shared" si="85"/>
        <v>1.17</v>
      </c>
      <c r="AM200" s="47">
        <f t="shared" si="85"/>
        <v>4</v>
      </c>
      <c r="AN200" s="47">
        <f t="shared" si="85"/>
        <v>4</v>
      </c>
      <c r="AP200" s="37"/>
    </row>
    <row r="201" spans="1:42" s="2" customFormat="1" ht="18.75" x14ac:dyDescent="0.25">
      <c r="A201" s="38">
        <v>62</v>
      </c>
      <c r="B201" s="139" t="s">
        <v>212</v>
      </c>
      <c r="C201" s="140"/>
      <c r="D201" s="140"/>
      <c r="E201" s="140"/>
      <c r="F201" s="140"/>
      <c r="G201" s="140"/>
      <c r="H201" s="140"/>
      <c r="I201" s="140"/>
      <c r="J201" s="140"/>
      <c r="K201" s="140"/>
      <c r="L201" s="140"/>
      <c r="M201" s="140"/>
      <c r="N201" s="140"/>
      <c r="O201" s="140"/>
      <c r="P201" s="140"/>
      <c r="Q201" s="140"/>
      <c r="R201" s="140"/>
      <c r="S201" s="140"/>
      <c r="T201" s="140"/>
      <c r="U201" s="140"/>
      <c r="V201" s="39">
        <f t="shared" si="86"/>
        <v>6</v>
      </c>
      <c r="W201" s="39">
        <f t="shared" si="81"/>
        <v>3</v>
      </c>
      <c r="X201" s="39">
        <f t="shared" si="81"/>
        <v>14</v>
      </c>
      <c r="Y201" s="39">
        <f t="shared" si="81"/>
        <v>16</v>
      </c>
      <c r="Z201" s="39">
        <f t="shared" si="81"/>
        <v>9</v>
      </c>
      <c r="AA201" s="39">
        <f t="shared" si="81"/>
        <v>2</v>
      </c>
      <c r="AB201" s="65">
        <f>SUM(V201:AA201)</f>
        <v>50</v>
      </c>
      <c r="AC201" s="41">
        <f t="shared" si="82"/>
        <v>0.12</v>
      </c>
      <c r="AD201" s="41">
        <f t="shared" si="82"/>
        <v>0.06</v>
      </c>
      <c r="AE201" s="41">
        <f t="shared" si="82"/>
        <v>0.28000000000000003</v>
      </c>
      <c r="AF201" s="41">
        <f t="shared" si="82"/>
        <v>0.32</v>
      </c>
      <c r="AG201" s="41">
        <f t="shared" si="82"/>
        <v>0.18</v>
      </c>
      <c r="AH201" s="42">
        <f t="shared" si="82"/>
        <v>0.04</v>
      </c>
      <c r="AI201" s="43">
        <f t="shared" si="83"/>
        <v>0.1875</v>
      </c>
      <c r="AJ201" s="44">
        <f t="shared" si="84"/>
        <v>0.8125</v>
      </c>
      <c r="AK201" s="45">
        <f t="shared" si="87"/>
        <v>3.4</v>
      </c>
      <c r="AL201" s="46">
        <f t="shared" si="85"/>
        <v>1.23</v>
      </c>
      <c r="AM201" s="47">
        <f t="shared" si="85"/>
        <v>4</v>
      </c>
      <c r="AN201" s="47">
        <f t="shared" si="85"/>
        <v>4</v>
      </c>
      <c r="AP201" s="37"/>
    </row>
    <row r="202" spans="1:42" s="2" customFormat="1" ht="30.75" customHeight="1" x14ac:dyDescent="0.25">
      <c r="A202" s="38">
        <v>63</v>
      </c>
      <c r="B202" s="139" t="s">
        <v>213</v>
      </c>
      <c r="C202" s="140"/>
      <c r="D202" s="140"/>
      <c r="E202" s="140"/>
      <c r="F202" s="140"/>
      <c r="G202" s="140"/>
      <c r="H202" s="140"/>
      <c r="I202" s="140"/>
      <c r="J202" s="140"/>
      <c r="K202" s="140"/>
      <c r="L202" s="140"/>
      <c r="M202" s="140"/>
      <c r="N202" s="140"/>
      <c r="O202" s="140"/>
      <c r="P202" s="140"/>
      <c r="Q202" s="140"/>
      <c r="R202" s="140"/>
      <c r="S202" s="140"/>
      <c r="T202" s="140"/>
      <c r="U202" s="140"/>
      <c r="V202" s="39">
        <f t="shared" si="86"/>
        <v>2</v>
      </c>
      <c r="W202" s="39">
        <f t="shared" si="81"/>
        <v>3</v>
      </c>
      <c r="X202" s="39">
        <f t="shared" si="81"/>
        <v>15</v>
      </c>
      <c r="Y202" s="39">
        <f t="shared" si="81"/>
        <v>17</v>
      </c>
      <c r="Z202" s="39">
        <f t="shared" si="81"/>
        <v>10</v>
      </c>
      <c r="AA202" s="39">
        <f t="shared" si="81"/>
        <v>3</v>
      </c>
      <c r="AB202" s="65">
        <f>SUM(V202:AA202)</f>
        <v>50</v>
      </c>
      <c r="AC202" s="41">
        <f t="shared" si="82"/>
        <v>0.04</v>
      </c>
      <c r="AD202" s="41">
        <f t="shared" si="82"/>
        <v>0.06</v>
      </c>
      <c r="AE202" s="41">
        <f t="shared" si="82"/>
        <v>0.3</v>
      </c>
      <c r="AF202" s="41">
        <f t="shared" si="82"/>
        <v>0.34</v>
      </c>
      <c r="AG202" s="41">
        <f t="shared" si="82"/>
        <v>0.2</v>
      </c>
      <c r="AH202" s="42">
        <f t="shared" si="82"/>
        <v>0.06</v>
      </c>
      <c r="AI202" s="43">
        <f t="shared" si="83"/>
        <v>0.10638297872340426</v>
      </c>
      <c r="AJ202" s="44">
        <f t="shared" si="84"/>
        <v>0.8936170212765957</v>
      </c>
      <c r="AK202" s="45">
        <f t="shared" si="87"/>
        <v>3.64</v>
      </c>
      <c r="AL202" s="46">
        <f t="shared" si="85"/>
        <v>1.03</v>
      </c>
      <c r="AM202" s="47">
        <f t="shared" si="85"/>
        <v>4</v>
      </c>
      <c r="AN202" s="47">
        <f t="shared" si="85"/>
        <v>4</v>
      </c>
      <c r="AP202" s="37"/>
    </row>
    <row r="203" spans="1:42" s="2" customFormat="1" ht="33.75" customHeight="1" thickBot="1" x14ac:dyDescent="0.3">
      <c r="A203" s="156" t="s">
        <v>214</v>
      </c>
      <c r="B203" s="157"/>
      <c r="C203" s="157"/>
      <c r="D203" s="157"/>
      <c r="E203" s="157"/>
      <c r="F203" s="157"/>
      <c r="G203" s="157"/>
      <c r="H203" s="157"/>
      <c r="I203" s="157"/>
      <c r="J203" s="157"/>
      <c r="K203" s="157"/>
      <c r="L203" s="157"/>
      <c r="M203" s="157"/>
      <c r="N203" s="157"/>
      <c r="O203" s="157"/>
      <c r="P203" s="157"/>
      <c r="Q203" s="157"/>
      <c r="R203" s="157"/>
      <c r="S203" s="157"/>
      <c r="T203" s="157"/>
      <c r="U203" s="158"/>
      <c r="V203" s="50">
        <f t="shared" ref="V203:AB203" si="88">SUM(V198:V202)</f>
        <v>18</v>
      </c>
      <c r="W203" s="50">
        <f t="shared" si="88"/>
        <v>17</v>
      </c>
      <c r="X203" s="50">
        <f t="shared" si="88"/>
        <v>69</v>
      </c>
      <c r="Y203" s="50">
        <f t="shared" si="88"/>
        <v>85</v>
      </c>
      <c r="Z203" s="50">
        <f t="shared" si="88"/>
        <v>47</v>
      </c>
      <c r="AA203" s="50">
        <f t="shared" si="88"/>
        <v>14</v>
      </c>
      <c r="AB203" s="70">
        <f t="shared" si="88"/>
        <v>250</v>
      </c>
      <c r="AC203" s="51">
        <f t="shared" si="82"/>
        <v>7.1999999999999995E-2</v>
      </c>
      <c r="AD203" s="51">
        <f t="shared" si="82"/>
        <v>6.8000000000000005E-2</v>
      </c>
      <c r="AE203" s="51">
        <f t="shared" si="82"/>
        <v>0.27600000000000002</v>
      </c>
      <c r="AF203" s="51">
        <f t="shared" si="82"/>
        <v>0.34</v>
      </c>
      <c r="AG203" s="51">
        <f t="shared" si="82"/>
        <v>0.188</v>
      </c>
      <c r="AH203" s="52">
        <f t="shared" si="82"/>
        <v>5.6000000000000001E-2</v>
      </c>
      <c r="AI203" s="53">
        <f t="shared" si="83"/>
        <v>0.14830508474576271</v>
      </c>
      <c r="AJ203" s="54">
        <f t="shared" si="84"/>
        <v>0.85169491525423724</v>
      </c>
      <c r="AK203" s="55">
        <f>AVERAGE(AK198:AK202)</f>
        <v>3.5379999999999994</v>
      </c>
      <c r="AL203" s="56"/>
      <c r="AM203" s="50">
        <f>MEDIAN(AM198:AM202)</f>
        <v>4</v>
      </c>
      <c r="AN203" s="57"/>
      <c r="AP203" s="37"/>
    </row>
    <row r="204" spans="1:42" s="2" customFormat="1" ht="19.5" thickBot="1" x14ac:dyDescent="0.3">
      <c r="A204" s="154"/>
      <c r="B204" s="154"/>
      <c r="C204" s="154"/>
      <c r="D204" s="154"/>
      <c r="E204" s="89"/>
      <c r="F204" s="89"/>
      <c r="G204" s="89"/>
      <c r="H204" s="89"/>
      <c r="I204" s="89"/>
      <c r="J204" s="89"/>
      <c r="K204" s="89"/>
      <c r="L204" s="89"/>
      <c r="M204" s="89"/>
      <c r="N204" s="89"/>
      <c r="O204" s="89"/>
      <c r="P204" s="89"/>
      <c r="Q204" s="89"/>
      <c r="R204" s="89"/>
      <c r="S204" s="89"/>
      <c r="T204" s="89"/>
      <c r="U204" s="89"/>
      <c r="V204" s="12"/>
      <c r="W204" s="12"/>
      <c r="X204" s="12"/>
      <c r="Y204" s="12"/>
      <c r="Z204" s="12"/>
      <c r="AA204" s="12"/>
      <c r="AB204" s="12"/>
      <c r="AC204" s="90"/>
      <c r="AD204" s="90"/>
      <c r="AE204" s="90"/>
      <c r="AF204" s="90"/>
      <c r="AG204" s="90"/>
      <c r="AH204" s="90"/>
      <c r="AI204" s="91"/>
      <c r="AJ204" s="91"/>
      <c r="AK204" s="92"/>
      <c r="AL204" s="92"/>
      <c r="AM204" s="12"/>
      <c r="AN204" s="12"/>
      <c r="AP204" s="37"/>
    </row>
    <row r="205" spans="1:42" s="2" customFormat="1" ht="37.5" x14ac:dyDescent="0.25">
      <c r="A205" s="29"/>
      <c r="B205" s="163" t="s">
        <v>215</v>
      </c>
      <c r="C205" s="163"/>
      <c r="D205" s="163"/>
      <c r="E205" s="163"/>
      <c r="F205" s="163"/>
      <c r="G205" s="163"/>
      <c r="H205" s="163"/>
      <c r="I205" s="163"/>
      <c r="J205" s="163"/>
      <c r="K205" s="163"/>
      <c r="L205" s="163"/>
      <c r="M205" s="163"/>
      <c r="N205" s="163"/>
      <c r="O205" s="163"/>
      <c r="P205" s="163"/>
      <c r="Q205" s="163"/>
      <c r="R205" s="163"/>
      <c r="S205" s="163"/>
      <c r="T205" s="163"/>
      <c r="U205" s="163"/>
      <c r="V205" s="30">
        <v>1</v>
      </c>
      <c r="W205" s="30">
        <v>2</v>
      </c>
      <c r="X205" s="30">
        <v>3</v>
      </c>
      <c r="Y205" s="30">
        <v>4</v>
      </c>
      <c r="Z205" s="30">
        <v>5</v>
      </c>
      <c r="AA205" s="30" t="s">
        <v>49</v>
      </c>
      <c r="AB205" s="93" t="s">
        <v>50</v>
      </c>
      <c r="AC205" s="94">
        <v>1</v>
      </c>
      <c r="AD205" s="94">
        <v>2</v>
      </c>
      <c r="AE205" s="94">
        <v>3</v>
      </c>
      <c r="AF205" s="94">
        <v>4</v>
      </c>
      <c r="AG205" s="94">
        <v>5</v>
      </c>
      <c r="AH205" s="95" t="s">
        <v>49</v>
      </c>
      <c r="AI205" s="33" t="s">
        <v>51</v>
      </c>
      <c r="AJ205" s="34" t="s">
        <v>52</v>
      </c>
      <c r="AK205" s="35" t="s">
        <v>53</v>
      </c>
      <c r="AL205" s="36" t="s">
        <v>54</v>
      </c>
      <c r="AM205" s="36" t="s">
        <v>55</v>
      </c>
      <c r="AN205" s="36" t="s">
        <v>56</v>
      </c>
      <c r="AP205" s="37"/>
    </row>
    <row r="206" spans="1:42" s="2" customFormat="1" ht="20.100000000000001" customHeight="1" x14ac:dyDescent="0.25">
      <c r="A206" s="38">
        <v>64</v>
      </c>
      <c r="B206" s="139" t="s">
        <v>216</v>
      </c>
      <c r="C206" s="140"/>
      <c r="D206" s="140"/>
      <c r="E206" s="140"/>
      <c r="F206" s="140"/>
      <c r="G206" s="140"/>
      <c r="H206" s="140"/>
      <c r="I206" s="140"/>
      <c r="J206" s="140"/>
      <c r="K206" s="140"/>
      <c r="L206" s="140"/>
      <c r="M206" s="140"/>
      <c r="N206" s="140"/>
      <c r="O206" s="140"/>
      <c r="P206" s="140"/>
      <c r="Q206" s="140"/>
      <c r="R206" s="140"/>
      <c r="S206" s="140"/>
      <c r="T206" s="140"/>
      <c r="U206" s="162"/>
      <c r="V206" s="39">
        <f>AQ171</f>
        <v>6</v>
      </c>
      <c r="W206" s="39">
        <f t="shared" ref="W206:AA212" si="89">AR171</f>
        <v>11</v>
      </c>
      <c r="X206" s="39">
        <f t="shared" si="89"/>
        <v>60</v>
      </c>
      <c r="Y206" s="39">
        <f t="shared" si="89"/>
        <v>106</v>
      </c>
      <c r="Z206" s="39">
        <f t="shared" si="89"/>
        <v>104</v>
      </c>
      <c r="AA206" s="39">
        <f t="shared" si="89"/>
        <v>31</v>
      </c>
      <c r="AB206" s="65">
        <f>SUM(V206:AA206)</f>
        <v>318</v>
      </c>
      <c r="AC206" s="41">
        <f t="shared" ref="AC206:AH213" si="90">V206/$AB206</f>
        <v>1.8867924528301886E-2</v>
      </c>
      <c r="AD206" s="41">
        <f t="shared" si="90"/>
        <v>3.4591194968553458E-2</v>
      </c>
      <c r="AE206" s="41">
        <f t="shared" si="90"/>
        <v>0.18867924528301888</v>
      </c>
      <c r="AF206" s="41">
        <f t="shared" si="90"/>
        <v>0.33333333333333331</v>
      </c>
      <c r="AG206" s="41">
        <f t="shared" si="90"/>
        <v>0.32704402515723269</v>
      </c>
      <c r="AH206" s="42">
        <f t="shared" si="90"/>
        <v>9.7484276729559755E-2</v>
      </c>
      <c r="AI206" s="43">
        <f t="shared" ref="AI206:AI213" si="91">(V206+W206)/(V206+W206+X206+Y206+Z206)</f>
        <v>5.9233449477351915E-2</v>
      </c>
      <c r="AJ206" s="44">
        <f t="shared" ref="AJ206:AJ213" si="92">(X206+Y206+Z206)/(V206+W206+X206+Y206+Z206)</f>
        <v>0.94076655052264813</v>
      </c>
      <c r="AK206" s="45">
        <f>BD171</f>
        <v>4.01</v>
      </c>
      <c r="AL206" s="46">
        <f t="shared" ref="AL206:AN212" si="93">BE171</f>
        <v>0.96</v>
      </c>
      <c r="AM206" s="47">
        <f t="shared" si="93"/>
        <v>4</v>
      </c>
      <c r="AN206" s="47">
        <f t="shared" si="93"/>
        <v>4</v>
      </c>
      <c r="AP206" s="37"/>
    </row>
    <row r="207" spans="1:42" s="2" customFormat="1" ht="20.100000000000001" customHeight="1" x14ac:dyDescent="0.25">
      <c r="A207" s="38">
        <v>65</v>
      </c>
      <c r="B207" s="139" t="s">
        <v>217</v>
      </c>
      <c r="C207" s="140"/>
      <c r="D207" s="140"/>
      <c r="E207" s="140"/>
      <c r="F207" s="140"/>
      <c r="G207" s="140"/>
      <c r="H207" s="140"/>
      <c r="I207" s="140"/>
      <c r="J207" s="140"/>
      <c r="K207" s="140"/>
      <c r="L207" s="140"/>
      <c r="M207" s="140"/>
      <c r="N207" s="140"/>
      <c r="O207" s="140"/>
      <c r="P207" s="140"/>
      <c r="Q207" s="140"/>
      <c r="R207" s="140"/>
      <c r="S207" s="140"/>
      <c r="T207" s="140"/>
      <c r="U207" s="162"/>
      <c r="V207" s="39">
        <f t="shared" ref="V207:V212" si="94">AQ172</f>
        <v>5</v>
      </c>
      <c r="W207" s="39">
        <f t="shared" si="89"/>
        <v>15</v>
      </c>
      <c r="X207" s="39">
        <f t="shared" si="89"/>
        <v>41</v>
      </c>
      <c r="Y207" s="39">
        <f t="shared" si="89"/>
        <v>99</v>
      </c>
      <c r="Z207" s="39">
        <f t="shared" si="89"/>
        <v>147</v>
      </c>
      <c r="AA207" s="39">
        <f t="shared" si="89"/>
        <v>11</v>
      </c>
      <c r="AB207" s="65">
        <f t="shared" ref="AB207:AB212" si="95">SUM(V207:AA207)</f>
        <v>318</v>
      </c>
      <c r="AC207" s="41">
        <f t="shared" si="90"/>
        <v>1.5723270440251572E-2</v>
      </c>
      <c r="AD207" s="41">
        <f t="shared" si="90"/>
        <v>4.716981132075472E-2</v>
      </c>
      <c r="AE207" s="41">
        <f t="shared" si="90"/>
        <v>0.12893081761006289</v>
      </c>
      <c r="AF207" s="41">
        <f t="shared" si="90"/>
        <v>0.31132075471698112</v>
      </c>
      <c r="AG207" s="41">
        <f t="shared" si="90"/>
        <v>0.46226415094339623</v>
      </c>
      <c r="AH207" s="42">
        <f t="shared" si="90"/>
        <v>3.4591194968553458E-2</v>
      </c>
      <c r="AI207" s="43">
        <f t="shared" si="91"/>
        <v>6.5146579804560262E-2</v>
      </c>
      <c r="AJ207" s="44">
        <f t="shared" si="92"/>
        <v>0.93485342019543971</v>
      </c>
      <c r="AK207" s="45">
        <f t="shared" ref="AK207:AK212" si="96">BD172</f>
        <v>4.2</v>
      </c>
      <c r="AL207" s="46">
        <f t="shared" si="93"/>
        <v>0.96</v>
      </c>
      <c r="AM207" s="47">
        <f t="shared" si="93"/>
        <v>4</v>
      </c>
      <c r="AN207" s="47">
        <f t="shared" si="93"/>
        <v>5</v>
      </c>
      <c r="AP207" s="37"/>
    </row>
    <row r="208" spans="1:42" s="2" customFormat="1" ht="20.100000000000001" customHeight="1" x14ac:dyDescent="0.25">
      <c r="A208" s="38">
        <v>66</v>
      </c>
      <c r="B208" s="139" t="s">
        <v>218</v>
      </c>
      <c r="C208" s="140"/>
      <c r="D208" s="140"/>
      <c r="E208" s="140"/>
      <c r="F208" s="140"/>
      <c r="G208" s="140"/>
      <c r="H208" s="140"/>
      <c r="I208" s="140"/>
      <c r="J208" s="140"/>
      <c r="K208" s="140"/>
      <c r="L208" s="140"/>
      <c r="M208" s="140"/>
      <c r="N208" s="140"/>
      <c r="O208" s="140"/>
      <c r="P208" s="140"/>
      <c r="Q208" s="140"/>
      <c r="R208" s="140"/>
      <c r="S208" s="140"/>
      <c r="T208" s="140"/>
      <c r="U208" s="162"/>
      <c r="V208" s="39">
        <f t="shared" si="94"/>
        <v>16</v>
      </c>
      <c r="W208" s="39">
        <f t="shared" si="89"/>
        <v>25</v>
      </c>
      <c r="X208" s="39">
        <f t="shared" si="89"/>
        <v>60</v>
      </c>
      <c r="Y208" s="39">
        <f t="shared" si="89"/>
        <v>103</v>
      </c>
      <c r="Z208" s="39">
        <f t="shared" si="89"/>
        <v>100</v>
      </c>
      <c r="AA208" s="39">
        <f t="shared" si="89"/>
        <v>14</v>
      </c>
      <c r="AB208" s="65">
        <f t="shared" si="95"/>
        <v>318</v>
      </c>
      <c r="AC208" s="41">
        <f t="shared" si="90"/>
        <v>5.0314465408805034E-2</v>
      </c>
      <c r="AD208" s="41">
        <f t="shared" si="90"/>
        <v>7.8616352201257858E-2</v>
      </c>
      <c r="AE208" s="41">
        <f t="shared" si="90"/>
        <v>0.18867924528301888</v>
      </c>
      <c r="AF208" s="41">
        <f t="shared" si="90"/>
        <v>0.32389937106918237</v>
      </c>
      <c r="AG208" s="41">
        <f t="shared" si="90"/>
        <v>0.31446540880503143</v>
      </c>
      <c r="AH208" s="42">
        <f t="shared" si="90"/>
        <v>4.40251572327044E-2</v>
      </c>
      <c r="AI208" s="43">
        <f t="shared" si="91"/>
        <v>0.13486842105263158</v>
      </c>
      <c r="AJ208" s="44">
        <f t="shared" si="92"/>
        <v>0.86513157894736847</v>
      </c>
      <c r="AK208" s="45">
        <f t="shared" si="96"/>
        <v>3.81</v>
      </c>
      <c r="AL208" s="46">
        <f t="shared" si="93"/>
        <v>1.1399999999999999</v>
      </c>
      <c r="AM208" s="47">
        <f t="shared" si="93"/>
        <v>4</v>
      </c>
      <c r="AN208" s="47">
        <f t="shared" si="93"/>
        <v>4</v>
      </c>
      <c r="AP208" s="37"/>
    </row>
    <row r="209" spans="1:43" s="2" customFormat="1" ht="20.100000000000001" customHeight="1" x14ac:dyDescent="0.25">
      <c r="A209" s="38">
        <v>67</v>
      </c>
      <c r="B209" s="139" t="s">
        <v>219</v>
      </c>
      <c r="C209" s="140"/>
      <c r="D209" s="140"/>
      <c r="E209" s="140"/>
      <c r="F209" s="140"/>
      <c r="G209" s="140"/>
      <c r="H209" s="140"/>
      <c r="I209" s="140"/>
      <c r="J209" s="140"/>
      <c r="K209" s="140"/>
      <c r="L209" s="140"/>
      <c r="M209" s="140"/>
      <c r="N209" s="140"/>
      <c r="O209" s="140"/>
      <c r="P209" s="140"/>
      <c r="Q209" s="140"/>
      <c r="R209" s="140"/>
      <c r="S209" s="140"/>
      <c r="T209" s="140"/>
      <c r="U209" s="162"/>
      <c r="V209" s="39">
        <f t="shared" si="94"/>
        <v>17</v>
      </c>
      <c r="W209" s="39">
        <f t="shared" si="89"/>
        <v>38</v>
      </c>
      <c r="X209" s="39">
        <f t="shared" si="89"/>
        <v>66</v>
      </c>
      <c r="Y209" s="39">
        <f t="shared" si="89"/>
        <v>105</v>
      </c>
      <c r="Z209" s="39">
        <f t="shared" si="89"/>
        <v>51</v>
      </c>
      <c r="AA209" s="39">
        <f t="shared" si="89"/>
        <v>42</v>
      </c>
      <c r="AB209" s="65">
        <f t="shared" si="95"/>
        <v>319</v>
      </c>
      <c r="AC209" s="41">
        <f t="shared" si="90"/>
        <v>5.329153605015674E-2</v>
      </c>
      <c r="AD209" s="41">
        <f t="shared" si="90"/>
        <v>0.11912225705329153</v>
      </c>
      <c r="AE209" s="41">
        <f t="shared" si="90"/>
        <v>0.20689655172413793</v>
      </c>
      <c r="AF209" s="41">
        <f t="shared" si="90"/>
        <v>0.32915360501567398</v>
      </c>
      <c r="AG209" s="41">
        <f t="shared" si="90"/>
        <v>0.15987460815047022</v>
      </c>
      <c r="AH209" s="42">
        <f t="shared" si="90"/>
        <v>0.13166144200626959</v>
      </c>
      <c r="AI209" s="43">
        <f t="shared" si="91"/>
        <v>0.19855595667870035</v>
      </c>
      <c r="AJ209" s="44">
        <f t="shared" si="92"/>
        <v>0.80144404332129959</v>
      </c>
      <c r="AK209" s="45">
        <f t="shared" si="96"/>
        <v>3.49</v>
      </c>
      <c r="AL209" s="46">
        <f t="shared" si="93"/>
        <v>1.1200000000000001</v>
      </c>
      <c r="AM209" s="47">
        <f t="shared" si="93"/>
        <v>4</v>
      </c>
      <c r="AN209" s="47">
        <f t="shared" si="93"/>
        <v>4</v>
      </c>
      <c r="AP209" s="37"/>
    </row>
    <row r="210" spans="1:43" s="2" customFormat="1" ht="20.100000000000001" customHeight="1" x14ac:dyDescent="0.25">
      <c r="A210" s="38">
        <v>68</v>
      </c>
      <c r="B210" s="139" t="s">
        <v>220</v>
      </c>
      <c r="C210" s="140"/>
      <c r="D210" s="140"/>
      <c r="E210" s="140"/>
      <c r="F210" s="140"/>
      <c r="G210" s="140"/>
      <c r="H210" s="140"/>
      <c r="I210" s="140"/>
      <c r="J210" s="140"/>
      <c r="K210" s="140"/>
      <c r="L210" s="140"/>
      <c r="M210" s="140"/>
      <c r="N210" s="140"/>
      <c r="O210" s="140"/>
      <c r="P210" s="140"/>
      <c r="Q210" s="140"/>
      <c r="R210" s="140"/>
      <c r="S210" s="140"/>
      <c r="T210" s="140"/>
      <c r="U210" s="162"/>
      <c r="V210" s="39">
        <f t="shared" si="94"/>
        <v>17</v>
      </c>
      <c r="W210" s="39">
        <f t="shared" si="89"/>
        <v>31</v>
      </c>
      <c r="X210" s="39">
        <f t="shared" si="89"/>
        <v>73</v>
      </c>
      <c r="Y210" s="39">
        <f t="shared" si="89"/>
        <v>112</v>
      </c>
      <c r="Z210" s="39">
        <f t="shared" si="89"/>
        <v>68</v>
      </c>
      <c r="AA210" s="39">
        <f t="shared" si="89"/>
        <v>18</v>
      </c>
      <c r="AB210" s="65">
        <f t="shared" si="95"/>
        <v>319</v>
      </c>
      <c r="AC210" s="41">
        <f t="shared" si="90"/>
        <v>5.329153605015674E-2</v>
      </c>
      <c r="AD210" s="41">
        <f t="shared" si="90"/>
        <v>9.7178683385579931E-2</v>
      </c>
      <c r="AE210" s="41">
        <f t="shared" si="90"/>
        <v>0.22884012539184953</v>
      </c>
      <c r="AF210" s="41">
        <f t="shared" si="90"/>
        <v>0.35109717868338558</v>
      </c>
      <c r="AG210" s="41">
        <f t="shared" si="90"/>
        <v>0.21316614420062696</v>
      </c>
      <c r="AH210" s="42">
        <f t="shared" si="90"/>
        <v>5.6426332288401257E-2</v>
      </c>
      <c r="AI210" s="43">
        <f t="shared" si="91"/>
        <v>0.15946843853820597</v>
      </c>
      <c r="AJ210" s="44">
        <f t="shared" si="92"/>
        <v>0.84053156146179397</v>
      </c>
      <c r="AK210" s="45">
        <f t="shared" si="96"/>
        <v>3.61</v>
      </c>
      <c r="AL210" s="46">
        <f t="shared" si="93"/>
        <v>1.1100000000000001</v>
      </c>
      <c r="AM210" s="47">
        <f t="shared" si="93"/>
        <v>4</v>
      </c>
      <c r="AN210" s="47">
        <f t="shared" si="93"/>
        <v>4</v>
      </c>
      <c r="AP210" s="37"/>
    </row>
    <row r="211" spans="1:43" s="2" customFormat="1" ht="20.100000000000001" customHeight="1" x14ac:dyDescent="0.25">
      <c r="A211" s="38">
        <v>69</v>
      </c>
      <c r="B211" s="139" t="s">
        <v>221</v>
      </c>
      <c r="C211" s="140"/>
      <c r="D211" s="140"/>
      <c r="E211" s="140"/>
      <c r="F211" s="140"/>
      <c r="G211" s="140"/>
      <c r="H211" s="140"/>
      <c r="I211" s="140"/>
      <c r="J211" s="140"/>
      <c r="K211" s="140"/>
      <c r="L211" s="140"/>
      <c r="M211" s="140"/>
      <c r="N211" s="140"/>
      <c r="O211" s="140"/>
      <c r="P211" s="140"/>
      <c r="Q211" s="140"/>
      <c r="R211" s="140"/>
      <c r="S211" s="140"/>
      <c r="T211" s="140"/>
      <c r="U211" s="162"/>
      <c r="V211" s="39">
        <f t="shared" si="94"/>
        <v>21</v>
      </c>
      <c r="W211" s="39">
        <f t="shared" si="89"/>
        <v>27</v>
      </c>
      <c r="X211" s="39">
        <f t="shared" si="89"/>
        <v>75</v>
      </c>
      <c r="Y211" s="39">
        <f t="shared" si="89"/>
        <v>108</v>
      </c>
      <c r="Z211" s="39">
        <f t="shared" si="89"/>
        <v>64</v>
      </c>
      <c r="AA211" s="39">
        <f t="shared" si="89"/>
        <v>24</v>
      </c>
      <c r="AB211" s="65">
        <f t="shared" si="95"/>
        <v>319</v>
      </c>
      <c r="AC211" s="41">
        <f t="shared" si="90"/>
        <v>6.5830721003134793E-2</v>
      </c>
      <c r="AD211" s="41">
        <f t="shared" si="90"/>
        <v>8.4639498432601878E-2</v>
      </c>
      <c r="AE211" s="41">
        <f t="shared" si="90"/>
        <v>0.23510971786833856</v>
      </c>
      <c r="AF211" s="41">
        <f t="shared" si="90"/>
        <v>0.33855799373040751</v>
      </c>
      <c r="AG211" s="41">
        <f t="shared" si="90"/>
        <v>0.20062695924764889</v>
      </c>
      <c r="AH211" s="42">
        <f t="shared" si="90"/>
        <v>7.5235109717868343E-2</v>
      </c>
      <c r="AI211" s="43">
        <f t="shared" si="91"/>
        <v>0.16271186440677965</v>
      </c>
      <c r="AJ211" s="44">
        <f t="shared" si="92"/>
        <v>0.83728813559322035</v>
      </c>
      <c r="AK211" s="45">
        <f t="shared" si="96"/>
        <v>3.57</v>
      </c>
      <c r="AL211" s="46">
        <f t="shared" si="93"/>
        <v>1.1399999999999999</v>
      </c>
      <c r="AM211" s="47">
        <f t="shared" si="93"/>
        <v>4</v>
      </c>
      <c r="AN211" s="47">
        <f t="shared" si="93"/>
        <v>4</v>
      </c>
      <c r="AP211" s="37"/>
    </row>
    <row r="212" spans="1:43" s="2" customFormat="1" ht="20.100000000000001" customHeight="1" x14ac:dyDescent="0.25">
      <c r="A212" s="38">
        <v>70</v>
      </c>
      <c r="B212" s="139" t="s">
        <v>222</v>
      </c>
      <c r="C212" s="140"/>
      <c r="D212" s="140"/>
      <c r="E212" s="140"/>
      <c r="F212" s="140"/>
      <c r="G212" s="140"/>
      <c r="H212" s="140"/>
      <c r="I212" s="140"/>
      <c r="J212" s="140"/>
      <c r="K212" s="140"/>
      <c r="L212" s="140"/>
      <c r="M212" s="140"/>
      <c r="N212" s="140"/>
      <c r="O212" s="140"/>
      <c r="P212" s="140"/>
      <c r="Q212" s="140"/>
      <c r="R212" s="140"/>
      <c r="S212" s="140"/>
      <c r="T212" s="140"/>
      <c r="U212" s="162"/>
      <c r="V212" s="39">
        <f t="shared" si="94"/>
        <v>10</v>
      </c>
      <c r="W212" s="39">
        <f t="shared" si="89"/>
        <v>26</v>
      </c>
      <c r="X212" s="39">
        <f t="shared" si="89"/>
        <v>58</v>
      </c>
      <c r="Y212" s="39">
        <f t="shared" si="89"/>
        <v>129</v>
      </c>
      <c r="Z212" s="39">
        <f t="shared" si="89"/>
        <v>80</v>
      </c>
      <c r="AA212" s="39">
        <f t="shared" si="89"/>
        <v>16</v>
      </c>
      <c r="AB212" s="65">
        <f t="shared" si="95"/>
        <v>319</v>
      </c>
      <c r="AC212" s="41">
        <f t="shared" si="90"/>
        <v>3.1347962382445138E-2</v>
      </c>
      <c r="AD212" s="41">
        <f t="shared" si="90"/>
        <v>8.1504702194357362E-2</v>
      </c>
      <c r="AE212" s="41">
        <f t="shared" si="90"/>
        <v>0.18181818181818182</v>
      </c>
      <c r="AF212" s="41">
        <f t="shared" si="90"/>
        <v>0.40438871473354232</v>
      </c>
      <c r="AG212" s="41">
        <f t="shared" si="90"/>
        <v>0.2507836990595611</v>
      </c>
      <c r="AH212" s="42">
        <f t="shared" si="90"/>
        <v>5.0156739811912224E-2</v>
      </c>
      <c r="AI212" s="43">
        <f t="shared" si="91"/>
        <v>0.11881188118811881</v>
      </c>
      <c r="AJ212" s="44">
        <f t="shared" si="92"/>
        <v>0.88118811881188119</v>
      </c>
      <c r="AK212" s="45">
        <f t="shared" si="96"/>
        <v>3.8</v>
      </c>
      <c r="AL212" s="46">
        <f t="shared" si="93"/>
        <v>1.03</v>
      </c>
      <c r="AM212" s="47">
        <f t="shared" si="93"/>
        <v>4</v>
      </c>
      <c r="AN212" s="47">
        <f t="shared" si="93"/>
        <v>4</v>
      </c>
      <c r="AP212" s="37"/>
    </row>
    <row r="213" spans="1:43" s="2" customFormat="1" ht="34.5" customHeight="1" thickBot="1" x14ac:dyDescent="0.3">
      <c r="A213" s="156" t="s">
        <v>223</v>
      </c>
      <c r="B213" s="157"/>
      <c r="C213" s="157"/>
      <c r="D213" s="157"/>
      <c r="E213" s="157"/>
      <c r="F213" s="157"/>
      <c r="G213" s="157"/>
      <c r="H213" s="157"/>
      <c r="I213" s="157"/>
      <c r="J213" s="157"/>
      <c r="K213" s="157"/>
      <c r="L213" s="157"/>
      <c r="M213" s="157"/>
      <c r="N213" s="157"/>
      <c r="O213" s="157"/>
      <c r="P213" s="157"/>
      <c r="Q213" s="157"/>
      <c r="R213" s="157"/>
      <c r="S213" s="157"/>
      <c r="T213" s="157"/>
      <c r="U213" s="158"/>
      <c r="V213" s="86">
        <f t="shared" ref="V213:AB213" si="97">SUM(V206:V212)</f>
        <v>92</v>
      </c>
      <c r="W213" s="86">
        <f t="shared" si="97"/>
        <v>173</v>
      </c>
      <c r="X213" s="86">
        <f t="shared" si="97"/>
        <v>433</v>
      </c>
      <c r="Y213" s="86">
        <f t="shared" si="97"/>
        <v>762</v>
      </c>
      <c r="Z213" s="86">
        <f t="shared" si="97"/>
        <v>614</v>
      </c>
      <c r="AA213" s="86">
        <f t="shared" si="97"/>
        <v>156</v>
      </c>
      <c r="AB213" s="70">
        <f t="shared" si="97"/>
        <v>2230</v>
      </c>
      <c r="AC213" s="51">
        <f t="shared" si="90"/>
        <v>4.1255605381165919E-2</v>
      </c>
      <c r="AD213" s="51">
        <f t="shared" si="90"/>
        <v>7.7578475336322866E-2</v>
      </c>
      <c r="AE213" s="51">
        <f t="shared" si="90"/>
        <v>0.19417040358744395</v>
      </c>
      <c r="AF213" s="51">
        <f t="shared" si="90"/>
        <v>0.34170403587443948</v>
      </c>
      <c r="AG213" s="51">
        <f t="shared" si="90"/>
        <v>0.27533632286995513</v>
      </c>
      <c r="AH213" s="52">
        <f t="shared" si="90"/>
        <v>6.9955156950672642E-2</v>
      </c>
      <c r="AI213" s="53">
        <f t="shared" si="91"/>
        <v>0.12777242044358728</v>
      </c>
      <c r="AJ213" s="54">
        <f t="shared" si="92"/>
        <v>0.87222757955641272</v>
      </c>
      <c r="AK213" s="55">
        <f>AVERAGE(AK206:AK212)</f>
        <v>3.7842857142857147</v>
      </c>
      <c r="AL213" s="56"/>
      <c r="AM213" s="50">
        <f>MEDIAN(AM206:AM212)</f>
        <v>4</v>
      </c>
      <c r="AN213" s="57"/>
      <c r="AP213" s="37"/>
    </row>
    <row r="214" spans="1:43" ht="19.5" thickBot="1" x14ac:dyDescent="0.3">
      <c r="A214" s="154"/>
      <c r="B214" s="154"/>
      <c r="C214" s="154"/>
      <c r="D214" s="154"/>
      <c r="V214" s="81"/>
      <c r="W214" s="81"/>
      <c r="X214" s="81"/>
      <c r="Y214" s="81"/>
      <c r="Z214" s="81"/>
      <c r="AA214" s="81"/>
      <c r="AB214" s="96"/>
      <c r="AC214" s="41"/>
      <c r="AD214" s="41"/>
      <c r="AE214" s="41"/>
      <c r="AF214" s="41"/>
      <c r="AG214" s="41"/>
      <c r="AH214" s="41"/>
      <c r="AI214" s="97"/>
      <c r="AJ214" s="98"/>
      <c r="AK214" s="99"/>
      <c r="AL214" s="100"/>
      <c r="AM214" s="81"/>
      <c r="AN214" s="81"/>
    </row>
    <row r="215" spans="1:43" s="2" customFormat="1" ht="37.5" x14ac:dyDescent="0.25">
      <c r="A215" s="29"/>
      <c r="B215" s="138" t="s">
        <v>224</v>
      </c>
      <c r="C215" s="138"/>
      <c r="D215" s="138"/>
      <c r="E215" s="138"/>
      <c r="F215" s="138"/>
      <c r="G215" s="138"/>
      <c r="H215" s="13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8"/>
      <c r="S215" s="138"/>
      <c r="T215" s="138"/>
      <c r="U215" s="155"/>
      <c r="V215" s="30">
        <v>1</v>
      </c>
      <c r="W215" s="30">
        <v>2</v>
      </c>
      <c r="X215" s="30">
        <v>3</v>
      </c>
      <c r="Y215" s="30">
        <v>4</v>
      </c>
      <c r="Z215" s="30">
        <v>5</v>
      </c>
      <c r="AA215" s="30" t="s">
        <v>49</v>
      </c>
      <c r="AB215" s="31" t="s">
        <v>50</v>
      </c>
      <c r="AC215" s="60">
        <v>1</v>
      </c>
      <c r="AD215" s="60">
        <v>2</v>
      </c>
      <c r="AE215" s="60">
        <v>3</v>
      </c>
      <c r="AF215" s="60">
        <v>4</v>
      </c>
      <c r="AG215" s="60">
        <v>5</v>
      </c>
      <c r="AH215" s="75" t="s">
        <v>49</v>
      </c>
      <c r="AI215" s="33" t="s">
        <v>51</v>
      </c>
      <c r="AJ215" s="34" t="s">
        <v>52</v>
      </c>
      <c r="AK215" s="35" t="s">
        <v>53</v>
      </c>
      <c r="AL215" s="36" t="s">
        <v>54</v>
      </c>
      <c r="AM215" s="36" t="s">
        <v>55</v>
      </c>
      <c r="AN215" s="36" t="s">
        <v>56</v>
      </c>
      <c r="AP215" s="37"/>
    </row>
    <row r="216" spans="1:43" s="2" customFormat="1" ht="19.5" thickBot="1" x14ac:dyDescent="0.3">
      <c r="A216" s="38">
        <v>71</v>
      </c>
      <c r="B216" s="139" t="s">
        <v>225</v>
      </c>
      <c r="C216" s="140"/>
      <c r="D216" s="140"/>
      <c r="E216" s="140"/>
      <c r="F216" s="140"/>
      <c r="G216" s="140"/>
      <c r="H216" s="140"/>
      <c r="I216" s="140"/>
      <c r="J216" s="140"/>
      <c r="K216" s="140"/>
      <c r="L216" s="140"/>
      <c r="M216" s="140"/>
      <c r="N216" s="140"/>
      <c r="O216" s="140"/>
      <c r="P216" s="140"/>
      <c r="Q216" s="140"/>
      <c r="R216" s="140"/>
      <c r="S216" s="140"/>
      <c r="T216" s="140"/>
      <c r="U216" s="140"/>
      <c r="V216" s="39">
        <f>AQ178</f>
        <v>14</v>
      </c>
      <c r="W216" s="39">
        <f t="shared" ref="W216:AA216" si="98">AR178</f>
        <v>28</v>
      </c>
      <c r="X216" s="39">
        <f t="shared" si="98"/>
        <v>81</v>
      </c>
      <c r="Y216" s="39">
        <f t="shared" si="98"/>
        <v>127</v>
      </c>
      <c r="Z216" s="39">
        <f t="shared" si="98"/>
        <v>49</v>
      </c>
      <c r="AA216" s="39">
        <f t="shared" si="98"/>
        <v>20</v>
      </c>
      <c r="AB216" s="65">
        <f>SUM(V216:AA216)</f>
        <v>319</v>
      </c>
      <c r="AC216" s="41">
        <f t="shared" ref="AC216:AH216" si="99">V216/$AB216</f>
        <v>4.3887147335423198E-2</v>
      </c>
      <c r="AD216" s="41">
        <f t="shared" si="99"/>
        <v>8.7774294670846395E-2</v>
      </c>
      <c r="AE216" s="41">
        <f t="shared" si="99"/>
        <v>0.25391849529780564</v>
      </c>
      <c r="AF216" s="41">
        <f t="shared" si="99"/>
        <v>0.39811912225705332</v>
      </c>
      <c r="AG216" s="41">
        <f t="shared" si="99"/>
        <v>0.15360501567398119</v>
      </c>
      <c r="AH216" s="42">
        <f t="shared" si="99"/>
        <v>6.2695924764890276E-2</v>
      </c>
      <c r="AI216" s="101">
        <f>(V216+W216)/(V216+W216+X216+Y216+Z216)</f>
        <v>0.14046822742474915</v>
      </c>
      <c r="AJ216" s="102">
        <f>(X216+Y216+Z216)/(V216+W216+X216+Y216+Z216)</f>
        <v>0.85953177257525082</v>
      </c>
      <c r="AK216" s="45">
        <f>BD178</f>
        <v>3.57</v>
      </c>
      <c r="AL216" s="46">
        <f t="shared" ref="AL216:AN216" si="100">BE178</f>
        <v>1.02</v>
      </c>
      <c r="AM216" s="47">
        <f t="shared" si="100"/>
        <v>4</v>
      </c>
      <c r="AN216" s="47">
        <f t="shared" si="100"/>
        <v>4</v>
      </c>
      <c r="AP216" s="37"/>
    </row>
    <row r="217" spans="1:43" x14ac:dyDescent="0.25">
      <c r="A217" s="154"/>
      <c r="B217" s="154"/>
      <c r="C217" s="154"/>
      <c r="D217" s="154"/>
    </row>
    <row r="218" spans="1:43" ht="21" customHeight="1" x14ac:dyDescent="0.25">
      <c r="A218" s="166"/>
      <c r="B218" s="166"/>
      <c r="C218" s="166"/>
      <c r="D218" s="166"/>
      <c r="E218" s="166"/>
      <c r="F218" s="166"/>
      <c r="G218" s="166"/>
      <c r="H218" s="166"/>
      <c r="I218" s="166"/>
      <c r="J218" s="166"/>
      <c r="K218" s="166"/>
      <c r="L218" s="166"/>
      <c r="M218" s="166"/>
      <c r="N218" s="166"/>
      <c r="O218" s="166"/>
      <c r="P218" s="166"/>
      <c r="Q218" s="166"/>
      <c r="R218" s="166"/>
      <c r="S218" s="166"/>
      <c r="T218" s="166"/>
      <c r="U218" s="166"/>
      <c r="V218" s="103"/>
      <c r="W218" s="103"/>
      <c r="X218" s="103"/>
      <c r="Y218" s="103"/>
      <c r="Z218" s="103"/>
      <c r="AA218" s="103"/>
      <c r="AB218" s="103"/>
      <c r="AC218" s="103"/>
    </row>
    <row r="219" spans="1:43" ht="9" customHeight="1" x14ac:dyDescent="0.25">
      <c r="A219" s="164"/>
      <c r="B219" s="164"/>
      <c r="C219" s="164"/>
      <c r="D219" s="164"/>
      <c r="E219" s="164"/>
      <c r="F219" s="164"/>
      <c r="G219" s="164"/>
      <c r="H219" s="164"/>
      <c r="I219" s="164"/>
      <c r="J219" s="164"/>
      <c r="K219" s="164"/>
      <c r="L219" s="164"/>
      <c r="M219" s="164"/>
      <c r="N219" s="164"/>
      <c r="O219" s="164"/>
      <c r="P219" s="164"/>
      <c r="Q219" s="164"/>
      <c r="R219" s="164"/>
      <c r="S219" s="164"/>
      <c r="T219" s="164"/>
      <c r="U219" s="164"/>
      <c r="V219" s="104"/>
      <c r="W219" s="104"/>
      <c r="X219" s="104"/>
      <c r="Y219" s="104"/>
      <c r="Z219" s="104"/>
      <c r="AA219" s="104"/>
      <c r="AB219" s="104"/>
      <c r="AC219" s="104"/>
    </row>
    <row r="220" spans="1:43" s="2" customFormat="1" ht="15" customHeight="1" x14ac:dyDescent="0.25">
      <c r="A220" s="165"/>
      <c r="B220" s="165"/>
      <c r="C220" s="165"/>
      <c r="D220" s="165"/>
      <c r="E220" s="165"/>
      <c r="F220" s="165"/>
      <c r="G220" s="165"/>
      <c r="H220" s="165"/>
      <c r="I220" s="165"/>
      <c r="J220" s="165"/>
      <c r="K220" s="165"/>
      <c r="L220" s="165"/>
      <c r="M220" s="165"/>
      <c r="N220" s="165"/>
      <c r="O220" s="165"/>
      <c r="P220" s="165"/>
      <c r="Q220" s="165"/>
      <c r="R220" s="165"/>
      <c r="S220" s="165"/>
      <c r="T220" s="165"/>
      <c r="U220" s="165"/>
      <c r="V220" s="105"/>
      <c r="W220" s="105"/>
      <c r="X220" s="105"/>
      <c r="Y220" s="105"/>
      <c r="Z220" s="105"/>
      <c r="AA220" s="105"/>
      <c r="AB220" s="105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 s="1"/>
      <c r="AQ220"/>
    </row>
    <row r="221" spans="1:43" s="111" customFormat="1" ht="15" customHeight="1" x14ac:dyDescent="0.25">
      <c r="A221" s="165"/>
      <c r="B221" s="165"/>
      <c r="C221" s="165"/>
      <c r="D221" s="165"/>
      <c r="E221" s="165"/>
      <c r="F221" s="165"/>
      <c r="G221" s="165"/>
      <c r="H221" s="165"/>
      <c r="I221" s="165"/>
      <c r="J221" s="165"/>
      <c r="K221" s="165"/>
      <c r="L221" s="165"/>
      <c r="M221" s="165"/>
      <c r="N221" s="165"/>
      <c r="O221" s="165"/>
      <c r="P221" s="165"/>
      <c r="Q221" s="165"/>
      <c r="R221" s="165"/>
      <c r="S221" s="165"/>
      <c r="T221" s="165"/>
      <c r="U221" s="165"/>
      <c r="V221" s="106"/>
      <c r="W221" s="107"/>
      <c r="X221" s="107"/>
      <c r="Y221" s="107"/>
      <c r="Z221" s="107"/>
      <c r="AA221" s="107"/>
      <c r="AB221" s="108"/>
      <c r="AC221" s="108"/>
      <c r="AD221" s="109"/>
      <c r="AE221" s="108"/>
      <c r="AF221" s="108"/>
      <c r="AG221" s="108"/>
      <c r="AH221" s="108"/>
      <c r="AI221" s="108"/>
      <c r="AJ221" s="108"/>
      <c r="AK221" s="108"/>
      <c r="AL221" s="108"/>
      <c r="AM221" s="108"/>
      <c r="AN221" s="108"/>
      <c r="AO221" s="108"/>
      <c r="AP221" s="110"/>
      <c r="AQ221" s="108"/>
    </row>
  </sheetData>
  <sheetProtection sheet="1" formatRows="0"/>
  <mergeCells count="166">
    <mergeCell ref="A219:U219"/>
    <mergeCell ref="A220:U220"/>
    <mergeCell ref="A221:U221"/>
    <mergeCell ref="A213:U213"/>
    <mergeCell ref="A214:D214"/>
    <mergeCell ref="B215:U215"/>
    <mergeCell ref="B216:U216"/>
    <mergeCell ref="A217:D217"/>
    <mergeCell ref="A218:U218"/>
    <mergeCell ref="B207:U207"/>
    <mergeCell ref="B208:U208"/>
    <mergeCell ref="B209:U209"/>
    <mergeCell ref="B210:U210"/>
    <mergeCell ref="B211:U211"/>
    <mergeCell ref="B212:U212"/>
    <mergeCell ref="B201:U201"/>
    <mergeCell ref="B202:U202"/>
    <mergeCell ref="A203:U203"/>
    <mergeCell ref="A204:D204"/>
    <mergeCell ref="B205:U205"/>
    <mergeCell ref="B206:U206"/>
    <mergeCell ref="A195:U195"/>
    <mergeCell ref="A196:D196"/>
    <mergeCell ref="B197:U197"/>
    <mergeCell ref="B198:U198"/>
    <mergeCell ref="B199:U199"/>
    <mergeCell ref="B200:U200"/>
    <mergeCell ref="B189:U189"/>
    <mergeCell ref="B190:U190"/>
    <mergeCell ref="B191:U191"/>
    <mergeCell ref="B192:U192"/>
    <mergeCell ref="B193:U193"/>
    <mergeCell ref="B194:U194"/>
    <mergeCell ref="B183:U183"/>
    <mergeCell ref="B184:U184"/>
    <mergeCell ref="B185:U185"/>
    <mergeCell ref="B186:U186"/>
    <mergeCell ref="B187:U187"/>
    <mergeCell ref="B188:U188"/>
    <mergeCell ref="B177:U177"/>
    <mergeCell ref="B178:U178"/>
    <mergeCell ref="B179:U179"/>
    <mergeCell ref="B180:U180"/>
    <mergeCell ref="A181:U181"/>
    <mergeCell ref="A182:D182"/>
    <mergeCell ref="B169:U169"/>
    <mergeCell ref="B170:U170"/>
    <mergeCell ref="A171:U171"/>
    <mergeCell ref="A172:D172"/>
    <mergeCell ref="B174:U174"/>
    <mergeCell ref="B175:U175"/>
    <mergeCell ref="B163:U163"/>
    <mergeCell ref="B164:U164"/>
    <mergeCell ref="B165:U165"/>
    <mergeCell ref="B166:U166"/>
    <mergeCell ref="B167:U167"/>
    <mergeCell ref="B168:U168"/>
    <mergeCell ref="B157:U157"/>
    <mergeCell ref="B158:U158"/>
    <mergeCell ref="B159:U159"/>
    <mergeCell ref="A160:U160"/>
    <mergeCell ref="A161:D161"/>
    <mergeCell ref="B162:U162"/>
    <mergeCell ref="B151:U151"/>
    <mergeCell ref="A152:U152"/>
    <mergeCell ref="A153:D153"/>
    <mergeCell ref="B154:U154"/>
    <mergeCell ref="B155:U155"/>
    <mergeCell ref="B156:U156"/>
    <mergeCell ref="A145:D145"/>
    <mergeCell ref="B146:U146"/>
    <mergeCell ref="B147:U147"/>
    <mergeCell ref="B148:U148"/>
    <mergeCell ref="B149:U149"/>
    <mergeCell ref="B150:U150"/>
    <mergeCell ref="A139:U139"/>
    <mergeCell ref="A140:D140"/>
    <mergeCell ref="B141:U141"/>
    <mergeCell ref="B142:U142"/>
    <mergeCell ref="B143:U143"/>
    <mergeCell ref="A144:U144"/>
    <mergeCell ref="B133:U133"/>
    <mergeCell ref="B134:U134"/>
    <mergeCell ref="B135:U135"/>
    <mergeCell ref="B136:U136"/>
    <mergeCell ref="B137:U137"/>
    <mergeCell ref="B138:U138"/>
    <mergeCell ref="B127:U127"/>
    <mergeCell ref="B128:U128"/>
    <mergeCell ref="A129:U129"/>
    <mergeCell ref="A130:D130"/>
    <mergeCell ref="B131:U131"/>
    <mergeCell ref="B132:U132"/>
    <mergeCell ref="B121:U121"/>
    <mergeCell ref="B122:U122"/>
    <mergeCell ref="A123:U123"/>
    <mergeCell ref="A124:D124"/>
    <mergeCell ref="B125:U125"/>
    <mergeCell ref="B126:U126"/>
    <mergeCell ref="A115:U115"/>
    <mergeCell ref="A116:D116"/>
    <mergeCell ref="B117:U117"/>
    <mergeCell ref="B118:U118"/>
    <mergeCell ref="B119:U119"/>
    <mergeCell ref="B120:U120"/>
    <mergeCell ref="B109:U109"/>
    <mergeCell ref="B110:U110"/>
    <mergeCell ref="B111:U111"/>
    <mergeCell ref="B112:U112"/>
    <mergeCell ref="B113:U113"/>
    <mergeCell ref="B114:U114"/>
    <mergeCell ref="V105:AA106"/>
    <mergeCell ref="AC105:AH106"/>
    <mergeCell ref="AI105:AJ106"/>
    <mergeCell ref="AK105:AN106"/>
    <mergeCell ref="B107:U107"/>
    <mergeCell ref="B108:U108"/>
    <mergeCell ref="C84:G84"/>
    <mergeCell ref="I84:M84"/>
    <mergeCell ref="C85:G85"/>
    <mergeCell ref="I85:M85"/>
    <mergeCell ref="I86:M86"/>
    <mergeCell ref="I87:M87"/>
    <mergeCell ref="C81:G81"/>
    <mergeCell ref="I81:M81"/>
    <mergeCell ref="C82:G82"/>
    <mergeCell ref="I82:M82"/>
    <mergeCell ref="C83:G83"/>
    <mergeCell ref="I83:M83"/>
    <mergeCell ref="C78:G78"/>
    <mergeCell ref="I78:M78"/>
    <mergeCell ref="C79:G79"/>
    <mergeCell ref="I79:M79"/>
    <mergeCell ref="C80:G80"/>
    <mergeCell ref="I80:M80"/>
    <mergeCell ref="C75:G75"/>
    <mergeCell ref="I75:M75"/>
    <mergeCell ref="C76:G76"/>
    <mergeCell ref="I76:M76"/>
    <mergeCell ref="C77:G77"/>
    <mergeCell ref="I77:M77"/>
    <mergeCell ref="V39:X39"/>
    <mergeCell ref="C72:G72"/>
    <mergeCell ref="I72:M72"/>
    <mergeCell ref="C73:G73"/>
    <mergeCell ref="I73:M73"/>
    <mergeCell ref="C74:G74"/>
    <mergeCell ref="I74:M74"/>
    <mergeCell ref="V30:X30"/>
    <mergeCell ref="V37:Y37"/>
    <mergeCell ref="V38:X38"/>
    <mergeCell ref="A14:E14"/>
    <mergeCell ref="A15:E15"/>
    <mergeCell ref="A17:G17"/>
    <mergeCell ref="V24:Y24"/>
    <mergeCell ref="V25:X25"/>
    <mergeCell ref="V26:X26"/>
    <mergeCell ref="A2:AE2"/>
    <mergeCell ref="A7:AN7"/>
    <mergeCell ref="A8:AN8"/>
    <mergeCell ref="A9:AE9"/>
    <mergeCell ref="A10:AN10"/>
    <mergeCell ref="A11:AN11"/>
    <mergeCell ref="E27:H27"/>
    <mergeCell ref="E28:G28"/>
    <mergeCell ref="E29:G29"/>
  </mergeCells>
  <printOptions horizontalCentered="1" verticalCentered="1"/>
  <pageMargins left="0" right="0" top="0" bottom="0" header="0.31496062992125984" footer="0"/>
  <pageSetup paperSize="9" scale="27" orientation="landscape" r:id="rId1"/>
  <rowBreaks count="1" manualBreakCount="1">
    <brk id="197" max="4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CF37E-2D37-4442-A561-B25F7378508A}">
  <dimension ref="A2:AV187"/>
  <sheetViews>
    <sheetView view="pageBreakPreview" zoomScale="60" zoomScaleNormal="100" workbookViewId="0">
      <selection activeCell="X22" sqref="X22"/>
    </sheetView>
  </sheetViews>
  <sheetFormatPr baseColWidth="10" defaultRowHeight="15" x14ac:dyDescent="0.25"/>
  <cols>
    <col min="1" max="1" width="11.42578125" style="116"/>
    <col min="2" max="2" width="13.28515625" style="116" customWidth="1"/>
    <col min="3" max="5" width="11.42578125" style="116"/>
    <col min="6" max="6" width="16" style="116" customWidth="1"/>
    <col min="7" max="7" width="17" style="116" customWidth="1"/>
    <col min="8" max="8" width="16.28515625" style="116" customWidth="1"/>
    <col min="9" max="9" width="17.7109375" style="116" customWidth="1"/>
    <col min="10" max="10" width="16.85546875" style="116" customWidth="1"/>
    <col min="11" max="11" width="14.7109375" style="116" bestFit="1" customWidth="1"/>
    <col min="12" max="12" width="14.7109375" style="116" customWidth="1"/>
    <col min="13" max="13" width="15.42578125" style="116" customWidth="1"/>
    <col min="14" max="14" width="16.28515625" style="116" customWidth="1"/>
    <col min="15" max="15" width="11.42578125" style="116"/>
    <col min="16" max="16" width="12.5703125" style="116" customWidth="1"/>
    <col min="17" max="17" width="7.140625" style="116" customWidth="1"/>
    <col min="18" max="18" width="8.42578125" style="116" customWidth="1"/>
    <col min="19" max="19" width="7.140625" style="116" customWidth="1"/>
    <col min="20" max="20" width="7.85546875" style="116" customWidth="1"/>
    <col min="21" max="21" width="4.42578125" style="116" customWidth="1"/>
    <col min="22" max="32" width="17.42578125" style="116" customWidth="1"/>
    <col min="33" max="39" width="16.85546875" style="116" customWidth="1"/>
    <col min="40" max="40" width="12.85546875" style="116" customWidth="1"/>
    <col min="41" max="41" width="12.28515625" style="116" customWidth="1"/>
    <col min="42" max="42" width="11.28515625" style="116" customWidth="1"/>
    <col min="43" max="43" width="10.85546875" style="116" customWidth="1"/>
    <col min="44" max="16384" width="11.42578125" style="116"/>
  </cols>
  <sheetData>
    <row r="2" spans="1:42" x14ac:dyDescent="0.25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</row>
    <row r="9" spans="1:42" ht="21" x14ac:dyDescent="0.35">
      <c r="A9" s="167" t="s">
        <v>226</v>
      </c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167"/>
      <c r="AO9" s="167"/>
      <c r="AP9" s="167"/>
    </row>
    <row r="10" spans="1:42" ht="18.75" x14ac:dyDescent="0.3">
      <c r="A10" s="168" t="s">
        <v>1</v>
      </c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</row>
    <row r="11" spans="1:42" ht="15.75" x14ac:dyDescent="0.25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17"/>
      <c r="W11" s="117"/>
    </row>
    <row r="12" spans="1:42" ht="18" x14ac:dyDescent="0.25">
      <c r="A12" s="169" t="s">
        <v>227</v>
      </c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</row>
    <row r="13" spans="1:42" ht="18" x14ac:dyDescent="0.25">
      <c r="A13" s="169" t="s">
        <v>3</v>
      </c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</row>
    <row r="14" spans="1:42" x14ac:dyDescent="0.25">
      <c r="A14" s="118"/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</row>
    <row r="15" spans="1:42" x14ac:dyDescent="0.25">
      <c r="A15" s="118"/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</row>
    <row r="20" spans="1:42" x14ac:dyDescent="0.25">
      <c r="Q20" s="8"/>
      <c r="R20" s="8"/>
      <c r="S20" s="8"/>
      <c r="T20" s="8"/>
      <c r="U20" s="9"/>
      <c r="V20" s="9"/>
      <c r="W20" s="9"/>
    </row>
    <row r="21" spans="1:42" ht="34.5" customHeight="1" x14ac:dyDescent="0.5">
      <c r="F21" s="170" t="s">
        <v>228</v>
      </c>
      <c r="G21" s="171"/>
      <c r="H21" s="171"/>
      <c r="I21" s="171"/>
      <c r="J21" s="171"/>
      <c r="K21" s="171"/>
      <c r="L21" s="171"/>
      <c r="M21" s="171"/>
      <c r="N21" s="172"/>
      <c r="O21" s="11"/>
      <c r="P21" s="11"/>
      <c r="Q21" s="8"/>
      <c r="R21" s="8"/>
      <c r="S21" s="8"/>
      <c r="T21" s="8"/>
      <c r="U21" s="12"/>
      <c r="V21" s="12"/>
      <c r="W21" s="12"/>
    </row>
    <row r="22" spans="1:42" ht="34.5" customHeight="1" x14ac:dyDescent="0.25">
      <c r="F22" s="173">
        <v>2009</v>
      </c>
      <c r="G22" s="173">
        <v>2011</v>
      </c>
      <c r="H22" s="173">
        <v>2013</v>
      </c>
      <c r="I22" s="173">
        <v>2015</v>
      </c>
      <c r="J22" s="173">
        <v>2017</v>
      </c>
      <c r="K22" s="173">
        <v>2019</v>
      </c>
      <c r="L22" s="173">
        <v>2021</v>
      </c>
      <c r="M22" s="173">
        <v>2023</v>
      </c>
      <c r="N22" s="173">
        <v>2025</v>
      </c>
      <c r="O22" s="11"/>
      <c r="P22" s="11"/>
      <c r="Q22" s="8"/>
      <c r="R22" s="8"/>
      <c r="S22" s="8"/>
      <c r="T22" s="8"/>
      <c r="U22" s="12"/>
      <c r="V22" s="12"/>
      <c r="W22" s="12"/>
    </row>
    <row r="23" spans="1:42" ht="34.5" customHeight="1" x14ac:dyDescent="0.25">
      <c r="A23" s="130" t="s">
        <v>4</v>
      </c>
      <c r="B23" s="130"/>
      <c r="C23" s="130"/>
      <c r="D23" s="130"/>
      <c r="E23" s="174"/>
      <c r="F23" s="175">
        <v>353</v>
      </c>
      <c r="G23" s="175">
        <v>398</v>
      </c>
      <c r="H23" s="175">
        <v>372</v>
      </c>
      <c r="I23" s="175">
        <v>316</v>
      </c>
      <c r="J23" s="175">
        <v>307</v>
      </c>
      <c r="K23" s="175">
        <v>310</v>
      </c>
      <c r="L23" s="175">
        <v>364</v>
      </c>
      <c r="M23" s="175">
        <v>285</v>
      </c>
      <c r="N23" s="175">
        <v>319</v>
      </c>
      <c r="O23" s="11"/>
      <c r="P23" s="11"/>
      <c r="Q23" s="8"/>
      <c r="R23" s="8"/>
      <c r="S23" s="8"/>
      <c r="T23" s="8"/>
      <c r="U23" s="12"/>
      <c r="V23" s="12"/>
      <c r="W23" s="12"/>
    </row>
    <row r="24" spans="1:42" ht="34.5" customHeight="1" x14ac:dyDescent="0.25">
      <c r="A24" s="130" t="s">
        <v>5</v>
      </c>
      <c r="B24" s="130"/>
      <c r="C24" s="130"/>
      <c r="D24" s="130"/>
      <c r="E24" s="174"/>
      <c r="F24" s="176">
        <v>0.74319999999999997</v>
      </c>
      <c r="G24" s="176">
        <v>0.81559999999999999</v>
      </c>
      <c r="H24" s="176">
        <v>0.7702</v>
      </c>
      <c r="I24" s="176">
        <v>0.63200000000000001</v>
      </c>
      <c r="J24" s="176">
        <v>0.60550000000000004</v>
      </c>
      <c r="K24" s="176">
        <v>0.58940000000000003</v>
      </c>
      <c r="L24" s="176">
        <v>0.62010221465076665</v>
      </c>
      <c r="M24" s="176">
        <v>0.53669999999999995</v>
      </c>
      <c r="N24" s="176">
        <v>0.58420000000000005</v>
      </c>
      <c r="O24" s="11"/>
      <c r="P24" s="11"/>
      <c r="Q24" s="8"/>
      <c r="R24" s="8"/>
      <c r="S24" s="8"/>
      <c r="T24" s="8"/>
      <c r="U24" s="12"/>
      <c r="V24" s="12"/>
      <c r="W24" s="12"/>
    </row>
    <row r="25" spans="1:42" ht="34.5" customHeight="1" x14ac:dyDescent="0.5">
      <c r="B25" s="115"/>
      <c r="C25" s="115"/>
      <c r="D25" s="115"/>
      <c r="E25" s="115"/>
      <c r="F25" s="115"/>
      <c r="G25" s="6"/>
      <c r="O25" s="11"/>
      <c r="P25" s="11"/>
      <c r="Q25" s="8"/>
      <c r="R25" s="8"/>
      <c r="S25" s="8"/>
      <c r="T25" s="8"/>
      <c r="U25" s="12"/>
      <c r="V25" s="12"/>
      <c r="W25" s="12"/>
    </row>
    <row r="26" spans="1:42" ht="36.75" customHeight="1" x14ac:dyDescent="0.5">
      <c r="B26" s="115"/>
      <c r="C26" s="115"/>
      <c r="D26" s="115"/>
      <c r="E26" s="115"/>
      <c r="F26" s="115"/>
      <c r="G26" s="6"/>
      <c r="T26" s="8"/>
      <c r="U26" s="8"/>
      <c r="V26" s="8"/>
      <c r="W26" s="8"/>
    </row>
    <row r="27" spans="1:42" ht="33" customHeight="1" x14ac:dyDescent="0.25">
      <c r="A27" s="131" t="s">
        <v>229</v>
      </c>
      <c r="B27" s="131"/>
      <c r="C27" s="131"/>
      <c r="D27" s="131"/>
      <c r="E27" s="131"/>
      <c r="F27" s="131"/>
      <c r="G27" s="131"/>
      <c r="T27" s="8"/>
      <c r="U27" s="8"/>
      <c r="V27" s="8"/>
      <c r="W27" s="8"/>
    </row>
    <row r="28" spans="1:42" ht="26.25" customHeight="1" x14ac:dyDescent="0.5">
      <c r="B28" s="115"/>
      <c r="C28" s="115"/>
      <c r="D28" s="115"/>
      <c r="E28" s="115"/>
      <c r="F28" s="115"/>
      <c r="G28" s="6"/>
      <c r="T28" s="8"/>
      <c r="U28" s="8"/>
      <c r="V28" s="8"/>
      <c r="W28" s="8"/>
    </row>
    <row r="29" spans="1:42" ht="26.25" customHeight="1" x14ac:dyDescent="0.25">
      <c r="A29" s="129" t="s">
        <v>10</v>
      </c>
      <c r="B29" s="129"/>
      <c r="C29" s="129"/>
      <c r="D29" s="177" t="s">
        <v>228</v>
      </c>
      <c r="E29" s="178"/>
      <c r="F29" s="178"/>
      <c r="G29" s="178"/>
      <c r="H29" s="178"/>
      <c r="I29" s="178"/>
      <c r="J29" s="178"/>
      <c r="K29" s="178"/>
      <c r="L29" s="179"/>
      <c r="X29" s="18"/>
      <c r="Y29" s="18"/>
      <c r="Z29" s="18"/>
      <c r="AA29" s="18"/>
      <c r="AB29" s="18"/>
      <c r="AC29" s="18"/>
      <c r="AD29" s="18"/>
      <c r="AE29" s="18"/>
      <c r="AF29" s="18"/>
      <c r="AG29" s="19"/>
      <c r="AH29" s="19"/>
      <c r="AI29" s="19"/>
      <c r="AJ29" s="19"/>
      <c r="AK29" s="19"/>
      <c r="AL29" s="19"/>
      <c r="AM29" s="19"/>
      <c r="AN29" s="19"/>
      <c r="AO29" s="19"/>
      <c r="AP29" s="20"/>
    </row>
    <row r="30" spans="1:42" ht="26.25" customHeight="1" x14ac:dyDescent="0.25">
      <c r="A30" s="129"/>
      <c r="B30" s="129"/>
      <c r="C30" s="129"/>
      <c r="D30" s="114">
        <v>2009</v>
      </c>
      <c r="E30" s="114">
        <v>2011</v>
      </c>
      <c r="F30" s="114">
        <v>2013</v>
      </c>
      <c r="G30" s="114">
        <v>2015</v>
      </c>
      <c r="H30" s="114">
        <v>2017</v>
      </c>
      <c r="I30" s="114">
        <v>2019</v>
      </c>
      <c r="J30" s="114">
        <v>2021</v>
      </c>
      <c r="K30" s="114">
        <v>2023</v>
      </c>
      <c r="L30" s="114">
        <v>2025</v>
      </c>
      <c r="T30" s="21"/>
      <c r="U30" s="21"/>
      <c r="V30" s="21"/>
      <c r="W30" s="21"/>
      <c r="X30" s="18"/>
      <c r="Y30" s="18"/>
      <c r="Z30" s="18"/>
      <c r="AA30" s="18"/>
      <c r="AB30" s="18"/>
      <c r="AC30" s="18"/>
      <c r="AD30" s="18"/>
      <c r="AE30" s="18"/>
      <c r="AF30" s="18"/>
      <c r="AG30" s="19"/>
      <c r="AH30" s="19"/>
      <c r="AI30" s="19"/>
      <c r="AJ30" s="19"/>
      <c r="AK30" s="19"/>
      <c r="AL30" s="19"/>
      <c r="AM30" s="19"/>
      <c r="AN30" s="19"/>
      <c r="AO30" s="19"/>
      <c r="AP30" s="20"/>
    </row>
    <row r="31" spans="1:42" ht="26.25" customHeight="1" x14ac:dyDescent="0.25">
      <c r="A31" s="127" t="s">
        <v>230</v>
      </c>
      <c r="B31" s="127"/>
      <c r="C31" s="127"/>
      <c r="D31" s="15">
        <v>286</v>
      </c>
      <c r="E31" s="15">
        <v>371</v>
      </c>
      <c r="F31" s="15">
        <v>344</v>
      </c>
      <c r="G31" s="15">
        <v>285</v>
      </c>
      <c r="H31" s="15">
        <v>260</v>
      </c>
      <c r="I31" s="15">
        <v>255</v>
      </c>
      <c r="J31" s="15">
        <v>271</v>
      </c>
      <c r="K31" s="15">
        <v>238</v>
      </c>
      <c r="L31" s="15">
        <v>272</v>
      </c>
      <c r="T31" s="21"/>
      <c r="U31" s="21"/>
      <c r="V31" s="21"/>
      <c r="W31" s="21"/>
      <c r="X31" s="18"/>
      <c r="Y31" s="18"/>
      <c r="Z31" s="18"/>
      <c r="AA31" s="18"/>
      <c r="AB31" s="18"/>
      <c r="AC31" s="18"/>
      <c r="AD31" s="18"/>
      <c r="AE31" s="18"/>
      <c r="AF31" s="18"/>
      <c r="AG31" s="19"/>
      <c r="AH31" s="19"/>
      <c r="AI31" s="19"/>
      <c r="AJ31" s="19"/>
      <c r="AK31" s="19"/>
      <c r="AL31" s="19"/>
      <c r="AM31" s="19"/>
      <c r="AN31" s="19"/>
      <c r="AO31" s="19"/>
      <c r="AP31" s="20"/>
    </row>
    <row r="32" spans="1:42" ht="19.5" customHeight="1" x14ac:dyDescent="0.35">
      <c r="A32" s="127" t="s">
        <v>12</v>
      </c>
      <c r="B32" s="127"/>
      <c r="C32" s="127"/>
      <c r="D32" s="15">
        <v>42</v>
      </c>
      <c r="E32" s="180">
        <v>27</v>
      </c>
      <c r="F32" s="180">
        <v>26</v>
      </c>
      <c r="G32" s="180">
        <v>31</v>
      </c>
      <c r="H32" s="180">
        <v>47</v>
      </c>
      <c r="I32" s="180">
        <v>55</v>
      </c>
      <c r="J32" s="180">
        <v>93</v>
      </c>
      <c r="K32" s="180">
        <v>47</v>
      </c>
      <c r="L32" s="180">
        <v>47</v>
      </c>
      <c r="T32" s="8"/>
      <c r="U32" s="8"/>
      <c r="V32" s="8"/>
      <c r="W32" s="8"/>
    </row>
    <row r="33" spans="1:44" ht="21" x14ac:dyDescent="0.35">
      <c r="A33" s="181" t="s">
        <v>231</v>
      </c>
      <c r="B33" s="182"/>
      <c r="C33" s="183"/>
      <c r="D33" s="180">
        <v>25</v>
      </c>
      <c r="E33" s="17"/>
      <c r="F33" s="17"/>
      <c r="G33" s="17"/>
      <c r="H33" s="17"/>
      <c r="I33" s="17"/>
      <c r="J33" s="17"/>
      <c r="K33" s="17"/>
      <c r="L33" s="17"/>
      <c r="T33" s="8"/>
      <c r="U33" s="8"/>
      <c r="V33" s="8"/>
      <c r="W33" s="8"/>
    </row>
    <row r="34" spans="1:44" ht="21" x14ac:dyDescent="0.25">
      <c r="E34" s="184"/>
      <c r="F34" s="184"/>
      <c r="G34" s="184"/>
      <c r="H34" s="184"/>
      <c r="I34" s="113"/>
    </row>
    <row r="35" spans="1:44" ht="21" x14ac:dyDescent="0.25">
      <c r="E35" s="128"/>
      <c r="F35" s="128"/>
      <c r="G35" s="128"/>
      <c r="H35" s="22"/>
      <c r="I35" s="113"/>
    </row>
    <row r="36" spans="1:44" ht="21" x14ac:dyDescent="0.25">
      <c r="E36" s="128"/>
      <c r="F36" s="128"/>
      <c r="G36" s="128"/>
      <c r="H36" s="22"/>
    </row>
    <row r="37" spans="1:44" ht="15.75" customHeight="1" x14ac:dyDescent="0.25">
      <c r="A37" s="129" t="s">
        <v>7</v>
      </c>
      <c r="B37" s="129"/>
      <c r="C37" s="129"/>
      <c r="D37" s="185" t="s">
        <v>228</v>
      </c>
      <c r="E37" s="186"/>
      <c r="F37" s="186"/>
      <c r="G37" s="186"/>
      <c r="H37" s="186"/>
      <c r="I37" s="186"/>
      <c r="J37" s="186"/>
      <c r="K37" s="186"/>
      <c r="L37" s="187"/>
    </row>
    <row r="38" spans="1:44" ht="21.75" customHeight="1" x14ac:dyDescent="0.25">
      <c r="A38" s="129"/>
      <c r="B38" s="129"/>
      <c r="C38" s="129"/>
      <c r="D38" s="188">
        <v>2009</v>
      </c>
      <c r="E38" s="189">
        <v>2011</v>
      </c>
      <c r="F38" s="189">
        <v>2013</v>
      </c>
      <c r="G38" s="189">
        <v>2015</v>
      </c>
      <c r="H38" s="189">
        <v>2017</v>
      </c>
      <c r="I38" s="189">
        <v>2019</v>
      </c>
      <c r="J38" s="189">
        <v>2021</v>
      </c>
      <c r="K38" s="114">
        <v>2023</v>
      </c>
      <c r="L38" s="114">
        <v>2025</v>
      </c>
    </row>
    <row r="39" spans="1:44" ht="21" x14ac:dyDescent="0.35">
      <c r="A39" s="127" t="s">
        <v>8</v>
      </c>
      <c r="B39" s="127"/>
      <c r="C39" s="127"/>
      <c r="D39" s="190">
        <v>188</v>
      </c>
      <c r="E39" s="180">
        <v>219</v>
      </c>
      <c r="F39" s="180">
        <v>205</v>
      </c>
      <c r="G39" s="180">
        <v>173</v>
      </c>
      <c r="H39" s="180">
        <v>177</v>
      </c>
      <c r="I39" s="180">
        <v>175</v>
      </c>
      <c r="J39" s="180">
        <v>187</v>
      </c>
      <c r="K39" s="15">
        <v>148</v>
      </c>
      <c r="L39" s="15">
        <v>146</v>
      </c>
    </row>
    <row r="40" spans="1:44" ht="21" x14ac:dyDescent="0.35">
      <c r="A40" s="127" t="s">
        <v>9</v>
      </c>
      <c r="B40" s="127"/>
      <c r="C40" s="127"/>
      <c r="D40" s="190">
        <v>149</v>
      </c>
      <c r="E40" s="180">
        <v>177</v>
      </c>
      <c r="F40" s="180">
        <v>165</v>
      </c>
      <c r="G40" s="180">
        <v>143</v>
      </c>
      <c r="H40" s="180">
        <v>130</v>
      </c>
      <c r="I40" s="180">
        <v>135</v>
      </c>
      <c r="J40" s="180">
        <v>177</v>
      </c>
      <c r="K40" s="180">
        <v>137</v>
      </c>
      <c r="L40" s="180">
        <v>173</v>
      </c>
    </row>
    <row r="41" spans="1:44" ht="21" x14ac:dyDescent="0.35">
      <c r="A41" s="127" t="s">
        <v>232</v>
      </c>
      <c r="B41" s="127"/>
      <c r="C41" s="127"/>
      <c r="D41" s="190">
        <v>16</v>
      </c>
      <c r="E41" s="180">
        <v>2</v>
      </c>
      <c r="F41" s="180">
        <v>2</v>
      </c>
      <c r="G41" s="191"/>
      <c r="H41" s="191"/>
      <c r="I41" s="191"/>
      <c r="J41" s="191"/>
      <c r="K41" s="191"/>
      <c r="L41" s="191"/>
    </row>
    <row r="45" spans="1:44" ht="21" customHeight="1" x14ac:dyDescent="0.25">
      <c r="A45" s="124" t="s">
        <v>13</v>
      </c>
      <c r="B45" s="125"/>
      <c r="C45" s="125"/>
      <c r="D45" s="114">
        <v>2017</v>
      </c>
      <c r="E45" s="114">
        <v>2019</v>
      </c>
      <c r="F45" s="114">
        <v>2021</v>
      </c>
      <c r="G45" s="114">
        <v>2023</v>
      </c>
      <c r="H45" s="114">
        <v>2025</v>
      </c>
    </row>
    <row r="46" spans="1:44" ht="21" customHeight="1" x14ac:dyDescent="0.25">
      <c r="A46" s="127" t="s">
        <v>14</v>
      </c>
      <c r="B46" s="127"/>
      <c r="C46" s="127"/>
      <c r="D46" s="15">
        <v>173</v>
      </c>
      <c r="E46" s="15">
        <v>179</v>
      </c>
      <c r="F46" s="15">
        <v>208</v>
      </c>
      <c r="G46" s="15">
        <v>173</v>
      </c>
      <c r="H46" s="15">
        <v>196</v>
      </c>
    </row>
    <row r="47" spans="1:44" ht="21" x14ac:dyDescent="0.35">
      <c r="A47" s="127" t="s">
        <v>15</v>
      </c>
      <c r="B47" s="127"/>
      <c r="C47" s="127"/>
      <c r="D47" s="15">
        <v>134</v>
      </c>
      <c r="E47" s="15">
        <v>131</v>
      </c>
      <c r="F47" s="15">
        <v>156</v>
      </c>
      <c r="G47" s="180">
        <v>112</v>
      </c>
      <c r="H47" s="180">
        <v>123</v>
      </c>
    </row>
    <row r="48" spans="1:44" ht="18.75" x14ac:dyDescent="0.25">
      <c r="AR48" s="192"/>
    </row>
    <row r="50" spans="1:48" x14ac:dyDescent="0.25">
      <c r="X50" s="28"/>
      <c r="Y50" s="28"/>
      <c r="Z50" s="28"/>
      <c r="AA50" s="28"/>
      <c r="AB50" s="28"/>
      <c r="AC50" s="28"/>
      <c r="AD50" s="28"/>
      <c r="AE50" s="28"/>
      <c r="AF50" s="28"/>
    </row>
    <row r="53" spans="1:48" ht="15" customHeight="1" x14ac:dyDescent="0.25">
      <c r="V53" s="193" t="s">
        <v>46</v>
      </c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4"/>
      <c r="AK53" s="194"/>
      <c r="AL53" s="194"/>
      <c r="AM53" s="194"/>
      <c r="AN53" s="195" t="s">
        <v>233</v>
      </c>
      <c r="AO53" s="195"/>
      <c r="AP53" s="195"/>
      <c r="AQ53" s="195"/>
      <c r="AR53" s="195"/>
      <c r="AS53" s="195"/>
      <c r="AT53" s="195"/>
      <c r="AU53" s="195"/>
      <c r="AV53" s="195"/>
    </row>
    <row r="54" spans="1:48" x14ac:dyDescent="0.25">
      <c r="V54" s="193"/>
      <c r="W54" s="194"/>
      <c r="X54" s="194"/>
      <c r="Y54" s="194"/>
      <c r="Z54" s="194"/>
      <c r="AA54" s="194"/>
      <c r="AB54" s="194"/>
      <c r="AC54" s="194"/>
      <c r="AD54" s="194"/>
      <c r="AE54" s="194"/>
      <c r="AF54" s="194"/>
      <c r="AG54" s="194"/>
      <c r="AH54" s="194"/>
      <c r="AI54" s="194"/>
      <c r="AJ54" s="194"/>
      <c r="AK54" s="194"/>
      <c r="AL54" s="194"/>
      <c r="AM54" s="194"/>
      <c r="AN54" s="195"/>
      <c r="AO54" s="195"/>
      <c r="AP54" s="195"/>
      <c r="AQ54" s="195"/>
      <c r="AR54" s="195"/>
      <c r="AS54" s="195"/>
      <c r="AT54" s="195"/>
      <c r="AU54" s="195"/>
      <c r="AV54" s="195"/>
    </row>
    <row r="55" spans="1:48" s="2" customFormat="1" ht="40.5" customHeight="1" x14ac:dyDescent="0.25">
      <c r="A55" s="29"/>
      <c r="B55" s="196" t="s">
        <v>48</v>
      </c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6"/>
      <c r="P55" s="196"/>
      <c r="Q55" s="196"/>
      <c r="R55" s="196"/>
      <c r="S55" s="196"/>
      <c r="T55" s="196"/>
      <c r="U55" s="196"/>
      <c r="V55" s="197" t="s">
        <v>234</v>
      </c>
      <c r="W55" s="198"/>
      <c r="X55" s="198"/>
      <c r="Y55" s="198"/>
      <c r="Z55" s="198"/>
      <c r="AA55" s="198"/>
      <c r="AB55" s="198"/>
      <c r="AC55" s="198"/>
      <c r="AD55" s="199"/>
      <c r="AE55" s="197" t="s">
        <v>235</v>
      </c>
      <c r="AF55" s="198"/>
      <c r="AG55" s="198"/>
      <c r="AH55" s="198"/>
      <c r="AI55" s="198"/>
      <c r="AJ55" s="198"/>
      <c r="AK55" s="198"/>
      <c r="AL55" s="198"/>
      <c r="AM55" s="199"/>
      <c r="AN55" s="200" t="s">
        <v>53</v>
      </c>
      <c r="AO55" s="201"/>
      <c r="AP55" s="201"/>
      <c r="AQ55" s="201"/>
      <c r="AR55" s="201"/>
      <c r="AS55" s="201"/>
      <c r="AT55" s="201"/>
      <c r="AU55" s="201"/>
      <c r="AV55" s="201"/>
    </row>
    <row r="56" spans="1:48" s="2" customFormat="1" ht="18.75" customHeight="1" x14ac:dyDescent="0.25">
      <c r="A56" s="29"/>
      <c r="B56" s="138"/>
      <c r="C56" s="138"/>
      <c r="D56" s="138"/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38"/>
      <c r="V56" s="202">
        <v>2009</v>
      </c>
      <c r="W56" s="202">
        <v>2011</v>
      </c>
      <c r="X56" s="202">
        <v>2013</v>
      </c>
      <c r="Y56" s="202">
        <v>2015</v>
      </c>
      <c r="Z56" s="202">
        <v>2017</v>
      </c>
      <c r="AA56" s="202">
        <v>2019</v>
      </c>
      <c r="AB56" s="202">
        <v>2021</v>
      </c>
      <c r="AC56" s="202">
        <v>2023</v>
      </c>
      <c r="AD56" s="202">
        <v>2025</v>
      </c>
      <c r="AE56" s="202">
        <v>2009</v>
      </c>
      <c r="AF56" s="202">
        <v>2011</v>
      </c>
      <c r="AG56" s="202">
        <v>2013</v>
      </c>
      <c r="AH56" s="202">
        <v>2015</v>
      </c>
      <c r="AI56" s="202">
        <v>2017</v>
      </c>
      <c r="AJ56" s="202">
        <v>2019</v>
      </c>
      <c r="AK56" s="202">
        <v>2021</v>
      </c>
      <c r="AL56" s="202">
        <v>2023</v>
      </c>
      <c r="AM56" s="202">
        <v>2025</v>
      </c>
      <c r="AN56" s="36">
        <v>2009</v>
      </c>
      <c r="AO56" s="36">
        <v>2011</v>
      </c>
      <c r="AP56" s="36">
        <v>2013</v>
      </c>
      <c r="AQ56" s="36">
        <v>2015</v>
      </c>
      <c r="AR56" s="36">
        <v>2017</v>
      </c>
      <c r="AS56" s="36">
        <v>2019</v>
      </c>
      <c r="AT56" s="36">
        <v>2021</v>
      </c>
      <c r="AU56" s="36">
        <v>2023</v>
      </c>
      <c r="AV56" s="36">
        <v>2025</v>
      </c>
    </row>
    <row r="57" spans="1:48" s="2" customFormat="1" ht="25.5" customHeight="1" x14ac:dyDescent="0.25">
      <c r="A57" s="38">
        <v>1</v>
      </c>
      <c r="B57" s="139" t="s">
        <v>59</v>
      </c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41">
        <v>7.0821529745042494E-2</v>
      </c>
      <c r="W57" s="41">
        <v>4.0816326530612242E-2</v>
      </c>
      <c r="X57" s="41">
        <v>2.2222222222222223E-2</v>
      </c>
      <c r="Y57" s="41">
        <v>8.3067092651757185E-2</v>
      </c>
      <c r="Z57" s="41">
        <v>0.13793103448275862</v>
      </c>
      <c r="AA57" s="41">
        <v>0.14285714285714285</v>
      </c>
      <c r="AB57" s="41">
        <v>0.12465373961218837</v>
      </c>
      <c r="AC57" s="41">
        <f>[1]GLOBAL!AI108</f>
        <v>0.13427561837455831</v>
      </c>
      <c r="AD57" s="41">
        <v>9.4339622641509441E-2</v>
      </c>
      <c r="AE57" s="41">
        <v>0.89801699716713879</v>
      </c>
      <c r="AF57" s="41">
        <v>0.95918367346938771</v>
      </c>
      <c r="AG57" s="41">
        <v>0.97777777777777775</v>
      </c>
      <c r="AH57" s="41">
        <v>0.91693290734824284</v>
      </c>
      <c r="AI57" s="41">
        <v>0.86206896551724133</v>
      </c>
      <c r="AJ57" s="41">
        <v>0.8571428571428571</v>
      </c>
      <c r="AK57" s="41">
        <v>0.8753462603878116</v>
      </c>
      <c r="AL57" s="41">
        <f>[1]GLOBAL!AJ108</f>
        <v>0.86572438162544174</v>
      </c>
      <c r="AM57" s="41">
        <v>0.90566037735849059</v>
      </c>
      <c r="AN57" s="203">
        <v>3.7777777777777755</v>
      </c>
      <c r="AO57" s="203">
        <v>4.0000000000000027</v>
      </c>
      <c r="AP57" s="46">
        <v>4.2111111111111121</v>
      </c>
      <c r="AQ57" s="45">
        <v>3.78</v>
      </c>
      <c r="AR57" s="45">
        <v>3.7</v>
      </c>
      <c r="AS57" s="45">
        <v>3.72</v>
      </c>
      <c r="AT57" s="45">
        <v>3.84</v>
      </c>
      <c r="AU57" s="45">
        <f>[1]GLOBAL!AK108</f>
        <v>3.88</v>
      </c>
      <c r="AV57" s="45">
        <v>3.98</v>
      </c>
    </row>
    <row r="58" spans="1:48" s="2" customFormat="1" ht="28.5" customHeight="1" x14ac:dyDescent="0.25">
      <c r="A58" s="38">
        <v>2</v>
      </c>
      <c r="B58" s="139" t="s">
        <v>61</v>
      </c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41">
        <v>7.6487252124645896E-2</v>
      </c>
      <c r="W58" s="41">
        <v>4.859335038363171E-2</v>
      </c>
      <c r="X58" s="41">
        <v>3.9106145251396648E-2</v>
      </c>
      <c r="Y58" s="41">
        <v>8.3601286173633438E-2</v>
      </c>
      <c r="Z58" s="41">
        <v>0.13240418118466898</v>
      </c>
      <c r="AA58" s="41">
        <v>0.11363636363636363</v>
      </c>
      <c r="AB58" s="41">
        <v>0.13202247191011235</v>
      </c>
      <c r="AC58" s="41">
        <f>[1]GLOBAL!AI109</f>
        <v>0.13620071684587814</v>
      </c>
      <c r="AD58" s="41">
        <v>0.10256410256410256</v>
      </c>
      <c r="AE58" s="41">
        <v>0.89518413597733715</v>
      </c>
      <c r="AF58" s="41">
        <v>0.95140664961636834</v>
      </c>
      <c r="AG58" s="41">
        <v>0.96089385474860334</v>
      </c>
      <c r="AH58" s="41">
        <v>0.91639871382636651</v>
      </c>
      <c r="AI58" s="41">
        <v>0.86759581881533099</v>
      </c>
      <c r="AJ58" s="41">
        <v>0.88636363636363635</v>
      </c>
      <c r="AK58" s="41">
        <v>0.8679775280898876</v>
      </c>
      <c r="AL58" s="41">
        <f>[1]GLOBAL!AJ109</f>
        <v>0.86379928315412191</v>
      </c>
      <c r="AM58" s="41">
        <v>0.89743589743589747</v>
      </c>
      <c r="AN58" s="203">
        <v>3.6880466472303204</v>
      </c>
      <c r="AO58" s="203">
        <v>3.8439897698209697</v>
      </c>
      <c r="AP58" s="46">
        <v>4.0502793296089283</v>
      </c>
      <c r="AQ58" s="45">
        <v>3.73</v>
      </c>
      <c r="AR58" s="45">
        <v>3.63</v>
      </c>
      <c r="AS58" s="45">
        <v>3.69</v>
      </c>
      <c r="AT58" s="45">
        <v>3.78</v>
      </c>
      <c r="AU58" s="45">
        <f>[1]GLOBAL!AK109</f>
        <v>3.78</v>
      </c>
      <c r="AV58" s="45">
        <v>3.88</v>
      </c>
    </row>
    <row r="59" spans="1:48" s="2" customFormat="1" ht="25.5" customHeight="1" x14ac:dyDescent="0.25">
      <c r="A59" s="38">
        <v>3</v>
      </c>
      <c r="B59" s="139" t="s">
        <v>63</v>
      </c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41">
        <v>0.1643059490084986</v>
      </c>
      <c r="W59" s="41">
        <v>7.9487179487179482E-2</v>
      </c>
      <c r="X59" s="41">
        <v>8.0555555555555561E-2</v>
      </c>
      <c r="Y59" s="41">
        <v>4.4444444444444446E-2</v>
      </c>
      <c r="Z59" s="41">
        <v>0.10344827586206896</v>
      </c>
      <c r="AA59" s="41">
        <v>0.13029315960912052</v>
      </c>
      <c r="AB59" s="41">
        <v>0.13850415512465375</v>
      </c>
      <c r="AC59" s="41">
        <f>[1]GLOBAL!AI110</f>
        <v>0.12014134275618374</v>
      </c>
      <c r="AD59" s="41">
        <v>8.8328075709779186E-2</v>
      </c>
      <c r="AE59" s="41">
        <v>0.81303116147308785</v>
      </c>
      <c r="AF59" s="41">
        <v>0.92051282051282046</v>
      </c>
      <c r="AG59" s="41">
        <v>0.9194444444444444</v>
      </c>
      <c r="AH59" s="41">
        <v>0.9555555555555556</v>
      </c>
      <c r="AI59" s="41">
        <v>0.89655172413793105</v>
      </c>
      <c r="AJ59" s="41">
        <v>0.86970684039087953</v>
      </c>
      <c r="AK59" s="41">
        <v>0.86149584487534625</v>
      </c>
      <c r="AL59" s="41">
        <f>[1]GLOBAL!AJ110</f>
        <v>0.87985865724381629</v>
      </c>
      <c r="AM59" s="41">
        <v>0.91167192429022081</v>
      </c>
      <c r="AN59" s="203">
        <v>3.3333333333333317</v>
      </c>
      <c r="AO59" s="203">
        <v>3.6820512820512814</v>
      </c>
      <c r="AP59" s="46">
        <v>3.8000000000000012</v>
      </c>
      <c r="AQ59" s="45">
        <v>3.88</v>
      </c>
      <c r="AR59" s="45">
        <v>3.77</v>
      </c>
      <c r="AS59" s="45">
        <v>3.75</v>
      </c>
      <c r="AT59" s="45">
        <v>3.78</v>
      </c>
      <c r="AU59" s="45">
        <f>[1]GLOBAL!AK110</f>
        <v>3.87</v>
      </c>
      <c r="AV59" s="45">
        <v>3.95</v>
      </c>
    </row>
    <row r="60" spans="1:48" s="2" customFormat="1" ht="25.5" customHeight="1" x14ac:dyDescent="0.25">
      <c r="A60" s="38">
        <v>4</v>
      </c>
      <c r="B60" s="139" t="s">
        <v>65</v>
      </c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41">
        <v>0.23512747875354106</v>
      </c>
      <c r="W60" s="41">
        <v>0.12628865979381443</v>
      </c>
      <c r="X60" s="41">
        <v>0.15730337078651685</v>
      </c>
      <c r="Y60" s="41">
        <v>0.15335463258785942</v>
      </c>
      <c r="Z60" s="41">
        <v>0.18900343642611683</v>
      </c>
      <c r="AA60" s="41">
        <v>0.16065573770491803</v>
      </c>
      <c r="AB60" s="41">
        <v>0.16022099447513813</v>
      </c>
      <c r="AC60" s="41">
        <f>[1]GLOBAL!AI111</f>
        <v>0.15714285714285714</v>
      </c>
      <c r="AD60" s="41">
        <v>0.10576923076923077</v>
      </c>
      <c r="AE60" s="41">
        <v>0.74504249291784708</v>
      </c>
      <c r="AF60" s="41">
        <v>0.87371134020618557</v>
      </c>
      <c r="AG60" s="41">
        <v>0.84269662921348309</v>
      </c>
      <c r="AH60" s="41">
        <v>0.84664536741214058</v>
      </c>
      <c r="AI60" s="41">
        <v>0.81099656357388317</v>
      </c>
      <c r="AJ60" s="41">
        <v>0.83934426229508197</v>
      </c>
      <c r="AK60" s="41">
        <v>0.83977900552486184</v>
      </c>
      <c r="AL60" s="41">
        <f>[1]GLOBAL!AJ111</f>
        <v>0.84285714285714286</v>
      </c>
      <c r="AM60" s="41">
        <v>0.89423076923076927</v>
      </c>
      <c r="AN60" s="203">
        <v>3.2947976878612728</v>
      </c>
      <c r="AO60" s="203">
        <v>3.4948453608247441</v>
      </c>
      <c r="AP60" s="46">
        <v>3.5056179775280905</v>
      </c>
      <c r="AQ60" s="45">
        <v>3.58</v>
      </c>
      <c r="AR60" s="45">
        <v>3.45</v>
      </c>
      <c r="AS60" s="45">
        <v>3.63</v>
      </c>
      <c r="AT60" s="45">
        <v>3.73</v>
      </c>
      <c r="AU60" s="45">
        <f>[1]GLOBAL!AK111</f>
        <v>3.8</v>
      </c>
      <c r="AV60" s="45">
        <v>3.94</v>
      </c>
    </row>
    <row r="61" spans="1:48" s="2" customFormat="1" ht="25.5" customHeight="1" x14ac:dyDescent="0.25">
      <c r="A61" s="38">
        <v>5</v>
      </c>
      <c r="B61" s="139" t="s">
        <v>67</v>
      </c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41">
        <v>0.11048158640226628</v>
      </c>
      <c r="W61" s="41">
        <v>6.9587628865979384E-2</v>
      </c>
      <c r="X61" s="41">
        <v>8.3798882681564241E-2</v>
      </c>
      <c r="Y61" s="41">
        <v>0.11182108626198083</v>
      </c>
      <c r="Z61" s="41">
        <v>0.13698630136986301</v>
      </c>
      <c r="AA61" s="41">
        <v>0.13268608414239483</v>
      </c>
      <c r="AB61" s="41">
        <v>0.11294765840220386</v>
      </c>
      <c r="AC61" s="41">
        <f>[1]GLOBAL!AI112</f>
        <v>0.10600706713780919</v>
      </c>
      <c r="AD61" s="41">
        <v>7.5709779179810727E-2</v>
      </c>
      <c r="AE61" s="41">
        <v>0.86685552407932009</v>
      </c>
      <c r="AF61" s="41">
        <v>0.93041237113402064</v>
      </c>
      <c r="AG61" s="41">
        <v>0.91620111731843579</v>
      </c>
      <c r="AH61" s="41">
        <v>0.88817891373801916</v>
      </c>
      <c r="AI61" s="41">
        <v>0.86301369863013699</v>
      </c>
      <c r="AJ61" s="41">
        <v>0.8673139158576052</v>
      </c>
      <c r="AK61" s="41">
        <v>0.88705234159779611</v>
      </c>
      <c r="AL61" s="41">
        <f>[1]GLOBAL!AJ112</f>
        <v>0.89399293286219084</v>
      </c>
      <c r="AM61" s="41">
        <v>0.9242902208201893</v>
      </c>
      <c r="AN61" s="203">
        <v>3.7449275362318857</v>
      </c>
      <c r="AO61" s="203">
        <v>3.8427835051546371</v>
      </c>
      <c r="AP61" s="46">
        <v>3.8296089385474872</v>
      </c>
      <c r="AQ61" s="45">
        <v>3.81</v>
      </c>
      <c r="AR61" s="45">
        <v>3.72</v>
      </c>
      <c r="AS61" s="45">
        <v>3.78</v>
      </c>
      <c r="AT61" s="45">
        <v>3.97</v>
      </c>
      <c r="AU61" s="45">
        <f>[1]GLOBAL!AK112</f>
        <v>4.03</v>
      </c>
      <c r="AV61" s="45">
        <v>4.1500000000000004</v>
      </c>
    </row>
    <row r="62" spans="1:48" s="2" customFormat="1" ht="25.5" customHeight="1" x14ac:dyDescent="0.25">
      <c r="A62" s="38">
        <v>6</v>
      </c>
      <c r="B62" s="139" t="s">
        <v>69</v>
      </c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41">
        <v>0.11331444759206799</v>
      </c>
      <c r="W62" s="41">
        <v>6.6666666666666666E-2</v>
      </c>
      <c r="X62" s="41">
        <v>6.1797752808988762E-2</v>
      </c>
      <c r="Y62" s="41">
        <v>7.32484076433121E-2</v>
      </c>
      <c r="Z62" s="41">
        <v>9.6551724137931033E-2</v>
      </c>
      <c r="AA62" s="41">
        <v>9.1205211726384364E-2</v>
      </c>
      <c r="AB62" s="41">
        <v>0.10220994475138122</v>
      </c>
      <c r="AC62" s="41">
        <f>[1]GLOBAL!AI113</f>
        <v>8.1850533807829182E-2</v>
      </c>
      <c r="AD62" s="41">
        <v>5.6426332288401257E-2</v>
      </c>
      <c r="AE62" s="41">
        <v>0.86968838526912184</v>
      </c>
      <c r="AF62" s="41">
        <v>0.93333333333333335</v>
      </c>
      <c r="AG62" s="41">
        <v>0.9382022471910112</v>
      </c>
      <c r="AH62" s="41">
        <v>0.92675159235668791</v>
      </c>
      <c r="AI62" s="41">
        <v>0.90344827586206899</v>
      </c>
      <c r="AJ62" s="41">
        <v>0.90879478827361559</v>
      </c>
      <c r="AK62" s="41">
        <v>0.89779005524861877</v>
      </c>
      <c r="AL62" s="41">
        <f>[1]GLOBAL!AJ113</f>
        <v>0.91814946619217086</v>
      </c>
      <c r="AM62" s="41">
        <v>0.94357366771159878</v>
      </c>
      <c r="AN62" s="203">
        <v>3.6282420749279534</v>
      </c>
      <c r="AO62" s="203">
        <v>3.8564102564102551</v>
      </c>
      <c r="AP62" s="46">
        <v>3.8735955056179785</v>
      </c>
      <c r="AQ62" s="45">
        <v>3.81</v>
      </c>
      <c r="AR62" s="45">
        <v>3.8</v>
      </c>
      <c r="AS62" s="45">
        <v>3.93</v>
      </c>
      <c r="AT62" s="45">
        <v>3.98</v>
      </c>
      <c r="AU62" s="45">
        <f>[1]GLOBAL!AK113</f>
        <v>4.13</v>
      </c>
      <c r="AV62" s="45">
        <v>4.17</v>
      </c>
    </row>
    <row r="63" spans="1:48" s="2" customFormat="1" ht="25.5" customHeight="1" x14ac:dyDescent="0.25">
      <c r="A63" s="38">
        <v>7</v>
      </c>
      <c r="B63" s="139" t="s">
        <v>71</v>
      </c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41">
        <v>0.22662889518413598</v>
      </c>
      <c r="W63" s="41">
        <v>0.21593830334190231</v>
      </c>
      <c r="X63" s="41">
        <v>0.16193181818181818</v>
      </c>
      <c r="Y63" s="41">
        <v>0.15384615384615385</v>
      </c>
      <c r="Z63" s="41">
        <v>0.23103448275862068</v>
      </c>
      <c r="AA63" s="41">
        <v>0.25</v>
      </c>
      <c r="AB63" s="41">
        <v>0.20441988950276244</v>
      </c>
      <c r="AC63" s="41">
        <f>[1]GLOBAL!AI114</f>
        <v>0.25</v>
      </c>
      <c r="AD63" s="41">
        <v>0.23417721518987342</v>
      </c>
      <c r="AE63" s="41">
        <v>0.73654390934844194</v>
      </c>
      <c r="AF63" s="41">
        <v>0.78406169665809766</v>
      </c>
      <c r="AG63" s="41">
        <v>0.83806818181818177</v>
      </c>
      <c r="AH63" s="41">
        <v>0.84615384615384615</v>
      </c>
      <c r="AI63" s="41">
        <v>0.76896551724137929</v>
      </c>
      <c r="AJ63" s="41">
        <v>0.75</v>
      </c>
      <c r="AK63" s="41">
        <v>0.79558011049723754</v>
      </c>
      <c r="AL63" s="41">
        <f>[1]GLOBAL!AJ114</f>
        <v>0.75</v>
      </c>
      <c r="AM63" s="41">
        <v>0.76582278481012656</v>
      </c>
      <c r="AN63" s="203">
        <v>3.2147058823529395</v>
      </c>
      <c r="AO63" s="203">
        <v>3.2287917737789216</v>
      </c>
      <c r="AP63" s="46">
        <v>3.4488636363636354</v>
      </c>
      <c r="AQ63" s="45">
        <v>3.36</v>
      </c>
      <c r="AR63" s="45">
        <v>3.28</v>
      </c>
      <c r="AS63" s="45">
        <v>3.29</v>
      </c>
      <c r="AT63" s="45">
        <v>3.46</v>
      </c>
      <c r="AU63" s="45">
        <f>[1]GLOBAL!AK114</f>
        <v>3.42</v>
      </c>
      <c r="AV63" s="45">
        <v>3.39</v>
      </c>
    </row>
    <row r="64" spans="1:48" s="208" customFormat="1" ht="25.5" customHeight="1" x14ac:dyDescent="0.25">
      <c r="A64" s="156" t="s">
        <v>73</v>
      </c>
      <c r="B64" s="157"/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  <c r="U64" s="158"/>
      <c r="V64" s="204">
        <v>0.1424524484014569</v>
      </c>
      <c r="W64" s="204">
        <v>9.2375366568914957E-2</v>
      </c>
      <c r="X64" s="204">
        <v>8.6400000000000005E-2</v>
      </c>
      <c r="Y64" s="204">
        <v>0.10041077133728891</v>
      </c>
      <c r="Z64" s="204">
        <v>0.14679802955665025</v>
      </c>
      <c r="AA64" s="204">
        <v>0.14591078066914498</v>
      </c>
      <c r="AB64" s="204">
        <v>0.13929560743965175</v>
      </c>
      <c r="AC64" s="204">
        <f>[1]GLOBAL!AI115</f>
        <v>0.14090217942219971</v>
      </c>
      <c r="AD64" s="204">
        <v>0.10809588421528719</v>
      </c>
      <c r="AE64" s="204">
        <v>0.83205180089032782</v>
      </c>
      <c r="AF64" s="204">
        <v>0.90762463343108502</v>
      </c>
      <c r="AG64" s="204">
        <v>0.91359999999999997</v>
      </c>
      <c r="AH64" s="204">
        <v>0.89958922866271107</v>
      </c>
      <c r="AI64" s="204">
        <v>0.85320197044334978</v>
      </c>
      <c r="AJ64" s="204">
        <v>0.85408921933085502</v>
      </c>
      <c r="AK64" s="204">
        <v>0.86070439256034825</v>
      </c>
      <c r="AL64" s="204">
        <f>[1]GLOBAL!AJ115</f>
        <v>0.85909782057780026</v>
      </c>
      <c r="AM64" s="204">
        <v>0.89190411578471285</v>
      </c>
      <c r="AN64" s="205">
        <v>3.5259758485307833</v>
      </c>
      <c r="AO64" s="205">
        <v>3.7069817068629729</v>
      </c>
      <c r="AP64" s="206">
        <v>3.8170109283967477</v>
      </c>
      <c r="AQ64" s="206">
        <f>AVERAGE(AQ57:AQ63)</f>
        <v>3.7071428571428569</v>
      </c>
      <c r="AR64" s="206">
        <f>AVERAGE(AR57:AR63)</f>
        <v>3.6214285714285714</v>
      </c>
      <c r="AS64" s="206">
        <v>3.6842857142857142</v>
      </c>
      <c r="AT64" s="206">
        <v>3.7914285714285714</v>
      </c>
      <c r="AU64" s="207">
        <f>[1]GLOBAL!AK115</f>
        <v>3.8442857142857148</v>
      </c>
      <c r="AV64" s="207">
        <v>3.922857142857143</v>
      </c>
    </row>
    <row r="65" spans="1:48" s="2" customFormat="1" ht="15" customHeight="1" x14ac:dyDescent="0.25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72"/>
      <c r="W65" s="72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209"/>
      <c r="AR65" s="209"/>
    </row>
    <row r="66" spans="1:48" s="2" customFormat="1" ht="36.75" customHeight="1" x14ac:dyDescent="0.25">
      <c r="A66" s="29"/>
      <c r="B66" s="196" t="s">
        <v>76</v>
      </c>
      <c r="C66" s="196"/>
      <c r="D66" s="196"/>
      <c r="E66" s="196"/>
      <c r="F66" s="196"/>
      <c r="G66" s="196"/>
      <c r="H66" s="196"/>
      <c r="I66" s="196"/>
      <c r="J66" s="196"/>
      <c r="K66" s="196"/>
      <c r="L66" s="196"/>
      <c r="M66" s="196"/>
      <c r="N66" s="196"/>
      <c r="O66" s="196"/>
      <c r="P66" s="196"/>
      <c r="Q66" s="196"/>
      <c r="R66" s="196"/>
      <c r="S66" s="196"/>
      <c r="T66" s="196"/>
      <c r="U66" s="196"/>
      <c r="V66" s="197" t="s">
        <v>234</v>
      </c>
      <c r="W66" s="198"/>
      <c r="X66" s="198"/>
      <c r="Y66" s="198"/>
      <c r="Z66" s="198"/>
      <c r="AA66" s="198"/>
      <c r="AB66" s="198"/>
      <c r="AC66" s="198"/>
      <c r="AD66" s="199"/>
      <c r="AE66" s="197" t="s">
        <v>235</v>
      </c>
      <c r="AF66" s="198"/>
      <c r="AG66" s="198"/>
      <c r="AH66" s="198"/>
      <c r="AI66" s="198"/>
      <c r="AJ66" s="198"/>
      <c r="AK66" s="198"/>
      <c r="AL66" s="198"/>
      <c r="AM66" s="199"/>
      <c r="AN66" s="200" t="s">
        <v>53</v>
      </c>
      <c r="AO66" s="201"/>
      <c r="AP66" s="201"/>
      <c r="AQ66" s="201"/>
      <c r="AR66" s="201"/>
      <c r="AS66" s="201"/>
      <c r="AT66" s="201"/>
      <c r="AU66" s="201"/>
      <c r="AV66" s="201"/>
    </row>
    <row r="67" spans="1:48" s="2" customFormat="1" ht="18.75" customHeight="1" x14ac:dyDescent="0.25">
      <c r="A67" s="29"/>
      <c r="B67" s="138"/>
      <c r="C67" s="138"/>
      <c r="D67" s="138"/>
      <c r="E67" s="138"/>
      <c r="F67" s="138"/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202">
        <v>2009</v>
      </c>
      <c r="W67" s="202">
        <v>2011</v>
      </c>
      <c r="X67" s="202">
        <v>2013</v>
      </c>
      <c r="Y67" s="202">
        <v>2015</v>
      </c>
      <c r="Z67" s="202">
        <v>2017</v>
      </c>
      <c r="AA67" s="202">
        <v>2019</v>
      </c>
      <c r="AB67" s="202">
        <v>2021</v>
      </c>
      <c r="AC67" s="202">
        <v>2023</v>
      </c>
      <c r="AD67" s="202">
        <v>2025</v>
      </c>
      <c r="AE67" s="202">
        <v>2009</v>
      </c>
      <c r="AF67" s="202">
        <v>2011</v>
      </c>
      <c r="AG67" s="202">
        <v>2013</v>
      </c>
      <c r="AH67" s="202">
        <v>2015</v>
      </c>
      <c r="AI67" s="202">
        <v>2017</v>
      </c>
      <c r="AJ67" s="202">
        <v>2019</v>
      </c>
      <c r="AK67" s="202">
        <v>2021</v>
      </c>
      <c r="AL67" s="202">
        <v>2023</v>
      </c>
      <c r="AM67" s="202">
        <v>2025</v>
      </c>
      <c r="AN67" s="36">
        <v>2009</v>
      </c>
      <c r="AO67" s="36">
        <v>2011</v>
      </c>
      <c r="AP67" s="36">
        <v>2013</v>
      </c>
      <c r="AQ67" s="36">
        <v>2015</v>
      </c>
      <c r="AR67" s="36">
        <v>2017</v>
      </c>
      <c r="AS67" s="36">
        <v>2019</v>
      </c>
      <c r="AT67" s="36">
        <v>2021</v>
      </c>
      <c r="AU67" s="36">
        <v>2023</v>
      </c>
      <c r="AV67" s="36">
        <v>2025</v>
      </c>
    </row>
    <row r="68" spans="1:48" s="2" customFormat="1" ht="22.5" customHeight="1" x14ac:dyDescent="0.25">
      <c r="A68" s="38">
        <v>8</v>
      </c>
      <c r="B68" s="139" t="s">
        <v>78</v>
      </c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41">
        <v>0.31728045325779036</v>
      </c>
      <c r="W68" s="41">
        <v>0.32552083333333331</v>
      </c>
      <c r="X68" s="41">
        <v>0.18361581920903955</v>
      </c>
      <c r="Y68" s="41">
        <v>0.18770226537216828</v>
      </c>
      <c r="Z68" s="41">
        <v>0.20921985815602837</v>
      </c>
      <c r="AA68" s="41">
        <v>0.17607973421926909</v>
      </c>
      <c r="AB68" s="41">
        <v>0.25568181818181818</v>
      </c>
      <c r="AC68" s="41">
        <f>[1]GLOBAL!AI118</f>
        <v>0.1709090909090909</v>
      </c>
      <c r="AD68" s="41">
        <v>0.19934640522875818</v>
      </c>
      <c r="AE68" s="41">
        <v>0.64872521246458925</v>
      </c>
      <c r="AF68" s="41">
        <v>0.67447916666666663</v>
      </c>
      <c r="AG68" s="41">
        <v>0.81638418079096042</v>
      </c>
      <c r="AH68" s="41">
        <v>0.81229773462783172</v>
      </c>
      <c r="AI68" s="41">
        <v>0.79078014184397161</v>
      </c>
      <c r="AJ68" s="41">
        <v>0.82392026578073085</v>
      </c>
      <c r="AK68" s="41">
        <v>0.74431818181818177</v>
      </c>
      <c r="AL68" s="41">
        <f>[1]GLOBAL!AJ118</f>
        <v>0.8290909090909091</v>
      </c>
      <c r="AM68" s="41">
        <v>0.80065359477124187</v>
      </c>
      <c r="AN68" s="203">
        <v>2.9560117302052777</v>
      </c>
      <c r="AO68" s="203">
        <v>2.9765625000000022</v>
      </c>
      <c r="AP68" s="210">
        <v>3.3870056497175161</v>
      </c>
      <c r="AQ68" s="45">
        <v>3.3</v>
      </c>
      <c r="AR68" s="45">
        <v>3.31</v>
      </c>
      <c r="AS68" s="45">
        <v>3.4</v>
      </c>
      <c r="AT68" s="45">
        <v>3.34</v>
      </c>
      <c r="AU68" s="45">
        <f>[1]GLOBAL!AK118</f>
        <v>3.52</v>
      </c>
      <c r="AV68" s="45">
        <v>3.47</v>
      </c>
    </row>
    <row r="69" spans="1:48" s="2" customFormat="1" ht="20.25" customHeight="1" x14ac:dyDescent="0.25">
      <c r="A69" s="38">
        <v>9</v>
      </c>
      <c r="B69" s="139" t="s">
        <v>80</v>
      </c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41">
        <v>0.34560906515580736</v>
      </c>
      <c r="W69" s="41">
        <v>0.26208651399491095</v>
      </c>
      <c r="X69" s="41">
        <v>0.20055710306406685</v>
      </c>
      <c r="Y69" s="41">
        <v>0.23076923076923078</v>
      </c>
      <c r="Z69" s="41">
        <v>0.2048611111111111</v>
      </c>
      <c r="AA69" s="41">
        <v>0.2129032258064516</v>
      </c>
      <c r="AB69" s="41">
        <v>0.21212121212121213</v>
      </c>
      <c r="AC69" s="41">
        <f>[1]GLOBAL!AI119</f>
        <v>0.19366197183098591</v>
      </c>
      <c r="AD69" s="41">
        <v>0.17241379310344829</v>
      </c>
      <c r="AE69" s="41">
        <v>0.64022662889518411</v>
      </c>
      <c r="AF69" s="41">
        <v>0.7379134860050891</v>
      </c>
      <c r="AG69" s="41">
        <v>0.79944289693593318</v>
      </c>
      <c r="AH69" s="41">
        <v>0.76923076923076927</v>
      </c>
      <c r="AI69" s="41">
        <v>0.79513888888888884</v>
      </c>
      <c r="AJ69" s="41">
        <v>0.7870967741935484</v>
      </c>
      <c r="AK69" s="41">
        <v>0.78787878787878785</v>
      </c>
      <c r="AL69" s="41">
        <f>[1]GLOBAL!AJ119</f>
        <v>0.80633802816901412</v>
      </c>
      <c r="AM69" s="41">
        <v>0.82758620689655171</v>
      </c>
      <c r="AN69" s="203">
        <v>3.0574712643678179</v>
      </c>
      <c r="AO69" s="203">
        <v>3.2748091603053422</v>
      </c>
      <c r="AP69" s="210">
        <v>3.5208913649025089</v>
      </c>
      <c r="AQ69" s="45">
        <v>3.35</v>
      </c>
      <c r="AR69" s="45">
        <v>3.47</v>
      </c>
      <c r="AS69" s="45">
        <v>3.55</v>
      </c>
      <c r="AT69" s="45">
        <v>3.64</v>
      </c>
      <c r="AU69" s="45">
        <f>[1]GLOBAL!AK119</f>
        <v>3.56</v>
      </c>
      <c r="AV69" s="45">
        <v>3.68</v>
      </c>
    </row>
    <row r="70" spans="1:48" s="2" customFormat="1" ht="18.75" customHeight="1" x14ac:dyDescent="0.25">
      <c r="A70" s="38">
        <v>10</v>
      </c>
      <c r="B70" s="139" t="s">
        <v>82</v>
      </c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41">
        <v>9.9150141643059492E-2</v>
      </c>
      <c r="W70" s="41">
        <v>7.3791348600508899E-2</v>
      </c>
      <c r="X70" s="41">
        <v>0.10306406685236769</v>
      </c>
      <c r="Y70" s="41">
        <v>0.11538461538461539</v>
      </c>
      <c r="Z70" s="41">
        <v>5.536332179930796E-2</v>
      </c>
      <c r="AA70" s="41">
        <v>5.8064516129032261E-2</v>
      </c>
      <c r="AB70" s="41">
        <v>0.10164835164835165</v>
      </c>
      <c r="AC70" s="41">
        <f>[1]GLOBAL!AI120</f>
        <v>6.3157894736842107E-2</v>
      </c>
      <c r="AD70" s="41">
        <v>5.329153605015674E-2</v>
      </c>
      <c r="AE70" s="41">
        <v>0.88668555240793201</v>
      </c>
      <c r="AF70" s="41">
        <v>0.92620865139949105</v>
      </c>
      <c r="AG70" s="41">
        <v>0.89693593314763231</v>
      </c>
      <c r="AH70" s="41">
        <v>0.88461538461538458</v>
      </c>
      <c r="AI70" s="41">
        <v>0.94463667820069208</v>
      </c>
      <c r="AJ70" s="41">
        <v>0.9419354838709677</v>
      </c>
      <c r="AK70" s="41">
        <v>0.89835164835164838</v>
      </c>
      <c r="AL70" s="41">
        <f>[1]GLOBAL!AJ120</f>
        <v>0.93684210526315792</v>
      </c>
      <c r="AM70" s="41">
        <v>0.94670846394984332</v>
      </c>
      <c r="AN70" s="203">
        <v>3.7643678160919518</v>
      </c>
      <c r="AO70" s="203">
        <v>3.8193384223918558</v>
      </c>
      <c r="AP70" s="210">
        <v>3.8523676880222828</v>
      </c>
      <c r="AQ70" s="45">
        <v>3.76</v>
      </c>
      <c r="AR70" s="45">
        <v>3.92</v>
      </c>
      <c r="AS70" s="45">
        <v>4.04</v>
      </c>
      <c r="AT70" s="45">
        <v>3.97</v>
      </c>
      <c r="AU70" s="45">
        <f>[1]GLOBAL!AK120</f>
        <v>4.09</v>
      </c>
      <c r="AV70" s="45">
        <v>4.16</v>
      </c>
    </row>
    <row r="71" spans="1:48" s="2" customFormat="1" ht="18.75" customHeight="1" x14ac:dyDescent="0.25">
      <c r="A71" s="38">
        <v>11</v>
      </c>
      <c r="B71" s="139" t="s">
        <v>84</v>
      </c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41">
        <v>6.5155807365439092E-2</v>
      </c>
      <c r="W71" s="41">
        <v>5.6265984654731455E-2</v>
      </c>
      <c r="X71" s="41">
        <v>5.6022408963585436E-2</v>
      </c>
      <c r="Y71" s="41">
        <v>0.14423076923076922</v>
      </c>
      <c r="Z71" s="41">
        <v>6.2717770034843204E-2</v>
      </c>
      <c r="AA71" s="41">
        <v>9.3851132686084138E-2</v>
      </c>
      <c r="AB71" s="41">
        <v>9.366391184573003E-2</v>
      </c>
      <c r="AC71" s="41">
        <f>[1]GLOBAL!AI121</f>
        <v>7.0175438596491224E-2</v>
      </c>
      <c r="AD71" s="41">
        <v>0.10031347962382445</v>
      </c>
      <c r="AE71" s="41">
        <v>0.91501416430594906</v>
      </c>
      <c r="AF71" s="41">
        <v>0.94373401534526857</v>
      </c>
      <c r="AG71" s="41">
        <v>0.94397759103641454</v>
      </c>
      <c r="AH71" s="41">
        <v>0.85576923076923073</v>
      </c>
      <c r="AI71" s="41">
        <v>0.93728222996515675</v>
      </c>
      <c r="AJ71" s="41">
        <v>0.90614886731391586</v>
      </c>
      <c r="AK71" s="41">
        <v>0.90633608815427003</v>
      </c>
      <c r="AL71" s="41">
        <f>[1]GLOBAL!AJ121</f>
        <v>0.92982456140350878</v>
      </c>
      <c r="AM71" s="41">
        <v>0.89968652037617558</v>
      </c>
      <c r="AN71" s="203">
        <v>3.8728323699421963</v>
      </c>
      <c r="AO71" s="203">
        <v>3.9488491048593373</v>
      </c>
      <c r="AP71" s="210">
        <v>3.9187675070028019</v>
      </c>
      <c r="AQ71" s="45">
        <v>3.61</v>
      </c>
      <c r="AR71" s="45">
        <v>3.94</v>
      </c>
      <c r="AS71" s="45">
        <v>3.99</v>
      </c>
      <c r="AT71" s="45">
        <v>4.04</v>
      </c>
      <c r="AU71" s="45">
        <f>[1]GLOBAL!AK121</f>
        <v>4.07</v>
      </c>
      <c r="AV71" s="45">
        <v>4.07</v>
      </c>
    </row>
    <row r="72" spans="1:48" s="2" customFormat="1" ht="18.75" customHeight="1" x14ac:dyDescent="0.25">
      <c r="A72" s="38">
        <v>12</v>
      </c>
      <c r="B72" s="139" t="s">
        <v>86</v>
      </c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41">
        <v>6.5155807365439092E-2</v>
      </c>
      <c r="W72" s="41">
        <v>7.4168797953964194E-2</v>
      </c>
      <c r="X72" s="41">
        <v>0.12813370473537605</v>
      </c>
      <c r="Y72" s="41">
        <v>8.0128205128205135E-2</v>
      </c>
      <c r="Z72" s="41">
        <v>8.3333333333333329E-2</v>
      </c>
      <c r="AA72" s="41">
        <v>5.5016181229773461E-2</v>
      </c>
      <c r="AB72" s="41">
        <v>8.3798882681564241E-2</v>
      </c>
      <c r="AC72" s="41">
        <f>[1]GLOBAL!AI122</f>
        <v>6.6901408450704219E-2</v>
      </c>
      <c r="AD72" s="41">
        <v>6.5830721003134793E-2</v>
      </c>
      <c r="AE72" s="41">
        <v>0.90651558073654392</v>
      </c>
      <c r="AF72" s="41">
        <v>0.92583120204603575</v>
      </c>
      <c r="AG72" s="41">
        <v>0.871866295264624</v>
      </c>
      <c r="AH72" s="41">
        <v>0.91987179487179482</v>
      </c>
      <c r="AI72" s="41">
        <v>0.91666666666666663</v>
      </c>
      <c r="AJ72" s="41">
        <v>0.94498381877022652</v>
      </c>
      <c r="AK72" s="41">
        <v>0.91620111731843579</v>
      </c>
      <c r="AL72" s="41">
        <f>[1]GLOBAL!AJ122</f>
        <v>0.93309859154929575</v>
      </c>
      <c r="AM72" s="41">
        <v>0.93416927899686519</v>
      </c>
      <c r="AN72" s="203">
        <v>3.7784256559766769</v>
      </c>
      <c r="AO72" s="203">
        <v>3.8644501278772379</v>
      </c>
      <c r="AP72" s="210">
        <v>3.6434540389972123</v>
      </c>
      <c r="AQ72" s="45">
        <v>3.81</v>
      </c>
      <c r="AR72" s="45">
        <v>3.97</v>
      </c>
      <c r="AS72" s="45">
        <v>4.09</v>
      </c>
      <c r="AT72" s="45">
        <v>4.0999999999999996</v>
      </c>
      <c r="AU72" s="45">
        <f>[1]GLOBAL!AK122</f>
        <v>4.1100000000000003</v>
      </c>
      <c r="AV72" s="45">
        <v>4.1100000000000003</v>
      </c>
    </row>
    <row r="73" spans="1:48" s="208" customFormat="1" ht="18.75" customHeight="1" x14ac:dyDescent="0.25">
      <c r="A73" s="156" t="s">
        <v>88</v>
      </c>
      <c r="B73" s="157"/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  <c r="O73" s="157"/>
      <c r="P73" s="157"/>
      <c r="Q73" s="157"/>
      <c r="R73" s="157"/>
      <c r="S73" s="157"/>
      <c r="T73" s="157"/>
      <c r="U73" s="158"/>
      <c r="V73" s="204">
        <v>0.17847025495750707</v>
      </c>
      <c r="W73" s="204">
        <v>0.15778688524590165</v>
      </c>
      <c r="X73" s="204">
        <v>0.13422818791946309</v>
      </c>
      <c r="Y73" s="204">
        <v>0.15157353885677585</v>
      </c>
      <c r="Z73" s="204">
        <v>0.12273361227336123</v>
      </c>
      <c r="AA73" s="204">
        <v>0.1189083820662768</v>
      </c>
      <c r="AB73" s="204">
        <v>0.14888888888888888</v>
      </c>
      <c r="AC73" s="204">
        <f>[1]GLOBAL!AI123</f>
        <v>0.11252653927813164</v>
      </c>
      <c r="AD73" s="204">
        <v>0.11757269279393173</v>
      </c>
      <c r="AE73" s="204">
        <v>0.79943342776203963</v>
      </c>
      <c r="AF73" s="204">
        <v>0.84221311475409832</v>
      </c>
      <c r="AG73" s="204">
        <v>0.86577181208053688</v>
      </c>
      <c r="AH73" s="204">
        <v>0.84842646114322418</v>
      </c>
      <c r="AI73" s="204">
        <v>0.87726638772663879</v>
      </c>
      <c r="AJ73" s="204">
        <v>0.88109161793372315</v>
      </c>
      <c r="AK73" s="204">
        <v>0.85111111111111115</v>
      </c>
      <c r="AL73" s="204">
        <f>[1]GLOBAL!AJ123</f>
        <v>0.88747346072186839</v>
      </c>
      <c r="AM73" s="204">
        <v>0.88242730720606832</v>
      </c>
      <c r="AN73" s="205">
        <v>3.4858217673167844</v>
      </c>
      <c r="AO73" s="205">
        <v>3.5768018630867551</v>
      </c>
      <c r="AP73" s="211">
        <v>3.664497249728464</v>
      </c>
      <c r="AQ73" s="211">
        <f>AVERAGE(AQ68:AQ72)</f>
        <v>3.5659999999999998</v>
      </c>
      <c r="AR73" s="211">
        <f>AVERAGE(AR68:AR72)</f>
        <v>3.722</v>
      </c>
      <c r="AS73" s="211">
        <v>3.8140000000000001</v>
      </c>
      <c r="AT73" s="206">
        <v>3.8180000000000005</v>
      </c>
      <c r="AU73" s="207">
        <f>[1]GLOBAL!AK123</f>
        <v>3.87</v>
      </c>
      <c r="AV73" s="207">
        <v>3.8980000000000006</v>
      </c>
    </row>
    <row r="74" spans="1:48" s="2" customFormat="1" ht="18.75" x14ac:dyDescent="0.25">
      <c r="A74" s="212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209"/>
      <c r="AR74" s="209"/>
    </row>
    <row r="75" spans="1:48" s="2" customFormat="1" ht="37.5" customHeight="1" x14ac:dyDescent="0.25">
      <c r="A75" s="29"/>
      <c r="B75" s="196" t="s">
        <v>91</v>
      </c>
      <c r="C75" s="196"/>
      <c r="D75" s="196"/>
      <c r="E75" s="196"/>
      <c r="F75" s="196"/>
      <c r="G75" s="196"/>
      <c r="H75" s="196"/>
      <c r="I75" s="196"/>
      <c r="J75" s="196"/>
      <c r="K75" s="196"/>
      <c r="L75" s="196"/>
      <c r="M75" s="196"/>
      <c r="N75" s="196"/>
      <c r="O75" s="196"/>
      <c r="P75" s="196"/>
      <c r="Q75" s="196"/>
      <c r="R75" s="196"/>
      <c r="S75" s="196"/>
      <c r="T75" s="196"/>
      <c r="U75" s="196"/>
      <c r="V75" s="197" t="s">
        <v>234</v>
      </c>
      <c r="W75" s="198"/>
      <c r="X75" s="198"/>
      <c r="Y75" s="198"/>
      <c r="Z75" s="198"/>
      <c r="AA75" s="198"/>
      <c r="AB75" s="198"/>
      <c r="AC75" s="198"/>
      <c r="AD75" s="199"/>
      <c r="AE75" s="197" t="s">
        <v>235</v>
      </c>
      <c r="AF75" s="198"/>
      <c r="AG75" s="198"/>
      <c r="AH75" s="198"/>
      <c r="AI75" s="198"/>
      <c r="AJ75" s="198"/>
      <c r="AK75" s="198"/>
      <c r="AL75" s="198"/>
      <c r="AM75" s="199"/>
      <c r="AN75" s="200" t="s">
        <v>53</v>
      </c>
      <c r="AO75" s="201"/>
      <c r="AP75" s="201"/>
      <c r="AQ75" s="201"/>
      <c r="AR75" s="201"/>
      <c r="AS75" s="201"/>
      <c r="AT75" s="201"/>
      <c r="AU75" s="201"/>
      <c r="AV75" s="201"/>
    </row>
    <row r="76" spans="1:48" s="2" customFormat="1" ht="18.75" customHeight="1" x14ac:dyDescent="0.25">
      <c r="A76" s="29"/>
      <c r="B76" s="138"/>
      <c r="C76" s="138"/>
      <c r="D76" s="138"/>
      <c r="E76" s="138"/>
      <c r="F76" s="138"/>
      <c r="G76" s="138"/>
      <c r="H76" s="138"/>
      <c r="I76" s="138"/>
      <c r="J76" s="138"/>
      <c r="K76" s="138"/>
      <c r="L76" s="138"/>
      <c r="M76" s="138"/>
      <c r="N76" s="138"/>
      <c r="O76" s="138"/>
      <c r="P76" s="138"/>
      <c r="Q76" s="138"/>
      <c r="R76" s="138"/>
      <c r="S76" s="138"/>
      <c r="T76" s="138"/>
      <c r="U76" s="138"/>
      <c r="V76" s="202">
        <v>2009</v>
      </c>
      <c r="W76" s="202">
        <v>2011</v>
      </c>
      <c r="X76" s="202">
        <v>2013</v>
      </c>
      <c r="Y76" s="202">
        <v>2015</v>
      </c>
      <c r="Z76" s="202">
        <v>2017</v>
      </c>
      <c r="AA76" s="202">
        <v>2019</v>
      </c>
      <c r="AB76" s="202">
        <v>2021</v>
      </c>
      <c r="AC76" s="202">
        <v>2023</v>
      </c>
      <c r="AD76" s="202">
        <v>2025</v>
      </c>
      <c r="AE76" s="202">
        <v>2009</v>
      </c>
      <c r="AF76" s="202">
        <v>2011</v>
      </c>
      <c r="AG76" s="202">
        <v>2013</v>
      </c>
      <c r="AH76" s="202">
        <v>2015</v>
      </c>
      <c r="AI76" s="202">
        <v>2017</v>
      </c>
      <c r="AJ76" s="202">
        <v>2019</v>
      </c>
      <c r="AK76" s="202">
        <v>2021</v>
      </c>
      <c r="AL76" s="202">
        <v>2023</v>
      </c>
      <c r="AM76" s="202">
        <v>2025</v>
      </c>
      <c r="AN76" s="36">
        <v>2009</v>
      </c>
      <c r="AO76" s="36">
        <v>2011</v>
      </c>
      <c r="AP76" s="36">
        <v>2013</v>
      </c>
      <c r="AQ76" s="36">
        <v>2015</v>
      </c>
      <c r="AR76" s="36">
        <v>2017</v>
      </c>
      <c r="AS76" s="36">
        <v>2019</v>
      </c>
      <c r="AT76" s="36">
        <v>2021</v>
      </c>
      <c r="AU76" s="36">
        <v>2023</v>
      </c>
      <c r="AV76" s="36">
        <v>2025</v>
      </c>
    </row>
    <row r="77" spans="1:48" s="2" customFormat="1" ht="21.75" customHeight="1" x14ac:dyDescent="0.25">
      <c r="A77" s="38">
        <v>13</v>
      </c>
      <c r="B77" s="139" t="s">
        <v>93</v>
      </c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41">
        <v>0.21529745042492918</v>
      </c>
      <c r="W77" s="41">
        <v>0.10880829015544041</v>
      </c>
      <c r="X77" s="41">
        <v>0.15362318840579711</v>
      </c>
      <c r="Y77" s="41">
        <v>0.1461038961038961</v>
      </c>
      <c r="Z77" s="41">
        <v>0.18571428571428572</v>
      </c>
      <c r="AA77" s="41">
        <v>0.19</v>
      </c>
      <c r="AB77" s="41">
        <v>0.17241379310344829</v>
      </c>
      <c r="AC77" s="41">
        <f>[1]GLOBAL!AI126</f>
        <v>0.16304347826086957</v>
      </c>
      <c r="AD77" s="41">
        <v>0.13861386138613863</v>
      </c>
      <c r="AE77" s="41">
        <v>0.7280453257790368</v>
      </c>
      <c r="AF77" s="41">
        <v>0.89119170984455953</v>
      </c>
      <c r="AG77" s="41">
        <v>0.84637681159420286</v>
      </c>
      <c r="AH77" s="41">
        <v>0.85389610389610393</v>
      </c>
      <c r="AI77" s="41">
        <v>0.81428571428571428</v>
      </c>
      <c r="AJ77" s="41">
        <v>0.81</v>
      </c>
      <c r="AK77" s="41">
        <v>0.82758620689655171</v>
      </c>
      <c r="AL77" s="41">
        <f>[1]GLOBAL!AJ126</f>
        <v>0.83695652173913049</v>
      </c>
      <c r="AM77" s="41">
        <v>0.86138613861386137</v>
      </c>
      <c r="AN77" s="203">
        <v>3.2222222222222228</v>
      </c>
      <c r="AO77" s="203">
        <v>3.4948186528497414</v>
      </c>
      <c r="AP77" s="213">
        <v>3.5536231884057976</v>
      </c>
      <c r="AQ77" s="45">
        <v>3.53</v>
      </c>
      <c r="AR77" s="45">
        <v>3.37</v>
      </c>
      <c r="AS77" s="45">
        <v>3.44</v>
      </c>
      <c r="AT77" s="45">
        <v>3.6</v>
      </c>
      <c r="AU77" s="45">
        <f>[1]GLOBAL!AK126</f>
        <v>3.63</v>
      </c>
      <c r="AV77" s="45">
        <v>3.82</v>
      </c>
    </row>
    <row r="78" spans="1:48" s="2" customFormat="1" ht="18.75" customHeight="1" x14ac:dyDescent="0.25">
      <c r="A78" s="38">
        <v>14</v>
      </c>
      <c r="B78" s="139" t="s">
        <v>95</v>
      </c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41">
        <v>0.22946175637393768</v>
      </c>
      <c r="W78" s="41">
        <v>0.14285714285714285</v>
      </c>
      <c r="X78" s="41">
        <v>0.18518518518518517</v>
      </c>
      <c r="Y78" s="41">
        <v>0.20388349514563106</v>
      </c>
      <c r="Z78" s="41">
        <v>0.22261484098939929</v>
      </c>
      <c r="AA78" s="41">
        <v>0.26143790849673204</v>
      </c>
      <c r="AB78" s="41">
        <v>0.20963172804532579</v>
      </c>
      <c r="AC78" s="41">
        <f>[1]GLOBAL!AI127</f>
        <v>0.18996415770609318</v>
      </c>
      <c r="AD78" s="41">
        <v>0.16129032258064516</v>
      </c>
      <c r="AE78" s="41">
        <v>0.73654390934844194</v>
      </c>
      <c r="AF78" s="41">
        <v>0.8571428571428571</v>
      </c>
      <c r="AG78" s="41">
        <v>0.81481481481481477</v>
      </c>
      <c r="AH78" s="41">
        <v>0.79611650485436891</v>
      </c>
      <c r="AI78" s="41">
        <v>0.77738515901060068</v>
      </c>
      <c r="AJ78" s="41">
        <v>0.73856209150326801</v>
      </c>
      <c r="AK78" s="41">
        <v>0.79036827195467418</v>
      </c>
      <c r="AL78" s="41">
        <f>[1]GLOBAL!AJ127</f>
        <v>0.81003584229390679</v>
      </c>
      <c r="AM78" s="41">
        <v>0.83870967741935487</v>
      </c>
      <c r="AN78" s="203">
        <v>3.2316715542521992</v>
      </c>
      <c r="AO78" s="203">
        <v>3.457142857142856</v>
      </c>
      <c r="AP78" s="213">
        <v>3.4387464387464388</v>
      </c>
      <c r="AQ78" s="45">
        <v>3.35</v>
      </c>
      <c r="AR78" s="45">
        <v>3.28</v>
      </c>
      <c r="AS78" s="45">
        <v>3.3</v>
      </c>
      <c r="AT78" s="45">
        <v>3.53</v>
      </c>
      <c r="AU78" s="45">
        <f>[1]GLOBAL!AK127</f>
        <v>3.59</v>
      </c>
      <c r="AV78" s="45">
        <v>3.74</v>
      </c>
    </row>
    <row r="79" spans="1:48" s="2" customFormat="1" ht="18.75" customHeight="1" x14ac:dyDescent="0.25">
      <c r="A79" s="38">
        <v>15</v>
      </c>
      <c r="B79" s="139" t="s">
        <v>97</v>
      </c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41">
        <v>0.1359773371104816</v>
      </c>
      <c r="W79" s="41">
        <v>9.1145833333333329E-2</v>
      </c>
      <c r="X79" s="41">
        <v>0.1037463976945245</v>
      </c>
      <c r="Y79" s="41">
        <v>0.12944983818770225</v>
      </c>
      <c r="Z79" s="41">
        <v>0.14084507042253522</v>
      </c>
      <c r="AA79" s="41">
        <v>0.1396103896103896</v>
      </c>
      <c r="AB79" s="41">
        <v>0.1348314606741573</v>
      </c>
      <c r="AC79" s="41">
        <f>[1]GLOBAL!AI128</f>
        <v>0.11743772241992882</v>
      </c>
      <c r="AD79" s="41">
        <v>9.6153846153846159E-2</v>
      </c>
      <c r="AE79" s="41">
        <v>0.81303116147308785</v>
      </c>
      <c r="AF79" s="41">
        <v>0.90885416666666663</v>
      </c>
      <c r="AG79" s="41">
        <v>0.89625360230547546</v>
      </c>
      <c r="AH79" s="41">
        <v>0.87055016181229772</v>
      </c>
      <c r="AI79" s="41">
        <v>0.85915492957746475</v>
      </c>
      <c r="AJ79" s="41">
        <v>0.86038961038961037</v>
      </c>
      <c r="AK79" s="41">
        <v>0.8651685393258427</v>
      </c>
      <c r="AL79" s="41">
        <f>[1]GLOBAL!AJ128</f>
        <v>0.88256227758007122</v>
      </c>
      <c r="AM79" s="41">
        <v>0.90384615384615385</v>
      </c>
      <c r="AN79" s="203">
        <v>3.5104477611940279</v>
      </c>
      <c r="AO79" s="203">
        <v>3.7057291666666665</v>
      </c>
      <c r="AP79" s="213">
        <v>3.7319884726224783</v>
      </c>
      <c r="AQ79" s="45">
        <v>3.66</v>
      </c>
      <c r="AR79" s="45">
        <v>3.67</v>
      </c>
      <c r="AS79" s="45">
        <v>3.75</v>
      </c>
      <c r="AT79" s="45">
        <v>3.85</v>
      </c>
      <c r="AU79" s="45">
        <f>[1]GLOBAL!AK128</f>
        <v>3.94</v>
      </c>
      <c r="AV79" s="45">
        <v>4</v>
      </c>
    </row>
    <row r="80" spans="1:48" s="208" customFormat="1" ht="18.75" customHeight="1" x14ac:dyDescent="0.25">
      <c r="A80" s="156" t="s">
        <v>99</v>
      </c>
      <c r="B80" s="157"/>
      <c r="C80" s="157"/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157"/>
      <c r="O80" s="157"/>
      <c r="P80" s="157"/>
      <c r="Q80" s="157"/>
      <c r="R80" s="157"/>
      <c r="S80" s="157"/>
      <c r="T80" s="157"/>
      <c r="U80" s="158"/>
      <c r="V80" s="204">
        <v>0.19357884796978281</v>
      </c>
      <c r="W80" s="204">
        <v>0.11428571428571428</v>
      </c>
      <c r="X80" s="204">
        <v>0.1476510067114094</v>
      </c>
      <c r="Y80" s="204">
        <v>0.15982721382289417</v>
      </c>
      <c r="Z80" s="204">
        <v>0.18299881936245574</v>
      </c>
      <c r="AA80" s="204">
        <v>0.19693654266958424</v>
      </c>
      <c r="AB80" s="204">
        <v>0.17218543046357615</v>
      </c>
      <c r="AC80" s="204">
        <f>[1]GLOBAL!AI129</f>
        <v>0.15669856459330145</v>
      </c>
      <c r="AD80" s="204">
        <v>0.1318918918918919</v>
      </c>
      <c r="AE80" s="204">
        <v>0.7592067988668556</v>
      </c>
      <c r="AF80" s="204">
        <v>0.88571428571428568</v>
      </c>
      <c r="AG80" s="204">
        <v>0.8523489932885906</v>
      </c>
      <c r="AH80" s="204">
        <v>0.84017278617710578</v>
      </c>
      <c r="AI80" s="204">
        <v>0.81700118063754423</v>
      </c>
      <c r="AJ80" s="204">
        <v>0.80306345733041573</v>
      </c>
      <c r="AK80" s="204">
        <v>0.82781456953642385</v>
      </c>
      <c r="AL80" s="204">
        <f>[1]GLOBAL!AJ129</f>
        <v>0.84330143540669855</v>
      </c>
      <c r="AM80" s="204">
        <v>0.86810810810810812</v>
      </c>
      <c r="AN80" s="205">
        <v>3.3214471792228166</v>
      </c>
      <c r="AO80" s="205">
        <v>3.5525635588864213</v>
      </c>
      <c r="AP80" s="211">
        <v>3.5747860332582384</v>
      </c>
      <c r="AQ80" s="211">
        <f>AVERAGE(AQ77:AQ79)</f>
        <v>3.5133333333333332</v>
      </c>
      <c r="AR80" s="211">
        <f>AVERAGE(AR77:AR79)</f>
        <v>3.44</v>
      </c>
      <c r="AS80" s="211">
        <v>3.4966666666666666</v>
      </c>
      <c r="AT80" s="206">
        <v>3.66</v>
      </c>
      <c r="AU80" s="207">
        <f>[1]GLOBAL!AK129</f>
        <v>3.72</v>
      </c>
      <c r="AV80" s="207">
        <v>3.8533333333333335</v>
      </c>
    </row>
    <row r="81" spans="1:48" s="2" customFormat="1" ht="18.75" customHeight="1" x14ac:dyDescent="0.25">
      <c r="A81" s="212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209"/>
      <c r="AR81" s="209"/>
    </row>
    <row r="82" spans="1:48" s="2" customFormat="1" ht="37.5" customHeight="1" x14ac:dyDescent="0.25">
      <c r="A82" s="29"/>
      <c r="B82" s="196" t="s">
        <v>102</v>
      </c>
      <c r="C82" s="196"/>
      <c r="D82" s="196"/>
      <c r="E82" s="196"/>
      <c r="F82" s="196"/>
      <c r="G82" s="196"/>
      <c r="H82" s="196"/>
      <c r="I82" s="196"/>
      <c r="J82" s="196"/>
      <c r="K82" s="196"/>
      <c r="L82" s="196"/>
      <c r="M82" s="196"/>
      <c r="N82" s="196"/>
      <c r="O82" s="196"/>
      <c r="P82" s="196"/>
      <c r="Q82" s="196"/>
      <c r="R82" s="196"/>
      <c r="S82" s="196"/>
      <c r="T82" s="196"/>
      <c r="U82" s="196"/>
      <c r="V82" s="197" t="s">
        <v>234</v>
      </c>
      <c r="W82" s="198"/>
      <c r="X82" s="198"/>
      <c r="Y82" s="198"/>
      <c r="Z82" s="198"/>
      <c r="AA82" s="198"/>
      <c r="AB82" s="198"/>
      <c r="AC82" s="198"/>
      <c r="AD82" s="199"/>
      <c r="AE82" s="197" t="s">
        <v>235</v>
      </c>
      <c r="AF82" s="198"/>
      <c r="AG82" s="198"/>
      <c r="AH82" s="198"/>
      <c r="AI82" s="198"/>
      <c r="AJ82" s="198"/>
      <c r="AK82" s="198"/>
      <c r="AL82" s="198"/>
      <c r="AM82" s="199"/>
      <c r="AN82" s="200" t="s">
        <v>53</v>
      </c>
      <c r="AO82" s="201"/>
      <c r="AP82" s="201"/>
      <c r="AQ82" s="201"/>
      <c r="AR82" s="201"/>
      <c r="AS82" s="201"/>
      <c r="AT82" s="201"/>
      <c r="AU82" s="201"/>
      <c r="AV82" s="201"/>
    </row>
    <row r="83" spans="1:48" s="2" customFormat="1" ht="18.75" customHeight="1" x14ac:dyDescent="0.25">
      <c r="A83" s="29"/>
      <c r="B83" s="138"/>
      <c r="C83" s="138"/>
      <c r="D83" s="138"/>
      <c r="E83" s="138"/>
      <c r="F83" s="138"/>
      <c r="G83" s="138"/>
      <c r="H83" s="138"/>
      <c r="I83" s="138"/>
      <c r="J83" s="138"/>
      <c r="K83" s="138"/>
      <c r="L83" s="138"/>
      <c r="M83" s="138"/>
      <c r="N83" s="138"/>
      <c r="O83" s="138"/>
      <c r="P83" s="138"/>
      <c r="Q83" s="138"/>
      <c r="R83" s="138"/>
      <c r="S83" s="138"/>
      <c r="T83" s="138"/>
      <c r="U83" s="138"/>
      <c r="V83" s="202">
        <v>2009</v>
      </c>
      <c r="W83" s="202">
        <v>2011</v>
      </c>
      <c r="X83" s="202">
        <v>2013</v>
      </c>
      <c r="Y83" s="202">
        <v>2015</v>
      </c>
      <c r="Z83" s="202">
        <v>2017</v>
      </c>
      <c r="AA83" s="202">
        <v>2019</v>
      </c>
      <c r="AB83" s="202">
        <v>2021</v>
      </c>
      <c r="AC83" s="202">
        <v>2023</v>
      </c>
      <c r="AD83" s="202">
        <v>2025</v>
      </c>
      <c r="AE83" s="202">
        <v>2009</v>
      </c>
      <c r="AF83" s="202">
        <v>2011</v>
      </c>
      <c r="AG83" s="202">
        <v>2013</v>
      </c>
      <c r="AH83" s="202">
        <v>2015</v>
      </c>
      <c r="AI83" s="202">
        <v>2017</v>
      </c>
      <c r="AJ83" s="202">
        <v>2019</v>
      </c>
      <c r="AK83" s="202">
        <v>2021</v>
      </c>
      <c r="AL83" s="202">
        <v>2023</v>
      </c>
      <c r="AM83" s="202">
        <v>2025</v>
      </c>
      <c r="AN83" s="36">
        <v>2009</v>
      </c>
      <c r="AO83" s="36">
        <v>2011</v>
      </c>
      <c r="AP83" s="36">
        <v>2013</v>
      </c>
      <c r="AQ83" s="36">
        <v>2015</v>
      </c>
      <c r="AR83" s="36">
        <v>2017</v>
      </c>
      <c r="AS83" s="36">
        <v>2019</v>
      </c>
      <c r="AT83" s="36">
        <v>2021</v>
      </c>
      <c r="AU83" s="36">
        <v>2023</v>
      </c>
      <c r="AV83" s="36">
        <v>2025</v>
      </c>
    </row>
    <row r="84" spans="1:48" s="2" customFormat="1" ht="18.75" customHeight="1" x14ac:dyDescent="0.25">
      <c r="A84" s="38" t="s">
        <v>236</v>
      </c>
      <c r="B84" s="139" t="s">
        <v>237</v>
      </c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41">
        <v>0.11898016997167139</v>
      </c>
      <c r="W84" s="41">
        <v>5.027932960893855E-2</v>
      </c>
      <c r="X84" s="41">
        <v>5.0147492625368731E-2</v>
      </c>
      <c r="Y84" s="96" t="s">
        <v>238</v>
      </c>
      <c r="Z84" s="96" t="s">
        <v>238</v>
      </c>
      <c r="AA84" s="96" t="s">
        <v>238</v>
      </c>
      <c r="AB84" s="96" t="s">
        <v>238</v>
      </c>
      <c r="AC84" s="96" t="s">
        <v>238</v>
      </c>
      <c r="AD84" s="96" t="s">
        <v>238</v>
      </c>
      <c r="AE84" s="41">
        <v>0.84135977337110479</v>
      </c>
      <c r="AF84" s="41">
        <v>0.94972067039106145</v>
      </c>
      <c r="AG84" s="41">
        <v>0.94985250737463123</v>
      </c>
      <c r="AH84" s="214" t="s">
        <v>238</v>
      </c>
      <c r="AI84" s="96" t="s">
        <v>238</v>
      </c>
      <c r="AJ84" s="96" t="s">
        <v>238</v>
      </c>
      <c r="AK84" s="96" t="s">
        <v>238</v>
      </c>
      <c r="AL84" s="96" t="s">
        <v>238</v>
      </c>
      <c r="AM84" s="96" t="s">
        <v>238</v>
      </c>
      <c r="AN84" s="203">
        <v>3.4454277286135686</v>
      </c>
      <c r="AO84" s="203">
        <v>3.5949720670391057</v>
      </c>
      <c r="AP84" s="213">
        <v>3.7492625368731543</v>
      </c>
      <c r="AQ84" s="45" t="s">
        <v>238</v>
      </c>
      <c r="AR84" s="45" t="s">
        <v>238</v>
      </c>
      <c r="AS84" s="45" t="s">
        <v>238</v>
      </c>
      <c r="AT84" s="45" t="s">
        <v>238</v>
      </c>
      <c r="AU84" s="45" t="s">
        <v>238</v>
      </c>
      <c r="AV84" s="45" t="s">
        <v>238</v>
      </c>
    </row>
    <row r="85" spans="1:48" s="2" customFormat="1" ht="18.75" customHeight="1" x14ac:dyDescent="0.25">
      <c r="A85" s="38">
        <v>16</v>
      </c>
      <c r="B85" s="139" t="s">
        <v>104</v>
      </c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41">
        <v>0.22379603399433429</v>
      </c>
      <c r="W85" s="41">
        <v>0.11548556430446194</v>
      </c>
      <c r="X85" s="41">
        <v>0.11594202898550725</v>
      </c>
      <c r="Y85" s="41">
        <v>0.14754098360655737</v>
      </c>
      <c r="Z85" s="41">
        <v>0.1519434628975265</v>
      </c>
      <c r="AA85" s="41">
        <v>0.14569536423841059</v>
      </c>
      <c r="AB85" s="41">
        <v>0.17134831460674158</v>
      </c>
      <c r="AC85" s="41">
        <f>[1]GLOBAL!AI132</f>
        <v>0.1263537906137184</v>
      </c>
      <c r="AD85" s="41">
        <v>0.12460063897763578</v>
      </c>
      <c r="AE85" s="41">
        <v>0.75070821529745047</v>
      </c>
      <c r="AF85" s="41">
        <v>0.884514435695538</v>
      </c>
      <c r="AG85" s="41">
        <v>0.88405797101449279</v>
      </c>
      <c r="AH85" s="41">
        <v>0.85245901639344257</v>
      </c>
      <c r="AI85" s="41">
        <v>0.84805653710247353</v>
      </c>
      <c r="AJ85" s="41">
        <v>0.85430463576158944</v>
      </c>
      <c r="AK85" s="41">
        <v>0.8286516853932584</v>
      </c>
      <c r="AL85" s="41">
        <f>[1]GLOBAL!AJ132</f>
        <v>0.87364620938628157</v>
      </c>
      <c r="AM85" s="41">
        <v>0.87539936102236426</v>
      </c>
      <c r="AN85" s="203">
        <v>3.2093023255813948</v>
      </c>
      <c r="AO85" s="203">
        <v>3.5748031496063017</v>
      </c>
      <c r="AP85" s="213">
        <v>3.5333333333333328</v>
      </c>
      <c r="AQ85" s="45">
        <v>3.48</v>
      </c>
      <c r="AR85" s="45">
        <v>3.54</v>
      </c>
      <c r="AS85" s="45">
        <v>3.64</v>
      </c>
      <c r="AT85" s="45">
        <v>3.66</v>
      </c>
      <c r="AU85" s="45">
        <f>[1]GLOBAL!AK132</f>
        <v>3.82</v>
      </c>
      <c r="AV85" s="45">
        <v>3.78</v>
      </c>
    </row>
    <row r="86" spans="1:48" s="2" customFormat="1" ht="18.75" customHeight="1" x14ac:dyDescent="0.25">
      <c r="A86" s="38">
        <v>17</v>
      </c>
      <c r="B86" s="139" t="s">
        <v>106</v>
      </c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41">
        <v>0.25212464589235128</v>
      </c>
      <c r="W86" s="41">
        <v>0.13624678663239073</v>
      </c>
      <c r="X86" s="41">
        <v>0.13714285714285715</v>
      </c>
      <c r="Y86" s="41">
        <v>0.17419354838709677</v>
      </c>
      <c r="Z86" s="41">
        <v>0.17192982456140352</v>
      </c>
      <c r="AA86" s="41">
        <v>0.1901639344262295</v>
      </c>
      <c r="AB86" s="41">
        <v>0.16477272727272727</v>
      </c>
      <c r="AC86" s="41">
        <f>[1]GLOBAL!AI133</f>
        <v>0.14642857142857144</v>
      </c>
      <c r="AD86" s="41">
        <v>0.20886075949367089</v>
      </c>
      <c r="AE86" s="41">
        <v>0.71388101983002827</v>
      </c>
      <c r="AF86" s="41">
        <v>0.86375321336760924</v>
      </c>
      <c r="AG86" s="41">
        <v>0.86285714285714288</v>
      </c>
      <c r="AH86" s="41">
        <v>0.82580645161290323</v>
      </c>
      <c r="AI86" s="41">
        <v>0.82807017543859651</v>
      </c>
      <c r="AJ86" s="41">
        <v>0.80983606557377052</v>
      </c>
      <c r="AK86" s="41">
        <v>0.83522727272727271</v>
      </c>
      <c r="AL86" s="41">
        <f>[1]GLOBAL!AJ133</f>
        <v>0.85357142857142854</v>
      </c>
      <c r="AM86" s="41">
        <v>0.79113924050632911</v>
      </c>
      <c r="AN86" s="203">
        <v>3.1378299120234607</v>
      </c>
      <c r="AO86" s="203">
        <v>3.5218508997429288</v>
      </c>
      <c r="AP86" s="213">
        <v>3.4971428571428596</v>
      </c>
      <c r="AQ86" s="45">
        <v>3.32</v>
      </c>
      <c r="AR86" s="45">
        <v>3.41</v>
      </c>
      <c r="AS86" s="45">
        <v>3.51</v>
      </c>
      <c r="AT86" s="45">
        <v>3.56</v>
      </c>
      <c r="AU86" s="45">
        <f>[1]GLOBAL!AK133</f>
        <v>3.58</v>
      </c>
      <c r="AV86" s="45">
        <v>3.44</v>
      </c>
    </row>
    <row r="87" spans="1:48" s="2" customFormat="1" ht="18.75" customHeight="1" x14ac:dyDescent="0.25">
      <c r="A87" s="38">
        <v>18</v>
      </c>
      <c r="B87" s="139" t="s">
        <v>108</v>
      </c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41">
        <v>0.50708215297450421</v>
      </c>
      <c r="W87" s="41">
        <v>0.26923076923076922</v>
      </c>
      <c r="X87" s="41">
        <v>0.30057803468208094</v>
      </c>
      <c r="Y87" s="41">
        <v>0.34640522875816993</v>
      </c>
      <c r="Z87" s="41">
        <v>0.33096085409252668</v>
      </c>
      <c r="AA87" s="41">
        <v>0.33892617449664431</v>
      </c>
      <c r="AB87" s="41">
        <v>0.27220630372492838</v>
      </c>
      <c r="AC87" s="41">
        <f>[1]GLOBAL!AI134</f>
        <v>0.29090909090909089</v>
      </c>
      <c r="AD87" s="41">
        <v>0.30844155844155846</v>
      </c>
      <c r="AE87" s="41">
        <v>0.47025495750708213</v>
      </c>
      <c r="AF87" s="41">
        <v>0.73076923076923073</v>
      </c>
      <c r="AG87" s="41">
        <v>0.69942196531791911</v>
      </c>
      <c r="AH87" s="41">
        <v>0.65359477124183007</v>
      </c>
      <c r="AI87" s="41">
        <v>0.66903914590747326</v>
      </c>
      <c r="AJ87" s="41">
        <v>0.66107382550335569</v>
      </c>
      <c r="AK87" s="41">
        <v>0.72779369627507162</v>
      </c>
      <c r="AL87" s="41">
        <f>[1]GLOBAL!AJ134</f>
        <v>0.70909090909090911</v>
      </c>
      <c r="AM87" s="41">
        <v>0.69155844155844159</v>
      </c>
      <c r="AN87" s="203">
        <v>2.5362318840579716</v>
      </c>
      <c r="AO87" s="203">
        <v>3.1179487179487162</v>
      </c>
      <c r="AP87" s="213">
        <v>3.0895953757225452</v>
      </c>
      <c r="AQ87" s="45">
        <v>2.88</v>
      </c>
      <c r="AR87" s="45">
        <v>2.93</v>
      </c>
      <c r="AS87" s="45">
        <v>2.94</v>
      </c>
      <c r="AT87" s="45">
        <v>3.13</v>
      </c>
      <c r="AU87" s="45">
        <f>[1]GLOBAL!AK134</f>
        <v>3.1</v>
      </c>
      <c r="AV87" s="45">
        <v>3.02</v>
      </c>
    </row>
    <row r="88" spans="1:48" s="2" customFormat="1" ht="18.75" customHeight="1" x14ac:dyDescent="0.25">
      <c r="A88" s="38">
        <v>19</v>
      </c>
      <c r="B88" s="139" t="s">
        <v>110</v>
      </c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41">
        <v>0.58356940509915012</v>
      </c>
      <c r="W88" s="41">
        <v>0.27061855670103091</v>
      </c>
      <c r="X88" s="41">
        <v>0.2832369942196532</v>
      </c>
      <c r="Y88" s="41">
        <v>0.31270358306188922</v>
      </c>
      <c r="Z88" s="41">
        <v>0.27972027972027974</v>
      </c>
      <c r="AA88" s="41">
        <v>0.32236842105263158</v>
      </c>
      <c r="AB88" s="41">
        <v>0.25915492957746478</v>
      </c>
      <c r="AC88" s="41">
        <f>[1]GLOBAL!AI135</f>
        <v>0.2893772893772894</v>
      </c>
      <c r="AD88" s="41">
        <v>0.30194805194805197</v>
      </c>
      <c r="AE88" s="41">
        <v>0.38526912181303113</v>
      </c>
      <c r="AF88" s="41">
        <v>0.72938144329896903</v>
      </c>
      <c r="AG88" s="41">
        <v>0.7167630057803468</v>
      </c>
      <c r="AH88" s="41">
        <v>0.68729641693811072</v>
      </c>
      <c r="AI88" s="41">
        <v>0.72027972027972031</v>
      </c>
      <c r="AJ88" s="41">
        <v>0.67763157894736847</v>
      </c>
      <c r="AK88" s="41">
        <v>0.74084507042253522</v>
      </c>
      <c r="AL88" s="41">
        <f>[1]GLOBAL!AJ135</f>
        <v>0.71062271062271065</v>
      </c>
      <c r="AM88" s="41">
        <v>0.69805194805194803</v>
      </c>
      <c r="AN88" s="203">
        <v>2.3333333333333313</v>
      </c>
      <c r="AO88" s="203">
        <v>3.1314432989690708</v>
      </c>
      <c r="AP88" s="213">
        <v>3.158959537572255</v>
      </c>
      <c r="AQ88" s="45">
        <v>3.01</v>
      </c>
      <c r="AR88" s="45">
        <v>3.06</v>
      </c>
      <c r="AS88" s="45">
        <v>3.01</v>
      </c>
      <c r="AT88" s="45">
        <v>3.15</v>
      </c>
      <c r="AU88" s="45">
        <f>[1]GLOBAL!AK135</f>
        <v>3.14</v>
      </c>
      <c r="AV88" s="45">
        <v>3.11</v>
      </c>
    </row>
    <row r="89" spans="1:48" s="2" customFormat="1" ht="18.75" customHeight="1" x14ac:dyDescent="0.25">
      <c r="A89" s="38">
        <v>20</v>
      </c>
      <c r="B89" s="139" t="s">
        <v>112</v>
      </c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41">
        <v>0.20396600566572237</v>
      </c>
      <c r="W89" s="41">
        <v>0.11139896373056994</v>
      </c>
      <c r="X89" s="41">
        <v>0.12931034482758622</v>
      </c>
      <c r="Y89" s="41">
        <v>0.12745098039215685</v>
      </c>
      <c r="Z89" s="41">
        <v>0.10181818181818182</v>
      </c>
      <c r="AA89" s="41">
        <v>0.14666666666666667</v>
      </c>
      <c r="AB89" s="41">
        <v>0.10526315789473684</v>
      </c>
      <c r="AC89" s="41">
        <f>[1]GLOBAL!AI136</f>
        <v>0.11355311355311355</v>
      </c>
      <c r="AD89" s="41">
        <v>0.13268608414239483</v>
      </c>
      <c r="AE89" s="41">
        <v>0.76487252124645888</v>
      </c>
      <c r="AF89" s="41">
        <v>0.8886010362694301</v>
      </c>
      <c r="AG89" s="41">
        <v>0.87068965517241381</v>
      </c>
      <c r="AH89" s="41">
        <v>0.87254901960784315</v>
      </c>
      <c r="AI89" s="41">
        <v>0.89818181818181819</v>
      </c>
      <c r="AJ89" s="41">
        <v>0.85333333333333339</v>
      </c>
      <c r="AK89" s="41">
        <v>0.89473684210526316</v>
      </c>
      <c r="AL89" s="41">
        <f>[1]GLOBAL!AJ136</f>
        <v>0.88644688644688641</v>
      </c>
      <c r="AM89" s="41">
        <v>0.8673139158576052</v>
      </c>
      <c r="AN89" s="203">
        <v>3.1608187134502899</v>
      </c>
      <c r="AO89" s="203">
        <v>3.4870466321243505</v>
      </c>
      <c r="AP89" s="213">
        <v>3.5229885057471284</v>
      </c>
      <c r="AQ89" s="45">
        <v>3.47</v>
      </c>
      <c r="AR89" s="45">
        <v>3.52</v>
      </c>
      <c r="AS89" s="45">
        <v>3.57</v>
      </c>
      <c r="AT89" s="45">
        <v>3.73</v>
      </c>
      <c r="AU89" s="45">
        <f>[1]GLOBAL!AK136</f>
        <v>3.74</v>
      </c>
      <c r="AV89" s="45">
        <v>3.69</v>
      </c>
    </row>
    <row r="90" spans="1:48" s="2" customFormat="1" ht="18.75" customHeight="1" x14ac:dyDescent="0.25">
      <c r="A90" s="38">
        <v>21</v>
      </c>
      <c r="B90" s="139" t="s">
        <v>114</v>
      </c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41">
        <v>0.22946175637393768</v>
      </c>
      <c r="W90" s="41">
        <v>0.14322916666666666</v>
      </c>
      <c r="X90" s="41">
        <v>0.14868804664723032</v>
      </c>
      <c r="Y90" s="41">
        <v>0.17491749174917492</v>
      </c>
      <c r="Z90" s="41">
        <v>0.1552346570397112</v>
      </c>
      <c r="AA90" s="41">
        <v>0.19269102990033224</v>
      </c>
      <c r="AB90" s="41">
        <v>0.13333333333333333</v>
      </c>
      <c r="AC90" s="41">
        <f>[1]GLOBAL!AI137</f>
        <v>0.15693430656934307</v>
      </c>
      <c r="AD90" s="41">
        <v>0.17532467532467533</v>
      </c>
      <c r="AE90" s="41">
        <v>0.73371104815864019</v>
      </c>
      <c r="AF90" s="41">
        <v>0.85677083333333337</v>
      </c>
      <c r="AG90" s="41">
        <v>0.85131195335276966</v>
      </c>
      <c r="AH90" s="41">
        <v>0.82508250825082508</v>
      </c>
      <c r="AI90" s="41">
        <v>0.84476534296028882</v>
      </c>
      <c r="AJ90" s="41">
        <v>0.80730897009966773</v>
      </c>
      <c r="AK90" s="41">
        <v>0.8666666666666667</v>
      </c>
      <c r="AL90" s="41">
        <f>[1]GLOBAL!AJ137</f>
        <v>0.84306569343065696</v>
      </c>
      <c r="AM90" s="41">
        <v>0.82467532467532467</v>
      </c>
      <c r="AN90" s="203">
        <v>3.0735294117647078</v>
      </c>
      <c r="AO90" s="203">
        <v>3.3776041666666656</v>
      </c>
      <c r="AP90" s="213">
        <v>3.3790087463556859</v>
      </c>
      <c r="AQ90" s="45">
        <v>3.33</v>
      </c>
      <c r="AR90" s="45">
        <v>3.39</v>
      </c>
      <c r="AS90" s="45">
        <v>3.41</v>
      </c>
      <c r="AT90" s="45">
        <v>3.61</v>
      </c>
      <c r="AU90" s="45">
        <f>[1]GLOBAL!AK137</f>
        <v>3.62</v>
      </c>
      <c r="AV90" s="45">
        <v>3.57</v>
      </c>
    </row>
    <row r="91" spans="1:48" s="2" customFormat="1" ht="18.75" x14ac:dyDescent="0.25">
      <c r="A91" s="38">
        <v>22</v>
      </c>
      <c r="B91" s="139" t="s">
        <v>116</v>
      </c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41">
        <v>0.24079320113314448</v>
      </c>
      <c r="W91" s="41">
        <v>0.18662952646239556</v>
      </c>
      <c r="X91" s="41">
        <v>0.20062695924764889</v>
      </c>
      <c r="Y91" s="41">
        <v>0.22968197879858657</v>
      </c>
      <c r="Z91" s="41">
        <v>0.28048780487804881</v>
      </c>
      <c r="AA91" s="41">
        <v>0.23552123552123552</v>
      </c>
      <c r="AB91" s="41">
        <v>0.24161073825503357</v>
      </c>
      <c r="AC91" s="41">
        <f>[1]GLOBAL!AI138</f>
        <v>0.25431034482758619</v>
      </c>
      <c r="AD91" s="41">
        <v>0.19029850746268656</v>
      </c>
      <c r="AE91" s="41">
        <v>0.61756373937677056</v>
      </c>
      <c r="AF91" s="41">
        <v>0.8133704735376045</v>
      </c>
      <c r="AG91" s="41">
        <v>0.79937304075235105</v>
      </c>
      <c r="AH91" s="41">
        <v>0.77031802120141346</v>
      </c>
      <c r="AI91" s="41">
        <v>0.71951219512195119</v>
      </c>
      <c r="AJ91" s="41">
        <v>0.76447876447876451</v>
      </c>
      <c r="AK91" s="41">
        <v>0.75838926174496646</v>
      </c>
      <c r="AL91" s="41">
        <f>[1]GLOBAL!AJ138</f>
        <v>0.74568965517241381</v>
      </c>
      <c r="AM91" s="41">
        <v>0.80970149253731338</v>
      </c>
      <c r="AN91" s="203">
        <v>2.9108910891089113</v>
      </c>
      <c r="AO91" s="203">
        <v>3.1587743732590536</v>
      </c>
      <c r="AP91" s="213">
        <v>3.1536050156739832</v>
      </c>
      <c r="AQ91" s="45">
        <v>3.08</v>
      </c>
      <c r="AR91" s="45">
        <v>2.98</v>
      </c>
      <c r="AS91" s="45">
        <v>3.12</v>
      </c>
      <c r="AT91" s="45">
        <v>3.27</v>
      </c>
      <c r="AU91" s="45">
        <f>[1]GLOBAL!AK138</f>
        <v>3.21</v>
      </c>
      <c r="AV91" s="45">
        <v>3.37</v>
      </c>
    </row>
    <row r="92" spans="1:48" s="208" customFormat="1" ht="18.75" customHeight="1" x14ac:dyDescent="0.25">
      <c r="A92" s="156" t="s">
        <v>118</v>
      </c>
      <c r="B92" s="157"/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8"/>
      <c r="V92" s="204">
        <v>0.29497167138810199</v>
      </c>
      <c r="W92" s="204">
        <v>0.16144975288303129</v>
      </c>
      <c r="X92" s="204">
        <v>0.17068713450292397</v>
      </c>
      <c r="Y92" s="204">
        <v>0.21603773584905661</v>
      </c>
      <c r="Z92" s="204">
        <v>0.20951888256595966</v>
      </c>
      <c r="AA92" s="204">
        <v>0.22426292895118416</v>
      </c>
      <c r="AB92" s="204">
        <v>0.19190654985398414</v>
      </c>
      <c r="AC92" s="204">
        <f>[1]GLOBAL!AI139</f>
        <v>0.19532908704883228</v>
      </c>
      <c r="AD92" s="204">
        <v>0.20610328638497652</v>
      </c>
      <c r="AE92" s="204">
        <v>0.6597025495750708</v>
      </c>
      <c r="AF92" s="204">
        <v>0.83855024711696868</v>
      </c>
      <c r="AG92" s="204">
        <v>0.82931286549707606</v>
      </c>
      <c r="AH92" s="204">
        <v>0.78396226415094339</v>
      </c>
      <c r="AI92" s="204">
        <v>0.79048111743404037</v>
      </c>
      <c r="AJ92" s="204">
        <v>0.77573707104881584</v>
      </c>
      <c r="AK92" s="204">
        <v>0.80809345014601586</v>
      </c>
      <c r="AL92" s="204">
        <f>[1]GLOBAL!AJ139</f>
        <v>0.80467091295116777</v>
      </c>
      <c r="AM92" s="204">
        <v>0.79389671361502345</v>
      </c>
      <c r="AN92" s="205">
        <v>2.9759205497417045</v>
      </c>
      <c r="AO92" s="205">
        <v>3.3705554131695239</v>
      </c>
      <c r="AP92" s="211">
        <v>3.3854869885526182</v>
      </c>
      <c r="AQ92" s="211">
        <f>AVERAGE(AQ85:AQ91)</f>
        <v>3.2242857142857142</v>
      </c>
      <c r="AR92" s="211">
        <f>AVERAGE(AR85:AR91)</f>
        <v>3.2614285714285716</v>
      </c>
      <c r="AS92" s="211">
        <v>3.3142857142857141</v>
      </c>
      <c r="AT92" s="206">
        <v>3.4442857142857144</v>
      </c>
      <c r="AU92" s="207">
        <f>[1]GLOBAL!AK139</f>
        <v>3.4585714285714291</v>
      </c>
      <c r="AV92" s="207">
        <v>3.4257142857142857</v>
      </c>
    </row>
    <row r="93" spans="1:48" s="2" customFormat="1" ht="18.75" customHeight="1" x14ac:dyDescent="0.25">
      <c r="A93" s="72"/>
      <c r="B93" s="73"/>
      <c r="C93" s="73"/>
      <c r="D93" s="29"/>
      <c r="E93" s="66"/>
      <c r="F93" s="67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/>
      <c r="AK93" s="59"/>
      <c r="AL93" s="59"/>
      <c r="AM93" s="59"/>
      <c r="AN93" s="59"/>
      <c r="AO93" s="59"/>
      <c r="AP93" s="59"/>
      <c r="AQ93" s="209"/>
      <c r="AR93" s="209"/>
    </row>
    <row r="94" spans="1:48" s="2" customFormat="1" ht="37.5" customHeight="1" x14ac:dyDescent="0.25">
      <c r="A94" s="29"/>
      <c r="B94" s="196" t="s">
        <v>121</v>
      </c>
      <c r="C94" s="196"/>
      <c r="D94" s="196"/>
      <c r="E94" s="196"/>
      <c r="F94" s="196"/>
      <c r="G94" s="196"/>
      <c r="H94" s="196"/>
      <c r="I94" s="196"/>
      <c r="J94" s="196"/>
      <c r="K94" s="196"/>
      <c r="L94" s="196"/>
      <c r="M94" s="196"/>
      <c r="N94" s="196"/>
      <c r="O94" s="196"/>
      <c r="P94" s="196"/>
      <c r="Q94" s="196"/>
      <c r="R94" s="196"/>
      <c r="S94" s="196"/>
      <c r="T94" s="196"/>
      <c r="U94" s="215"/>
      <c r="V94" s="197" t="s">
        <v>234</v>
      </c>
      <c r="W94" s="198"/>
      <c r="X94" s="198"/>
      <c r="Y94" s="198"/>
      <c r="Z94" s="198"/>
      <c r="AA94" s="198"/>
      <c r="AB94" s="198"/>
      <c r="AC94" s="198"/>
      <c r="AD94" s="199"/>
      <c r="AE94" s="197" t="s">
        <v>235</v>
      </c>
      <c r="AF94" s="198"/>
      <c r="AG94" s="198"/>
      <c r="AH94" s="198"/>
      <c r="AI94" s="198"/>
      <c r="AJ94" s="198"/>
      <c r="AK94" s="198"/>
      <c r="AL94" s="198"/>
      <c r="AM94" s="199"/>
      <c r="AN94" s="200" t="s">
        <v>53</v>
      </c>
      <c r="AO94" s="201"/>
      <c r="AP94" s="201"/>
      <c r="AQ94" s="201"/>
      <c r="AR94" s="201"/>
      <c r="AS94" s="201"/>
      <c r="AT94" s="201"/>
      <c r="AU94" s="201"/>
      <c r="AV94" s="201"/>
    </row>
    <row r="95" spans="1:48" s="2" customFormat="1" ht="18.75" customHeight="1" x14ac:dyDescent="0.25">
      <c r="A95" s="29"/>
      <c r="B95" s="138"/>
      <c r="C95" s="138"/>
      <c r="D95" s="138"/>
      <c r="E95" s="138"/>
      <c r="F95" s="138"/>
      <c r="G95" s="138"/>
      <c r="H95" s="138"/>
      <c r="I95" s="138"/>
      <c r="J95" s="138"/>
      <c r="K95" s="138"/>
      <c r="L95" s="138"/>
      <c r="M95" s="138"/>
      <c r="N95" s="138"/>
      <c r="O95" s="138"/>
      <c r="P95" s="138"/>
      <c r="Q95" s="138"/>
      <c r="R95" s="138"/>
      <c r="S95" s="138"/>
      <c r="T95" s="138"/>
      <c r="U95" s="155"/>
      <c r="V95" s="202">
        <v>2009</v>
      </c>
      <c r="W95" s="202">
        <v>2011</v>
      </c>
      <c r="X95" s="202">
        <v>2013</v>
      </c>
      <c r="Y95" s="202">
        <v>2015</v>
      </c>
      <c r="Z95" s="202">
        <v>2017</v>
      </c>
      <c r="AA95" s="202">
        <v>2019</v>
      </c>
      <c r="AB95" s="202">
        <v>2021</v>
      </c>
      <c r="AC95" s="202">
        <v>2023</v>
      </c>
      <c r="AD95" s="202">
        <v>2025</v>
      </c>
      <c r="AE95" s="202">
        <v>2009</v>
      </c>
      <c r="AF95" s="202">
        <v>2011</v>
      </c>
      <c r="AG95" s="202">
        <v>2013</v>
      </c>
      <c r="AH95" s="202">
        <v>2015</v>
      </c>
      <c r="AI95" s="202">
        <v>2017</v>
      </c>
      <c r="AJ95" s="202">
        <v>2019</v>
      </c>
      <c r="AK95" s="202">
        <v>2021</v>
      </c>
      <c r="AL95" s="202">
        <v>2023</v>
      </c>
      <c r="AM95" s="202">
        <v>2025</v>
      </c>
      <c r="AN95" s="36">
        <v>2009</v>
      </c>
      <c r="AO95" s="36">
        <v>2011</v>
      </c>
      <c r="AP95" s="36">
        <v>2013</v>
      </c>
      <c r="AQ95" s="36">
        <v>2015</v>
      </c>
      <c r="AR95" s="36">
        <v>2017</v>
      </c>
      <c r="AS95" s="36">
        <v>2019</v>
      </c>
      <c r="AT95" s="36">
        <v>2021</v>
      </c>
      <c r="AU95" s="36">
        <v>2023</v>
      </c>
      <c r="AV95" s="36">
        <v>2025</v>
      </c>
    </row>
    <row r="96" spans="1:48" s="2" customFormat="1" ht="18.75" x14ac:dyDescent="0.25">
      <c r="A96" s="38">
        <v>23</v>
      </c>
      <c r="B96" s="139" t="s">
        <v>239</v>
      </c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41">
        <v>0.11898016997167139</v>
      </c>
      <c r="W96" s="41">
        <v>8.0103359173126609E-2</v>
      </c>
      <c r="X96" s="41">
        <v>0.10704225352112676</v>
      </c>
      <c r="Y96" s="41">
        <v>9.7087378640776698E-2</v>
      </c>
      <c r="Z96" s="41">
        <v>0.11071428571428571</v>
      </c>
      <c r="AA96" s="41">
        <v>0.14285714285714285</v>
      </c>
      <c r="AB96" s="41">
        <v>0.11452513966480447</v>
      </c>
      <c r="AC96" s="41">
        <f>[1]GLOBAL!AI142</f>
        <v>0.12455516014234876</v>
      </c>
      <c r="AD96" s="41">
        <v>9.2063492063492069E-2</v>
      </c>
      <c r="AE96" s="41">
        <v>0.8356940509915014</v>
      </c>
      <c r="AF96" s="41">
        <v>0.91989664082687339</v>
      </c>
      <c r="AG96" s="41">
        <v>0.89295774647887327</v>
      </c>
      <c r="AH96" s="41">
        <v>0.90291262135922334</v>
      </c>
      <c r="AI96" s="41">
        <v>0.88928571428571423</v>
      </c>
      <c r="AJ96" s="41">
        <v>0.8571428571428571</v>
      </c>
      <c r="AK96" s="41">
        <v>0.88547486033519551</v>
      </c>
      <c r="AL96" s="41">
        <f>[1]GLOBAL!AJ142</f>
        <v>0.8754448398576512</v>
      </c>
      <c r="AM96" s="41">
        <v>0.90793650793650793</v>
      </c>
      <c r="AN96" s="203">
        <v>3.7151335311572686</v>
      </c>
      <c r="AO96" s="203">
        <v>3.8036175710594327</v>
      </c>
      <c r="AP96" s="213">
        <v>3.7802816901408476</v>
      </c>
      <c r="AQ96" s="213">
        <v>3.76</v>
      </c>
      <c r="AR96" s="213">
        <v>3.7</v>
      </c>
      <c r="AS96" s="213">
        <v>3.77</v>
      </c>
      <c r="AT96" s="213">
        <v>3.99</v>
      </c>
      <c r="AU96" s="213">
        <f>[1]GLOBAL!AK142</f>
        <v>3.93</v>
      </c>
      <c r="AV96" s="213">
        <v>4.08</v>
      </c>
    </row>
    <row r="97" spans="1:48" s="2" customFormat="1" ht="18.75" customHeight="1" x14ac:dyDescent="0.25">
      <c r="A97" s="38">
        <v>24</v>
      </c>
      <c r="B97" s="139" t="s">
        <v>125</v>
      </c>
      <c r="C97" s="140"/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41">
        <v>0.13881019830028329</v>
      </c>
      <c r="W97" s="41">
        <v>0.1111111111111111</v>
      </c>
      <c r="X97" s="41">
        <v>9.8591549295774641E-2</v>
      </c>
      <c r="Y97" s="41">
        <v>8.7662337662337664E-2</v>
      </c>
      <c r="Z97" s="41">
        <v>0.1</v>
      </c>
      <c r="AA97" s="41">
        <v>0.13029315960912052</v>
      </c>
      <c r="AB97" s="41">
        <v>0.12324929971988796</v>
      </c>
      <c r="AC97" s="41">
        <f>[1]GLOBAL!AI143</f>
        <v>0.12056737588652482</v>
      </c>
      <c r="AD97" s="41">
        <v>9.1482649842271294E-2</v>
      </c>
      <c r="AE97" s="41">
        <v>0.81869688385269124</v>
      </c>
      <c r="AF97" s="41">
        <v>0.88888888888888884</v>
      </c>
      <c r="AG97" s="41">
        <v>0.90140845070422537</v>
      </c>
      <c r="AH97" s="41">
        <v>0.91233766233766234</v>
      </c>
      <c r="AI97" s="41">
        <v>0.9</v>
      </c>
      <c r="AJ97" s="41">
        <v>0.86970684039087953</v>
      </c>
      <c r="AK97" s="41">
        <v>0.87675070028011204</v>
      </c>
      <c r="AL97" s="41">
        <f>[1]GLOBAL!AJ143</f>
        <v>0.87943262411347523</v>
      </c>
      <c r="AM97" s="41">
        <v>0.90851735015772872</v>
      </c>
      <c r="AN97" s="203">
        <v>3.6360946745562113</v>
      </c>
      <c r="AO97" s="203">
        <v>3.7416020671834622</v>
      </c>
      <c r="AP97" s="213">
        <v>3.7633802816901398</v>
      </c>
      <c r="AQ97" s="213">
        <v>3.78</v>
      </c>
      <c r="AR97" s="213">
        <v>3.74</v>
      </c>
      <c r="AS97" s="213">
        <v>3.82</v>
      </c>
      <c r="AT97" s="213">
        <v>3.97</v>
      </c>
      <c r="AU97" s="213">
        <f>[1]GLOBAL!AK143</f>
        <v>3.92</v>
      </c>
      <c r="AV97" s="213">
        <v>4.07</v>
      </c>
    </row>
    <row r="98" spans="1:48" s="208" customFormat="1" ht="18.75" customHeight="1" x14ac:dyDescent="0.25">
      <c r="A98" s="153" t="s">
        <v>127</v>
      </c>
      <c r="B98" s="153"/>
      <c r="C98" s="153"/>
      <c r="D98" s="153"/>
      <c r="E98" s="153"/>
      <c r="F98" s="153"/>
      <c r="G98" s="153"/>
      <c r="H98" s="153"/>
      <c r="I98" s="153"/>
      <c r="J98" s="153"/>
      <c r="K98" s="153"/>
      <c r="L98" s="153"/>
      <c r="M98" s="153"/>
      <c r="N98" s="153"/>
      <c r="O98" s="153"/>
      <c r="P98" s="153"/>
      <c r="Q98" s="153"/>
      <c r="R98" s="153"/>
      <c r="S98" s="153"/>
      <c r="T98" s="153"/>
      <c r="U98" s="156"/>
      <c r="V98" s="204">
        <v>0.12889518413597734</v>
      </c>
      <c r="W98" s="204">
        <v>9.5607235142118857E-2</v>
      </c>
      <c r="X98" s="204">
        <v>0.10281690140845071</v>
      </c>
      <c r="Y98" s="204">
        <v>9.2382495948136148E-2</v>
      </c>
      <c r="Z98" s="204">
        <v>0.10535714285714286</v>
      </c>
      <c r="AA98" s="204">
        <v>0.13658536585365855</v>
      </c>
      <c r="AB98" s="204">
        <v>0.11888111888111888</v>
      </c>
      <c r="AC98" s="204">
        <f>[1]GLOBAL!AI144</f>
        <v>0.12255772646536411</v>
      </c>
      <c r="AD98" s="204">
        <v>9.1772151898734181E-2</v>
      </c>
      <c r="AE98" s="204">
        <v>0.82719546742209626</v>
      </c>
      <c r="AF98" s="204">
        <v>0.90439276485788112</v>
      </c>
      <c r="AG98" s="204">
        <v>0.89718309859154932</v>
      </c>
      <c r="AH98" s="204">
        <v>0.90761750405186381</v>
      </c>
      <c r="AI98" s="204">
        <v>0.89464285714285718</v>
      </c>
      <c r="AJ98" s="204">
        <v>0.86341463414634145</v>
      </c>
      <c r="AK98" s="204">
        <v>0.88111888111888115</v>
      </c>
      <c r="AL98" s="204">
        <f>[1]GLOBAL!AJ144</f>
        <v>0.87744227353463589</v>
      </c>
      <c r="AM98" s="204">
        <v>0.90822784810126578</v>
      </c>
      <c r="AN98" s="205">
        <v>3.67561410285674</v>
      </c>
      <c r="AO98" s="205">
        <v>3.7726098191214472</v>
      </c>
      <c r="AP98" s="211">
        <v>3.7718309859154937</v>
      </c>
      <c r="AQ98" s="211">
        <f>AVERAGE(AQ96:AQ97)</f>
        <v>3.7699999999999996</v>
      </c>
      <c r="AR98" s="211">
        <v>3.72</v>
      </c>
      <c r="AS98" s="211">
        <v>3.7949999999999999</v>
      </c>
      <c r="AT98" s="211">
        <v>3.9800000000000004</v>
      </c>
      <c r="AU98" s="216">
        <f>[1]GLOBAL!AK144</f>
        <v>3.9249999999999998</v>
      </c>
      <c r="AV98" s="216">
        <v>4.0750000000000002</v>
      </c>
    </row>
    <row r="99" spans="1:48" s="2" customFormat="1" ht="18.75" customHeight="1" x14ac:dyDescent="0.25">
      <c r="A99" s="72"/>
      <c r="B99" s="73"/>
      <c r="C99" s="73"/>
      <c r="D99" s="29"/>
      <c r="E99" s="69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209"/>
      <c r="AR99" s="209"/>
    </row>
    <row r="100" spans="1:48" s="2" customFormat="1" ht="37.5" customHeight="1" x14ac:dyDescent="0.25">
      <c r="A100" s="29"/>
      <c r="B100" s="196" t="s">
        <v>130</v>
      </c>
      <c r="C100" s="196"/>
      <c r="D100" s="196"/>
      <c r="E100" s="196"/>
      <c r="F100" s="196"/>
      <c r="G100" s="196"/>
      <c r="H100" s="196"/>
      <c r="I100" s="196"/>
      <c r="J100" s="196"/>
      <c r="K100" s="196"/>
      <c r="L100" s="196"/>
      <c r="M100" s="196"/>
      <c r="N100" s="196"/>
      <c r="O100" s="196"/>
      <c r="P100" s="196"/>
      <c r="Q100" s="196"/>
      <c r="R100" s="196"/>
      <c r="S100" s="196"/>
      <c r="T100" s="196"/>
      <c r="U100" s="196"/>
      <c r="V100" s="197" t="s">
        <v>234</v>
      </c>
      <c r="W100" s="198"/>
      <c r="X100" s="198"/>
      <c r="Y100" s="198"/>
      <c r="Z100" s="198"/>
      <c r="AA100" s="198"/>
      <c r="AB100" s="198"/>
      <c r="AC100" s="198"/>
      <c r="AD100" s="199"/>
      <c r="AE100" s="197" t="s">
        <v>235</v>
      </c>
      <c r="AF100" s="198"/>
      <c r="AG100" s="198"/>
      <c r="AH100" s="198"/>
      <c r="AI100" s="198"/>
      <c r="AJ100" s="198"/>
      <c r="AK100" s="198"/>
      <c r="AL100" s="198"/>
      <c r="AM100" s="199"/>
      <c r="AN100" s="200" t="s">
        <v>53</v>
      </c>
      <c r="AO100" s="201"/>
      <c r="AP100" s="201"/>
      <c r="AQ100" s="201"/>
      <c r="AR100" s="201"/>
      <c r="AS100" s="201"/>
      <c r="AT100" s="201"/>
      <c r="AU100" s="201"/>
      <c r="AV100" s="201"/>
    </row>
    <row r="101" spans="1:48" s="2" customFormat="1" ht="18.75" customHeight="1" x14ac:dyDescent="0.25">
      <c r="A101" s="29"/>
      <c r="B101" s="138"/>
      <c r="C101" s="138"/>
      <c r="D101" s="138"/>
      <c r="E101" s="138"/>
      <c r="F101" s="138"/>
      <c r="G101" s="138"/>
      <c r="H101" s="138"/>
      <c r="I101" s="138"/>
      <c r="J101" s="138"/>
      <c r="K101" s="138"/>
      <c r="L101" s="138"/>
      <c r="M101" s="138"/>
      <c r="N101" s="138"/>
      <c r="O101" s="138"/>
      <c r="P101" s="138"/>
      <c r="Q101" s="138"/>
      <c r="R101" s="138"/>
      <c r="S101" s="138"/>
      <c r="T101" s="138"/>
      <c r="U101" s="138"/>
      <c r="V101" s="202">
        <v>2009</v>
      </c>
      <c r="W101" s="202">
        <v>2011</v>
      </c>
      <c r="X101" s="202">
        <v>2013</v>
      </c>
      <c r="Y101" s="202">
        <v>2015</v>
      </c>
      <c r="Z101" s="202">
        <v>2017</v>
      </c>
      <c r="AA101" s="202">
        <v>2019</v>
      </c>
      <c r="AB101" s="202">
        <v>2021</v>
      </c>
      <c r="AC101" s="202">
        <v>2023</v>
      </c>
      <c r="AD101" s="202">
        <v>2025</v>
      </c>
      <c r="AE101" s="202">
        <v>2009</v>
      </c>
      <c r="AF101" s="202">
        <v>2011</v>
      </c>
      <c r="AG101" s="202">
        <v>2013</v>
      </c>
      <c r="AH101" s="202">
        <v>2015</v>
      </c>
      <c r="AI101" s="202">
        <v>2017</v>
      </c>
      <c r="AJ101" s="202">
        <v>2019</v>
      </c>
      <c r="AK101" s="202">
        <v>2021</v>
      </c>
      <c r="AL101" s="202">
        <v>2023</v>
      </c>
      <c r="AM101" s="202">
        <v>2025</v>
      </c>
      <c r="AN101" s="36">
        <v>2009</v>
      </c>
      <c r="AO101" s="36">
        <v>2011</v>
      </c>
      <c r="AP101" s="36">
        <v>2013</v>
      </c>
      <c r="AQ101" s="36">
        <v>2015</v>
      </c>
      <c r="AR101" s="36">
        <v>2017</v>
      </c>
      <c r="AS101" s="36">
        <v>2019</v>
      </c>
      <c r="AT101" s="36">
        <v>2021</v>
      </c>
      <c r="AU101" s="36">
        <v>2023</v>
      </c>
      <c r="AV101" s="36">
        <v>2025</v>
      </c>
    </row>
    <row r="102" spans="1:48" s="2" customFormat="1" ht="18.75" customHeight="1" x14ac:dyDescent="0.25">
      <c r="A102" s="38">
        <v>25</v>
      </c>
      <c r="B102" s="139" t="s">
        <v>132</v>
      </c>
      <c r="C102" s="140"/>
      <c r="D102" s="140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41">
        <v>0.1501416430594901</v>
      </c>
      <c r="W102" s="41">
        <v>0.12987012987012986</v>
      </c>
      <c r="X102" s="41">
        <v>0.10541310541310542</v>
      </c>
      <c r="Y102" s="41">
        <v>9.9337748344370855E-2</v>
      </c>
      <c r="Z102" s="41">
        <v>0.1103202846975089</v>
      </c>
      <c r="AA102" s="41">
        <v>0.14098360655737704</v>
      </c>
      <c r="AB102" s="41">
        <v>0.10112359550561797</v>
      </c>
      <c r="AC102" s="41">
        <f>[1]GLOBAL!AI147</f>
        <v>0.12857142857142856</v>
      </c>
      <c r="AD102" s="41">
        <v>0.11501597444089456</v>
      </c>
      <c r="AE102" s="41">
        <v>0.80736543909348402</v>
      </c>
      <c r="AF102" s="41">
        <v>0.87012987012987009</v>
      </c>
      <c r="AG102" s="41">
        <v>0.89458689458689455</v>
      </c>
      <c r="AH102" s="41">
        <v>0.90066225165562919</v>
      </c>
      <c r="AI102" s="41">
        <v>0.88967971530249113</v>
      </c>
      <c r="AJ102" s="41">
        <v>0.85901639344262293</v>
      </c>
      <c r="AK102" s="41">
        <v>0.898876404494382</v>
      </c>
      <c r="AL102" s="41">
        <f>[1]GLOBAL!AJ147</f>
        <v>0.87142857142857144</v>
      </c>
      <c r="AM102" s="41">
        <v>0.88498402555910538</v>
      </c>
      <c r="AN102" s="203">
        <v>3.4023668639053262</v>
      </c>
      <c r="AO102" s="203">
        <v>3.5194805194805188</v>
      </c>
      <c r="AP102" s="213">
        <v>3.5954415954415966</v>
      </c>
      <c r="AQ102" s="45">
        <v>3.61</v>
      </c>
      <c r="AR102" s="45">
        <v>3.57</v>
      </c>
      <c r="AS102" s="45">
        <v>3.64</v>
      </c>
      <c r="AT102" s="45">
        <v>3.68</v>
      </c>
      <c r="AU102" s="45">
        <f>[1]GLOBAL!AK147</f>
        <v>3.81</v>
      </c>
      <c r="AV102" s="45">
        <v>3.82</v>
      </c>
    </row>
    <row r="103" spans="1:48" s="2" customFormat="1" ht="18.75" customHeight="1" x14ac:dyDescent="0.25">
      <c r="A103" s="38">
        <v>26</v>
      </c>
      <c r="B103" s="139" t="s">
        <v>134</v>
      </c>
      <c r="C103" s="140"/>
      <c r="D103" s="140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41">
        <v>0.11048158640226628</v>
      </c>
      <c r="W103" s="41">
        <v>0.11917098445595854</v>
      </c>
      <c r="X103" s="41">
        <v>0.10227272727272728</v>
      </c>
      <c r="Y103" s="41">
        <v>7.5163398692810454E-2</v>
      </c>
      <c r="Z103" s="41">
        <v>9.5744680851063829E-2</v>
      </c>
      <c r="AA103" s="41">
        <v>0.12703583061889251</v>
      </c>
      <c r="AB103" s="41">
        <v>0.10335195530726257</v>
      </c>
      <c r="AC103" s="41">
        <f>[1]GLOBAL!AI148</f>
        <v>0.12014134275618374</v>
      </c>
      <c r="AD103" s="41">
        <v>8.0128205128205135E-2</v>
      </c>
      <c r="AE103" s="41">
        <v>0.85552407932011332</v>
      </c>
      <c r="AF103" s="41">
        <v>0.88082901554404147</v>
      </c>
      <c r="AG103" s="41">
        <v>0.89772727272727271</v>
      </c>
      <c r="AH103" s="41">
        <v>0.92483660130718959</v>
      </c>
      <c r="AI103" s="41">
        <v>0.9042553191489362</v>
      </c>
      <c r="AJ103" s="41">
        <v>0.87296416938110755</v>
      </c>
      <c r="AK103" s="41">
        <v>0.8966480446927374</v>
      </c>
      <c r="AL103" s="41">
        <f>[1]GLOBAL!AJ148</f>
        <v>0.87985865724381629</v>
      </c>
      <c r="AM103" s="41">
        <v>0.91987179487179482</v>
      </c>
      <c r="AN103" s="203">
        <v>3.4956011730205248</v>
      </c>
      <c r="AO103" s="203">
        <v>3.6036269430051795</v>
      </c>
      <c r="AP103" s="213">
        <v>3.6249999999999991</v>
      </c>
      <c r="AQ103" s="45">
        <v>3.67</v>
      </c>
      <c r="AR103" s="45">
        <v>3.65</v>
      </c>
      <c r="AS103" s="45">
        <v>3.73</v>
      </c>
      <c r="AT103" s="45">
        <v>3.72</v>
      </c>
      <c r="AU103" s="45">
        <f>[1]GLOBAL!AK148</f>
        <v>3.89</v>
      </c>
      <c r="AV103" s="45">
        <v>3.99</v>
      </c>
    </row>
    <row r="104" spans="1:48" s="2" customFormat="1" ht="18.75" x14ac:dyDescent="0.25">
      <c r="A104" s="38">
        <v>27</v>
      </c>
      <c r="B104" s="139" t="s">
        <v>136</v>
      </c>
      <c r="C104" s="140"/>
      <c r="D104" s="140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41">
        <v>0.1643059490084986</v>
      </c>
      <c r="W104" s="41">
        <v>0.1421188630490956</v>
      </c>
      <c r="X104" s="41">
        <v>0.14772727272727273</v>
      </c>
      <c r="Y104" s="41">
        <v>0.12459016393442623</v>
      </c>
      <c r="Z104" s="41">
        <v>0.11428571428571428</v>
      </c>
      <c r="AA104" s="41">
        <v>0.13398692810457516</v>
      </c>
      <c r="AB104" s="41">
        <v>9.4182825484764546E-2</v>
      </c>
      <c r="AC104" s="41">
        <f>[1]GLOBAL!AI149</f>
        <v>0.1003584229390681</v>
      </c>
      <c r="AD104" s="41">
        <v>8.5443037974683542E-2</v>
      </c>
      <c r="AE104" s="41">
        <v>0.77337110481586402</v>
      </c>
      <c r="AF104" s="41">
        <v>0.8578811369509044</v>
      </c>
      <c r="AG104" s="41">
        <v>0.85227272727272729</v>
      </c>
      <c r="AH104" s="41">
        <v>0.87540983606557377</v>
      </c>
      <c r="AI104" s="41">
        <v>0.88571428571428568</v>
      </c>
      <c r="AJ104" s="41">
        <v>0.86601307189542487</v>
      </c>
      <c r="AK104" s="41">
        <v>0.90581717451523547</v>
      </c>
      <c r="AL104" s="41">
        <f>[1]GLOBAL!AJ149</f>
        <v>0.89964157706093195</v>
      </c>
      <c r="AM104" s="41">
        <v>0.91455696202531644</v>
      </c>
      <c r="AN104" s="203">
        <v>3.4622356495468285</v>
      </c>
      <c r="AO104" s="203">
        <v>3.6382428940568468</v>
      </c>
      <c r="AP104" s="213">
        <v>3.5937499999999996</v>
      </c>
      <c r="AQ104" s="45">
        <v>3.71</v>
      </c>
      <c r="AR104" s="45">
        <v>3.74</v>
      </c>
      <c r="AS104" s="45">
        <v>3.83</v>
      </c>
      <c r="AT104" s="45">
        <v>3.81</v>
      </c>
      <c r="AU104" s="45">
        <f>[1]GLOBAL!AK149</f>
        <v>4.09</v>
      </c>
      <c r="AV104" s="45">
        <v>4.13</v>
      </c>
    </row>
    <row r="105" spans="1:48" s="2" customFormat="1" ht="18.75" customHeight="1" x14ac:dyDescent="0.25">
      <c r="A105" s="38">
        <v>28</v>
      </c>
      <c r="B105" s="139" t="s">
        <v>138</v>
      </c>
      <c r="C105" s="140"/>
      <c r="D105" s="140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  <c r="V105" s="41">
        <v>9.3484419263456089E-2</v>
      </c>
      <c r="W105" s="41">
        <v>7.2538860103626937E-2</v>
      </c>
      <c r="X105" s="41">
        <v>8.2857142857142851E-2</v>
      </c>
      <c r="Y105" s="41">
        <v>6.8627450980392163E-2</v>
      </c>
      <c r="Z105" s="41">
        <v>8.8339222614840993E-2</v>
      </c>
      <c r="AA105" s="41">
        <v>0.10423452768729642</v>
      </c>
      <c r="AB105" s="41">
        <v>9.1922005571030641E-2</v>
      </c>
      <c r="AC105" s="41">
        <f>[1]GLOBAL!AI150</f>
        <v>8.8652482269503549E-2</v>
      </c>
      <c r="AD105" s="41">
        <v>7.5949367088607597E-2</v>
      </c>
      <c r="AE105" s="41">
        <v>0.85835694050991507</v>
      </c>
      <c r="AF105" s="41">
        <v>0.92746113989637302</v>
      </c>
      <c r="AG105" s="41">
        <v>0.91714285714285715</v>
      </c>
      <c r="AH105" s="41">
        <v>0.93137254901960786</v>
      </c>
      <c r="AI105" s="41">
        <v>0.91166077738515905</v>
      </c>
      <c r="AJ105" s="41">
        <v>0.89576547231270354</v>
      </c>
      <c r="AK105" s="41">
        <v>0.9080779944289693</v>
      </c>
      <c r="AL105" s="41">
        <f>[1]GLOBAL!AJ150</f>
        <v>0.91134751773049649</v>
      </c>
      <c r="AM105" s="41">
        <v>0.92405063291139244</v>
      </c>
      <c r="AN105" s="203">
        <v>3.7172619047619082</v>
      </c>
      <c r="AO105" s="203">
        <v>3.8367875647668379</v>
      </c>
      <c r="AP105" s="213">
        <v>3.8428571428571421</v>
      </c>
      <c r="AQ105" s="45">
        <v>3.86</v>
      </c>
      <c r="AR105" s="45">
        <v>3.86</v>
      </c>
      <c r="AS105" s="45">
        <v>3.91</v>
      </c>
      <c r="AT105" s="45">
        <v>3.82</v>
      </c>
      <c r="AU105" s="45">
        <f>[1]GLOBAL!AK150</f>
        <v>4.1100000000000003</v>
      </c>
      <c r="AV105" s="45">
        <v>4.17</v>
      </c>
    </row>
    <row r="106" spans="1:48" s="2" customFormat="1" ht="18.75" customHeight="1" x14ac:dyDescent="0.25">
      <c r="A106" s="38">
        <v>29</v>
      </c>
      <c r="B106" s="139" t="s">
        <v>140</v>
      </c>
      <c r="C106" s="140"/>
      <c r="D106" s="140"/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 s="41">
        <v>0.21813031161473087</v>
      </c>
      <c r="W106" s="41">
        <v>0.15104166666666666</v>
      </c>
      <c r="X106" s="41">
        <v>0.1623931623931624</v>
      </c>
      <c r="Y106" s="41">
        <v>0.13945578231292516</v>
      </c>
      <c r="Z106" s="41">
        <v>0.12318840579710146</v>
      </c>
      <c r="AA106" s="41">
        <v>0.16271186440677965</v>
      </c>
      <c r="AB106" s="41">
        <v>7.6696165191740412E-2</v>
      </c>
      <c r="AC106" s="41">
        <f>[1]GLOBAL!AI151</f>
        <v>0.18081180811808117</v>
      </c>
      <c r="AD106" s="41">
        <v>0.16065573770491803</v>
      </c>
      <c r="AE106" s="41">
        <v>0.75070821529745047</v>
      </c>
      <c r="AF106" s="41">
        <v>0.84895833333333337</v>
      </c>
      <c r="AG106" s="41">
        <v>0.83760683760683763</v>
      </c>
      <c r="AH106" s="41">
        <v>0.86054421768707479</v>
      </c>
      <c r="AI106" s="41">
        <v>0.87681159420289856</v>
      </c>
      <c r="AJ106" s="41">
        <v>0.83728813559322035</v>
      </c>
      <c r="AK106" s="41">
        <v>0.92330383480825962</v>
      </c>
      <c r="AL106" s="41">
        <f>[1]GLOBAL!AJ151</f>
        <v>0.81918819188191883</v>
      </c>
      <c r="AM106" s="41">
        <v>0.83934426229508197</v>
      </c>
      <c r="AN106" s="203">
        <v>3.1783625730994149</v>
      </c>
      <c r="AO106" s="203">
        <v>3.3723958333333326</v>
      </c>
      <c r="AP106" s="213">
        <v>3.4216524216524218</v>
      </c>
      <c r="AQ106" s="45">
        <v>3.39</v>
      </c>
      <c r="AR106" s="45">
        <v>3.41</v>
      </c>
      <c r="AS106" s="45">
        <v>3.53</v>
      </c>
      <c r="AT106" s="45">
        <v>3.72</v>
      </c>
      <c r="AU106" s="45">
        <f>[1]GLOBAL!AK151</f>
        <v>3.56</v>
      </c>
      <c r="AV106" s="45">
        <v>3.56</v>
      </c>
    </row>
    <row r="107" spans="1:48" s="208" customFormat="1" ht="18.75" customHeight="1" x14ac:dyDescent="0.25">
      <c r="A107" s="156" t="s">
        <v>142</v>
      </c>
      <c r="B107" s="157"/>
      <c r="C107" s="157"/>
      <c r="D107" s="157"/>
      <c r="E107" s="157"/>
      <c r="F107" s="157"/>
      <c r="G107" s="157"/>
      <c r="H107" s="157"/>
      <c r="I107" s="157"/>
      <c r="J107" s="157"/>
      <c r="K107" s="157"/>
      <c r="L107" s="157"/>
      <c r="M107" s="157"/>
      <c r="N107" s="157"/>
      <c r="O107" s="157"/>
      <c r="P107" s="157"/>
      <c r="Q107" s="157"/>
      <c r="R107" s="157"/>
      <c r="S107" s="157"/>
      <c r="T107" s="157"/>
      <c r="U107" s="158"/>
      <c r="V107" s="204">
        <v>0.14730878186968838</v>
      </c>
      <c r="W107" s="204">
        <v>0.1229253112033195</v>
      </c>
      <c r="X107" s="204">
        <v>0.12015945330296128</v>
      </c>
      <c r="Y107" s="204">
        <v>0.10112359550561797</v>
      </c>
      <c r="Z107" s="204">
        <v>0.10627674750356633</v>
      </c>
      <c r="AA107" s="204">
        <v>0.13355263157894737</v>
      </c>
      <c r="AB107" s="204">
        <v>9.3626621545403271E-2</v>
      </c>
      <c r="AC107" s="204">
        <f>[1]GLOBAL!AI152</f>
        <v>0.12329749103942653</v>
      </c>
      <c r="AD107" s="204">
        <v>0.10307298335467349</v>
      </c>
      <c r="AE107" s="204">
        <v>0.80906515580736549</v>
      </c>
      <c r="AF107" s="204">
        <v>0.87707468879668049</v>
      </c>
      <c r="AG107" s="204">
        <v>0.87984054669703871</v>
      </c>
      <c r="AH107" s="204">
        <v>0.898876404494382</v>
      </c>
      <c r="AI107" s="204">
        <v>0.8937232524964337</v>
      </c>
      <c r="AJ107" s="204">
        <v>0.86644736842105263</v>
      </c>
      <c r="AK107" s="204">
        <v>0.90637337845459676</v>
      </c>
      <c r="AL107" s="204">
        <f>[1]GLOBAL!AJ152</f>
        <v>0.87670250896057345</v>
      </c>
      <c r="AM107" s="204">
        <v>0.89692701664532648</v>
      </c>
      <c r="AN107" s="205">
        <v>3.4511656328668012</v>
      </c>
      <c r="AO107" s="205">
        <v>3.5941067509285434</v>
      </c>
      <c r="AP107" s="211">
        <v>3.6157402319902316</v>
      </c>
      <c r="AQ107" s="211">
        <f>AVERAGE(AQ102:AQ106)</f>
        <v>3.6479999999999997</v>
      </c>
      <c r="AR107" s="211">
        <f>AVERAGE(AR102:AR106)</f>
        <v>3.6459999999999999</v>
      </c>
      <c r="AS107" s="211">
        <v>3.7280000000000002</v>
      </c>
      <c r="AT107" s="206">
        <v>3.75</v>
      </c>
      <c r="AU107" s="207">
        <f>[1]GLOBAL!AK152</f>
        <v>3.8919999999999995</v>
      </c>
      <c r="AV107" s="207">
        <v>3.9339999999999997</v>
      </c>
    </row>
    <row r="108" spans="1:48" s="2" customFormat="1" ht="18.75" customHeight="1" x14ac:dyDescent="0.25">
      <c r="A108" s="72"/>
      <c r="B108" s="73"/>
      <c r="C108" s="73"/>
      <c r="D108" s="29"/>
      <c r="E108" s="69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209"/>
      <c r="AR108" s="209"/>
    </row>
    <row r="109" spans="1:48" s="2" customFormat="1" ht="37.5" customHeight="1" x14ac:dyDescent="0.25">
      <c r="A109" s="29"/>
      <c r="B109" s="196" t="s">
        <v>145</v>
      </c>
      <c r="C109" s="196"/>
      <c r="D109" s="196"/>
      <c r="E109" s="196"/>
      <c r="F109" s="196"/>
      <c r="G109" s="196"/>
      <c r="H109" s="196"/>
      <c r="I109" s="196"/>
      <c r="J109" s="196"/>
      <c r="K109" s="196"/>
      <c r="L109" s="196"/>
      <c r="M109" s="196"/>
      <c r="N109" s="196"/>
      <c r="O109" s="196"/>
      <c r="P109" s="196"/>
      <c r="Q109" s="196"/>
      <c r="R109" s="196"/>
      <c r="S109" s="196"/>
      <c r="T109" s="196"/>
      <c r="U109" s="196"/>
      <c r="V109" s="197" t="s">
        <v>234</v>
      </c>
      <c r="W109" s="198"/>
      <c r="X109" s="198"/>
      <c r="Y109" s="198"/>
      <c r="Z109" s="198"/>
      <c r="AA109" s="198"/>
      <c r="AB109" s="198"/>
      <c r="AC109" s="198"/>
      <c r="AD109" s="199"/>
      <c r="AE109" s="197" t="s">
        <v>235</v>
      </c>
      <c r="AF109" s="198"/>
      <c r="AG109" s="198"/>
      <c r="AH109" s="198"/>
      <c r="AI109" s="198"/>
      <c r="AJ109" s="198"/>
      <c r="AK109" s="198"/>
      <c r="AL109" s="198"/>
      <c r="AM109" s="199"/>
      <c r="AN109" s="200" t="s">
        <v>53</v>
      </c>
      <c r="AO109" s="201"/>
      <c r="AP109" s="201"/>
      <c r="AQ109" s="201"/>
      <c r="AR109" s="201"/>
      <c r="AS109" s="201"/>
      <c r="AT109" s="201"/>
      <c r="AU109" s="201"/>
      <c r="AV109" s="201"/>
    </row>
    <row r="110" spans="1:48" s="2" customFormat="1" ht="18.75" customHeight="1" x14ac:dyDescent="0.25">
      <c r="A110" s="29"/>
      <c r="B110" s="138"/>
      <c r="C110" s="138"/>
      <c r="D110" s="138"/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138"/>
      <c r="U110" s="138"/>
      <c r="V110" s="202">
        <v>2009</v>
      </c>
      <c r="W110" s="202">
        <v>2011</v>
      </c>
      <c r="X110" s="202">
        <v>2013</v>
      </c>
      <c r="Y110" s="202">
        <v>2015</v>
      </c>
      <c r="Z110" s="202">
        <v>2017</v>
      </c>
      <c r="AA110" s="202">
        <v>2019</v>
      </c>
      <c r="AB110" s="202">
        <v>2021</v>
      </c>
      <c r="AC110" s="202">
        <v>2023</v>
      </c>
      <c r="AD110" s="202">
        <v>2025</v>
      </c>
      <c r="AE110" s="202">
        <v>2009</v>
      </c>
      <c r="AF110" s="202">
        <v>2011</v>
      </c>
      <c r="AG110" s="202">
        <v>2013</v>
      </c>
      <c r="AH110" s="202">
        <v>2015</v>
      </c>
      <c r="AI110" s="202">
        <v>2017</v>
      </c>
      <c r="AJ110" s="202">
        <v>2019</v>
      </c>
      <c r="AK110" s="202">
        <v>2021</v>
      </c>
      <c r="AL110" s="202">
        <v>2023</v>
      </c>
      <c r="AM110" s="202">
        <v>2025</v>
      </c>
      <c r="AN110" s="36">
        <v>2009</v>
      </c>
      <c r="AO110" s="36">
        <v>2011</v>
      </c>
      <c r="AP110" s="36">
        <v>2013</v>
      </c>
      <c r="AQ110" s="36">
        <v>2015</v>
      </c>
      <c r="AR110" s="36">
        <v>2017</v>
      </c>
      <c r="AS110" s="36">
        <v>2019</v>
      </c>
      <c r="AT110" s="36">
        <v>2021</v>
      </c>
      <c r="AU110" s="36">
        <v>2023</v>
      </c>
      <c r="AV110" s="36">
        <v>2025</v>
      </c>
    </row>
    <row r="111" spans="1:48" s="2" customFormat="1" ht="24" customHeight="1" x14ac:dyDescent="0.25">
      <c r="A111" s="38">
        <v>30</v>
      </c>
      <c r="B111" s="139" t="s">
        <v>147</v>
      </c>
      <c r="C111" s="140"/>
      <c r="D111" s="140"/>
      <c r="E111" s="140"/>
      <c r="F111" s="140"/>
      <c r="G111" s="140"/>
      <c r="H111" s="140"/>
      <c r="I111" s="140"/>
      <c r="J111" s="140"/>
      <c r="K111" s="140"/>
      <c r="L111" s="140"/>
      <c r="M111" s="140"/>
      <c r="N111" s="140"/>
      <c r="O111" s="140"/>
      <c r="P111" s="140"/>
      <c r="Q111" s="140"/>
      <c r="R111" s="140"/>
      <c r="S111" s="140"/>
      <c r="T111" s="140"/>
      <c r="U111" s="140"/>
      <c r="V111" s="41">
        <v>0.53257790368271951</v>
      </c>
      <c r="W111" s="41">
        <v>0.46478873239436619</v>
      </c>
      <c r="X111" s="41">
        <v>0.58950617283950613</v>
      </c>
      <c r="Y111" s="41">
        <v>0.48398576512455516</v>
      </c>
      <c r="Z111" s="41">
        <v>0.57358490566037734</v>
      </c>
      <c r="AA111" s="41">
        <v>0.43416370106761565</v>
      </c>
      <c r="AB111" s="41">
        <v>0.37920489296636084</v>
      </c>
      <c r="AC111" s="41">
        <f>[1]GLOBAL!AI155</f>
        <v>0.41221374045801529</v>
      </c>
      <c r="AD111" s="41">
        <v>0.33666666666666667</v>
      </c>
      <c r="AE111" s="41">
        <v>0.40226628895184136</v>
      </c>
      <c r="AF111" s="41">
        <v>0.53521126760563376</v>
      </c>
      <c r="AG111" s="41">
        <v>0.41049382716049382</v>
      </c>
      <c r="AH111" s="41">
        <v>0.51601423487544484</v>
      </c>
      <c r="AI111" s="41">
        <v>0.42641509433962266</v>
      </c>
      <c r="AJ111" s="41">
        <v>0.5658362989323843</v>
      </c>
      <c r="AK111" s="41">
        <v>0.62079510703363916</v>
      </c>
      <c r="AL111" s="41">
        <f>[1]GLOBAL!AJ155</f>
        <v>0.58778625954198471</v>
      </c>
      <c r="AM111" s="41">
        <v>0.66333333333333333</v>
      </c>
      <c r="AN111" s="203">
        <v>2.3606060606060622</v>
      </c>
      <c r="AO111" s="203">
        <v>2.650704225352114</v>
      </c>
      <c r="AP111" s="213">
        <v>2.3209876543209891</v>
      </c>
      <c r="AQ111" s="45">
        <v>2.5299999999999998</v>
      </c>
      <c r="AR111" s="45">
        <v>2.39</v>
      </c>
      <c r="AS111" s="45">
        <v>2.67</v>
      </c>
      <c r="AT111" s="45">
        <v>2.91</v>
      </c>
      <c r="AU111" s="45">
        <f>[1]GLOBAL!AK155</f>
        <v>2.76</v>
      </c>
      <c r="AV111" s="45">
        <v>2.95</v>
      </c>
    </row>
    <row r="112" spans="1:48" s="2" customFormat="1" ht="18.75" x14ac:dyDescent="0.25">
      <c r="A112" s="38">
        <v>31</v>
      </c>
      <c r="B112" s="139" t="s">
        <v>149</v>
      </c>
      <c r="C112" s="140"/>
      <c r="D112" s="140"/>
      <c r="E112" s="140"/>
      <c r="F112" s="140"/>
      <c r="G112" s="140"/>
      <c r="H112" s="140"/>
      <c r="I112" s="140"/>
      <c r="J112" s="140"/>
      <c r="K112" s="140"/>
      <c r="L112" s="140"/>
      <c r="M112" s="140"/>
      <c r="N112" s="140"/>
      <c r="O112" s="140"/>
      <c r="P112" s="140"/>
      <c r="Q112" s="140"/>
      <c r="R112" s="140"/>
      <c r="S112" s="140"/>
      <c r="T112" s="140"/>
      <c r="U112" s="140"/>
      <c r="V112" s="41">
        <v>0.61189801699716717</v>
      </c>
      <c r="W112" s="41">
        <v>0.6495726495726496</v>
      </c>
      <c r="X112" s="41">
        <v>0.65312499999999996</v>
      </c>
      <c r="Y112" s="41">
        <v>0.48275862068965519</v>
      </c>
      <c r="Z112" s="41">
        <v>0.5567765567765568</v>
      </c>
      <c r="AA112" s="41">
        <v>0.42657342657342656</v>
      </c>
      <c r="AB112" s="41">
        <v>0.39701492537313432</v>
      </c>
      <c r="AC112" s="41">
        <f>[1]GLOBAL!AI156</f>
        <v>0.42803030303030304</v>
      </c>
      <c r="AD112" s="41">
        <v>0.32907348242811502</v>
      </c>
      <c r="AE112" s="41">
        <v>0.31444759206798867</v>
      </c>
      <c r="AF112" s="41">
        <v>0.3504273504273504</v>
      </c>
      <c r="AG112" s="41">
        <v>0.34687499999999999</v>
      </c>
      <c r="AH112" s="41">
        <v>0.51724137931034486</v>
      </c>
      <c r="AI112" s="41">
        <v>0.4432234432234432</v>
      </c>
      <c r="AJ112" s="41">
        <v>0.57342657342657344</v>
      </c>
      <c r="AK112" s="41">
        <v>0.60298507462686568</v>
      </c>
      <c r="AL112" s="41">
        <f>[1]GLOBAL!AJ156</f>
        <v>0.57196969696969702</v>
      </c>
      <c r="AM112" s="41">
        <v>0.67092651757188504</v>
      </c>
      <c r="AN112" s="203">
        <v>2.155963302752296</v>
      </c>
      <c r="AO112" s="203">
        <v>2.205128205128204</v>
      </c>
      <c r="AP112" s="213">
        <v>2.1125000000000012</v>
      </c>
      <c r="AQ112" s="45">
        <v>2.5299999999999998</v>
      </c>
      <c r="AR112" s="45">
        <v>2.42</v>
      </c>
      <c r="AS112" s="45">
        <v>2.68</v>
      </c>
      <c r="AT112" s="45">
        <v>2.85</v>
      </c>
      <c r="AU112" s="45">
        <f>[1]GLOBAL!AK156</f>
        <v>2.72</v>
      </c>
      <c r="AV112" s="45">
        <v>2.96</v>
      </c>
    </row>
    <row r="113" spans="1:48" s="2" customFormat="1" ht="18.75" customHeight="1" x14ac:dyDescent="0.25">
      <c r="A113" s="38">
        <v>32</v>
      </c>
      <c r="B113" s="139" t="s">
        <v>151</v>
      </c>
      <c r="C113" s="140"/>
      <c r="D113" s="140"/>
      <c r="E113" s="140"/>
      <c r="F113" s="140"/>
      <c r="G113" s="140"/>
      <c r="H113" s="140"/>
      <c r="I113" s="140"/>
      <c r="J113" s="140"/>
      <c r="K113" s="140"/>
      <c r="L113" s="140"/>
      <c r="M113" s="140"/>
      <c r="N113" s="140"/>
      <c r="O113" s="140"/>
      <c r="P113" s="140"/>
      <c r="Q113" s="140"/>
      <c r="R113" s="140"/>
      <c r="S113" s="140"/>
      <c r="T113" s="140"/>
      <c r="U113" s="140"/>
      <c r="V113" s="41">
        <v>0.35127478753541075</v>
      </c>
      <c r="W113" s="41">
        <v>0.26256983240223464</v>
      </c>
      <c r="X113" s="41">
        <v>0.34848484848484851</v>
      </c>
      <c r="Y113" s="41">
        <v>0.38275862068965516</v>
      </c>
      <c r="Z113" s="41">
        <v>0.43173431734317341</v>
      </c>
      <c r="AA113" s="41">
        <v>0.35231316725978645</v>
      </c>
      <c r="AB113" s="41">
        <v>0.33846153846153848</v>
      </c>
      <c r="AC113" s="41">
        <f>[1]GLOBAL!AI157</f>
        <v>0.38202247191011235</v>
      </c>
      <c r="AD113" s="41">
        <v>0.28382838283828382</v>
      </c>
      <c r="AE113" s="41">
        <v>0.60339943342776203</v>
      </c>
      <c r="AF113" s="41">
        <v>0.73743016759776536</v>
      </c>
      <c r="AG113" s="41">
        <v>0.65151515151515149</v>
      </c>
      <c r="AH113" s="41">
        <v>0.61724137931034484</v>
      </c>
      <c r="AI113" s="41">
        <v>0.56826568265682653</v>
      </c>
      <c r="AJ113" s="41">
        <v>0.64768683274021355</v>
      </c>
      <c r="AK113" s="41">
        <v>0.66153846153846152</v>
      </c>
      <c r="AL113" s="41">
        <f>[1]GLOBAL!AJ157</f>
        <v>0.6179775280898876</v>
      </c>
      <c r="AM113" s="41">
        <v>0.71617161716171618</v>
      </c>
      <c r="AN113" s="203">
        <v>2.8605341246290803</v>
      </c>
      <c r="AO113" s="203">
        <v>3.1955307262569819</v>
      </c>
      <c r="AP113" s="213">
        <v>3.0424242424242447</v>
      </c>
      <c r="AQ113" s="45">
        <v>2.84</v>
      </c>
      <c r="AR113" s="45">
        <v>2.75</v>
      </c>
      <c r="AS113" s="45">
        <v>2.88</v>
      </c>
      <c r="AT113" s="45">
        <v>3.01</v>
      </c>
      <c r="AU113" s="45">
        <f>[1]GLOBAL!AK157</f>
        <v>2.88</v>
      </c>
      <c r="AV113" s="45">
        <v>3.12</v>
      </c>
    </row>
    <row r="114" spans="1:48" s="2" customFormat="1" ht="18.75" customHeight="1" x14ac:dyDescent="0.25">
      <c r="A114" s="38">
        <v>33</v>
      </c>
      <c r="B114" s="139" t="s">
        <v>153</v>
      </c>
      <c r="C114" s="140"/>
      <c r="D114" s="140"/>
      <c r="E114" s="140"/>
      <c r="F114" s="140"/>
      <c r="G114" s="140"/>
      <c r="H114" s="140"/>
      <c r="I114" s="140"/>
      <c r="J114" s="140"/>
      <c r="K114" s="140"/>
      <c r="L114" s="140"/>
      <c r="M114" s="140"/>
      <c r="N114" s="140"/>
      <c r="O114" s="140"/>
      <c r="P114" s="140"/>
      <c r="Q114" s="140"/>
      <c r="R114" s="140"/>
      <c r="S114" s="140"/>
      <c r="T114" s="140"/>
      <c r="U114" s="140"/>
      <c r="V114" s="41">
        <v>0.48725212464589235</v>
      </c>
      <c r="W114" s="41">
        <v>0.38028169014084506</v>
      </c>
      <c r="X114" s="41">
        <v>0.45209580838323354</v>
      </c>
      <c r="Y114" s="41">
        <v>0.49128919860627179</v>
      </c>
      <c r="Z114" s="41">
        <v>0.53183520599250933</v>
      </c>
      <c r="AA114" s="41">
        <v>0.49090909090909091</v>
      </c>
      <c r="AB114" s="41">
        <v>0.38153846153846155</v>
      </c>
      <c r="AC114" s="41">
        <f>[1]GLOBAL!AI158</f>
        <v>0.47328244274809161</v>
      </c>
      <c r="AD114" s="41">
        <v>0.40594059405940597</v>
      </c>
      <c r="AE114" s="41">
        <v>0.46742209631728043</v>
      </c>
      <c r="AF114" s="41">
        <v>0.61971830985915488</v>
      </c>
      <c r="AG114" s="41">
        <v>0.54790419161676651</v>
      </c>
      <c r="AH114" s="41">
        <v>0.50871080139372826</v>
      </c>
      <c r="AI114" s="41">
        <v>0.46816479400749061</v>
      </c>
      <c r="AJ114" s="41">
        <v>0.50909090909090904</v>
      </c>
      <c r="AK114" s="41">
        <v>0.61846153846153851</v>
      </c>
      <c r="AL114" s="41">
        <f>[1]GLOBAL!AJ158</f>
        <v>0.52671755725190839</v>
      </c>
      <c r="AM114" s="41">
        <v>0.59405940594059403</v>
      </c>
      <c r="AN114" s="203">
        <v>2.4629080118694358</v>
      </c>
      <c r="AO114" s="203">
        <v>2.8816901408450706</v>
      </c>
      <c r="AP114" s="213">
        <v>2.7035928143712602</v>
      </c>
      <c r="AQ114" s="45">
        <v>2.6</v>
      </c>
      <c r="AR114" s="45">
        <v>2.46</v>
      </c>
      <c r="AS114" s="45">
        <v>2.57</v>
      </c>
      <c r="AT114" s="45">
        <v>2.83</v>
      </c>
      <c r="AU114" s="45">
        <f>[1]GLOBAL!AK158</f>
        <v>2.6</v>
      </c>
      <c r="AV114" s="45">
        <v>2.82</v>
      </c>
    </row>
    <row r="115" spans="1:48" s="2" customFormat="1" ht="18.75" customHeight="1" x14ac:dyDescent="0.25">
      <c r="A115" s="38">
        <v>34</v>
      </c>
      <c r="B115" s="139" t="s">
        <v>155</v>
      </c>
      <c r="C115" s="140"/>
      <c r="D115" s="140"/>
      <c r="E115" s="140"/>
      <c r="F115" s="140"/>
      <c r="G115" s="140"/>
      <c r="H115" s="140"/>
      <c r="I115" s="140"/>
      <c r="J115" s="140"/>
      <c r="K115" s="140"/>
      <c r="L115" s="140"/>
      <c r="M115" s="140"/>
      <c r="N115" s="140"/>
      <c r="O115" s="140"/>
      <c r="P115" s="140"/>
      <c r="Q115" s="140"/>
      <c r="R115" s="140"/>
      <c r="S115" s="140"/>
      <c r="T115" s="140"/>
      <c r="U115" s="140"/>
      <c r="V115" s="41">
        <v>0.39093484419263458</v>
      </c>
      <c r="W115" s="41">
        <v>0.2073170731707317</v>
      </c>
      <c r="X115" s="41">
        <v>0.20795107033639143</v>
      </c>
      <c r="Y115" s="41">
        <v>0.20833333333333334</v>
      </c>
      <c r="Z115" s="41">
        <v>0.23456790123456789</v>
      </c>
      <c r="AA115" s="41">
        <v>0.20472440944881889</v>
      </c>
      <c r="AB115" s="41">
        <v>0.20547945205479451</v>
      </c>
      <c r="AC115" s="41">
        <f>[1]GLOBAL!AI159</f>
        <v>0.21186440677966101</v>
      </c>
      <c r="AD115" s="41">
        <v>0.18411552346570398</v>
      </c>
      <c r="AE115" s="41">
        <v>0.52691218130311612</v>
      </c>
      <c r="AF115" s="41">
        <v>0.79268292682926833</v>
      </c>
      <c r="AG115" s="41">
        <v>0.79204892966360851</v>
      </c>
      <c r="AH115" s="41">
        <v>0.79166666666666663</v>
      </c>
      <c r="AI115" s="41">
        <v>0.76543209876543206</v>
      </c>
      <c r="AJ115" s="41">
        <v>0.79527559055118113</v>
      </c>
      <c r="AK115" s="41">
        <v>0.79452054794520544</v>
      </c>
      <c r="AL115" s="41">
        <f>[1]GLOBAL!AJ159</f>
        <v>0.78813559322033899</v>
      </c>
      <c r="AM115" s="41">
        <v>0.81588447653429608</v>
      </c>
      <c r="AN115" s="203">
        <v>2.706790123456789</v>
      </c>
      <c r="AO115" s="203">
        <v>3.4237804878048808</v>
      </c>
      <c r="AP115" s="213">
        <v>3.3501683501683486</v>
      </c>
      <c r="AQ115" s="45">
        <v>3.36</v>
      </c>
      <c r="AR115" s="45">
        <v>3.3</v>
      </c>
      <c r="AS115" s="45">
        <v>3.45</v>
      </c>
      <c r="AT115" s="45">
        <v>3.53</v>
      </c>
      <c r="AU115" s="45">
        <f>[1]GLOBAL!AK159</f>
        <v>3.47</v>
      </c>
      <c r="AV115" s="45">
        <v>3.58</v>
      </c>
    </row>
    <row r="116" spans="1:48" s="208" customFormat="1" ht="18.75" customHeight="1" x14ac:dyDescent="0.25">
      <c r="A116" s="156" t="s">
        <v>157</v>
      </c>
      <c r="B116" s="157"/>
      <c r="C116" s="157"/>
      <c r="D116" s="157"/>
      <c r="E116" s="157"/>
      <c r="F116" s="157"/>
      <c r="G116" s="157"/>
      <c r="H116" s="157"/>
      <c r="I116" s="157"/>
      <c r="J116" s="157"/>
      <c r="K116" s="157"/>
      <c r="L116" s="157"/>
      <c r="M116" s="157"/>
      <c r="N116" s="157"/>
      <c r="O116" s="157"/>
      <c r="P116" s="157"/>
      <c r="Q116" s="157"/>
      <c r="R116" s="157"/>
      <c r="S116" s="157"/>
      <c r="T116" s="157"/>
      <c r="U116" s="158"/>
      <c r="V116" s="204">
        <v>0.47478753541076485</v>
      </c>
      <c r="W116" s="204">
        <v>0.39496279336004581</v>
      </c>
      <c r="X116" s="204">
        <v>0.44892966360856268</v>
      </c>
      <c r="Y116" s="204">
        <v>0.41288951841359772</v>
      </c>
      <c r="Z116" s="204">
        <v>0.47005307050796058</v>
      </c>
      <c r="AA116" s="204">
        <v>0.38489469862018882</v>
      </c>
      <c r="AB116" s="204">
        <v>0.34351620947630923</v>
      </c>
      <c r="AC116" s="204">
        <f>[1]GLOBAL!AI160</f>
        <v>0.38497288923315259</v>
      </c>
      <c r="AD116" s="204">
        <v>0.31016042780748665</v>
      </c>
      <c r="AE116" s="204">
        <v>0.46288951841359771</v>
      </c>
      <c r="AF116" s="204">
        <v>0.60503720663995419</v>
      </c>
      <c r="AG116" s="204">
        <v>0.55107033639143732</v>
      </c>
      <c r="AH116" s="204">
        <v>0.58711048158640222</v>
      </c>
      <c r="AI116" s="204">
        <v>0.52994692949203948</v>
      </c>
      <c r="AJ116" s="204">
        <v>0.61510530137981123</v>
      </c>
      <c r="AK116" s="204">
        <v>0.65648379052369077</v>
      </c>
      <c r="AL116" s="204">
        <f>[1]GLOBAL!AJ160</f>
        <v>0.61502711076684735</v>
      </c>
      <c r="AM116" s="204">
        <v>0.68983957219251335</v>
      </c>
      <c r="AN116" s="205">
        <v>2.5093603246627327</v>
      </c>
      <c r="AO116" s="205">
        <v>2.8713667570774497</v>
      </c>
      <c r="AP116" s="211">
        <v>2.7059346122569687</v>
      </c>
      <c r="AQ116" s="211">
        <f>AVERAGE(AQ111:AQ115)</f>
        <v>2.7719999999999998</v>
      </c>
      <c r="AR116" s="211">
        <f>AVERAGE(AR111:AR115)</f>
        <v>2.6640000000000001</v>
      </c>
      <c r="AS116" s="211">
        <v>2.85</v>
      </c>
      <c r="AT116" s="206">
        <v>3.0259999999999998</v>
      </c>
      <c r="AU116" s="207">
        <f>[1]GLOBAL!AK160</f>
        <v>2.8860000000000001</v>
      </c>
      <c r="AV116" s="207">
        <v>3.0860000000000003</v>
      </c>
    </row>
    <row r="117" spans="1:48" s="2" customFormat="1" ht="18.75" customHeight="1" x14ac:dyDescent="0.25">
      <c r="A117" s="72"/>
      <c r="B117" s="73"/>
      <c r="C117" s="73"/>
      <c r="D117" s="29"/>
      <c r="E117" s="69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209"/>
      <c r="AR117" s="209"/>
    </row>
    <row r="118" spans="1:48" s="2" customFormat="1" ht="37.5" customHeight="1" x14ac:dyDescent="0.25">
      <c r="A118" s="29"/>
      <c r="B118" s="196" t="s">
        <v>160</v>
      </c>
      <c r="C118" s="196"/>
      <c r="D118" s="196"/>
      <c r="E118" s="196"/>
      <c r="F118" s="196"/>
      <c r="G118" s="196"/>
      <c r="H118" s="196"/>
      <c r="I118" s="196"/>
      <c r="J118" s="196"/>
      <c r="K118" s="196"/>
      <c r="L118" s="196"/>
      <c r="M118" s="196"/>
      <c r="N118" s="196"/>
      <c r="O118" s="196"/>
      <c r="P118" s="196"/>
      <c r="Q118" s="196"/>
      <c r="R118" s="196"/>
      <c r="S118" s="196"/>
      <c r="T118" s="196"/>
      <c r="U118" s="196"/>
      <c r="V118" s="197" t="s">
        <v>234</v>
      </c>
      <c r="W118" s="198"/>
      <c r="X118" s="198"/>
      <c r="Y118" s="198"/>
      <c r="Z118" s="198"/>
      <c r="AA118" s="198"/>
      <c r="AB118" s="198"/>
      <c r="AC118" s="198"/>
      <c r="AD118" s="199"/>
      <c r="AE118" s="197" t="s">
        <v>235</v>
      </c>
      <c r="AF118" s="198"/>
      <c r="AG118" s="198"/>
      <c r="AH118" s="198"/>
      <c r="AI118" s="198"/>
      <c r="AJ118" s="198"/>
      <c r="AK118" s="198"/>
      <c r="AL118" s="198"/>
      <c r="AM118" s="199"/>
      <c r="AN118" s="200" t="s">
        <v>53</v>
      </c>
      <c r="AO118" s="201"/>
      <c r="AP118" s="201"/>
      <c r="AQ118" s="201"/>
      <c r="AR118" s="201"/>
      <c r="AS118" s="201"/>
      <c r="AT118" s="201"/>
      <c r="AU118" s="201"/>
      <c r="AV118" s="201"/>
    </row>
    <row r="119" spans="1:48" s="2" customFormat="1" ht="18.75" customHeight="1" x14ac:dyDescent="0.25">
      <c r="A119" s="29"/>
      <c r="B119" s="138"/>
      <c r="C119" s="138"/>
      <c r="D119" s="138"/>
      <c r="E119" s="138"/>
      <c r="F119" s="138"/>
      <c r="G119" s="138"/>
      <c r="H119" s="138"/>
      <c r="I119" s="138"/>
      <c r="J119" s="138"/>
      <c r="K119" s="138"/>
      <c r="L119" s="138"/>
      <c r="M119" s="138"/>
      <c r="N119" s="138"/>
      <c r="O119" s="138"/>
      <c r="P119" s="138"/>
      <c r="Q119" s="138"/>
      <c r="R119" s="138"/>
      <c r="S119" s="138"/>
      <c r="T119" s="138"/>
      <c r="U119" s="138"/>
      <c r="V119" s="202">
        <v>2009</v>
      </c>
      <c r="W119" s="202">
        <v>2011</v>
      </c>
      <c r="X119" s="202">
        <v>2013</v>
      </c>
      <c r="Y119" s="202">
        <v>2015</v>
      </c>
      <c r="Z119" s="202">
        <v>2017</v>
      </c>
      <c r="AA119" s="202">
        <v>2019</v>
      </c>
      <c r="AB119" s="202">
        <v>2021</v>
      </c>
      <c r="AC119" s="202">
        <v>2023</v>
      </c>
      <c r="AD119" s="202">
        <v>2025</v>
      </c>
      <c r="AE119" s="202">
        <v>2009</v>
      </c>
      <c r="AF119" s="202">
        <v>2011</v>
      </c>
      <c r="AG119" s="202">
        <v>2013</v>
      </c>
      <c r="AH119" s="202">
        <v>2015</v>
      </c>
      <c r="AI119" s="202">
        <v>2017</v>
      </c>
      <c r="AJ119" s="202">
        <v>2019</v>
      </c>
      <c r="AK119" s="202">
        <v>2021</v>
      </c>
      <c r="AL119" s="202">
        <v>2023</v>
      </c>
      <c r="AM119" s="202">
        <v>2025</v>
      </c>
      <c r="AN119" s="36">
        <v>2009</v>
      </c>
      <c r="AO119" s="36">
        <v>2011</v>
      </c>
      <c r="AP119" s="36">
        <v>2013</v>
      </c>
      <c r="AQ119" s="36">
        <v>2015</v>
      </c>
      <c r="AR119" s="36">
        <v>2017</v>
      </c>
      <c r="AS119" s="36">
        <v>2019</v>
      </c>
      <c r="AT119" s="36">
        <v>2021</v>
      </c>
      <c r="AU119" s="36">
        <v>2023</v>
      </c>
      <c r="AV119" s="36">
        <v>2025</v>
      </c>
    </row>
    <row r="120" spans="1:48" s="2" customFormat="1" ht="18.75" customHeight="1" x14ac:dyDescent="0.25">
      <c r="A120" s="38">
        <v>35</v>
      </c>
      <c r="B120" s="139" t="s">
        <v>162</v>
      </c>
      <c r="C120" s="140"/>
      <c r="D120" s="140"/>
      <c r="E120" s="140"/>
      <c r="F120" s="140"/>
      <c r="G120" s="140"/>
      <c r="H120" s="140"/>
      <c r="I120" s="140"/>
      <c r="J120" s="140"/>
      <c r="K120" s="140"/>
      <c r="L120" s="140"/>
      <c r="M120" s="140"/>
      <c r="N120" s="140"/>
      <c r="O120" s="140"/>
      <c r="P120" s="140"/>
      <c r="Q120" s="140"/>
      <c r="R120" s="140"/>
      <c r="S120" s="140"/>
      <c r="T120" s="140"/>
      <c r="U120" s="140"/>
      <c r="V120" s="41">
        <v>0.21813031161473087</v>
      </c>
      <c r="W120" s="41">
        <v>0.25966850828729282</v>
      </c>
      <c r="X120" s="41">
        <v>0.30930930930930933</v>
      </c>
      <c r="Y120" s="41">
        <v>0.21070234113712374</v>
      </c>
      <c r="Z120" s="41">
        <v>0.18345323741007194</v>
      </c>
      <c r="AA120" s="41">
        <v>0.1118421052631579</v>
      </c>
      <c r="AB120" s="41">
        <v>0.14285714285714285</v>
      </c>
      <c r="AC120" s="41">
        <f>[1]GLOBAL!AI163</f>
        <v>0.16845878136200718</v>
      </c>
      <c r="AD120" s="41">
        <v>0.17197452229299362</v>
      </c>
      <c r="AE120" s="41">
        <v>0.73937677053824358</v>
      </c>
      <c r="AF120" s="41">
        <v>0.74033149171270718</v>
      </c>
      <c r="AG120" s="41">
        <v>0.69069069069069067</v>
      </c>
      <c r="AH120" s="41">
        <v>0.78929765886287628</v>
      </c>
      <c r="AI120" s="41">
        <v>0.81654676258992809</v>
      </c>
      <c r="AJ120" s="41">
        <v>0.88815789473684215</v>
      </c>
      <c r="AK120" s="41">
        <v>0.8571428571428571</v>
      </c>
      <c r="AL120" s="41">
        <f>[1]GLOBAL!AJ163</f>
        <v>0.8315412186379928</v>
      </c>
      <c r="AM120" s="41">
        <v>0.82802547770700641</v>
      </c>
      <c r="AN120" s="203">
        <v>3.1656804733727819</v>
      </c>
      <c r="AO120" s="203">
        <v>3.0911602209944764</v>
      </c>
      <c r="AP120" s="213">
        <v>2.912912912912915</v>
      </c>
      <c r="AQ120" s="45">
        <v>3.22</v>
      </c>
      <c r="AR120" s="45">
        <v>3.31</v>
      </c>
      <c r="AS120" s="45">
        <v>3.56</v>
      </c>
      <c r="AT120" s="45">
        <v>3.67</v>
      </c>
      <c r="AU120" s="45">
        <f>[1]GLOBAL!AK163</f>
        <v>3.46</v>
      </c>
      <c r="AV120" s="45">
        <v>3.61</v>
      </c>
    </row>
    <row r="121" spans="1:48" s="2" customFormat="1" ht="18.75" customHeight="1" x14ac:dyDescent="0.25">
      <c r="A121" s="38">
        <v>36</v>
      </c>
      <c r="B121" s="139" t="s">
        <v>164</v>
      </c>
      <c r="C121" s="140"/>
      <c r="D121" s="140"/>
      <c r="E121" s="140"/>
      <c r="F121" s="140"/>
      <c r="G121" s="140"/>
      <c r="H121" s="140"/>
      <c r="I121" s="140"/>
      <c r="J121" s="140"/>
      <c r="K121" s="140"/>
      <c r="L121" s="140"/>
      <c r="M121" s="140"/>
      <c r="N121" s="140"/>
      <c r="O121" s="140"/>
      <c r="P121" s="140"/>
      <c r="Q121" s="140"/>
      <c r="R121" s="140"/>
      <c r="S121" s="140"/>
      <c r="T121" s="140"/>
      <c r="U121" s="140"/>
      <c r="V121" s="41">
        <v>0.14447592067988668</v>
      </c>
      <c r="W121" s="41">
        <v>0.1941747572815534</v>
      </c>
      <c r="X121" s="41">
        <v>0.25795053003533569</v>
      </c>
      <c r="Y121" s="41">
        <v>0.31541218637992829</v>
      </c>
      <c r="Z121" s="41">
        <v>0.31034482758620691</v>
      </c>
      <c r="AA121" s="41">
        <v>0.23161764705882354</v>
      </c>
      <c r="AB121" s="41">
        <v>0.22580645161290322</v>
      </c>
      <c r="AC121" s="41">
        <f>[1]GLOBAL!AI164</f>
        <v>0.29113924050632911</v>
      </c>
      <c r="AD121" s="41">
        <v>0.24723247232472326</v>
      </c>
      <c r="AE121" s="41">
        <v>0.71388101983002827</v>
      </c>
      <c r="AF121" s="41">
        <v>0.80582524271844658</v>
      </c>
      <c r="AG121" s="41">
        <v>0.74204946996466437</v>
      </c>
      <c r="AH121" s="41">
        <v>0.68458781362007171</v>
      </c>
      <c r="AI121" s="41">
        <v>0.68965517241379315</v>
      </c>
      <c r="AJ121" s="41">
        <v>0.76838235294117652</v>
      </c>
      <c r="AK121" s="41">
        <v>0.77419354838709675</v>
      </c>
      <c r="AL121" s="41">
        <f>[1]GLOBAL!AJ164</f>
        <v>0.70886075949367089</v>
      </c>
      <c r="AM121" s="41">
        <v>0.75276752767527677</v>
      </c>
      <c r="AN121" s="203">
        <v>3.4092409240924071</v>
      </c>
      <c r="AO121" s="203">
        <v>3.4340836012861722</v>
      </c>
      <c r="AP121" s="213">
        <v>3.1130742049469968</v>
      </c>
      <c r="AQ121" s="45">
        <v>2.95</v>
      </c>
      <c r="AR121" s="45">
        <v>3.01</v>
      </c>
      <c r="AS121" s="45">
        <v>3.19</v>
      </c>
      <c r="AT121" s="45">
        <v>3.36</v>
      </c>
      <c r="AU121" s="45">
        <f>[1]GLOBAL!AK164</f>
        <v>3.13</v>
      </c>
      <c r="AV121" s="45">
        <v>3.3</v>
      </c>
    </row>
    <row r="122" spans="1:48" s="2" customFormat="1" ht="18.75" customHeight="1" x14ac:dyDescent="0.25">
      <c r="A122" s="38">
        <v>37</v>
      </c>
      <c r="B122" s="139" t="s">
        <v>166</v>
      </c>
      <c r="C122" s="140"/>
      <c r="D122" s="140"/>
      <c r="E122" s="140"/>
      <c r="F122" s="140"/>
      <c r="G122" s="140"/>
      <c r="H122" s="140"/>
      <c r="I122" s="140"/>
      <c r="J122" s="140"/>
      <c r="K122" s="140"/>
      <c r="L122" s="140"/>
      <c r="M122" s="140"/>
      <c r="N122" s="140"/>
      <c r="O122" s="140"/>
      <c r="P122" s="140"/>
      <c r="Q122" s="140"/>
      <c r="R122" s="140"/>
      <c r="S122" s="140"/>
      <c r="T122" s="140"/>
      <c r="U122" s="140"/>
      <c r="V122" s="41">
        <v>0.29745042492917845</v>
      </c>
      <c r="W122" s="41">
        <v>0.3235294117647059</v>
      </c>
      <c r="X122" s="41">
        <v>0.34504792332268369</v>
      </c>
      <c r="Y122" s="41">
        <v>0.19291338582677164</v>
      </c>
      <c r="Z122" s="41">
        <v>0.22689075630252101</v>
      </c>
      <c r="AA122" s="41">
        <v>0.22131147540983606</v>
      </c>
      <c r="AB122" s="41">
        <v>0.20289855072463769</v>
      </c>
      <c r="AC122" s="41">
        <f>[1]GLOBAL!AI165</f>
        <v>0.2558139534883721</v>
      </c>
      <c r="AD122" s="41">
        <v>0.23505976095617531</v>
      </c>
      <c r="AE122" s="41">
        <v>0.65439093484419264</v>
      </c>
      <c r="AF122" s="41">
        <v>0.67647058823529416</v>
      </c>
      <c r="AG122" s="41">
        <v>0.65495207667731625</v>
      </c>
      <c r="AH122" s="41">
        <v>0.80708661417322836</v>
      </c>
      <c r="AI122" s="41">
        <v>0.77310924369747902</v>
      </c>
      <c r="AJ122" s="41">
        <v>0.77868852459016391</v>
      </c>
      <c r="AK122" s="41">
        <v>0.79710144927536231</v>
      </c>
      <c r="AL122" s="41">
        <f>[1]GLOBAL!AJ165</f>
        <v>0.7441860465116279</v>
      </c>
      <c r="AM122" s="41">
        <v>0.76494023904382469</v>
      </c>
      <c r="AN122" s="203">
        <v>2.9672619047619029</v>
      </c>
      <c r="AO122" s="203">
        <v>2.9441176470588246</v>
      </c>
      <c r="AP122" s="213">
        <v>2.8338658146964826</v>
      </c>
      <c r="AQ122" s="45">
        <v>3.29</v>
      </c>
      <c r="AR122" s="45">
        <v>3.31</v>
      </c>
      <c r="AS122" s="45">
        <v>3.41</v>
      </c>
      <c r="AT122" s="45">
        <v>3.48</v>
      </c>
      <c r="AU122" s="45">
        <f>[1]GLOBAL!AK165</f>
        <v>3.32</v>
      </c>
      <c r="AV122" s="45">
        <v>3.35</v>
      </c>
    </row>
    <row r="123" spans="1:48" s="2" customFormat="1" ht="18.75" x14ac:dyDescent="0.25">
      <c r="A123" s="38">
        <v>38</v>
      </c>
      <c r="B123" s="139" t="s">
        <v>240</v>
      </c>
      <c r="C123" s="140"/>
      <c r="D123" s="140"/>
      <c r="E123" s="140"/>
      <c r="F123" s="140"/>
      <c r="G123" s="140"/>
      <c r="H123" s="140"/>
      <c r="I123" s="140"/>
      <c r="J123" s="140"/>
      <c r="K123" s="140"/>
      <c r="L123" s="140"/>
      <c r="M123" s="140"/>
      <c r="N123" s="140"/>
      <c r="O123" s="140"/>
      <c r="P123" s="140"/>
      <c r="Q123" s="140"/>
      <c r="R123" s="140"/>
      <c r="S123" s="140"/>
      <c r="T123" s="140"/>
      <c r="U123" s="140"/>
      <c r="V123" s="41">
        <v>0.40509915014164305</v>
      </c>
      <c r="W123" s="41">
        <v>0.36871508379888268</v>
      </c>
      <c r="X123" s="41">
        <v>0.31927710843373491</v>
      </c>
      <c r="Y123" s="41">
        <v>0.31506849315068491</v>
      </c>
      <c r="Z123" s="41">
        <v>0.30036630036630035</v>
      </c>
      <c r="AA123" s="41">
        <v>0.30689655172413793</v>
      </c>
      <c r="AB123" s="41">
        <v>0.29003021148036257</v>
      </c>
      <c r="AC123" s="41">
        <f>[1]GLOBAL!AI166</f>
        <v>0.30223880597014924</v>
      </c>
      <c r="AD123" s="41">
        <v>0.33554817275747506</v>
      </c>
      <c r="AE123" s="41">
        <v>0.52691218130311612</v>
      </c>
      <c r="AF123" s="41">
        <v>0.63128491620111726</v>
      </c>
      <c r="AG123" s="41">
        <v>0.68072289156626509</v>
      </c>
      <c r="AH123" s="41">
        <v>0.68493150684931503</v>
      </c>
      <c r="AI123" s="41">
        <v>0.69963369963369959</v>
      </c>
      <c r="AJ123" s="41">
        <v>0.69310344827586212</v>
      </c>
      <c r="AK123" s="41">
        <v>0.70996978851963743</v>
      </c>
      <c r="AL123" s="41">
        <f>[1]GLOBAL!AJ166</f>
        <v>0.69776119402985071</v>
      </c>
      <c r="AM123" s="41">
        <v>0.66445182724252494</v>
      </c>
      <c r="AN123" s="203">
        <v>2.677811550151973</v>
      </c>
      <c r="AO123" s="203">
        <v>2.868715083798882</v>
      </c>
      <c r="AP123" s="213">
        <v>2.9548192771084354</v>
      </c>
      <c r="AQ123" s="45">
        <v>2.99</v>
      </c>
      <c r="AR123" s="45">
        <v>3.01</v>
      </c>
      <c r="AS123" s="45">
        <v>3.06</v>
      </c>
      <c r="AT123" s="45">
        <v>3.25</v>
      </c>
      <c r="AU123" s="45">
        <f>[1]GLOBAL!AK166</f>
        <v>3.11</v>
      </c>
      <c r="AV123" s="45">
        <v>3.08</v>
      </c>
    </row>
    <row r="124" spans="1:48" s="2" customFormat="1" ht="18.75" x14ac:dyDescent="0.25">
      <c r="A124" s="38">
        <v>39</v>
      </c>
      <c r="B124" s="139" t="s">
        <v>170</v>
      </c>
      <c r="C124" s="140"/>
      <c r="D124" s="140"/>
      <c r="E124" s="140"/>
      <c r="F124" s="140"/>
      <c r="G124" s="140"/>
      <c r="H124" s="140"/>
      <c r="I124" s="140"/>
      <c r="J124" s="140"/>
      <c r="K124" s="140"/>
      <c r="L124" s="140"/>
      <c r="M124" s="140"/>
      <c r="N124" s="140"/>
      <c r="O124" s="140"/>
      <c r="P124" s="140"/>
      <c r="Q124" s="140"/>
      <c r="R124" s="140"/>
      <c r="S124" s="140"/>
      <c r="T124" s="140"/>
      <c r="U124" s="140"/>
      <c r="V124" s="41">
        <v>0.5637393767705382</v>
      </c>
      <c r="W124" s="41">
        <v>0.54154727793696278</v>
      </c>
      <c r="X124" s="41">
        <v>0.52531645569620256</v>
      </c>
      <c r="Y124" s="41">
        <v>0.46830985915492956</v>
      </c>
      <c r="Z124" s="41">
        <v>0.41132075471698115</v>
      </c>
      <c r="AA124" s="41">
        <v>0.3927272727272727</v>
      </c>
      <c r="AB124" s="41">
        <v>0.37770897832817335</v>
      </c>
      <c r="AC124" s="41">
        <f>[1]GLOBAL!AI167</f>
        <v>0.40784313725490196</v>
      </c>
      <c r="AD124" s="41">
        <v>0.42456140350877192</v>
      </c>
      <c r="AE124" s="41">
        <v>0.36827195467422097</v>
      </c>
      <c r="AF124" s="41">
        <v>0.45845272206303728</v>
      </c>
      <c r="AG124" s="41">
        <v>0.47468354430379744</v>
      </c>
      <c r="AH124" s="41">
        <v>0.53169014084507038</v>
      </c>
      <c r="AI124" s="41">
        <v>0.58867924528301885</v>
      </c>
      <c r="AJ124" s="41">
        <v>0.6072727272727273</v>
      </c>
      <c r="AK124" s="41">
        <v>0.62229102167182659</v>
      </c>
      <c r="AL124" s="41">
        <f>[1]GLOBAL!AJ167</f>
        <v>0.59215686274509804</v>
      </c>
      <c r="AM124" s="41">
        <v>0.57543859649122808</v>
      </c>
      <c r="AN124" s="203">
        <v>2.2674772036474162</v>
      </c>
      <c r="AO124" s="203">
        <v>2.4355300859598845</v>
      </c>
      <c r="AP124" s="213">
        <v>2.4683544303797476</v>
      </c>
      <c r="AQ124" s="45">
        <v>2.58</v>
      </c>
      <c r="AR124" s="45">
        <v>2.72</v>
      </c>
      <c r="AS124" s="45">
        <v>2.76</v>
      </c>
      <c r="AT124" s="45">
        <v>2.91</v>
      </c>
      <c r="AU124" s="45">
        <f>[1]GLOBAL!AK167</f>
        <v>2.68</v>
      </c>
      <c r="AV124" s="45">
        <v>2.81</v>
      </c>
    </row>
    <row r="125" spans="1:48" s="2" customFormat="1" ht="32.25" customHeight="1" x14ac:dyDescent="0.25">
      <c r="A125" s="38">
        <v>40</v>
      </c>
      <c r="B125" s="139" t="s">
        <v>172</v>
      </c>
      <c r="C125" s="140"/>
      <c r="D125" s="140"/>
      <c r="E125" s="140"/>
      <c r="F125" s="140"/>
      <c r="G125" s="140"/>
      <c r="H125" s="140"/>
      <c r="I125" s="140"/>
      <c r="J125" s="140"/>
      <c r="K125" s="140"/>
      <c r="L125" s="140"/>
      <c r="M125" s="140"/>
      <c r="N125" s="140"/>
      <c r="O125" s="140"/>
      <c r="P125" s="140"/>
      <c r="Q125" s="140"/>
      <c r="R125" s="140"/>
      <c r="S125" s="140"/>
      <c r="T125" s="140"/>
      <c r="U125" s="140"/>
      <c r="V125" s="41">
        <v>0.22662889518413598</v>
      </c>
      <c r="W125" s="41">
        <v>0.22950819672131148</v>
      </c>
      <c r="X125" s="41">
        <v>0.27058823529411763</v>
      </c>
      <c r="Y125" s="41">
        <v>0.22789115646258504</v>
      </c>
      <c r="Z125" s="41">
        <v>0.22676579925650558</v>
      </c>
      <c r="AA125" s="41">
        <v>0.13945578231292516</v>
      </c>
      <c r="AB125" s="41">
        <v>0.14836795252225518</v>
      </c>
      <c r="AC125" s="41">
        <f>[1]GLOBAL!AI168</f>
        <v>0.1449814126394052</v>
      </c>
      <c r="AD125" s="41">
        <v>0.16118421052631579</v>
      </c>
      <c r="AE125" s="41">
        <v>0.73371104815864019</v>
      </c>
      <c r="AF125" s="41">
        <v>0.77049180327868849</v>
      </c>
      <c r="AG125" s="41">
        <v>0.72941176470588232</v>
      </c>
      <c r="AH125" s="41">
        <v>0.77210884353741494</v>
      </c>
      <c r="AI125" s="41">
        <v>0.77323420074349447</v>
      </c>
      <c r="AJ125" s="41">
        <v>0.86054421768707479</v>
      </c>
      <c r="AK125" s="41">
        <v>0.85163204747774479</v>
      </c>
      <c r="AL125" s="41">
        <f>[1]GLOBAL!AJ168</f>
        <v>0.85501858736059477</v>
      </c>
      <c r="AM125" s="41">
        <v>0.83881578947368418</v>
      </c>
      <c r="AN125" s="203">
        <v>3.0796460176991158</v>
      </c>
      <c r="AO125" s="203">
        <v>3.1939890710382519</v>
      </c>
      <c r="AP125" s="213">
        <v>3.047058823529412</v>
      </c>
      <c r="AQ125" s="45">
        <v>3.21</v>
      </c>
      <c r="AR125" s="45">
        <v>3.28</v>
      </c>
      <c r="AS125" s="45">
        <v>3.51</v>
      </c>
      <c r="AT125" s="45">
        <v>3.61</v>
      </c>
      <c r="AU125" s="45">
        <f>[1]GLOBAL!AK168</f>
        <v>3.59</v>
      </c>
      <c r="AV125" s="45">
        <v>3.66</v>
      </c>
    </row>
    <row r="126" spans="1:48" s="2" customFormat="1" ht="18.75" customHeight="1" x14ac:dyDescent="0.25">
      <c r="A126" s="38">
        <v>41</v>
      </c>
      <c r="B126" s="139" t="s">
        <v>174</v>
      </c>
      <c r="C126" s="140"/>
      <c r="D126" s="140"/>
      <c r="E126" s="140"/>
      <c r="F126" s="140"/>
      <c r="G126" s="140"/>
      <c r="H126" s="140"/>
      <c r="I126" s="140"/>
      <c r="J126" s="140"/>
      <c r="K126" s="140"/>
      <c r="L126" s="140"/>
      <c r="M126" s="140"/>
      <c r="N126" s="140"/>
      <c r="O126" s="140"/>
      <c r="P126" s="140"/>
      <c r="Q126" s="140"/>
      <c r="R126" s="140"/>
      <c r="S126" s="140"/>
      <c r="T126" s="140"/>
      <c r="U126" s="140"/>
      <c r="V126" s="41">
        <v>1.69971671388102E-2</v>
      </c>
      <c r="W126" s="41">
        <v>1.3054830287206266E-2</v>
      </c>
      <c r="X126" s="41">
        <v>0.24719101123595505</v>
      </c>
      <c r="Y126" s="41">
        <v>4.6204620462046202E-2</v>
      </c>
      <c r="Z126" s="41">
        <v>3.5842293906810034E-2</v>
      </c>
      <c r="AA126" s="41">
        <v>2.2875816993464051E-2</v>
      </c>
      <c r="AB126" s="41">
        <v>4.1782729805013928E-2</v>
      </c>
      <c r="AC126" s="41">
        <f>[1]GLOBAL!AI169</f>
        <v>2.8776978417266189E-2</v>
      </c>
      <c r="AD126" s="41">
        <v>1.9047619047619049E-2</v>
      </c>
      <c r="AE126" s="41">
        <v>0.95750708215297453</v>
      </c>
      <c r="AF126" s="41">
        <v>0.98694516971279378</v>
      </c>
      <c r="AG126" s="41">
        <v>0.7528089887640449</v>
      </c>
      <c r="AH126" s="41">
        <v>0.95379537953795379</v>
      </c>
      <c r="AI126" s="41">
        <v>0.96415770609318996</v>
      </c>
      <c r="AJ126" s="41">
        <v>0.97712418300653592</v>
      </c>
      <c r="AK126" s="41">
        <v>0.95821727019498604</v>
      </c>
      <c r="AL126" s="41">
        <f>[1]GLOBAL!AJ169</f>
        <v>0.97122302158273377</v>
      </c>
      <c r="AM126" s="41">
        <v>0.98095238095238091</v>
      </c>
      <c r="AN126" s="203">
        <v>3.9680232558139514</v>
      </c>
      <c r="AO126" s="203">
        <v>4.245430809399477</v>
      </c>
      <c r="AP126" s="213">
        <v>3.199438202247189</v>
      </c>
      <c r="AQ126" s="45">
        <v>3.98</v>
      </c>
      <c r="AR126" s="45">
        <v>4.18</v>
      </c>
      <c r="AS126" s="45">
        <v>4.28</v>
      </c>
      <c r="AT126" s="45">
        <v>4.25</v>
      </c>
      <c r="AU126" s="45">
        <f>[1]GLOBAL!AK169</f>
        <v>4.3600000000000003</v>
      </c>
      <c r="AV126" s="45">
        <v>4.34</v>
      </c>
    </row>
    <row r="127" spans="1:48" s="2" customFormat="1" ht="28.5" customHeight="1" x14ac:dyDescent="0.25">
      <c r="A127" s="38">
        <v>42</v>
      </c>
      <c r="B127" s="139" t="s">
        <v>176</v>
      </c>
      <c r="C127" s="140"/>
      <c r="D127" s="140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  <c r="T127" s="140"/>
      <c r="U127" s="140"/>
      <c r="V127" s="41">
        <v>0.28895184135977336</v>
      </c>
      <c r="W127" s="41">
        <v>0.13390313390313391</v>
      </c>
      <c r="X127" s="41">
        <v>0.21470588235294116</v>
      </c>
      <c r="Y127" s="41">
        <v>6.6225165562913912E-2</v>
      </c>
      <c r="Z127" s="41">
        <v>7.5268817204301078E-2</v>
      </c>
      <c r="AA127" s="41">
        <v>0.04</v>
      </c>
      <c r="AB127" s="41">
        <v>7.5801749271137031E-2</v>
      </c>
      <c r="AC127" s="41">
        <f>[1]GLOBAL!AI170</f>
        <v>5.8394160583941604E-2</v>
      </c>
      <c r="AD127" s="41">
        <v>4.2763157894736843E-2</v>
      </c>
      <c r="AE127" s="41">
        <v>0.60339943342776203</v>
      </c>
      <c r="AF127" s="41">
        <v>0.86609686609686609</v>
      </c>
      <c r="AG127" s="41">
        <v>0.78529411764705881</v>
      </c>
      <c r="AH127" s="41">
        <v>0.93377483443708609</v>
      </c>
      <c r="AI127" s="41">
        <v>0.92473118279569888</v>
      </c>
      <c r="AJ127" s="41">
        <v>0.96</v>
      </c>
      <c r="AK127" s="41">
        <v>0.92419825072886297</v>
      </c>
      <c r="AL127" s="41">
        <f>[1]GLOBAL!AJ170</f>
        <v>0.94160583941605835</v>
      </c>
      <c r="AM127" s="41">
        <v>0.95723684210526316</v>
      </c>
      <c r="AN127" s="203">
        <v>2.9333333333333336</v>
      </c>
      <c r="AO127" s="203">
        <v>3.6239316239316217</v>
      </c>
      <c r="AP127" s="213">
        <v>3.2999999999999989</v>
      </c>
      <c r="AQ127" s="45">
        <v>3.89</v>
      </c>
      <c r="AR127" s="45">
        <v>4.0199999999999996</v>
      </c>
      <c r="AS127" s="45">
        <v>4.16</v>
      </c>
      <c r="AT127" s="45">
        <v>4.16</v>
      </c>
      <c r="AU127" s="45">
        <f>[1]GLOBAL!AK170</f>
        <v>4.16</v>
      </c>
      <c r="AV127" s="45">
        <v>4.21</v>
      </c>
    </row>
    <row r="128" spans="1:48" s="208" customFormat="1" ht="19.5" customHeight="1" x14ac:dyDescent="0.25">
      <c r="A128" s="156" t="s">
        <v>178</v>
      </c>
      <c r="B128" s="157"/>
      <c r="C128" s="157"/>
      <c r="D128" s="157"/>
      <c r="E128" s="157"/>
      <c r="F128" s="157"/>
      <c r="G128" s="157"/>
      <c r="H128" s="157"/>
      <c r="I128" s="157"/>
      <c r="J128" s="157"/>
      <c r="K128" s="157"/>
      <c r="L128" s="157"/>
      <c r="M128" s="157"/>
      <c r="N128" s="157"/>
      <c r="O128" s="157"/>
      <c r="P128" s="157"/>
      <c r="Q128" s="157"/>
      <c r="R128" s="157"/>
      <c r="S128" s="157"/>
      <c r="T128" s="157"/>
      <c r="U128" s="158"/>
      <c r="V128" s="204">
        <v>0.27018413597733715</v>
      </c>
      <c r="W128" s="204">
        <v>0.25585521646557841</v>
      </c>
      <c r="X128" s="204">
        <v>0.30960581706850365</v>
      </c>
      <c r="Y128" s="204">
        <v>0.22800173385348937</v>
      </c>
      <c r="Z128" s="204">
        <v>0.21895424836601307</v>
      </c>
      <c r="AA128" s="204">
        <v>0.17855579868708971</v>
      </c>
      <c r="AB128" s="204">
        <v>0.18437025796661607</v>
      </c>
      <c r="AC128" s="204">
        <f>[1]GLOBAL!AI171</f>
        <v>0.20192771084337349</v>
      </c>
      <c r="AD128" s="204">
        <v>0.20042643923240938</v>
      </c>
      <c r="AE128" s="204">
        <v>0.66218130311614731</v>
      </c>
      <c r="AF128" s="204">
        <v>0.74414478353442159</v>
      </c>
      <c r="AG128" s="204">
        <v>0.69039418293149635</v>
      </c>
      <c r="AH128" s="204">
        <v>0.77199826614651057</v>
      </c>
      <c r="AI128" s="204">
        <v>0.78104575163398693</v>
      </c>
      <c r="AJ128" s="204">
        <v>0.82144420131291029</v>
      </c>
      <c r="AK128" s="204">
        <v>0.8156297420333839</v>
      </c>
      <c r="AL128" s="204">
        <f>[1]GLOBAL!AJ171</f>
        <v>0.79807228915662654</v>
      </c>
      <c r="AM128" s="204">
        <v>0.79957356076759056</v>
      </c>
      <c r="AN128" s="205">
        <v>3.0585593328591103</v>
      </c>
      <c r="AO128" s="205">
        <v>3.2296197679334488</v>
      </c>
      <c r="AP128" s="211">
        <v>2.9786904582276472</v>
      </c>
      <c r="AQ128" s="211">
        <f>AVERAGE(AQ120:AQ127)</f>
        <v>3.2637500000000004</v>
      </c>
      <c r="AR128" s="211">
        <f>AVERAGE(AR120:AR127)</f>
        <v>3.355</v>
      </c>
      <c r="AS128" s="211">
        <v>3.4912500000000004</v>
      </c>
      <c r="AT128" s="206">
        <v>3.5862500000000002</v>
      </c>
      <c r="AU128" s="207">
        <f>[1]GLOBAL!AK171</f>
        <v>3.4762499999999998</v>
      </c>
      <c r="AV128" s="207">
        <v>3.5449999999999999</v>
      </c>
    </row>
    <row r="129" spans="1:48" s="2" customFormat="1" ht="18.75" customHeight="1" x14ac:dyDescent="0.25">
      <c r="A129" s="72"/>
      <c r="B129" s="73"/>
      <c r="C129" s="73"/>
      <c r="D129" s="29"/>
      <c r="E129" s="66"/>
      <c r="F129" s="67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209"/>
      <c r="AR129" s="209"/>
    </row>
    <row r="130" spans="1:48" s="2" customFormat="1" ht="18.75" customHeight="1" x14ac:dyDescent="0.25">
      <c r="A130" s="72"/>
      <c r="B130" s="73"/>
      <c r="C130" s="73"/>
      <c r="D130" s="29"/>
      <c r="E130" s="69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209"/>
      <c r="AR130" s="209"/>
    </row>
    <row r="131" spans="1:48" s="2" customFormat="1" ht="37.5" customHeight="1" x14ac:dyDescent="0.25">
      <c r="A131" s="29"/>
      <c r="B131" s="196" t="s">
        <v>182</v>
      </c>
      <c r="C131" s="196"/>
      <c r="D131" s="196"/>
      <c r="E131" s="196"/>
      <c r="F131" s="196"/>
      <c r="G131" s="196"/>
      <c r="H131" s="196"/>
      <c r="I131" s="196"/>
      <c r="J131" s="196"/>
      <c r="K131" s="196"/>
      <c r="L131" s="196"/>
      <c r="M131" s="196"/>
      <c r="N131" s="196"/>
      <c r="O131" s="196"/>
      <c r="P131" s="196"/>
      <c r="Q131" s="196"/>
      <c r="R131" s="196"/>
      <c r="S131" s="196"/>
      <c r="T131" s="196"/>
      <c r="U131" s="196"/>
      <c r="V131" s="197" t="s">
        <v>234</v>
      </c>
      <c r="W131" s="198"/>
      <c r="X131" s="198"/>
      <c r="Y131" s="198"/>
      <c r="Z131" s="198"/>
      <c r="AA131" s="198"/>
      <c r="AB131" s="198"/>
      <c r="AC131" s="198"/>
      <c r="AD131" s="199"/>
      <c r="AE131" s="197" t="s">
        <v>235</v>
      </c>
      <c r="AF131" s="198"/>
      <c r="AG131" s="198"/>
      <c r="AH131" s="198"/>
      <c r="AI131" s="198"/>
      <c r="AJ131" s="198"/>
      <c r="AK131" s="198"/>
      <c r="AL131" s="198"/>
      <c r="AM131" s="199"/>
      <c r="AN131" s="200" t="s">
        <v>53</v>
      </c>
      <c r="AO131" s="201"/>
      <c r="AP131" s="201"/>
      <c r="AQ131" s="201"/>
      <c r="AR131" s="201"/>
      <c r="AS131" s="201"/>
      <c r="AT131" s="201"/>
      <c r="AU131" s="201"/>
      <c r="AV131" s="201"/>
    </row>
    <row r="132" spans="1:48" s="2" customFormat="1" ht="18.75" x14ac:dyDescent="0.25">
      <c r="A132" s="29"/>
      <c r="B132" s="138"/>
      <c r="C132" s="138"/>
      <c r="D132" s="138"/>
      <c r="E132" s="138"/>
      <c r="F132" s="138"/>
      <c r="G132" s="138"/>
      <c r="H132" s="138"/>
      <c r="I132" s="138"/>
      <c r="J132" s="138"/>
      <c r="K132" s="138"/>
      <c r="L132" s="138"/>
      <c r="M132" s="138"/>
      <c r="N132" s="138"/>
      <c r="O132" s="138"/>
      <c r="P132" s="138"/>
      <c r="Q132" s="138"/>
      <c r="R132" s="138"/>
      <c r="S132" s="138"/>
      <c r="T132" s="138"/>
      <c r="U132" s="138"/>
      <c r="V132" s="202">
        <v>2009</v>
      </c>
      <c r="W132" s="202">
        <v>2011</v>
      </c>
      <c r="X132" s="202">
        <v>2013</v>
      </c>
      <c r="Y132" s="202">
        <v>2015</v>
      </c>
      <c r="Z132" s="202">
        <v>2017</v>
      </c>
      <c r="AA132" s="202">
        <v>2019</v>
      </c>
      <c r="AB132" s="202">
        <v>2021</v>
      </c>
      <c r="AC132" s="202">
        <v>2023</v>
      </c>
      <c r="AD132" s="202">
        <v>2025</v>
      </c>
      <c r="AE132" s="202">
        <v>2009</v>
      </c>
      <c r="AF132" s="202">
        <v>2011</v>
      </c>
      <c r="AG132" s="202">
        <v>2013</v>
      </c>
      <c r="AH132" s="202">
        <v>2015</v>
      </c>
      <c r="AI132" s="202">
        <v>2017</v>
      </c>
      <c r="AJ132" s="202">
        <v>2019</v>
      </c>
      <c r="AK132" s="202">
        <v>2021</v>
      </c>
      <c r="AL132" s="202">
        <v>2023</v>
      </c>
      <c r="AM132" s="202">
        <v>2025</v>
      </c>
      <c r="AN132" s="36">
        <v>2009</v>
      </c>
      <c r="AO132" s="36">
        <v>2011</v>
      </c>
      <c r="AP132" s="36">
        <v>2013</v>
      </c>
      <c r="AQ132" s="36">
        <v>2015</v>
      </c>
      <c r="AR132" s="36">
        <v>2017</v>
      </c>
      <c r="AS132" s="36">
        <v>2019</v>
      </c>
      <c r="AT132" s="36">
        <v>2021</v>
      </c>
      <c r="AU132" s="36">
        <v>2023</v>
      </c>
      <c r="AV132" s="36">
        <v>2025</v>
      </c>
    </row>
    <row r="133" spans="1:48" s="2" customFormat="1" ht="18.75" customHeight="1" x14ac:dyDescent="0.25">
      <c r="A133" s="38">
        <v>43</v>
      </c>
      <c r="B133" s="139" t="s">
        <v>184</v>
      </c>
      <c r="C133" s="140"/>
      <c r="D133" s="140"/>
      <c r="E133" s="140"/>
      <c r="F133" s="140"/>
      <c r="G133" s="140"/>
      <c r="H133" s="140"/>
      <c r="I133" s="140"/>
      <c r="J133" s="140"/>
      <c r="K133" s="140"/>
      <c r="L133" s="140"/>
      <c r="M133" s="140"/>
      <c r="N133" s="140"/>
      <c r="O133" s="140"/>
      <c r="P133" s="140"/>
      <c r="Q133" s="140"/>
      <c r="R133" s="140"/>
      <c r="S133" s="140"/>
      <c r="T133" s="140"/>
      <c r="U133" s="140"/>
      <c r="V133" s="41">
        <v>0.11048158640226628</v>
      </c>
      <c r="W133" s="41">
        <v>6.5445026178010471E-2</v>
      </c>
      <c r="X133" s="217">
        <v>0.10826210826210826</v>
      </c>
      <c r="Y133" s="217">
        <v>9.2409240924092403E-2</v>
      </c>
      <c r="Z133" s="217">
        <v>0.11151079136690648</v>
      </c>
      <c r="AA133" s="217">
        <v>0.10309278350515463</v>
      </c>
      <c r="AB133" s="217">
        <v>0.12121212121212122</v>
      </c>
      <c r="AC133" s="217">
        <f>[1]GLOBAL!AI175</f>
        <v>9.8939929328621903E-2</v>
      </c>
      <c r="AD133" s="217">
        <v>0.13607594936708861</v>
      </c>
      <c r="AE133" s="41">
        <v>0.75637393767705385</v>
      </c>
      <c r="AF133" s="41">
        <v>0.93455497382198949</v>
      </c>
      <c r="AG133" s="41">
        <v>0.89173789173789175</v>
      </c>
      <c r="AH133" s="41">
        <v>0.90759075907590758</v>
      </c>
      <c r="AI133" s="41">
        <v>0.88848920863309355</v>
      </c>
      <c r="AJ133" s="41">
        <v>0.89690721649484539</v>
      </c>
      <c r="AK133" s="41">
        <v>0.87878787878787878</v>
      </c>
      <c r="AL133" s="41">
        <f>[1]GLOBAL!AJ175</f>
        <v>0.90106007067137805</v>
      </c>
      <c r="AM133" s="41">
        <v>0.86392405063291144</v>
      </c>
      <c r="AN133" s="203">
        <v>3.2973856209150334</v>
      </c>
      <c r="AO133" s="203">
        <v>3.570680628272251</v>
      </c>
      <c r="AP133" s="213">
        <v>3.4387464387464393</v>
      </c>
      <c r="AQ133" s="45">
        <v>3.5</v>
      </c>
      <c r="AR133" s="45">
        <v>3.47</v>
      </c>
      <c r="AS133" s="45">
        <v>3.7</v>
      </c>
      <c r="AT133" s="45">
        <v>3.69</v>
      </c>
      <c r="AU133" s="45">
        <f>[1]GLOBAL!AK175</f>
        <v>3.73</v>
      </c>
      <c r="AV133" s="45">
        <v>3.69</v>
      </c>
    </row>
    <row r="134" spans="1:48" s="2" customFormat="1" ht="18.75" customHeight="1" x14ac:dyDescent="0.3">
      <c r="A134" s="76"/>
      <c r="B134" s="77"/>
      <c r="C134" s="77"/>
      <c r="D134" s="76"/>
      <c r="E134" s="78"/>
      <c r="F134" s="79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218"/>
      <c r="W134" s="218"/>
      <c r="X134" s="219"/>
      <c r="Y134" s="219"/>
      <c r="Z134" s="219"/>
      <c r="AA134" s="219"/>
      <c r="AB134" s="219"/>
      <c r="AC134" s="219"/>
      <c r="AD134" s="219"/>
      <c r="AE134" s="219"/>
      <c r="AF134" s="219"/>
      <c r="AG134" s="219"/>
      <c r="AH134" s="219"/>
      <c r="AI134" s="219"/>
      <c r="AJ134" s="219"/>
      <c r="AK134" s="219"/>
      <c r="AL134" s="219"/>
      <c r="AM134" s="219"/>
      <c r="AN134" s="220"/>
      <c r="AO134" s="220"/>
      <c r="AP134" s="221"/>
      <c r="AQ134" s="12"/>
      <c r="AR134" s="12"/>
      <c r="AS134" s="12"/>
      <c r="AT134" s="12"/>
      <c r="AU134" s="12"/>
      <c r="AV134" s="12"/>
    </row>
    <row r="135" spans="1:48" s="2" customFormat="1" ht="35.25" customHeight="1" x14ac:dyDescent="0.25">
      <c r="A135" s="38">
        <v>44</v>
      </c>
      <c r="B135" s="139" t="s">
        <v>241</v>
      </c>
      <c r="C135" s="140"/>
      <c r="D135" s="140"/>
      <c r="E135" s="140"/>
      <c r="F135" s="140"/>
      <c r="G135" s="140"/>
      <c r="H135" s="140"/>
      <c r="I135" s="140"/>
      <c r="J135" s="140"/>
      <c r="K135" s="140"/>
      <c r="L135" s="140"/>
      <c r="M135" s="140"/>
      <c r="N135" s="140"/>
      <c r="O135" s="140"/>
      <c r="P135" s="140"/>
      <c r="Q135" s="140"/>
      <c r="R135" s="140"/>
      <c r="S135" s="140"/>
      <c r="T135" s="140"/>
      <c r="U135" s="140"/>
      <c r="V135" s="41">
        <v>0.18696883852691218</v>
      </c>
      <c r="W135" s="41">
        <v>8.9238845144356954E-2</v>
      </c>
      <c r="X135" s="217">
        <v>0.14689265536723164</v>
      </c>
      <c r="Y135" s="217">
        <v>0.16887417218543047</v>
      </c>
      <c r="Z135" s="217">
        <v>0.17204301075268819</v>
      </c>
      <c r="AA135" s="217">
        <v>0.11881188118811881</v>
      </c>
      <c r="AB135" s="217">
        <v>0.17777777777777778</v>
      </c>
      <c r="AC135" s="217">
        <f>[1]GLOBAL!AI177</f>
        <v>0.20284697508896798</v>
      </c>
      <c r="AD135" s="217">
        <v>0.20634920634920634</v>
      </c>
      <c r="AE135" s="41">
        <v>0.78753541076487255</v>
      </c>
      <c r="AF135" s="41">
        <v>0.91076115485564302</v>
      </c>
      <c r="AG135" s="41">
        <v>0.85310734463276838</v>
      </c>
      <c r="AH135" s="41">
        <v>0.83112582781456956</v>
      </c>
      <c r="AI135" s="41">
        <v>0.82795698924731187</v>
      </c>
      <c r="AJ135" s="41">
        <v>0.88118811881188119</v>
      </c>
      <c r="AK135" s="41">
        <v>0.82222222222222219</v>
      </c>
      <c r="AL135" s="41">
        <f>[1]GLOBAL!AJ177</f>
        <v>0.79715302491103202</v>
      </c>
      <c r="AM135" s="41">
        <v>0.79365079365079361</v>
      </c>
      <c r="AN135" s="203">
        <v>3.2848837209302326</v>
      </c>
      <c r="AO135" s="203">
        <v>3.6351706036745401</v>
      </c>
      <c r="AP135" s="213">
        <v>3.4857954545454568</v>
      </c>
      <c r="AQ135" s="45">
        <v>3.37</v>
      </c>
      <c r="AR135" s="45">
        <v>3.34</v>
      </c>
      <c r="AS135" s="45">
        <v>3.58</v>
      </c>
      <c r="AT135" s="45">
        <v>3.47</v>
      </c>
      <c r="AU135" s="45">
        <f>[1]GLOBAL!AK177</f>
        <v>3.45</v>
      </c>
      <c r="AV135" s="45">
        <v>3.5</v>
      </c>
    </row>
    <row r="136" spans="1:48" s="2" customFormat="1" ht="18.75" customHeight="1" x14ac:dyDescent="0.25">
      <c r="A136" s="38">
        <v>45</v>
      </c>
      <c r="B136" s="139" t="s">
        <v>242</v>
      </c>
      <c r="C136" s="140"/>
      <c r="D136" s="140"/>
      <c r="E136" s="140"/>
      <c r="F136" s="140"/>
      <c r="G136" s="140"/>
      <c r="H136" s="140"/>
      <c r="I136" s="140"/>
      <c r="J136" s="140"/>
      <c r="K136" s="140"/>
      <c r="L136" s="140"/>
      <c r="M136" s="140"/>
      <c r="N136" s="140"/>
      <c r="O136" s="140"/>
      <c r="P136" s="140"/>
      <c r="Q136" s="140"/>
      <c r="R136" s="140"/>
      <c r="S136" s="140"/>
      <c r="T136" s="140"/>
      <c r="U136" s="140"/>
      <c r="V136" s="41">
        <v>9.0651558073654395E-2</v>
      </c>
      <c r="W136" s="41">
        <v>3.937007874015748E-2</v>
      </c>
      <c r="X136" s="217">
        <v>5.1873198847262249E-2</v>
      </c>
      <c r="Y136" s="217">
        <v>6.2706270627062702E-2</v>
      </c>
      <c r="Z136" s="217">
        <v>6.4285714285714279E-2</v>
      </c>
      <c r="AA136" s="217">
        <v>0.15686274509803921</v>
      </c>
      <c r="AB136" s="217">
        <v>7.4792243767313013E-2</v>
      </c>
      <c r="AC136" s="217">
        <f>[1]GLOBAL!AI178</f>
        <v>6.0070671378091869E-2</v>
      </c>
      <c r="AD136" s="217">
        <v>5.3968253968253971E-2</v>
      </c>
      <c r="AE136" s="41">
        <v>0.88951841359773376</v>
      </c>
      <c r="AF136" s="41">
        <v>0.96062992125984248</v>
      </c>
      <c r="AG136" s="41">
        <v>0.94812680115273773</v>
      </c>
      <c r="AH136" s="41">
        <v>0.93729372937293731</v>
      </c>
      <c r="AI136" s="41">
        <v>0.93571428571428572</v>
      </c>
      <c r="AJ136" s="41">
        <v>0.84313725490196079</v>
      </c>
      <c r="AK136" s="41">
        <v>0.92520775623268703</v>
      </c>
      <c r="AL136" s="41">
        <f>[1]GLOBAL!AJ178</f>
        <v>0.93992932862190814</v>
      </c>
      <c r="AM136" s="41">
        <v>0.946031746031746</v>
      </c>
      <c r="AN136" s="203">
        <v>3.7427745664739898</v>
      </c>
      <c r="AO136" s="203">
        <v>3.9842519685039353</v>
      </c>
      <c r="AP136" s="213">
        <v>3.9394812680115283</v>
      </c>
      <c r="AQ136" s="45">
        <v>3.93</v>
      </c>
      <c r="AR136" s="45">
        <v>3.99</v>
      </c>
      <c r="AS136" s="45">
        <v>3.47</v>
      </c>
      <c r="AT136" s="45">
        <v>4.13</v>
      </c>
      <c r="AU136" s="45">
        <f>[1]GLOBAL!AK178</f>
        <v>4.2699999999999996</v>
      </c>
      <c r="AV136" s="45">
        <v>4.2300000000000004</v>
      </c>
    </row>
    <row r="137" spans="1:48" s="2" customFormat="1" ht="18.75" customHeight="1" x14ac:dyDescent="0.25">
      <c r="A137" s="38">
        <v>46</v>
      </c>
      <c r="B137" s="139" t="s">
        <v>243</v>
      </c>
      <c r="C137" s="140"/>
      <c r="D137" s="140"/>
      <c r="E137" s="140"/>
      <c r="F137" s="140"/>
      <c r="G137" s="140"/>
      <c r="H137" s="140"/>
      <c r="I137" s="140"/>
      <c r="J137" s="140"/>
      <c r="K137" s="140"/>
      <c r="L137" s="140"/>
      <c r="M137" s="140"/>
      <c r="N137" s="140"/>
      <c r="O137" s="140"/>
      <c r="P137" s="140"/>
      <c r="Q137" s="140"/>
      <c r="R137" s="140"/>
      <c r="S137" s="140"/>
      <c r="T137" s="140"/>
      <c r="U137" s="140"/>
      <c r="V137" s="41">
        <v>3.6827195467422094E-2</v>
      </c>
      <c r="W137" s="41">
        <v>2.9100529100529099E-2</v>
      </c>
      <c r="X137" s="217">
        <v>2.8571428571428571E-2</v>
      </c>
      <c r="Y137" s="217">
        <v>6.6225165562913912E-2</v>
      </c>
      <c r="Z137" s="217">
        <v>3.5714285714285712E-2</v>
      </c>
      <c r="AA137" s="217">
        <v>7.4675324675324672E-2</v>
      </c>
      <c r="AB137" s="217">
        <v>6.3535911602209949E-2</v>
      </c>
      <c r="AC137" s="217">
        <f>[1]GLOBAL!AI179</f>
        <v>4.2253521126760563E-2</v>
      </c>
      <c r="AD137" s="217">
        <v>3.7735849056603772E-2</v>
      </c>
      <c r="AE137" s="41">
        <v>0.94617563739376775</v>
      </c>
      <c r="AF137" s="41">
        <v>0.97089947089947093</v>
      </c>
      <c r="AG137" s="41">
        <v>0.97142857142857142</v>
      </c>
      <c r="AH137" s="41">
        <v>0.93377483443708609</v>
      </c>
      <c r="AI137" s="41">
        <v>0.9642857142857143</v>
      </c>
      <c r="AJ137" s="41">
        <v>0.92532467532467533</v>
      </c>
      <c r="AK137" s="41">
        <v>0.93646408839779005</v>
      </c>
      <c r="AL137" s="41">
        <f>[1]GLOBAL!AJ179</f>
        <v>0.95774647887323938</v>
      </c>
      <c r="AM137" s="41">
        <v>0.96226415094339623</v>
      </c>
      <c r="AN137" s="203">
        <v>4.1383285302593649</v>
      </c>
      <c r="AO137" s="203">
        <v>4.2619047619047601</v>
      </c>
      <c r="AP137" s="213">
        <v>4.2085714285714309</v>
      </c>
      <c r="AQ137" s="45">
        <v>4.0999999999999996</v>
      </c>
      <c r="AR137" s="45">
        <v>4.1500000000000004</v>
      </c>
      <c r="AS137" s="45">
        <v>4.01</v>
      </c>
      <c r="AT137" s="45">
        <v>4.3499999999999996</v>
      </c>
      <c r="AU137" s="45">
        <f>[1]GLOBAL!AK179</f>
        <v>4.43</v>
      </c>
      <c r="AV137" s="45">
        <v>4.46</v>
      </c>
    </row>
    <row r="138" spans="1:48" s="2" customFormat="1" ht="18.75" customHeight="1" x14ac:dyDescent="0.25">
      <c r="A138" s="38">
        <v>47</v>
      </c>
      <c r="B138" s="159" t="s">
        <v>193</v>
      </c>
      <c r="C138" s="159"/>
      <c r="D138" s="159"/>
      <c r="E138" s="159"/>
      <c r="F138" s="159"/>
      <c r="G138" s="159"/>
      <c r="H138" s="159"/>
      <c r="I138" s="159"/>
      <c r="J138" s="159"/>
      <c r="K138" s="159"/>
      <c r="L138" s="159"/>
      <c r="M138" s="159"/>
      <c r="N138" s="159"/>
      <c r="O138" s="159"/>
      <c r="P138" s="159"/>
      <c r="Q138" s="159"/>
      <c r="R138" s="159"/>
      <c r="S138" s="159"/>
      <c r="T138" s="159"/>
      <c r="U138" s="159"/>
      <c r="V138" s="41" t="s">
        <v>238</v>
      </c>
      <c r="W138" s="41" t="s">
        <v>238</v>
      </c>
      <c r="X138" s="41" t="s">
        <v>238</v>
      </c>
      <c r="Y138" s="41">
        <v>7.6388888888888895E-2</v>
      </c>
      <c r="Z138" s="41">
        <v>0.11439114391143912</v>
      </c>
      <c r="AA138" s="41">
        <v>7.792207792207792E-2</v>
      </c>
      <c r="AB138" s="217">
        <v>0.1111111111111111</v>
      </c>
      <c r="AC138" s="217">
        <f>[1]GLOBAL!AI180</f>
        <v>0.11583011583011583</v>
      </c>
      <c r="AD138" s="217">
        <v>0.10774410774410774</v>
      </c>
      <c r="AE138" s="41" t="s">
        <v>238</v>
      </c>
      <c r="AF138" s="41" t="s">
        <v>238</v>
      </c>
      <c r="AG138" s="41" t="s">
        <v>238</v>
      </c>
      <c r="AH138" s="41">
        <v>0.92361111111111116</v>
      </c>
      <c r="AI138" s="41">
        <v>0.88560885608856088</v>
      </c>
      <c r="AJ138" s="41">
        <v>0.92207792207792205</v>
      </c>
      <c r="AK138" s="41">
        <v>0.88888888888888884</v>
      </c>
      <c r="AL138" s="41">
        <f>[1]GLOBAL!AJ180</f>
        <v>0.88416988416988418</v>
      </c>
      <c r="AM138" s="41">
        <v>0.8922558922558923</v>
      </c>
      <c r="AN138" s="203" t="s">
        <v>238</v>
      </c>
      <c r="AO138" s="203" t="s">
        <v>238</v>
      </c>
      <c r="AP138" s="213" t="s">
        <v>238</v>
      </c>
      <c r="AQ138" s="45">
        <v>3.61</v>
      </c>
      <c r="AR138" s="45">
        <v>3.59</v>
      </c>
      <c r="AS138" s="45">
        <v>4.1900000000000004</v>
      </c>
      <c r="AT138" s="45">
        <v>3.91</v>
      </c>
      <c r="AU138" s="45">
        <f>[1]GLOBAL!AK180</f>
        <v>3.89</v>
      </c>
      <c r="AV138" s="45">
        <v>3.9</v>
      </c>
    </row>
    <row r="139" spans="1:48" s="208" customFormat="1" ht="19.5" customHeight="1" x14ac:dyDescent="0.25">
      <c r="A139" s="156" t="s">
        <v>194</v>
      </c>
      <c r="B139" s="157"/>
      <c r="C139" s="157"/>
      <c r="D139" s="157"/>
      <c r="E139" s="157"/>
      <c r="F139" s="157"/>
      <c r="G139" s="157"/>
      <c r="H139" s="157"/>
      <c r="I139" s="157"/>
      <c r="J139" s="157"/>
      <c r="K139" s="157"/>
      <c r="L139" s="157"/>
      <c r="M139" s="157"/>
      <c r="N139" s="157"/>
      <c r="O139" s="157"/>
      <c r="P139" s="157"/>
      <c r="Q139" s="157"/>
      <c r="R139" s="157"/>
      <c r="S139" s="157"/>
      <c r="T139" s="157"/>
      <c r="U139" s="157"/>
      <c r="V139" s="204">
        <v>0.10623229461756374</v>
      </c>
      <c r="W139" s="204">
        <v>5.5847568988173453E-2</v>
      </c>
      <c r="X139" s="222">
        <v>8.4165477888730383E-2</v>
      </c>
      <c r="Y139" s="222">
        <v>9.35E-2</v>
      </c>
      <c r="Z139" s="222">
        <v>9.9423631123919304E-2</v>
      </c>
      <c r="AA139" s="222">
        <v>0.10620052770448549</v>
      </c>
      <c r="AB139" s="222">
        <v>0.10961968680089486</v>
      </c>
      <c r="AC139" s="222">
        <f>[1]GLOBAL!AI181</f>
        <v>0.10359712230215827</v>
      </c>
      <c r="AD139" s="222">
        <v>0.108263933376041</v>
      </c>
      <c r="AE139" s="204">
        <v>0.84490084985835689</v>
      </c>
      <c r="AF139" s="204">
        <v>0.94415243101182655</v>
      </c>
      <c r="AG139" s="204">
        <v>0.91583452211126959</v>
      </c>
      <c r="AH139" s="204">
        <v>0.90649999999999997</v>
      </c>
      <c r="AI139" s="204">
        <v>0.90057636887608072</v>
      </c>
      <c r="AJ139" s="204">
        <v>0.89379947229551449</v>
      </c>
      <c r="AK139" s="204">
        <v>0.89038031319910516</v>
      </c>
      <c r="AL139" s="204">
        <f>[1]GLOBAL!AJ181</f>
        <v>0.89640287769784177</v>
      </c>
      <c r="AM139" s="204">
        <v>0.89173606662395899</v>
      </c>
      <c r="AN139" s="205">
        <v>3.6158431096446551</v>
      </c>
      <c r="AO139" s="205">
        <v>3.9389457862269821</v>
      </c>
      <c r="AP139" s="211">
        <v>3.8622663784431328</v>
      </c>
      <c r="AQ139" s="211">
        <v>3.84</v>
      </c>
      <c r="AR139" s="211">
        <f>AVERAGE(AR133,AR136:AR137)</f>
        <v>3.8700000000000006</v>
      </c>
      <c r="AS139" s="211">
        <v>3.7266666666666666</v>
      </c>
      <c r="AT139" s="206">
        <v>4.0566666666666666</v>
      </c>
      <c r="AU139" s="207">
        <f>[1]GLOBAL!AK181</f>
        <v>4.1433333333333335</v>
      </c>
      <c r="AV139" s="207">
        <v>4.126666666666666</v>
      </c>
    </row>
    <row r="140" spans="1:48" s="2" customFormat="1" ht="18.75" customHeight="1" x14ac:dyDescent="0.25"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209"/>
      <c r="AR140" s="209"/>
    </row>
    <row r="141" spans="1:48" s="2" customFormat="1" ht="37.5" customHeight="1" x14ac:dyDescent="0.25">
      <c r="A141" s="29"/>
      <c r="B141" s="196" t="s">
        <v>195</v>
      </c>
      <c r="C141" s="196"/>
      <c r="D141" s="196"/>
      <c r="E141" s="196"/>
      <c r="F141" s="196"/>
      <c r="G141" s="196"/>
      <c r="H141" s="196"/>
      <c r="I141" s="196"/>
      <c r="J141" s="196"/>
      <c r="K141" s="196"/>
      <c r="L141" s="196"/>
      <c r="M141" s="196"/>
      <c r="N141" s="196"/>
      <c r="O141" s="196"/>
      <c r="P141" s="196"/>
      <c r="Q141" s="196"/>
      <c r="R141" s="196"/>
      <c r="S141" s="196"/>
      <c r="T141" s="196"/>
      <c r="U141" s="196"/>
      <c r="V141" s="197" t="s">
        <v>234</v>
      </c>
      <c r="W141" s="198"/>
      <c r="X141" s="198"/>
      <c r="Y141" s="198"/>
      <c r="Z141" s="198"/>
      <c r="AA141" s="198"/>
      <c r="AB141" s="198"/>
      <c r="AC141" s="198"/>
      <c r="AD141" s="199"/>
      <c r="AE141" s="197" t="s">
        <v>235</v>
      </c>
      <c r="AF141" s="198"/>
      <c r="AG141" s="198"/>
      <c r="AH141" s="198"/>
      <c r="AI141" s="198"/>
      <c r="AJ141" s="198"/>
      <c r="AK141" s="198"/>
      <c r="AL141" s="198"/>
      <c r="AM141" s="199"/>
      <c r="AN141" s="200" t="s">
        <v>53</v>
      </c>
      <c r="AO141" s="201"/>
      <c r="AP141" s="201"/>
      <c r="AQ141" s="201"/>
      <c r="AR141" s="201"/>
      <c r="AS141" s="201"/>
      <c r="AT141" s="201"/>
      <c r="AU141" s="201"/>
      <c r="AV141" s="201"/>
    </row>
    <row r="142" spans="1:48" s="2" customFormat="1" ht="18.75" customHeight="1" x14ac:dyDescent="0.25">
      <c r="A142" s="29"/>
      <c r="B142" s="138"/>
      <c r="C142" s="138"/>
      <c r="D142" s="138"/>
      <c r="E142" s="138"/>
      <c r="F142" s="138"/>
      <c r="G142" s="138"/>
      <c r="H142" s="138"/>
      <c r="I142" s="138"/>
      <c r="J142" s="138"/>
      <c r="K142" s="138"/>
      <c r="L142" s="138"/>
      <c r="M142" s="138"/>
      <c r="N142" s="138"/>
      <c r="O142" s="138"/>
      <c r="P142" s="138"/>
      <c r="Q142" s="138"/>
      <c r="R142" s="138"/>
      <c r="S142" s="138"/>
      <c r="T142" s="138"/>
      <c r="U142" s="138"/>
      <c r="V142" s="202">
        <v>2009</v>
      </c>
      <c r="W142" s="202">
        <v>2011</v>
      </c>
      <c r="X142" s="202">
        <v>2013</v>
      </c>
      <c r="Y142" s="202">
        <v>2015</v>
      </c>
      <c r="Z142" s="202">
        <v>2017</v>
      </c>
      <c r="AA142" s="202">
        <v>2019</v>
      </c>
      <c r="AB142" s="202">
        <v>2021</v>
      </c>
      <c r="AC142" s="202">
        <v>2023</v>
      </c>
      <c r="AD142" s="202">
        <v>2025</v>
      </c>
      <c r="AE142" s="202">
        <v>2009</v>
      </c>
      <c r="AF142" s="202">
        <v>2011</v>
      </c>
      <c r="AG142" s="202">
        <v>2013</v>
      </c>
      <c r="AH142" s="202">
        <v>2015</v>
      </c>
      <c r="AI142" s="202">
        <v>2017</v>
      </c>
      <c r="AJ142" s="202">
        <v>2019</v>
      </c>
      <c r="AK142" s="202">
        <v>2021</v>
      </c>
      <c r="AL142" s="202">
        <v>2023</v>
      </c>
      <c r="AM142" s="202">
        <v>2025</v>
      </c>
      <c r="AN142" s="36">
        <v>2009</v>
      </c>
      <c r="AO142" s="36">
        <v>2011</v>
      </c>
      <c r="AP142" s="36">
        <v>2013</v>
      </c>
      <c r="AQ142" s="36">
        <v>2015</v>
      </c>
      <c r="AR142" s="36">
        <v>2017</v>
      </c>
      <c r="AS142" s="36">
        <v>2019</v>
      </c>
      <c r="AT142" s="36">
        <v>2021</v>
      </c>
      <c r="AU142" s="36">
        <v>2023</v>
      </c>
      <c r="AV142" s="36">
        <v>2025</v>
      </c>
    </row>
    <row r="143" spans="1:48" s="2" customFormat="1" ht="18.75" customHeight="1" x14ac:dyDescent="0.25">
      <c r="A143" s="38">
        <v>48</v>
      </c>
      <c r="B143" s="139" t="s">
        <v>196</v>
      </c>
      <c r="C143" s="140"/>
      <c r="D143" s="140"/>
      <c r="E143" s="140"/>
      <c r="F143" s="140"/>
      <c r="G143" s="140"/>
      <c r="H143" s="140"/>
      <c r="I143" s="140"/>
      <c r="J143" s="140"/>
      <c r="K143" s="140"/>
      <c r="L143" s="140"/>
      <c r="M143" s="140"/>
      <c r="N143" s="140"/>
      <c r="O143" s="140"/>
      <c r="P143" s="140"/>
      <c r="Q143" s="140"/>
      <c r="R143" s="140"/>
      <c r="S143" s="140"/>
      <c r="T143" s="140"/>
      <c r="U143" s="140"/>
      <c r="V143" s="41">
        <v>0.12747875354107649</v>
      </c>
      <c r="W143" s="41">
        <v>9.375E-2</v>
      </c>
      <c r="X143" s="41">
        <v>0.14828897338403041</v>
      </c>
      <c r="Y143" s="41">
        <v>0.14285714285714285</v>
      </c>
      <c r="Z143" s="41">
        <v>0.14354066985645933</v>
      </c>
      <c r="AA143" s="41">
        <v>0.16371681415929204</v>
      </c>
      <c r="AB143" s="41">
        <v>0.16412213740458015</v>
      </c>
      <c r="AC143" s="41">
        <f>[1]GLOBAL!AI184</f>
        <v>0.18226600985221675</v>
      </c>
      <c r="AD143" s="41">
        <v>0.15546218487394958</v>
      </c>
      <c r="AE143" s="41">
        <v>0.66855524079320117</v>
      </c>
      <c r="AF143" s="41">
        <v>0.90625</v>
      </c>
      <c r="AG143" s="41">
        <v>0.85171102661596954</v>
      </c>
      <c r="AH143" s="41">
        <v>0.8571428571428571</v>
      </c>
      <c r="AI143" s="41">
        <v>0.8564593301435407</v>
      </c>
      <c r="AJ143" s="41">
        <v>0.83628318584070793</v>
      </c>
      <c r="AK143" s="41">
        <v>0.83587786259541985</v>
      </c>
      <c r="AL143" s="41">
        <f>[1]GLOBAL!AJ184</f>
        <v>0.81773399014778325</v>
      </c>
      <c r="AM143" s="41">
        <v>0.84453781512605042</v>
      </c>
      <c r="AN143" s="203">
        <v>3.4128113879003563</v>
      </c>
      <c r="AO143" s="203">
        <v>3.6215277777777772</v>
      </c>
      <c r="AP143" s="223">
        <v>3.4980988593155895</v>
      </c>
      <c r="AQ143" s="224">
        <v>3.53</v>
      </c>
      <c r="AR143" s="224">
        <v>3.39</v>
      </c>
      <c r="AS143" s="224">
        <v>3.49</v>
      </c>
      <c r="AT143" s="224">
        <v>3.54</v>
      </c>
      <c r="AU143" s="224">
        <f>[1]GLOBAL!AK184</f>
        <v>3.57</v>
      </c>
      <c r="AV143" s="224">
        <v>3.69</v>
      </c>
    </row>
    <row r="144" spans="1:48" s="2" customFormat="1" ht="18.75" customHeight="1" x14ac:dyDescent="0.25">
      <c r="A144" s="38">
        <v>49</v>
      </c>
      <c r="B144" s="139" t="s">
        <v>197</v>
      </c>
      <c r="C144" s="140"/>
      <c r="D144" s="140"/>
      <c r="E144" s="140"/>
      <c r="F144" s="140"/>
      <c r="G144" s="140"/>
      <c r="H144" s="140"/>
      <c r="I144" s="140"/>
      <c r="J144" s="140"/>
      <c r="K144" s="140"/>
      <c r="L144" s="140"/>
      <c r="M144" s="140"/>
      <c r="N144" s="140"/>
      <c r="O144" s="140"/>
      <c r="P144" s="140"/>
      <c r="Q144" s="140"/>
      <c r="R144" s="140"/>
      <c r="S144" s="140"/>
      <c r="T144" s="140"/>
      <c r="U144" s="140"/>
      <c r="V144" s="41">
        <v>0.1359773371104816</v>
      </c>
      <c r="W144" s="41">
        <v>9.4736842105263161E-2</v>
      </c>
      <c r="X144" s="41">
        <v>0.14716981132075471</v>
      </c>
      <c r="Y144" s="41">
        <v>0.16371681415929204</v>
      </c>
      <c r="Z144" s="41">
        <v>0.15311004784688995</v>
      </c>
      <c r="AA144" s="41">
        <v>0.15315315315315314</v>
      </c>
      <c r="AB144" s="41">
        <v>0.14615384615384616</v>
      </c>
      <c r="AC144" s="41">
        <f>[1]GLOBAL!AI185</f>
        <v>0.17156862745098039</v>
      </c>
      <c r="AD144" s="41">
        <v>0.12658227848101267</v>
      </c>
      <c r="AE144" s="41">
        <v>0.65155807365439089</v>
      </c>
      <c r="AF144" s="41">
        <v>0.90526315789473688</v>
      </c>
      <c r="AG144" s="41">
        <v>0.85283018867924532</v>
      </c>
      <c r="AH144" s="41">
        <v>0.83628318584070793</v>
      </c>
      <c r="AI144" s="41">
        <v>0.84688995215311003</v>
      </c>
      <c r="AJ144" s="41">
        <v>0.84684684684684686</v>
      </c>
      <c r="AK144" s="41">
        <v>0.85384615384615381</v>
      </c>
      <c r="AL144" s="41">
        <f>[1]GLOBAL!AJ185</f>
        <v>0.82843137254901966</v>
      </c>
      <c r="AM144" s="41">
        <v>0.87341772151898733</v>
      </c>
      <c r="AN144" s="203">
        <v>3.3920863309352502</v>
      </c>
      <c r="AO144" s="203">
        <v>3.6631578947368424</v>
      </c>
      <c r="AP144" s="223">
        <v>3.5471698113207553</v>
      </c>
      <c r="AQ144" s="224">
        <v>3.57</v>
      </c>
      <c r="AR144" s="224">
        <v>3.54</v>
      </c>
      <c r="AS144" s="224">
        <v>3.57</v>
      </c>
      <c r="AT144" s="224">
        <v>3.65</v>
      </c>
      <c r="AU144" s="224">
        <f>[1]GLOBAL!AK185</f>
        <v>3.65</v>
      </c>
      <c r="AV144" s="224">
        <v>3.82</v>
      </c>
    </row>
    <row r="145" spans="1:48" s="2" customFormat="1" ht="18.75" customHeight="1" x14ac:dyDescent="0.25">
      <c r="A145" s="38">
        <v>50</v>
      </c>
      <c r="B145" s="139" t="s">
        <v>198</v>
      </c>
      <c r="C145" s="140"/>
      <c r="D145" s="140"/>
      <c r="E145" s="140"/>
      <c r="F145" s="140"/>
      <c r="G145" s="140"/>
      <c r="H145" s="140"/>
      <c r="I145" s="140"/>
      <c r="J145" s="140"/>
      <c r="K145" s="140"/>
      <c r="L145" s="140"/>
      <c r="M145" s="140"/>
      <c r="N145" s="140"/>
      <c r="O145" s="140"/>
      <c r="P145" s="140"/>
      <c r="Q145" s="140"/>
      <c r="R145" s="140"/>
      <c r="S145" s="140"/>
      <c r="T145" s="140"/>
      <c r="U145" s="140"/>
      <c r="V145" s="41">
        <v>0.15580736543909349</v>
      </c>
      <c r="W145" s="41">
        <v>0.12413793103448276</v>
      </c>
      <c r="X145" s="41">
        <v>0.19548872180451127</v>
      </c>
      <c r="Y145" s="41">
        <v>0.17105263157894737</v>
      </c>
      <c r="Z145" s="41">
        <v>0.20952380952380953</v>
      </c>
      <c r="AA145" s="41">
        <v>0.18454935622317598</v>
      </c>
      <c r="AB145" s="41">
        <v>0.18819188191881919</v>
      </c>
      <c r="AC145" s="41">
        <f>[1]GLOBAL!AI186</f>
        <v>0.18139534883720931</v>
      </c>
      <c r="AD145" s="41">
        <v>0.145748987854251</v>
      </c>
      <c r="AE145" s="41">
        <v>0.62889518413597734</v>
      </c>
      <c r="AF145" s="41">
        <v>0.87586206896551722</v>
      </c>
      <c r="AG145" s="41">
        <v>0.80451127819548873</v>
      </c>
      <c r="AH145" s="41">
        <v>0.82894736842105265</v>
      </c>
      <c r="AI145" s="41">
        <v>0.79047619047619044</v>
      </c>
      <c r="AJ145" s="41">
        <v>0.81545064377682408</v>
      </c>
      <c r="AK145" s="41">
        <v>0.81180811808118081</v>
      </c>
      <c r="AL145" s="41">
        <f>[1]GLOBAL!AJ186</f>
        <v>0.81860465116279069</v>
      </c>
      <c r="AM145" s="41">
        <v>0.85425101214574894</v>
      </c>
      <c r="AN145" s="203">
        <v>3.3393501805054142</v>
      </c>
      <c r="AO145" s="203">
        <v>3.5620689655172408</v>
      </c>
      <c r="AP145" s="223">
        <v>3.447368421052631</v>
      </c>
      <c r="AQ145" s="224">
        <v>3.42</v>
      </c>
      <c r="AR145" s="224">
        <v>3.31</v>
      </c>
      <c r="AS145" s="224">
        <v>3.45</v>
      </c>
      <c r="AT145" s="224">
        <v>3.58</v>
      </c>
      <c r="AU145" s="224">
        <f>[1]GLOBAL!AK186</f>
        <v>3.55</v>
      </c>
      <c r="AV145" s="224">
        <v>3.74</v>
      </c>
    </row>
    <row r="146" spans="1:48" s="2" customFormat="1" ht="18.75" customHeight="1" x14ac:dyDescent="0.25">
      <c r="A146" s="38">
        <v>51</v>
      </c>
      <c r="B146" s="139" t="s">
        <v>199</v>
      </c>
      <c r="C146" s="140"/>
      <c r="D146" s="140"/>
      <c r="E146" s="140"/>
      <c r="F146" s="140"/>
      <c r="G146" s="140"/>
      <c r="H146" s="140"/>
      <c r="I146" s="140"/>
      <c r="J146" s="140"/>
      <c r="K146" s="140"/>
      <c r="L146" s="140"/>
      <c r="M146" s="140"/>
      <c r="N146" s="140"/>
      <c r="O146" s="140"/>
      <c r="P146" s="140"/>
      <c r="Q146" s="140"/>
      <c r="R146" s="140"/>
      <c r="S146" s="140"/>
      <c r="T146" s="140"/>
      <c r="U146" s="140"/>
      <c r="V146" s="41">
        <v>0.12464589235127478</v>
      </c>
      <c r="W146" s="41">
        <v>9.3425605536332182E-2</v>
      </c>
      <c r="X146" s="41">
        <v>0.15298507462686567</v>
      </c>
      <c r="Y146" s="41">
        <v>0.15720524017467249</v>
      </c>
      <c r="Z146" s="41">
        <v>0.14953271028037382</v>
      </c>
      <c r="AA146" s="41">
        <v>0.15450643776824036</v>
      </c>
      <c r="AB146" s="41">
        <v>0.17582417582417584</v>
      </c>
      <c r="AC146" s="41">
        <f>[1]GLOBAL!AI187</f>
        <v>0.16129032258064516</v>
      </c>
      <c r="AD146" s="41">
        <v>0.10526315789473684</v>
      </c>
      <c r="AE146" s="41">
        <v>0.66572237960339942</v>
      </c>
      <c r="AF146" s="41">
        <v>0.90657439446366783</v>
      </c>
      <c r="AG146" s="41">
        <v>0.84701492537313428</v>
      </c>
      <c r="AH146" s="41">
        <v>0.84279475982532748</v>
      </c>
      <c r="AI146" s="41">
        <v>0.85046728971962615</v>
      </c>
      <c r="AJ146" s="41">
        <v>0.84549356223175964</v>
      </c>
      <c r="AK146" s="41">
        <v>0.82417582417582413</v>
      </c>
      <c r="AL146" s="41">
        <f>[1]GLOBAL!AJ187</f>
        <v>0.83870967741935487</v>
      </c>
      <c r="AM146" s="41">
        <v>0.89473684210526316</v>
      </c>
      <c r="AN146" s="203">
        <v>3.5483870967741913</v>
      </c>
      <c r="AO146" s="203">
        <v>3.6989619377162648</v>
      </c>
      <c r="AP146" s="223">
        <v>3.5708955223880583</v>
      </c>
      <c r="AQ146" s="224">
        <v>3.56</v>
      </c>
      <c r="AR146" s="224">
        <v>3.56</v>
      </c>
      <c r="AS146" s="224">
        <v>3.64</v>
      </c>
      <c r="AT146" s="224">
        <v>3.68</v>
      </c>
      <c r="AU146" s="224">
        <f>[1]GLOBAL!AK187</f>
        <v>3.74</v>
      </c>
      <c r="AV146" s="224">
        <v>3.9</v>
      </c>
    </row>
    <row r="147" spans="1:48" s="2" customFormat="1" ht="18.75" customHeight="1" x14ac:dyDescent="0.25">
      <c r="A147" s="38">
        <v>52</v>
      </c>
      <c r="B147" s="139" t="s">
        <v>200</v>
      </c>
      <c r="C147" s="140"/>
      <c r="D147" s="140"/>
      <c r="E147" s="140"/>
      <c r="F147" s="140"/>
      <c r="G147" s="140"/>
      <c r="H147" s="140"/>
      <c r="I147" s="140"/>
      <c r="J147" s="140"/>
      <c r="K147" s="140"/>
      <c r="L147" s="140"/>
      <c r="M147" s="140"/>
      <c r="N147" s="140"/>
      <c r="O147" s="140"/>
      <c r="P147" s="140"/>
      <c r="Q147" s="140"/>
      <c r="R147" s="140"/>
      <c r="S147" s="140"/>
      <c r="T147" s="140"/>
      <c r="U147" s="140"/>
      <c r="V147" s="41">
        <v>9.3484419263456089E-2</v>
      </c>
      <c r="W147" s="41">
        <v>9.0592334494773524E-2</v>
      </c>
      <c r="X147" s="41">
        <v>0.12830188679245283</v>
      </c>
      <c r="Y147" s="41">
        <v>0.13596491228070176</v>
      </c>
      <c r="Z147" s="41">
        <v>0.12857142857142856</v>
      </c>
      <c r="AA147" s="41">
        <v>0.13247863247863248</v>
      </c>
      <c r="AB147" s="41">
        <v>0.14760147601476015</v>
      </c>
      <c r="AC147" s="41">
        <f>[1]GLOBAL!AI188</f>
        <v>0.15887850467289719</v>
      </c>
      <c r="AD147" s="41">
        <v>9.4650205761316872E-2</v>
      </c>
      <c r="AE147" s="41">
        <v>0.68555240793201133</v>
      </c>
      <c r="AF147" s="41">
        <v>0.90940766550522645</v>
      </c>
      <c r="AG147" s="41">
        <v>0.8716981132075472</v>
      </c>
      <c r="AH147" s="41">
        <v>0.86403508771929827</v>
      </c>
      <c r="AI147" s="41">
        <v>0.87142857142857144</v>
      </c>
      <c r="AJ147" s="41">
        <v>0.86752136752136755</v>
      </c>
      <c r="AK147" s="41">
        <v>0.85239852398523985</v>
      </c>
      <c r="AL147" s="41">
        <f>[1]GLOBAL!AJ188</f>
        <v>0.84112149532710279</v>
      </c>
      <c r="AM147" s="41">
        <v>0.90534979423868311</v>
      </c>
      <c r="AN147" s="203">
        <v>3.6181818181818177</v>
      </c>
      <c r="AO147" s="203">
        <v>3.7317073170731696</v>
      </c>
      <c r="AP147" s="223">
        <v>3.6113207547169806</v>
      </c>
      <c r="AQ147" s="224">
        <v>3.6</v>
      </c>
      <c r="AR147" s="224">
        <v>3.6</v>
      </c>
      <c r="AS147" s="224">
        <v>3.67</v>
      </c>
      <c r="AT147" s="224">
        <v>3.79</v>
      </c>
      <c r="AU147" s="224">
        <f>[1]GLOBAL!AK188</f>
        <v>3.74</v>
      </c>
      <c r="AV147" s="224">
        <v>3.96</v>
      </c>
    </row>
    <row r="148" spans="1:48" s="2" customFormat="1" ht="18.75" x14ac:dyDescent="0.25">
      <c r="A148" s="38">
        <v>53</v>
      </c>
      <c r="B148" s="139" t="s">
        <v>201</v>
      </c>
      <c r="C148" s="140"/>
      <c r="D148" s="140"/>
      <c r="E148" s="140"/>
      <c r="F148" s="140"/>
      <c r="G148" s="140"/>
      <c r="H148" s="140"/>
      <c r="I148" s="140"/>
      <c r="J148" s="140"/>
      <c r="K148" s="140"/>
      <c r="L148" s="140"/>
      <c r="M148" s="140"/>
      <c r="N148" s="140"/>
      <c r="O148" s="140"/>
      <c r="P148" s="140"/>
      <c r="Q148" s="140"/>
      <c r="R148" s="140"/>
      <c r="S148" s="140"/>
      <c r="T148" s="140"/>
      <c r="U148" s="140"/>
      <c r="V148" s="41">
        <v>0.1501416430594901</v>
      </c>
      <c r="W148" s="41">
        <v>0.1206896551724138</v>
      </c>
      <c r="X148" s="41">
        <v>0.17910447761194029</v>
      </c>
      <c r="Y148" s="41">
        <v>0.18061674008810572</v>
      </c>
      <c r="Z148" s="41">
        <v>0.13333333333333333</v>
      </c>
      <c r="AA148" s="41">
        <v>0.1630901287553648</v>
      </c>
      <c r="AB148" s="41">
        <v>0.19029850746268656</v>
      </c>
      <c r="AC148" s="41">
        <f>[1]GLOBAL!AI189</f>
        <v>0.18095238095238095</v>
      </c>
      <c r="AD148" s="41">
        <v>0.13333333333333333</v>
      </c>
      <c r="AE148" s="41">
        <v>0.64305949008498586</v>
      </c>
      <c r="AF148" s="41">
        <v>0.87931034482758619</v>
      </c>
      <c r="AG148" s="41">
        <v>0.82089552238805974</v>
      </c>
      <c r="AH148" s="41">
        <v>0.81938325991189431</v>
      </c>
      <c r="AI148" s="41">
        <v>0.8666666666666667</v>
      </c>
      <c r="AJ148" s="41">
        <v>0.83690987124463523</v>
      </c>
      <c r="AK148" s="41">
        <v>0.80970149253731338</v>
      </c>
      <c r="AL148" s="41">
        <f>[1]GLOBAL!AJ189</f>
        <v>0.81904761904761902</v>
      </c>
      <c r="AM148" s="41">
        <v>0.8666666666666667</v>
      </c>
      <c r="AN148" s="203">
        <v>3.4464285714285685</v>
      </c>
      <c r="AO148" s="203">
        <v>3.5827586206896544</v>
      </c>
      <c r="AP148" s="223">
        <v>3.4552238805970132</v>
      </c>
      <c r="AQ148" s="224">
        <v>3.48</v>
      </c>
      <c r="AR148" s="224">
        <v>3.54</v>
      </c>
      <c r="AS148" s="224">
        <v>3.52</v>
      </c>
      <c r="AT148" s="224">
        <v>3.63</v>
      </c>
      <c r="AU148" s="224">
        <f>[1]GLOBAL!AK189</f>
        <v>3.6</v>
      </c>
      <c r="AV148" s="224">
        <v>3.85</v>
      </c>
    </row>
    <row r="149" spans="1:48" s="2" customFormat="1" ht="18.75" customHeight="1" x14ac:dyDescent="0.25">
      <c r="A149" s="38">
        <v>54</v>
      </c>
      <c r="B149" s="139" t="s">
        <v>202</v>
      </c>
      <c r="C149" s="140"/>
      <c r="D149" s="140"/>
      <c r="E149" s="140"/>
      <c r="F149" s="140"/>
      <c r="G149" s="140"/>
      <c r="H149" s="140"/>
      <c r="I149" s="140"/>
      <c r="J149" s="140"/>
      <c r="K149" s="140"/>
      <c r="L149" s="140"/>
      <c r="M149" s="140"/>
      <c r="N149" s="140"/>
      <c r="O149" s="140"/>
      <c r="P149" s="140"/>
      <c r="Q149" s="140"/>
      <c r="R149" s="140"/>
      <c r="S149" s="140"/>
      <c r="T149" s="140"/>
      <c r="U149" s="140"/>
      <c r="V149" s="41">
        <v>0.13031161473087818</v>
      </c>
      <c r="W149" s="41">
        <v>0.1368421052631579</v>
      </c>
      <c r="X149" s="41">
        <v>0.19245283018867926</v>
      </c>
      <c r="Y149" s="41">
        <v>0.20089285714285715</v>
      </c>
      <c r="Z149" s="41">
        <v>0.15789473684210525</v>
      </c>
      <c r="AA149" s="41">
        <v>0.17241379310344829</v>
      </c>
      <c r="AB149" s="41">
        <v>0.18148148148148149</v>
      </c>
      <c r="AC149" s="41">
        <f>[1]GLOBAL!AI190</f>
        <v>0.17289719626168223</v>
      </c>
      <c r="AD149" s="41">
        <v>0.1487603305785124</v>
      </c>
      <c r="AE149" s="41">
        <v>0.64872521246458925</v>
      </c>
      <c r="AF149" s="41">
        <v>0.86315789473684212</v>
      </c>
      <c r="AG149" s="41">
        <v>0.8075471698113208</v>
      </c>
      <c r="AH149" s="41">
        <v>0.7991071428571429</v>
      </c>
      <c r="AI149" s="41">
        <v>0.84210526315789469</v>
      </c>
      <c r="AJ149" s="41">
        <v>0.82758620689655171</v>
      </c>
      <c r="AK149" s="41">
        <v>0.81851851851851853</v>
      </c>
      <c r="AL149" s="41">
        <f>[1]GLOBAL!AJ190</f>
        <v>0.82710280373831779</v>
      </c>
      <c r="AM149" s="41">
        <v>0.85123966942148765</v>
      </c>
      <c r="AN149" s="203">
        <v>3.4690909090909097</v>
      </c>
      <c r="AO149" s="203">
        <v>3.5263157894736841</v>
      </c>
      <c r="AP149" s="223">
        <v>3.4264150943396241</v>
      </c>
      <c r="AQ149" s="224">
        <v>3.48</v>
      </c>
      <c r="AR149" s="224">
        <v>3.44</v>
      </c>
      <c r="AS149" s="224">
        <v>3.55</v>
      </c>
      <c r="AT149" s="224">
        <v>3.62</v>
      </c>
      <c r="AU149" s="224">
        <f>[1]GLOBAL!AK190</f>
        <v>3.61</v>
      </c>
      <c r="AV149" s="224">
        <v>3.82</v>
      </c>
    </row>
    <row r="150" spans="1:48" s="2" customFormat="1" ht="18.75" customHeight="1" x14ac:dyDescent="0.25">
      <c r="A150" s="38">
        <v>55</v>
      </c>
      <c r="B150" s="139" t="s">
        <v>203</v>
      </c>
      <c r="C150" s="140"/>
      <c r="D150" s="140"/>
      <c r="E150" s="140"/>
      <c r="F150" s="140"/>
      <c r="G150" s="140"/>
      <c r="H150" s="140"/>
      <c r="I150" s="140"/>
      <c r="J150" s="140"/>
      <c r="K150" s="140"/>
      <c r="L150" s="140"/>
      <c r="M150" s="140"/>
      <c r="N150" s="140"/>
      <c r="O150" s="140"/>
      <c r="P150" s="140"/>
      <c r="Q150" s="140"/>
      <c r="R150" s="140"/>
      <c r="S150" s="140"/>
      <c r="T150" s="140"/>
      <c r="U150" s="140"/>
      <c r="V150" s="41">
        <v>0.13881019830028329</v>
      </c>
      <c r="W150" s="41">
        <v>0.15140845070422534</v>
      </c>
      <c r="X150" s="41">
        <v>0.18320610687022901</v>
      </c>
      <c r="Y150" s="41">
        <v>0.18303571428571427</v>
      </c>
      <c r="Z150" s="41">
        <v>0.17703349282296652</v>
      </c>
      <c r="AA150" s="41">
        <v>0.16521739130434782</v>
      </c>
      <c r="AB150" s="41">
        <v>0.19924812030075187</v>
      </c>
      <c r="AC150" s="41">
        <f>[1]GLOBAL!AI191</f>
        <v>0.18867924528301888</v>
      </c>
      <c r="AD150" s="41">
        <v>0.15126050420168066</v>
      </c>
      <c r="AE150" s="41">
        <v>0.64305949008498586</v>
      </c>
      <c r="AF150" s="41">
        <v>0.84859154929577463</v>
      </c>
      <c r="AG150" s="41">
        <v>0.81679389312977102</v>
      </c>
      <c r="AH150" s="41">
        <v>0.8169642857142857</v>
      </c>
      <c r="AI150" s="41">
        <v>0.82296650717703346</v>
      </c>
      <c r="AJ150" s="41">
        <v>0.83478260869565213</v>
      </c>
      <c r="AK150" s="41">
        <v>0.8007518796992481</v>
      </c>
      <c r="AL150" s="41">
        <f>[1]GLOBAL!AJ191</f>
        <v>0.81132075471698117</v>
      </c>
      <c r="AM150" s="41">
        <v>0.84873949579831931</v>
      </c>
      <c r="AN150" s="203">
        <v>3.3297101449275357</v>
      </c>
      <c r="AO150" s="203">
        <v>3.4823943661971826</v>
      </c>
      <c r="AP150" s="223">
        <v>3.4351145038167954</v>
      </c>
      <c r="AQ150" s="224">
        <v>3.4</v>
      </c>
      <c r="AR150" s="224">
        <v>3.34</v>
      </c>
      <c r="AS150" s="224">
        <v>3.5</v>
      </c>
      <c r="AT150" s="224">
        <v>3.57</v>
      </c>
      <c r="AU150" s="224">
        <f>[1]GLOBAL!AK191</f>
        <v>3.57</v>
      </c>
      <c r="AV150" s="224">
        <v>3.73</v>
      </c>
    </row>
    <row r="151" spans="1:48" s="2" customFormat="1" ht="18.75" customHeight="1" x14ac:dyDescent="0.25">
      <c r="A151" s="38">
        <v>56</v>
      </c>
      <c r="B151" s="139" t="s">
        <v>204</v>
      </c>
      <c r="C151" s="140"/>
      <c r="D151" s="140"/>
      <c r="E151" s="140"/>
      <c r="F151" s="140"/>
      <c r="G151" s="140"/>
      <c r="H151" s="140"/>
      <c r="I151" s="140"/>
      <c r="J151" s="140"/>
      <c r="K151" s="140"/>
      <c r="L151" s="140"/>
      <c r="M151" s="140"/>
      <c r="N151" s="140"/>
      <c r="O151" s="140"/>
      <c r="P151" s="140"/>
      <c r="Q151" s="140"/>
      <c r="R151" s="140"/>
      <c r="S151" s="140"/>
      <c r="T151" s="140"/>
      <c r="U151" s="140"/>
      <c r="V151" s="41">
        <v>0.15297450424929179</v>
      </c>
      <c r="W151" s="41">
        <v>0.12237762237762238</v>
      </c>
      <c r="X151" s="41">
        <v>0.16858237547892721</v>
      </c>
      <c r="Y151" s="41">
        <v>0.1981981981981982</v>
      </c>
      <c r="Z151" s="41">
        <v>0.14354066985645933</v>
      </c>
      <c r="AA151" s="41">
        <v>0.15517241379310345</v>
      </c>
      <c r="AB151" s="41">
        <v>0.17843866171003717</v>
      </c>
      <c r="AC151" s="41">
        <f>[1]GLOBAL!AI192</f>
        <v>0.17757009345794392</v>
      </c>
      <c r="AD151" s="41">
        <v>0.1487603305785124</v>
      </c>
      <c r="AE151" s="41">
        <v>0.60906515580736542</v>
      </c>
      <c r="AF151" s="41">
        <v>0.8776223776223776</v>
      </c>
      <c r="AG151" s="41">
        <v>0.83141762452107282</v>
      </c>
      <c r="AH151" s="41">
        <v>0.80180180180180183</v>
      </c>
      <c r="AI151" s="41">
        <v>0.8564593301435407</v>
      </c>
      <c r="AJ151" s="41">
        <v>0.84482758620689657</v>
      </c>
      <c r="AK151" s="41">
        <v>0.82156133828996281</v>
      </c>
      <c r="AL151" s="41">
        <f>[1]GLOBAL!AJ192</f>
        <v>0.82242990654205606</v>
      </c>
      <c r="AM151" s="41">
        <v>0.85123966942148765</v>
      </c>
      <c r="AN151" s="203">
        <v>3.3197026022304819</v>
      </c>
      <c r="AO151" s="203">
        <v>3.5594405594405596</v>
      </c>
      <c r="AP151" s="223">
        <v>3.4099616858237525</v>
      </c>
      <c r="AQ151" s="224">
        <v>3.4</v>
      </c>
      <c r="AR151" s="224">
        <v>3.49</v>
      </c>
      <c r="AS151" s="224">
        <v>3.57</v>
      </c>
      <c r="AT151" s="224">
        <v>3.54</v>
      </c>
      <c r="AU151" s="224">
        <f>[1]GLOBAL!AK192</f>
        <v>3.58</v>
      </c>
      <c r="AV151" s="224">
        <v>3.74</v>
      </c>
    </row>
    <row r="152" spans="1:48" s="2" customFormat="1" ht="18.75" customHeight="1" x14ac:dyDescent="0.25">
      <c r="A152" s="88">
        <v>57</v>
      </c>
      <c r="B152" s="139" t="s">
        <v>205</v>
      </c>
      <c r="C152" s="140"/>
      <c r="D152" s="140"/>
      <c r="E152" s="140"/>
      <c r="F152" s="140"/>
      <c r="G152" s="140"/>
      <c r="H152" s="140"/>
      <c r="I152" s="140"/>
      <c r="J152" s="140"/>
      <c r="K152" s="140"/>
      <c r="L152" s="140"/>
      <c r="M152" s="140"/>
      <c r="N152" s="140"/>
      <c r="O152" s="140"/>
      <c r="P152" s="140"/>
      <c r="Q152" s="140"/>
      <c r="R152" s="140"/>
      <c r="S152" s="140"/>
      <c r="T152" s="140"/>
      <c r="U152" s="140"/>
      <c r="V152" s="41">
        <v>0.20396600566572237</v>
      </c>
      <c r="W152" s="41">
        <v>0.19014084507042253</v>
      </c>
      <c r="X152" s="41">
        <v>0.22761194029850745</v>
      </c>
      <c r="Y152" s="41">
        <v>0.18502202643171806</v>
      </c>
      <c r="Z152" s="41">
        <v>0.19523809523809524</v>
      </c>
      <c r="AA152" s="41">
        <v>0.21645021645021645</v>
      </c>
      <c r="AB152" s="41">
        <v>0.21933085501858737</v>
      </c>
      <c r="AC152" s="41">
        <f>[1]GLOBAL!AI193</f>
        <v>0.21226415094339623</v>
      </c>
      <c r="AD152" s="41">
        <v>0.19008264462809918</v>
      </c>
      <c r="AE152" s="41">
        <v>0.55807365439093481</v>
      </c>
      <c r="AF152" s="41">
        <v>0.8098591549295775</v>
      </c>
      <c r="AG152" s="41">
        <v>0.77238805970149249</v>
      </c>
      <c r="AH152" s="41">
        <v>0.81497797356828194</v>
      </c>
      <c r="AI152" s="41">
        <v>0.80476190476190479</v>
      </c>
      <c r="AJ152" s="41">
        <v>0.78354978354978355</v>
      </c>
      <c r="AK152" s="41">
        <v>0.7806691449814126</v>
      </c>
      <c r="AL152" s="41">
        <f>[1]GLOBAL!AJ193</f>
        <v>0.78773584905660377</v>
      </c>
      <c r="AM152" s="41">
        <v>0.80991735537190079</v>
      </c>
      <c r="AN152" s="203">
        <v>3.2044609665427513</v>
      </c>
      <c r="AO152" s="203">
        <v>3.3802816901408455</v>
      </c>
      <c r="AP152" s="223">
        <v>3.3097014925373127</v>
      </c>
      <c r="AQ152" s="224">
        <v>3.45</v>
      </c>
      <c r="AR152" s="224">
        <v>3.35</v>
      </c>
      <c r="AS152" s="224">
        <v>3.45</v>
      </c>
      <c r="AT152" s="224">
        <v>3.54</v>
      </c>
      <c r="AU152" s="224">
        <f>[1]GLOBAL!AK193</f>
        <v>3.47</v>
      </c>
      <c r="AV152" s="224">
        <v>3.66</v>
      </c>
    </row>
    <row r="153" spans="1:48" s="2" customFormat="1" ht="18.75" customHeight="1" x14ac:dyDescent="0.25">
      <c r="A153" s="38">
        <v>58</v>
      </c>
      <c r="B153" s="139" t="s">
        <v>206</v>
      </c>
      <c r="C153" s="140"/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40"/>
      <c r="O153" s="140"/>
      <c r="P153" s="140"/>
      <c r="Q153" s="140"/>
      <c r="R153" s="140"/>
      <c r="S153" s="140"/>
      <c r="T153" s="140"/>
      <c r="U153" s="140"/>
      <c r="V153" s="41">
        <v>0.17280453257790368</v>
      </c>
      <c r="W153" s="41">
        <v>0.15053763440860216</v>
      </c>
      <c r="X153" s="41">
        <v>0.19379844961240311</v>
      </c>
      <c r="Y153" s="41">
        <v>0.18636363636363637</v>
      </c>
      <c r="Z153" s="41">
        <v>0.1941747572815534</v>
      </c>
      <c r="AA153" s="41">
        <v>0.19545454545454546</v>
      </c>
      <c r="AB153" s="41">
        <v>0.19379844961240311</v>
      </c>
      <c r="AC153" s="41">
        <f>[1]GLOBAL!AI194</f>
        <v>0.15270935960591134</v>
      </c>
      <c r="AD153" s="41">
        <v>0.13852813852813853</v>
      </c>
      <c r="AE153" s="41">
        <v>0.57790368271954673</v>
      </c>
      <c r="AF153" s="41">
        <v>0.84946236559139787</v>
      </c>
      <c r="AG153" s="41">
        <v>0.80620155038759689</v>
      </c>
      <c r="AH153" s="41">
        <v>0.8136363636363636</v>
      </c>
      <c r="AI153" s="41">
        <v>0.80582524271844658</v>
      </c>
      <c r="AJ153" s="41">
        <v>0.80454545454545456</v>
      </c>
      <c r="AK153" s="41">
        <v>0.80620155038759689</v>
      </c>
      <c r="AL153" s="41">
        <f>[1]GLOBAL!AJ194</f>
        <v>0.84729064039408863</v>
      </c>
      <c r="AM153" s="41">
        <v>0.8614718614718615</v>
      </c>
      <c r="AN153" s="203">
        <v>3.2867924528301899</v>
      </c>
      <c r="AO153" s="203">
        <v>3.4946236559139785</v>
      </c>
      <c r="AP153" s="223">
        <v>3.3527131782945725</v>
      </c>
      <c r="AQ153" s="224">
        <v>3.42</v>
      </c>
      <c r="AR153" s="224">
        <v>3.38</v>
      </c>
      <c r="AS153" s="224">
        <v>3.48</v>
      </c>
      <c r="AT153" s="224">
        <v>3.6</v>
      </c>
      <c r="AU153" s="224">
        <f>[1]GLOBAL!AK194</f>
        <v>3.67</v>
      </c>
      <c r="AV153" s="224">
        <v>3.77</v>
      </c>
    </row>
    <row r="154" spans="1:48" s="208" customFormat="1" ht="19.5" customHeight="1" x14ac:dyDescent="0.3">
      <c r="A154" s="156" t="s">
        <v>207</v>
      </c>
      <c r="B154" s="157"/>
      <c r="C154" s="157"/>
      <c r="D154" s="157"/>
      <c r="E154" s="157"/>
      <c r="F154" s="157"/>
      <c r="G154" s="157"/>
      <c r="H154" s="157"/>
      <c r="I154" s="157"/>
      <c r="J154" s="157"/>
      <c r="K154" s="157"/>
      <c r="L154" s="157"/>
      <c r="M154" s="157"/>
      <c r="N154" s="157"/>
      <c r="O154" s="157"/>
      <c r="P154" s="157"/>
      <c r="Q154" s="157"/>
      <c r="R154" s="157"/>
      <c r="S154" s="157"/>
      <c r="T154" s="157"/>
      <c r="U154" s="158"/>
      <c r="V154" s="225">
        <v>0.14376770538243627</v>
      </c>
      <c r="W154" s="225">
        <v>0.12424531299650461</v>
      </c>
      <c r="X154" s="204">
        <v>0.17428669645926434</v>
      </c>
      <c r="Y154" s="204">
        <v>0.17305365066559097</v>
      </c>
      <c r="Z154" s="204">
        <v>0.16225596529284164</v>
      </c>
      <c r="AA154" s="204">
        <v>0.16864608076009502</v>
      </c>
      <c r="AB154" s="204">
        <v>0.1804562478719782</v>
      </c>
      <c r="AC154" s="204">
        <f>[1]GLOBAL!AI195</f>
        <v>0.17644521138912855</v>
      </c>
      <c r="AD154" s="204">
        <v>0.13978088401964489</v>
      </c>
      <c r="AE154" s="204">
        <v>0.63574126534466469</v>
      </c>
      <c r="AF154" s="204">
        <v>0.87575468700349535</v>
      </c>
      <c r="AG154" s="204">
        <v>0.82571330354073569</v>
      </c>
      <c r="AH154" s="204">
        <v>0.82694634933440903</v>
      </c>
      <c r="AI154" s="204">
        <v>0.8377440347071583</v>
      </c>
      <c r="AJ154" s="204">
        <v>0.83135391923990498</v>
      </c>
      <c r="AK154" s="204">
        <v>0.81954375212802177</v>
      </c>
      <c r="AL154" s="204">
        <f>[1]GLOBAL!AJ195</f>
        <v>0.82355478861087139</v>
      </c>
      <c r="AM154" s="204">
        <v>0.86021911598035516</v>
      </c>
      <c r="AN154" s="205">
        <v>3.3941926511554552</v>
      </c>
      <c r="AO154" s="205">
        <v>3.5730216886070183</v>
      </c>
      <c r="AP154" s="211">
        <v>3.4603621094730075</v>
      </c>
      <c r="AQ154" s="211">
        <f>AVERAGE(AQ143:AQ153)</f>
        <v>3.4827272727272729</v>
      </c>
      <c r="AR154" s="211">
        <f>AVERAGE(AR143:AR153)</f>
        <v>3.4490909090909097</v>
      </c>
      <c r="AS154" s="211">
        <v>3.5354545454545456</v>
      </c>
      <c r="AT154" s="206">
        <v>3.6127272727272728</v>
      </c>
      <c r="AU154" s="226">
        <f>[1]GLOBAL!AK195</f>
        <v>3.6136363636363638</v>
      </c>
      <c r="AV154" s="226">
        <v>3.7890909090909091</v>
      </c>
    </row>
    <row r="155" spans="1:48" s="2" customFormat="1" ht="18.75" customHeight="1" x14ac:dyDescent="0.25"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209"/>
      <c r="AR155" s="209"/>
    </row>
    <row r="156" spans="1:48" s="2" customFormat="1" ht="15" customHeight="1" x14ac:dyDescent="0.25"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209"/>
      <c r="AR156" s="209"/>
    </row>
    <row r="157" spans="1:48" s="2" customFormat="1" ht="36" customHeight="1" x14ac:dyDescent="0.25">
      <c r="B157" s="227" t="s">
        <v>208</v>
      </c>
      <c r="C157" s="227"/>
      <c r="D157" s="227"/>
      <c r="E157" s="227"/>
      <c r="F157" s="227"/>
      <c r="G157" s="227"/>
      <c r="H157" s="227"/>
      <c r="I157" s="227"/>
      <c r="J157" s="227"/>
      <c r="K157" s="227"/>
      <c r="L157" s="227"/>
      <c r="M157" s="227"/>
      <c r="N157" s="227"/>
      <c r="O157" s="227"/>
      <c r="P157" s="227"/>
      <c r="Q157" s="227"/>
      <c r="R157" s="227"/>
      <c r="S157" s="227"/>
      <c r="T157" s="227"/>
      <c r="U157" s="228"/>
      <c r="V157" s="197" t="s">
        <v>234</v>
      </c>
      <c r="W157" s="198"/>
      <c r="X157" s="198"/>
      <c r="Y157" s="198"/>
      <c r="Z157" s="198"/>
      <c r="AA157" s="198"/>
      <c r="AB157" s="198"/>
      <c r="AC157" s="198"/>
      <c r="AD157" s="199"/>
      <c r="AE157" s="197" t="s">
        <v>235</v>
      </c>
      <c r="AF157" s="198"/>
      <c r="AG157" s="198"/>
      <c r="AH157" s="198"/>
      <c r="AI157" s="198"/>
      <c r="AJ157" s="198"/>
      <c r="AK157" s="198"/>
      <c r="AL157" s="198"/>
      <c r="AM157" s="199"/>
      <c r="AN157" s="200" t="s">
        <v>53</v>
      </c>
      <c r="AO157" s="201"/>
      <c r="AP157" s="201"/>
      <c r="AQ157" s="201"/>
      <c r="AR157" s="201"/>
      <c r="AS157" s="201"/>
      <c r="AT157" s="201"/>
      <c r="AU157" s="201"/>
      <c r="AV157" s="201"/>
    </row>
    <row r="158" spans="1:48" s="2" customFormat="1" ht="18.75" customHeight="1" x14ac:dyDescent="0.25">
      <c r="A158" s="29"/>
      <c r="B158" s="229"/>
      <c r="C158" s="229"/>
      <c r="D158" s="229"/>
      <c r="E158" s="229"/>
      <c r="F158" s="229"/>
      <c r="G158" s="229"/>
      <c r="H158" s="229"/>
      <c r="I158" s="229"/>
      <c r="J158" s="229"/>
      <c r="K158" s="229"/>
      <c r="L158" s="229"/>
      <c r="M158" s="229"/>
      <c r="N158" s="229"/>
      <c r="O158" s="229"/>
      <c r="P158" s="229"/>
      <c r="Q158" s="229"/>
      <c r="R158" s="229"/>
      <c r="S158" s="229"/>
      <c r="T158" s="229"/>
      <c r="U158" s="230"/>
      <c r="V158" s="202">
        <v>2009</v>
      </c>
      <c r="W158" s="202">
        <v>2011</v>
      </c>
      <c r="X158" s="202">
        <v>2013</v>
      </c>
      <c r="Y158" s="202">
        <v>2015</v>
      </c>
      <c r="Z158" s="202">
        <v>2017</v>
      </c>
      <c r="AA158" s="202">
        <v>2019</v>
      </c>
      <c r="AB158" s="202">
        <v>2021</v>
      </c>
      <c r="AC158" s="202">
        <v>2023</v>
      </c>
      <c r="AD158" s="202">
        <v>2025</v>
      </c>
      <c r="AE158" s="202">
        <v>2009</v>
      </c>
      <c r="AF158" s="202">
        <v>2011</v>
      </c>
      <c r="AG158" s="202">
        <v>2013</v>
      </c>
      <c r="AH158" s="202">
        <v>2015</v>
      </c>
      <c r="AI158" s="202">
        <v>2017</v>
      </c>
      <c r="AJ158" s="202">
        <v>2019</v>
      </c>
      <c r="AK158" s="202">
        <v>2021</v>
      </c>
      <c r="AL158" s="202">
        <v>2023</v>
      </c>
      <c r="AM158" s="202">
        <v>2025</v>
      </c>
      <c r="AN158" s="36">
        <v>2009</v>
      </c>
      <c r="AO158" s="36">
        <v>2011</v>
      </c>
      <c r="AP158" s="36">
        <v>2013</v>
      </c>
      <c r="AQ158" s="36">
        <v>2015</v>
      </c>
      <c r="AR158" s="36">
        <v>2017</v>
      </c>
      <c r="AS158" s="36">
        <v>2019</v>
      </c>
      <c r="AT158" s="36">
        <v>2021</v>
      </c>
      <c r="AU158" s="36">
        <v>2023</v>
      </c>
      <c r="AV158" s="36">
        <v>2025</v>
      </c>
    </row>
    <row r="159" spans="1:48" s="2" customFormat="1" ht="18.75" customHeight="1" x14ac:dyDescent="0.25">
      <c r="A159" s="38">
        <v>59</v>
      </c>
      <c r="B159" s="139" t="s">
        <v>209</v>
      </c>
      <c r="C159" s="140"/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40"/>
      <c r="O159" s="140"/>
      <c r="P159" s="140"/>
      <c r="Q159" s="140"/>
      <c r="R159" s="140"/>
      <c r="S159" s="140"/>
      <c r="T159" s="140"/>
      <c r="U159" s="140"/>
      <c r="V159" s="231"/>
      <c r="W159" s="232">
        <v>5.6338028169014086E-2</v>
      </c>
      <c r="X159" s="232">
        <v>6.3492063492063489E-2</v>
      </c>
      <c r="Y159" s="232">
        <v>0.1</v>
      </c>
      <c r="Z159" s="232">
        <v>0.15217391304347827</v>
      </c>
      <c r="AA159" s="232">
        <v>5.8823529411764705E-2</v>
      </c>
      <c r="AB159" s="232">
        <v>7.0175438596491224E-2</v>
      </c>
      <c r="AC159" s="232">
        <f>[1]GLOBAL!AI198</f>
        <v>0.21052631578947367</v>
      </c>
      <c r="AD159" s="232">
        <v>0.13043478260869565</v>
      </c>
      <c r="AE159" s="231"/>
      <c r="AF159" s="232">
        <v>0.94366197183098588</v>
      </c>
      <c r="AG159" s="232">
        <v>0.93650793650793651</v>
      </c>
      <c r="AH159" s="232">
        <v>0.9</v>
      </c>
      <c r="AI159" s="232">
        <v>0.84782608695652173</v>
      </c>
      <c r="AJ159" s="232">
        <v>0.94117647058823528</v>
      </c>
      <c r="AK159" s="232">
        <v>0.92982456140350878</v>
      </c>
      <c r="AL159" s="232">
        <f>[1]GLOBAL!AJ198</f>
        <v>0.78947368421052633</v>
      </c>
      <c r="AM159" s="232">
        <v>0.86956521739130432</v>
      </c>
      <c r="AN159" s="233"/>
      <c r="AO159" s="233">
        <v>3.9014084507042259</v>
      </c>
      <c r="AP159" s="233">
        <v>3.7936507936507944</v>
      </c>
      <c r="AQ159" s="233">
        <v>3.8</v>
      </c>
      <c r="AR159" s="233">
        <v>3.63</v>
      </c>
      <c r="AS159" s="233">
        <v>3.8</v>
      </c>
      <c r="AT159" s="233">
        <v>3.67</v>
      </c>
      <c r="AU159" s="233">
        <f>[1]GLOBAL!AK198</f>
        <v>3.45</v>
      </c>
      <c r="AV159" s="233">
        <v>3.59</v>
      </c>
    </row>
    <row r="160" spans="1:48" s="2" customFormat="1" ht="18.75" customHeight="1" x14ac:dyDescent="0.25">
      <c r="A160" s="38">
        <v>60</v>
      </c>
      <c r="B160" s="139" t="s">
        <v>210</v>
      </c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40"/>
      <c r="O160" s="140"/>
      <c r="P160" s="140"/>
      <c r="Q160" s="140"/>
      <c r="R160" s="140"/>
      <c r="S160" s="140"/>
      <c r="T160" s="140"/>
      <c r="U160" s="140"/>
      <c r="V160" s="231"/>
      <c r="W160" s="232">
        <v>5.7142857142857141E-2</v>
      </c>
      <c r="X160" s="232">
        <v>6.5573770491803282E-2</v>
      </c>
      <c r="Y160" s="232">
        <v>0.14583333333333334</v>
      </c>
      <c r="Z160" s="232">
        <v>6.3829787234042548E-2</v>
      </c>
      <c r="AA160" s="232">
        <v>0.06</v>
      </c>
      <c r="AB160" s="232">
        <v>0.13207547169811321</v>
      </c>
      <c r="AC160" s="232">
        <f>[1]GLOBAL!AI199</f>
        <v>0.125</v>
      </c>
      <c r="AD160" s="232">
        <v>0.1276595744680851</v>
      </c>
      <c r="AE160" s="231"/>
      <c r="AF160" s="232">
        <v>0.94285714285714284</v>
      </c>
      <c r="AG160" s="232">
        <v>0.93442622950819676</v>
      </c>
      <c r="AH160" s="232">
        <v>0.85416666666666663</v>
      </c>
      <c r="AI160" s="232">
        <v>0.93617021276595747</v>
      </c>
      <c r="AJ160" s="232">
        <v>0.94</v>
      </c>
      <c r="AK160" s="232">
        <v>0.86792452830188682</v>
      </c>
      <c r="AL160" s="232">
        <f>[1]GLOBAL!AJ199</f>
        <v>0.875</v>
      </c>
      <c r="AM160" s="232">
        <v>0.87234042553191493</v>
      </c>
      <c r="AN160" s="233"/>
      <c r="AO160" s="233">
        <v>3.842857142857143</v>
      </c>
      <c r="AP160" s="233">
        <v>3.8032786885245904</v>
      </c>
      <c r="AQ160" s="233">
        <v>3.73</v>
      </c>
      <c r="AR160" s="233">
        <v>3.74</v>
      </c>
      <c r="AS160" s="233">
        <v>3.88</v>
      </c>
      <c r="AT160" s="233">
        <v>3.74</v>
      </c>
      <c r="AU160" s="233">
        <f>[1]GLOBAL!AK199</f>
        <v>3.53</v>
      </c>
      <c r="AV160" s="233">
        <v>3.6</v>
      </c>
    </row>
    <row r="161" spans="1:48" s="2" customFormat="1" ht="18.75" customHeight="1" x14ac:dyDescent="0.25">
      <c r="A161" s="38">
        <v>61</v>
      </c>
      <c r="B161" s="139" t="s">
        <v>211</v>
      </c>
      <c r="C161" s="140"/>
      <c r="D161" s="140"/>
      <c r="E161" s="140"/>
      <c r="F161" s="140"/>
      <c r="G161" s="140"/>
      <c r="H161" s="140"/>
      <c r="I161" s="140"/>
      <c r="J161" s="140"/>
      <c r="K161" s="140"/>
      <c r="L161" s="140"/>
      <c r="M161" s="140"/>
      <c r="N161" s="140"/>
      <c r="O161" s="140"/>
      <c r="P161" s="140"/>
      <c r="Q161" s="140"/>
      <c r="R161" s="140"/>
      <c r="S161" s="140"/>
      <c r="T161" s="140"/>
      <c r="U161" s="140"/>
      <c r="V161" s="231"/>
      <c r="W161" s="232">
        <v>5.5555555555555552E-2</v>
      </c>
      <c r="X161" s="232">
        <v>9.8360655737704916E-2</v>
      </c>
      <c r="Y161" s="232">
        <v>8.3333333333333329E-2</v>
      </c>
      <c r="Z161" s="232">
        <v>6.3829787234042548E-2</v>
      </c>
      <c r="AA161" s="232">
        <v>5.8823529411764705E-2</v>
      </c>
      <c r="AB161" s="232">
        <v>0.16981132075471697</v>
      </c>
      <c r="AC161" s="232">
        <f>[1]GLOBAL!AI200</f>
        <v>0.20588235294117646</v>
      </c>
      <c r="AD161" s="232">
        <v>0.1875</v>
      </c>
      <c r="AE161" s="231"/>
      <c r="AF161" s="232">
        <v>0.94444444444444442</v>
      </c>
      <c r="AG161" s="232">
        <v>0.90163934426229508</v>
      </c>
      <c r="AH161" s="232">
        <v>0.91666666666666663</v>
      </c>
      <c r="AI161" s="232">
        <v>0.93617021276595747</v>
      </c>
      <c r="AJ161" s="232">
        <v>0.94117647058823528</v>
      </c>
      <c r="AK161" s="232">
        <v>0.83018867924528306</v>
      </c>
      <c r="AL161" s="232">
        <f>[1]GLOBAL!AJ200</f>
        <v>0.79411764705882348</v>
      </c>
      <c r="AM161" s="232">
        <v>0.8125</v>
      </c>
      <c r="AN161" s="233"/>
      <c r="AO161" s="233">
        <v>3.8194444444444451</v>
      </c>
      <c r="AP161" s="233">
        <v>3.6557377049180326</v>
      </c>
      <c r="AQ161" s="233">
        <v>3.77</v>
      </c>
      <c r="AR161" s="233">
        <v>3.64</v>
      </c>
      <c r="AS161" s="233">
        <v>3.75</v>
      </c>
      <c r="AT161" s="233">
        <v>3.57</v>
      </c>
      <c r="AU161" s="233">
        <f>[1]GLOBAL!AK200</f>
        <v>3.41</v>
      </c>
      <c r="AV161" s="233">
        <v>3.46</v>
      </c>
    </row>
    <row r="162" spans="1:48" s="2" customFormat="1" ht="18.75" customHeight="1" x14ac:dyDescent="0.25">
      <c r="A162" s="38">
        <v>62</v>
      </c>
      <c r="B162" s="139" t="s">
        <v>212</v>
      </c>
      <c r="C162" s="140"/>
      <c r="D162" s="140"/>
      <c r="E162" s="140"/>
      <c r="F162" s="140"/>
      <c r="G162" s="140"/>
      <c r="H162" s="140"/>
      <c r="I162" s="140"/>
      <c r="J162" s="140"/>
      <c r="K162" s="140"/>
      <c r="L162" s="140"/>
      <c r="M162" s="140"/>
      <c r="N162" s="140"/>
      <c r="O162" s="140"/>
      <c r="P162" s="140"/>
      <c r="Q162" s="140"/>
      <c r="R162" s="140"/>
      <c r="S162" s="140"/>
      <c r="T162" s="140"/>
      <c r="U162" s="140"/>
      <c r="V162" s="231"/>
      <c r="W162" s="232">
        <v>5.5555555555555552E-2</v>
      </c>
      <c r="X162" s="232">
        <v>8.0645161290322578E-2</v>
      </c>
      <c r="Y162" s="232">
        <v>0.10204081632653061</v>
      </c>
      <c r="Z162" s="232">
        <v>0.10869565217391304</v>
      </c>
      <c r="AA162" s="232">
        <v>7.6923076923076927E-2</v>
      </c>
      <c r="AB162" s="232">
        <v>0.16666666666666666</v>
      </c>
      <c r="AC162" s="232">
        <f>[1]GLOBAL!AI201</f>
        <v>0.14705882352941177</v>
      </c>
      <c r="AD162" s="232">
        <v>0.1875</v>
      </c>
      <c r="AE162" s="231"/>
      <c r="AF162" s="232">
        <v>0.94444444444444442</v>
      </c>
      <c r="AG162" s="232">
        <v>0.91935483870967738</v>
      </c>
      <c r="AH162" s="232">
        <v>0.89795918367346939</v>
      </c>
      <c r="AI162" s="232">
        <v>0.89130434782608692</v>
      </c>
      <c r="AJ162" s="232">
        <v>0.92307692307692313</v>
      </c>
      <c r="AK162" s="232">
        <v>0.83333333333333337</v>
      </c>
      <c r="AL162" s="232">
        <f>[1]GLOBAL!AJ201</f>
        <v>0.8529411764705882</v>
      </c>
      <c r="AM162" s="232">
        <v>0.8125</v>
      </c>
      <c r="AN162" s="233"/>
      <c r="AO162" s="233">
        <v>3.8611111111111112</v>
      </c>
      <c r="AP162" s="233">
        <v>3.7580645161290311</v>
      </c>
      <c r="AQ162" s="233">
        <v>3.73</v>
      </c>
      <c r="AR162" s="233">
        <v>3.63</v>
      </c>
      <c r="AS162" s="233">
        <v>3.81</v>
      </c>
      <c r="AT162" s="233">
        <v>3.54</v>
      </c>
      <c r="AU162" s="233">
        <f>[1]GLOBAL!AK201</f>
        <v>3.41</v>
      </c>
      <c r="AV162" s="233">
        <v>3.4</v>
      </c>
    </row>
    <row r="163" spans="1:48" s="2" customFormat="1" ht="18.75" customHeight="1" x14ac:dyDescent="0.25">
      <c r="A163" s="38" t="s">
        <v>236</v>
      </c>
      <c r="B163" s="139" t="s">
        <v>244</v>
      </c>
      <c r="C163" s="140"/>
      <c r="D163" s="140"/>
      <c r="E163" s="140"/>
      <c r="F163" s="140"/>
      <c r="G163" s="140"/>
      <c r="H163" s="140"/>
      <c r="I163" s="140"/>
      <c r="J163" s="140"/>
      <c r="K163" s="140"/>
      <c r="L163" s="140"/>
      <c r="M163" s="140"/>
      <c r="N163" s="140"/>
      <c r="O163" s="140"/>
      <c r="P163" s="140"/>
      <c r="Q163" s="140"/>
      <c r="R163" s="140"/>
      <c r="S163" s="140"/>
      <c r="T163" s="140"/>
      <c r="U163" s="140"/>
      <c r="V163" s="231"/>
      <c r="W163" s="232">
        <v>5.7142857142857141E-2</v>
      </c>
      <c r="X163" s="232">
        <v>0.11475409836065574</v>
      </c>
      <c r="Y163" s="232" t="s">
        <v>238</v>
      </c>
      <c r="Z163" s="232" t="s">
        <v>238</v>
      </c>
      <c r="AA163" s="232" t="s">
        <v>238</v>
      </c>
      <c r="AB163" s="232" t="s">
        <v>238</v>
      </c>
      <c r="AC163" s="232" t="s">
        <v>238</v>
      </c>
      <c r="AD163" s="232" t="s">
        <v>238</v>
      </c>
      <c r="AE163" s="232"/>
      <c r="AF163" s="232">
        <v>0.94285714285714284</v>
      </c>
      <c r="AG163" s="232">
        <v>0.88524590163934425</v>
      </c>
      <c r="AH163" s="232" t="s">
        <v>238</v>
      </c>
      <c r="AI163" s="232" t="s">
        <v>238</v>
      </c>
      <c r="AJ163" s="232" t="s">
        <v>238</v>
      </c>
      <c r="AK163" s="232" t="s">
        <v>238</v>
      </c>
      <c r="AL163" s="232" t="s">
        <v>238</v>
      </c>
      <c r="AM163" s="232" t="s">
        <v>238</v>
      </c>
      <c r="AN163" s="233"/>
      <c r="AO163" s="233">
        <v>3.8999999999999995</v>
      </c>
      <c r="AP163" s="233">
        <v>3.721311475409836</v>
      </c>
      <c r="AQ163" s="233" t="s">
        <v>238</v>
      </c>
      <c r="AR163" s="233"/>
      <c r="AS163" s="233"/>
      <c r="AT163" s="233"/>
      <c r="AU163" s="233"/>
      <c r="AV163" s="233"/>
    </row>
    <row r="164" spans="1:48" s="2" customFormat="1" ht="18.75" customHeight="1" x14ac:dyDescent="0.25">
      <c r="A164" s="38">
        <v>63</v>
      </c>
      <c r="B164" s="139" t="s">
        <v>213</v>
      </c>
      <c r="C164" s="140"/>
      <c r="D164" s="140"/>
      <c r="E164" s="140"/>
      <c r="F164" s="140"/>
      <c r="G164" s="140"/>
      <c r="H164" s="140"/>
      <c r="I164" s="140"/>
      <c r="J164" s="140"/>
      <c r="K164" s="140"/>
      <c r="L164" s="140"/>
      <c r="M164" s="140"/>
      <c r="N164" s="140"/>
      <c r="O164" s="140"/>
      <c r="P164" s="140"/>
      <c r="Q164" s="140"/>
      <c r="R164" s="140"/>
      <c r="S164" s="140"/>
      <c r="T164" s="140"/>
      <c r="U164" s="140"/>
      <c r="V164" s="231"/>
      <c r="W164" s="232">
        <v>7.0422535211267609E-2</v>
      </c>
      <c r="X164" s="232">
        <v>0.11290322580645161</v>
      </c>
      <c r="Y164" s="232">
        <v>6.1224489795918366E-2</v>
      </c>
      <c r="Z164" s="232">
        <v>0.1276595744680851</v>
      </c>
      <c r="AA164" s="232">
        <v>5.8823529411764705E-2</v>
      </c>
      <c r="AB164" s="232">
        <v>0.14814814814814814</v>
      </c>
      <c r="AC164" s="232">
        <f>[1]GLOBAL!AI202</f>
        <v>0.11764705882352941</v>
      </c>
      <c r="AD164" s="232">
        <v>0.10638297872340426</v>
      </c>
      <c r="AE164" s="232"/>
      <c r="AF164" s="232">
        <v>0.92957746478873238</v>
      </c>
      <c r="AG164" s="232">
        <v>0.88709677419354838</v>
      </c>
      <c r="AH164" s="232">
        <v>0.93877551020408168</v>
      </c>
      <c r="AI164" s="232">
        <v>0.87234042553191493</v>
      </c>
      <c r="AJ164" s="232">
        <v>0.94117647058823528</v>
      </c>
      <c r="AK164" s="232">
        <v>0.85185185185185186</v>
      </c>
      <c r="AL164" s="232">
        <f>[1]GLOBAL!AJ202</f>
        <v>0.88235294117647056</v>
      </c>
      <c r="AM164" s="232">
        <v>0.8936170212765957</v>
      </c>
      <c r="AN164" s="233"/>
      <c r="AO164" s="233">
        <v>3.7746478873239431</v>
      </c>
      <c r="AP164" s="233">
        <v>3.7096774193548385</v>
      </c>
      <c r="AQ164" s="233">
        <v>3.84</v>
      </c>
      <c r="AR164" s="233">
        <v>3.55</v>
      </c>
      <c r="AS164" s="233">
        <v>3.71</v>
      </c>
      <c r="AT164" s="233">
        <v>3.56</v>
      </c>
      <c r="AU164" s="233">
        <f>[1]GLOBAL!AK202</f>
        <v>3.56</v>
      </c>
      <c r="AV164" s="233">
        <v>3.64</v>
      </c>
    </row>
    <row r="165" spans="1:48" s="2" customFormat="1" ht="18.75" customHeight="1" x14ac:dyDescent="0.25">
      <c r="A165" s="156" t="s">
        <v>214</v>
      </c>
      <c r="B165" s="157"/>
      <c r="C165" s="157"/>
      <c r="D165" s="157"/>
      <c r="E165" s="157"/>
      <c r="F165" s="157"/>
      <c r="G165" s="157"/>
      <c r="H165" s="157"/>
      <c r="I165" s="157"/>
      <c r="J165" s="157"/>
      <c r="K165" s="157"/>
      <c r="L165" s="157"/>
      <c r="M165" s="157"/>
      <c r="N165" s="157"/>
      <c r="O165" s="157"/>
      <c r="P165" s="157"/>
      <c r="Q165" s="157"/>
      <c r="R165" s="157"/>
      <c r="S165" s="157"/>
      <c r="T165" s="157"/>
      <c r="U165" s="157"/>
      <c r="V165" s="234"/>
      <c r="W165" s="235">
        <v>5.8685446009389672E-2</v>
      </c>
      <c r="X165" s="235">
        <v>8.9189189189189194E-2</v>
      </c>
      <c r="Y165" s="235">
        <v>9.8360655737704916E-2</v>
      </c>
      <c r="Z165" s="235">
        <v>0.10300429184549356</v>
      </c>
      <c r="AA165" s="235">
        <v>6.2745098039215685E-2</v>
      </c>
      <c r="AB165" s="235">
        <v>0.13653136531365315</v>
      </c>
      <c r="AC165" s="235">
        <f>[1]GLOBAL!AI203</f>
        <v>0.16279069767441862</v>
      </c>
      <c r="AD165" s="235">
        <v>0.14830508474576271</v>
      </c>
      <c r="AE165" s="235"/>
      <c r="AF165" s="235">
        <v>0.94131455399061037</v>
      </c>
      <c r="AG165" s="235">
        <v>0.91081081081081083</v>
      </c>
      <c r="AH165" s="235">
        <v>0.90163934426229508</v>
      </c>
      <c r="AI165" s="235">
        <v>0.89699570815450647</v>
      </c>
      <c r="AJ165" s="235">
        <v>0.93725490196078431</v>
      </c>
      <c r="AK165" s="235">
        <v>0.86346863468634683</v>
      </c>
      <c r="AL165" s="235">
        <f>[1]GLOBAL!AJ203</f>
        <v>0.83720930232558144</v>
      </c>
      <c r="AM165" s="235">
        <v>0.85169491525423724</v>
      </c>
      <c r="AN165" s="211"/>
      <c r="AO165" s="211">
        <v>3.8499115060734783</v>
      </c>
      <c r="AP165" s="211">
        <v>3.7402867663311881</v>
      </c>
      <c r="AQ165" s="211">
        <v>3.7739999999999996</v>
      </c>
      <c r="AR165" s="211">
        <v>3.6380000000000003</v>
      </c>
      <c r="AS165" s="211">
        <v>3.79</v>
      </c>
      <c r="AT165" s="211">
        <v>3.6159999999999997</v>
      </c>
      <c r="AU165" s="211">
        <f>[1]GLOBAL!AK203</f>
        <v>3.472</v>
      </c>
      <c r="AV165" s="211">
        <v>3.5379999999999994</v>
      </c>
    </row>
    <row r="166" spans="1:48" s="2" customFormat="1" ht="18.75" customHeight="1" x14ac:dyDescent="0.25">
      <c r="A166" s="89"/>
      <c r="B166" s="89"/>
      <c r="C166" s="89"/>
      <c r="D166" s="89"/>
      <c r="E166" s="89"/>
      <c r="F166" s="89"/>
      <c r="G166" s="89"/>
      <c r="H166" s="89"/>
      <c r="I166" s="89"/>
      <c r="J166" s="89"/>
      <c r="K166" s="89"/>
      <c r="L166" s="89"/>
      <c r="M166" s="89"/>
      <c r="N166" s="89"/>
      <c r="O166" s="89"/>
      <c r="P166" s="89"/>
      <c r="Q166" s="89"/>
      <c r="R166" s="89"/>
      <c r="S166" s="89"/>
      <c r="T166" s="89"/>
      <c r="U166" s="89"/>
      <c r="V166" s="89"/>
      <c r="W166" s="89"/>
      <c r="X166" s="91"/>
      <c r="Y166" s="91"/>
      <c r="Z166" s="91"/>
      <c r="AA166" s="91"/>
      <c r="AB166" s="91"/>
      <c r="AC166" s="91"/>
      <c r="AD166" s="91"/>
      <c r="AE166" s="91"/>
      <c r="AF166" s="91"/>
      <c r="AG166" s="91"/>
      <c r="AH166" s="91"/>
      <c r="AI166" s="91"/>
      <c r="AJ166" s="91"/>
      <c r="AK166" s="91"/>
      <c r="AL166" s="91"/>
      <c r="AM166" s="91"/>
      <c r="AN166" s="91"/>
      <c r="AO166" s="91"/>
      <c r="AP166" s="92"/>
      <c r="AQ166" s="209"/>
      <c r="AR166" s="209"/>
    </row>
    <row r="167" spans="1:48" s="2" customFormat="1" ht="37.5" customHeight="1" x14ac:dyDescent="0.25">
      <c r="A167" s="29"/>
      <c r="B167" s="196" t="s">
        <v>245</v>
      </c>
      <c r="C167" s="196"/>
      <c r="D167" s="196"/>
      <c r="E167" s="196"/>
      <c r="F167" s="196"/>
      <c r="G167" s="196"/>
      <c r="H167" s="196"/>
      <c r="I167" s="196"/>
      <c r="J167" s="196"/>
      <c r="K167" s="196"/>
      <c r="L167" s="196"/>
      <c r="M167" s="196"/>
      <c r="N167" s="196"/>
      <c r="O167" s="196"/>
      <c r="P167" s="196"/>
      <c r="Q167" s="196"/>
      <c r="R167" s="196"/>
      <c r="S167" s="196"/>
      <c r="T167" s="196"/>
      <c r="U167" s="215"/>
      <c r="V167" s="197" t="s">
        <v>234</v>
      </c>
      <c r="W167" s="198"/>
      <c r="X167" s="198"/>
      <c r="Y167" s="198"/>
      <c r="Z167" s="198"/>
      <c r="AA167" s="198"/>
      <c r="AB167" s="198"/>
      <c r="AC167" s="198"/>
      <c r="AD167" s="199"/>
      <c r="AE167" s="197" t="s">
        <v>235</v>
      </c>
      <c r="AF167" s="198"/>
      <c r="AG167" s="198"/>
      <c r="AH167" s="198"/>
      <c r="AI167" s="198"/>
      <c r="AJ167" s="198"/>
      <c r="AK167" s="198"/>
      <c r="AL167" s="198"/>
      <c r="AM167" s="199"/>
      <c r="AN167" s="200" t="s">
        <v>53</v>
      </c>
      <c r="AO167" s="201"/>
      <c r="AP167" s="201"/>
      <c r="AQ167" s="201"/>
      <c r="AR167" s="201"/>
      <c r="AS167" s="201"/>
      <c r="AT167" s="201"/>
      <c r="AU167" s="201"/>
      <c r="AV167" s="201"/>
    </row>
    <row r="168" spans="1:48" s="2" customFormat="1" ht="18.75" x14ac:dyDescent="0.25">
      <c r="A168" s="29"/>
      <c r="B168" s="138"/>
      <c r="C168" s="138"/>
      <c r="D168" s="138"/>
      <c r="E168" s="138"/>
      <c r="F168" s="138"/>
      <c r="G168" s="138"/>
      <c r="H168" s="138"/>
      <c r="I168" s="138"/>
      <c r="J168" s="138"/>
      <c r="K168" s="138"/>
      <c r="L168" s="138"/>
      <c r="M168" s="138"/>
      <c r="N168" s="138"/>
      <c r="O168" s="138"/>
      <c r="P168" s="138"/>
      <c r="Q168" s="138"/>
      <c r="R168" s="138"/>
      <c r="S168" s="138"/>
      <c r="T168" s="138"/>
      <c r="U168" s="155"/>
      <c r="V168" s="202">
        <v>2009</v>
      </c>
      <c r="W168" s="202">
        <v>2011</v>
      </c>
      <c r="X168" s="202">
        <v>2013</v>
      </c>
      <c r="Y168" s="202">
        <v>2015</v>
      </c>
      <c r="Z168" s="202">
        <v>2017</v>
      </c>
      <c r="AA168" s="202">
        <v>2019</v>
      </c>
      <c r="AB168" s="202">
        <v>2021</v>
      </c>
      <c r="AC168" s="202">
        <v>2023</v>
      </c>
      <c r="AD168" s="202">
        <v>2025</v>
      </c>
      <c r="AE168" s="202">
        <v>2009</v>
      </c>
      <c r="AF168" s="202">
        <v>2011</v>
      </c>
      <c r="AG168" s="202">
        <v>2013</v>
      </c>
      <c r="AH168" s="202">
        <v>2015</v>
      </c>
      <c r="AI168" s="202">
        <v>2017</v>
      </c>
      <c r="AJ168" s="202">
        <v>2019</v>
      </c>
      <c r="AK168" s="202">
        <v>2021</v>
      </c>
      <c r="AL168" s="202">
        <v>2023</v>
      </c>
      <c r="AM168" s="202">
        <v>2025</v>
      </c>
      <c r="AN168" s="36">
        <v>2009</v>
      </c>
      <c r="AO168" s="36">
        <v>2011</v>
      </c>
      <c r="AP168" s="36">
        <v>2013</v>
      </c>
      <c r="AQ168" s="36">
        <v>2015</v>
      </c>
      <c r="AR168" s="36">
        <v>2017</v>
      </c>
      <c r="AS168" s="36">
        <v>2019</v>
      </c>
      <c r="AT168" s="36">
        <v>2021</v>
      </c>
      <c r="AU168" s="36">
        <v>2023</v>
      </c>
      <c r="AV168" s="36">
        <v>2025</v>
      </c>
    </row>
    <row r="169" spans="1:48" s="2" customFormat="1" ht="18.75" x14ac:dyDescent="0.25">
      <c r="A169" s="38">
        <v>64</v>
      </c>
      <c r="B169" s="139" t="s">
        <v>216</v>
      </c>
      <c r="C169" s="140"/>
      <c r="D169" s="140"/>
      <c r="E169" s="140"/>
      <c r="F169" s="140"/>
      <c r="G169" s="140"/>
      <c r="H169" s="140"/>
      <c r="I169" s="140"/>
      <c r="J169" s="140"/>
      <c r="K169" s="140"/>
      <c r="L169" s="140"/>
      <c r="M169" s="140"/>
      <c r="N169" s="140"/>
      <c r="O169" s="140"/>
      <c r="P169" s="140"/>
      <c r="Q169" s="140"/>
      <c r="R169" s="140"/>
      <c r="S169" s="140"/>
      <c r="T169" s="140"/>
      <c r="U169" s="140"/>
      <c r="V169" s="41">
        <v>4.2492917847025496E-2</v>
      </c>
      <c r="W169" s="41">
        <v>1.3262599469496022E-2</v>
      </c>
      <c r="X169" s="41">
        <v>2.7027027027027029E-2</v>
      </c>
      <c r="Y169" s="41">
        <v>4.3165467625899283E-2</v>
      </c>
      <c r="Z169" s="41">
        <v>5.9288537549407112E-2</v>
      </c>
      <c r="AA169" s="41">
        <v>7.6655052264808357E-2</v>
      </c>
      <c r="AB169" s="41">
        <v>8.2066869300911852E-2</v>
      </c>
      <c r="AC169" s="41">
        <f>[1]GLOBAL!AI206</f>
        <v>7.8189300411522639E-2</v>
      </c>
      <c r="AD169" s="41">
        <v>5.9233449477351915E-2</v>
      </c>
      <c r="AE169" s="41">
        <v>0.86685552407932009</v>
      </c>
      <c r="AF169" s="41">
        <v>0.98673740053050396</v>
      </c>
      <c r="AG169" s="41">
        <v>0.97297297297297303</v>
      </c>
      <c r="AH169" s="41">
        <v>0.95683453237410077</v>
      </c>
      <c r="AI169" s="41">
        <v>0.94071146245059289</v>
      </c>
      <c r="AJ169" s="41">
        <v>0.9233449477351916</v>
      </c>
      <c r="AK169" s="41">
        <v>0.91793313069908811</v>
      </c>
      <c r="AL169" s="41">
        <f>[1]GLOBAL!AJ206</f>
        <v>0.92181069958847739</v>
      </c>
      <c r="AM169" s="41">
        <v>0.94076655052264813</v>
      </c>
      <c r="AN169" s="203">
        <v>3.8068535825545142</v>
      </c>
      <c r="AO169" s="203">
        <v>4.1379310344827536</v>
      </c>
      <c r="AP169" s="236">
        <v>4.0660660660660639</v>
      </c>
      <c r="AQ169" s="237">
        <v>3.906474820143885</v>
      </c>
      <c r="AR169" s="237">
        <v>3.8814229249011856</v>
      </c>
      <c r="AS169" s="237">
        <v>3.91</v>
      </c>
      <c r="AT169" s="237">
        <v>3.95</v>
      </c>
      <c r="AU169" s="237">
        <f>[1]GLOBAL!AK206</f>
        <v>3.94</v>
      </c>
      <c r="AV169" s="237">
        <v>4.01</v>
      </c>
    </row>
    <row r="170" spans="1:48" s="2" customFormat="1" ht="18.75" x14ac:dyDescent="0.25">
      <c r="A170" s="38">
        <v>65</v>
      </c>
      <c r="B170" s="139" t="s">
        <v>217</v>
      </c>
      <c r="C170" s="140"/>
      <c r="D170" s="140"/>
      <c r="E170" s="140"/>
      <c r="F170" s="140"/>
      <c r="G170" s="140"/>
      <c r="H170" s="140"/>
      <c r="I170" s="140"/>
      <c r="J170" s="140"/>
      <c r="K170" s="140"/>
      <c r="L170" s="140"/>
      <c r="M170" s="140"/>
      <c r="N170" s="140"/>
      <c r="O170" s="140"/>
      <c r="P170" s="140"/>
      <c r="Q170" s="140"/>
      <c r="R170" s="140"/>
      <c r="S170" s="140"/>
      <c r="T170" s="140"/>
      <c r="U170" s="140"/>
      <c r="V170" s="41">
        <v>7.0821529745042494E-2</v>
      </c>
      <c r="W170" s="41">
        <v>1.832460732984293E-2</v>
      </c>
      <c r="X170" s="41">
        <v>5.459770114942529E-2</v>
      </c>
      <c r="Y170" s="41">
        <v>5.8020477815699661E-2</v>
      </c>
      <c r="Z170" s="41">
        <v>4.8507462686567165E-2</v>
      </c>
      <c r="AA170" s="41">
        <v>7.2131147540983612E-2</v>
      </c>
      <c r="AB170" s="41">
        <v>8.7463556851311949E-2</v>
      </c>
      <c r="AC170" s="41">
        <f>[1]GLOBAL!AI207</f>
        <v>5.9479553903345722E-2</v>
      </c>
      <c r="AD170" s="41">
        <v>6.5146579804560262E-2</v>
      </c>
      <c r="AE170" s="41">
        <v>0.88385269121813026</v>
      </c>
      <c r="AF170" s="41">
        <v>0.98167539267015702</v>
      </c>
      <c r="AG170" s="41">
        <v>0.9454022988505747</v>
      </c>
      <c r="AH170" s="41">
        <v>0.94197952218430037</v>
      </c>
      <c r="AI170" s="41">
        <v>0.95149253731343286</v>
      </c>
      <c r="AJ170" s="41">
        <v>0.9278688524590164</v>
      </c>
      <c r="AK170" s="41">
        <v>0.91253644314868809</v>
      </c>
      <c r="AL170" s="41">
        <f>[1]GLOBAL!AJ207</f>
        <v>0.94052044609665431</v>
      </c>
      <c r="AM170" s="41">
        <v>0.93485342019543971</v>
      </c>
      <c r="AN170" s="203">
        <v>3.9287833827893199</v>
      </c>
      <c r="AO170" s="203">
        <v>4.2617801047120398</v>
      </c>
      <c r="AP170" s="236">
        <v>4.1321839080459766</v>
      </c>
      <c r="AQ170" s="237">
        <v>4.1023890784982937</v>
      </c>
      <c r="AR170" s="237">
        <v>4.0820895522388057</v>
      </c>
      <c r="AS170" s="237">
        <v>4</v>
      </c>
      <c r="AT170" s="237">
        <v>4.09</v>
      </c>
      <c r="AU170" s="237">
        <f>[1]GLOBAL!AK207</f>
        <v>4.1500000000000004</v>
      </c>
      <c r="AV170" s="237">
        <v>4.2</v>
      </c>
    </row>
    <row r="171" spans="1:48" s="2" customFormat="1" ht="18.75" x14ac:dyDescent="0.25">
      <c r="A171" s="38" t="s">
        <v>236</v>
      </c>
      <c r="B171" s="139" t="s">
        <v>246</v>
      </c>
      <c r="C171" s="140"/>
      <c r="D171" s="140"/>
      <c r="E171" s="140"/>
      <c r="F171" s="140"/>
      <c r="G171" s="140"/>
      <c r="H171" s="140"/>
      <c r="I171" s="140"/>
      <c r="J171" s="140"/>
      <c r="K171" s="140"/>
      <c r="L171" s="140"/>
      <c r="M171" s="140"/>
      <c r="N171" s="140"/>
      <c r="O171" s="140"/>
      <c r="P171" s="140"/>
      <c r="Q171" s="140"/>
      <c r="R171" s="140"/>
      <c r="S171" s="140"/>
      <c r="T171" s="140"/>
      <c r="U171" s="140"/>
      <c r="V171" s="41">
        <v>3.1161473087818695E-2</v>
      </c>
      <c r="W171" s="41">
        <v>1.5873015873015872E-2</v>
      </c>
      <c r="X171" s="41">
        <v>3.7572254335260118E-2</v>
      </c>
      <c r="Y171" s="41"/>
      <c r="Z171" s="41"/>
      <c r="AA171" s="41"/>
      <c r="AB171" s="41"/>
      <c r="AC171" s="41"/>
      <c r="AD171" s="41"/>
      <c r="AE171" s="41">
        <v>0.9178470254957507</v>
      </c>
      <c r="AF171" s="41">
        <v>0.98412698412698407</v>
      </c>
      <c r="AG171" s="41">
        <v>0.96242774566473988</v>
      </c>
      <c r="AH171" s="41"/>
      <c r="AI171" s="41"/>
      <c r="AJ171" s="41"/>
      <c r="AK171" s="41"/>
      <c r="AL171" s="41"/>
      <c r="AM171" s="41"/>
      <c r="AN171" s="203">
        <v>4.1970149253731348</v>
      </c>
      <c r="AO171" s="203">
        <v>4.3306878306878378</v>
      </c>
      <c r="AP171" s="236">
        <v>4.2456647398843979</v>
      </c>
      <c r="AQ171" s="236"/>
      <c r="AR171" s="236"/>
      <c r="AS171" s="236"/>
      <c r="AT171" s="236"/>
      <c r="AU171" s="236"/>
      <c r="AV171" s="236"/>
    </row>
    <row r="172" spans="1:48" s="2" customFormat="1" ht="18.75" x14ac:dyDescent="0.25">
      <c r="A172" s="38" t="s">
        <v>236</v>
      </c>
      <c r="B172" s="139" t="s">
        <v>247</v>
      </c>
      <c r="C172" s="140"/>
      <c r="D172" s="140"/>
      <c r="E172" s="140"/>
      <c r="F172" s="140"/>
      <c r="G172" s="140"/>
      <c r="H172" s="140"/>
      <c r="I172" s="140"/>
      <c r="J172" s="140"/>
      <c r="K172" s="140"/>
      <c r="L172" s="140"/>
      <c r="M172" s="140"/>
      <c r="N172" s="140"/>
      <c r="O172" s="140"/>
      <c r="P172" s="140"/>
      <c r="Q172" s="140"/>
      <c r="R172" s="140"/>
      <c r="S172" s="140"/>
      <c r="T172" s="140"/>
      <c r="U172" s="140"/>
      <c r="V172" s="41">
        <v>0.11614730878186968</v>
      </c>
      <c r="W172" s="41">
        <v>5.1075268817204304E-2</v>
      </c>
      <c r="X172" s="41">
        <v>9.8765432098765427E-2</v>
      </c>
      <c r="Y172" s="41"/>
      <c r="Z172" s="41"/>
      <c r="AA172" s="41"/>
      <c r="AB172" s="41"/>
      <c r="AC172" s="41"/>
      <c r="AD172" s="41"/>
      <c r="AE172" s="41">
        <v>0.79036827195467418</v>
      </c>
      <c r="AF172" s="41">
        <v>0.94892473118279574</v>
      </c>
      <c r="AG172" s="41">
        <v>0.90123456790123457</v>
      </c>
      <c r="AH172" s="41"/>
      <c r="AI172" s="41"/>
      <c r="AJ172" s="41"/>
      <c r="AK172" s="41"/>
      <c r="AL172" s="41"/>
      <c r="AM172" s="41"/>
      <c r="AN172" s="203">
        <v>3.5531249999999979</v>
      </c>
      <c r="AO172" s="203">
        <v>3.7231182795698916</v>
      </c>
      <c r="AP172" s="236">
        <v>3.6913580246913558</v>
      </c>
      <c r="AQ172" s="236"/>
      <c r="AR172" s="236"/>
      <c r="AS172" s="236"/>
      <c r="AT172" s="236"/>
      <c r="AU172" s="236"/>
      <c r="AV172" s="236"/>
    </row>
    <row r="173" spans="1:48" s="2" customFormat="1" ht="18.75" x14ac:dyDescent="0.25">
      <c r="A173" s="38">
        <v>66</v>
      </c>
      <c r="B173" s="139" t="s">
        <v>218</v>
      </c>
      <c r="C173" s="140"/>
      <c r="D173" s="140"/>
      <c r="E173" s="140"/>
      <c r="F173" s="140"/>
      <c r="G173" s="140"/>
      <c r="H173" s="140"/>
      <c r="I173" s="140"/>
      <c r="J173" s="140"/>
      <c r="K173" s="140"/>
      <c r="L173" s="140"/>
      <c r="M173" s="140"/>
      <c r="N173" s="140"/>
      <c r="O173" s="140"/>
      <c r="P173" s="140"/>
      <c r="Q173" s="140"/>
      <c r="R173" s="140"/>
      <c r="S173" s="140"/>
      <c r="T173" s="140"/>
      <c r="U173" s="140"/>
      <c r="V173" s="41">
        <v>9.0651558073654395E-2</v>
      </c>
      <c r="W173" s="41">
        <v>8.3109919571045576E-2</v>
      </c>
      <c r="X173" s="41">
        <v>0.1</v>
      </c>
      <c r="Y173" s="41">
        <v>0.1</v>
      </c>
      <c r="Z173" s="41">
        <v>9.5057034220532313E-2</v>
      </c>
      <c r="AA173" s="41">
        <v>0.12542372881355932</v>
      </c>
      <c r="AB173" s="41">
        <v>0.12238805970149254</v>
      </c>
      <c r="AC173" s="41">
        <f>[1]GLOBAL!AI208</f>
        <v>0.152</v>
      </c>
      <c r="AD173" s="41">
        <v>0.13486842105263158</v>
      </c>
      <c r="AE173" s="41">
        <v>0.84419263456090654</v>
      </c>
      <c r="AF173" s="41">
        <v>0.91689008042895437</v>
      </c>
      <c r="AG173" s="41">
        <v>0.9</v>
      </c>
      <c r="AH173" s="41">
        <v>0.9</v>
      </c>
      <c r="AI173" s="41">
        <v>0.90494296577946765</v>
      </c>
      <c r="AJ173" s="41">
        <v>0.87457627118644066</v>
      </c>
      <c r="AK173" s="41">
        <v>0.87761194029850742</v>
      </c>
      <c r="AL173" s="41">
        <f>[1]GLOBAL!AJ208</f>
        <v>0.84799999999999998</v>
      </c>
      <c r="AM173" s="41">
        <v>0.86513157894736847</v>
      </c>
      <c r="AN173" s="203">
        <v>3.7575757575757591</v>
      </c>
      <c r="AO173" s="203">
        <v>3.8364611260053607</v>
      </c>
      <c r="AP173" s="236">
        <v>3.7852941176470587</v>
      </c>
      <c r="AQ173" s="236">
        <v>3.7852941176470587</v>
      </c>
      <c r="AR173" s="236">
        <v>3.7604562737642584</v>
      </c>
      <c r="AS173" s="236">
        <v>3.68</v>
      </c>
      <c r="AT173" s="236">
        <v>3.81</v>
      </c>
      <c r="AU173" s="236">
        <f>[1]GLOBAL!AK208</f>
        <v>3.72</v>
      </c>
      <c r="AV173" s="236">
        <v>3.81</v>
      </c>
    </row>
    <row r="174" spans="1:48" s="2" customFormat="1" ht="18.75" x14ac:dyDescent="0.25">
      <c r="A174" s="38" t="s">
        <v>236</v>
      </c>
      <c r="B174" s="139" t="s">
        <v>248</v>
      </c>
      <c r="C174" s="140"/>
      <c r="D174" s="140"/>
      <c r="E174" s="140"/>
      <c r="F174" s="140"/>
      <c r="G174" s="140"/>
      <c r="H174" s="140"/>
      <c r="I174" s="140"/>
      <c r="J174" s="140"/>
      <c r="K174" s="140"/>
      <c r="L174" s="140"/>
      <c r="M174" s="140"/>
      <c r="N174" s="140"/>
      <c r="O174" s="140"/>
      <c r="P174" s="140"/>
      <c r="Q174" s="140"/>
      <c r="R174" s="140"/>
      <c r="S174" s="140"/>
      <c r="T174" s="140"/>
      <c r="U174" s="140"/>
      <c r="V174" s="41">
        <v>0.13881019830028329</v>
      </c>
      <c r="W174" s="41">
        <v>9.7625329815303433E-2</v>
      </c>
      <c r="X174" s="41">
        <v>9.1445427728613568E-2</v>
      </c>
      <c r="Y174" s="41"/>
      <c r="Z174" s="41"/>
      <c r="AA174" s="41"/>
      <c r="AB174" s="41"/>
      <c r="AC174" s="41"/>
      <c r="AD174" s="41"/>
      <c r="AE174" s="41">
        <v>0.79320113314447593</v>
      </c>
      <c r="AF174" s="41">
        <v>0.90237467018469653</v>
      </c>
      <c r="AG174" s="41">
        <v>0.90855457227138647</v>
      </c>
      <c r="AH174" s="41"/>
      <c r="AI174" s="41"/>
      <c r="AJ174" s="41"/>
      <c r="AK174" s="41"/>
      <c r="AL174" s="41"/>
      <c r="AM174" s="41"/>
      <c r="AN174" s="203">
        <v>3.544072948328266</v>
      </c>
      <c r="AO174" s="203">
        <v>3.7335092348284924</v>
      </c>
      <c r="AP174" s="236">
        <v>3.7728613569321556</v>
      </c>
      <c r="AQ174" s="209"/>
      <c r="AR174" s="209"/>
      <c r="AS174" s="209"/>
      <c r="AT174" s="209"/>
      <c r="AU174" s="209"/>
      <c r="AV174" s="209"/>
    </row>
    <row r="175" spans="1:48" s="2" customFormat="1" ht="18.75" customHeight="1" x14ac:dyDescent="0.25">
      <c r="A175" s="38">
        <v>67</v>
      </c>
      <c r="B175" s="139" t="s">
        <v>219</v>
      </c>
      <c r="C175" s="140"/>
      <c r="D175" s="140"/>
      <c r="E175" s="140"/>
      <c r="F175" s="140"/>
      <c r="G175" s="140"/>
      <c r="H175" s="140"/>
      <c r="I175" s="140"/>
      <c r="J175" s="140"/>
      <c r="K175" s="140"/>
      <c r="L175" s="140"/>
      <c r="M175" s="140"/>
      <c r="N175" s="140"/>
      <c r="O175" s="140"/>
      <c r="P175" s="140"/>
      <c r="Q175" s="140"/>
      <c r="R175" s="140"/>
      <c r="S175" s="140"/>
      <c r="T175" s="140"/>
      <c r="U175" s="162"/>
      <c r="V175" s="41"/>
      <c r="W175" s="41"/>
      <c r="X175" s="41"/>
      <c r="Y175" s="41">
        <v>7.0631970260223054E-2</v>
      </c>
      <c r="Z175" s="41">
        <v>0.13358778625954199</v>
      </c>
      <c r="AA175" s="41">
        <v>0.12857142857142856</v>
      </c>
      <c r="AB175" s="41">
        <v>9.5975232198142413E-2</v>
      </c>
      <c r="AC175" s="41">
        <f>[1]GLOBAL!AI209</f>
        <v>0.1728395061728395</v>
      </c>
      <c r="AD175" s="41">
        <v>0.19855595667870035</v>
      </c>
      <c r="AE175" s="41"/>
      <c r="AF175" s="41"/>
      <c r="AG175" s="41"/>
      <c r="AH175" s="41">
        <v>0.92936802973977695</v>
      </c>
      <c r="AI175" s="41">
        <v>0.86641221374045807</v>
      </c>
      <c r="AJ175" s="41">
        <v>0.87142857142857144</v>
      </c>
      <c r="AK175" s="41">
        <v>0.90402476780185759</v>
      </c>
      <c r="AL175" s="41">
        <f>[1]GLOBAL!AJ209</f>
        <v>0.8271604938271605</v>
      </c>
      <c r="AM175" s="41">
        <v>0.80144404332129959</v>
      </c>
      <c r="AN175" s="203"/>
      <c r="AO175" s="203"/>
      <c r="AP175" s="236"/>
      <c r="AQ175" s="237">
        <v>3.6654275092936803</v>
      </c>
      <c r="AR175" s="237">
        <v>3.5610687022900764</v>
      </c>
      <c r="AS175" s="237">
        <v>3.63</v>
      </c>
      <c r="AT175" s="237">
        <v>3.7</v>
      </c>
      <c r="AU175" s="237">
        <f>[1]GLOBAL!AK209</f>
        <v>3.51</v>
      </c>
      <c r="AV175" s="237">
        <v>3.49</v>
      </c>
    </row>
    <row r="176" spans="1:48" s="2" customFormat="1" ht="18.75" customHeight="1" x14ac:dyDescent="0.25">
      <c r="A176" s="38">
        <v>68</v>
      </c>
      <c r="B176" s="139" t="s">
        <v>220</v>
      </c>
      <c r="C176" s="140"/>
      <c r="D176" s="140"/>
      <c r="E176" s="140"/>
      <c r="F176" s="140"/>
      <c r="G176" s="140"/>
      <c r="H176" s="140"/>
      <c r="I176" s="140"/>
      <c r="J176" s="140"/>
      <c r="K176" s="140"/>
      <c r="L176" s="140"/>
      <c r="M176" s="140"/>
      <c r="N176" s="140"/>
      <c r="O176" s="140"/>
      <c r="P176" s="140"/>
      <c r="Q176" s="140"/>
      <c r="R176" s="140"/>
      <c r="S176" s="140"/>
      <c r="T176" s="140"/>
      <c r="U176" s="162"/>
      <c r="V176" s="41"/>
      <c r="W176" s="41"/>
      <c r="X176" s="41"/>
      <c r="Y176" s="41">
        <v>4.878048780487805E-2</v>
      </c>
      <c r="Z176" s="41">
        <v>9.9264705882352935E-2</v>
      </c>
      <c r="AA176" s="41">
        <v>7.4324324324324328E-2</v>
      </c>
      <c r="AB176" s="41">
        <v>0.10650887573964497</v>
      </c>
      <c r="AC176" s="41">
        <f>[1]GLOBAL!AI210</f>
        <v>0.13432835820895522</v>
      </c>
      <c r="AD176" s="41">
        <v>0.15946843853820597</v>
      </c>
      <c r="AE176" s="41"/>
      <c r="AF176" s="41"/>
      <c r="AG176" s="41"/>
      <c r="AH176" s="41">
        <v>0.95121951219512191</v>
      </c>
      <c r="AI176" s="41">
        <v>0.90073529411764708</v>
      </c>
      <c r="AJ176" s="41">
        <v>0.92567567567567566</v>
      </c>
      <c r="AK176" s="41">
        <v>0.89349112426035504</v>
      </c>
      <c r="AL176" s="41">
        <f>[1]GLOBAL!AJ210</f>
        <v>0.86567164179104472</v>
      </c>
      <c r="AM176" s="41">
        <v>0.84053156146179397</v>
      </c>
      <c r="AN176" s="203"/>
      <c r="AO176" s="203"/>
      <c r="AP176" s="236"/>
      <c r="AQ176" s="237">
        <v>3.749128919860627</v>
      </c>
      <c r="AR176" s="237">
        <v>3.7573529411764706</v>
      </c>
      <c r="AS176" s="237">
        <v>3.84</v>
      </c>
      <c r="AT176" s="237">
        <v>3.83</v>
      </c>
      <c r="AU176" s="237">
        <f>[1]GLOBAL!AK210</f>
        <v>3.68</v>
      </c>
      <c r="AV176" s="237">
        <v>3.61</v>
      </c>
    </row>
    <row r="177" spans="1:48" s="2" customFormat="1" ht="18.75" customHeight="1" x14ac:dyDescent="0.25">
      <c r="A177" s="38">
        <v>69</v>
      </c>
      <c r="B177" s="139" t="s">
        <v>221</v>
      </c>
      <c r="C177" s="140"/>
      <c r="D177" s="140"/>
      <c r="E177" s="140"/>
      <c r="F177" s="140"/>
      <c r="G177" s="140"/>
      <c r="H177" s="140"/>
      <c r="I177" s="140"/>
      <c r="J177" s="140"/>
      <c r="K177" s="140"/>
      <c r="L177" s="140"/>
      <c r="M177" s="140"/>
      <c r="N177" s="140"/>
      <c r="O177" s="140"/>
      <c r="P177" s="140"/>
      <c r="Q177" s="140"/>
      <c r="R177" s="140"/>
      <c r="S177" s="140"/>
      <c r="T177" s="140"/>
      <c r="U177" s="162"/>
      <c r="V177" s="41"/>
      <c r="W177" s="41"/>
      <c r="X177" s="41"/>
      <c r="Y177" s="41">
        <v>0.10431654676258993</v>
      </c>
      <c r="Z177" s="41">
        <v>0.16666666666666666</v>
      </c>
      <c r="AA177" s="41">
        <v>0.12758620689655173</v>
      </c>
      <c r="AB177" s="41">
        <v>0.13157894736842105</v>
      </c>
      <c r="AC177" s="41">
        <f>[1]GLOBAL!AI211</f>
        <v>0.18007662835249041</v>
      </c>
      <c r="AD177" s="41">
        <v>0.16271186440677965</v>
      </c>
      <c r="AE177" s="41"/>
      <c r="AF177" s="41"/>
      <c r="AG177" s="41"/>
      <c r="AH177" s="41">
        <v>0.89568345323741005</v>
      </c>
      <c r="AI177" s="41">
        <v>0.83333333333333337</v>
      </c>
      <c r="AJ177" s="41">
        <v>0.87241379310344824</v>
      </c>
      <c r="AK177" s="41">
        <v>0.86842105263157898</v>
      </c>
      <c r="AL177" s="41">
        <f>[1]GLOBAL!AJ211</f>
        <v>0.81992337164750961</v>
      </c>
      <c r="AM177" s="41">
        <v>0.83728813559322035</v>
      </c>
      <c r="AN177" s="203"/>
      <c r="AO177" s="203"/>
      <c r="AP177" s="236"/>
      <c r="AQ177" s="237">
        <v>3.5179856115107913</v>
      </c>
      <c r="AR177" s="237">
        <v>3.4507575757575757</v>
      </c>
      <c r="AS177" s="237">
        <v>3.67</v>
      </c>
      <c r="AT177" s="237">
        <v>3.68</v>
      </c>
      <c r="AU177" s="237">
        <f>[1]GLOBAL!AK211</f>
        <v>3.54</v>
      </c>
      <c r="AV177" s="237">
        <v>3.57</v>
      </c>
    </row>
    <row r="178" spans="1:48" s="2" customFormat="1" ht="18.75" customHeight="1" x14ac:dyDescent="0.25">
      <c r="A178" s="38">
        <v>70</v>
      </c>
      <c r="B178" s="139" t="s">
        <v>222</v>
      </c>
      <c r="C178" s="140"/>
      <c r="D178" s="140"/>
      <c r="E178" s="140"/>
      <c r="F178" s="140"/>
      <c r="G178" s="140"/>
      <c r="H178" s="140"/>
      <c r="I178" s="140"/>
      <c r="J178" s="140"/>
      <c r="K178" s="140"/>
      <c r="L178" s="140"/>
      <c r="M178" s="140"/>
      <c r="N178" s="140"/>
      <c r="O178" s="140"/>
      <c r="P178" s="140"/>
      <c r="Q178" s="140"/>
      <c r="R178" s="140"/>
      <c r="S178" s="140"/>
      <c r="T178" s="140"/>
      <c r="U178" s="162"/>
      <c r="V178" s="41"/>
      <c r="W178" s="41"/>
      <c r="X178" s="41"/>
      <c r="Y178" s="41">
        <v>5.5749128919860627E-2</v>
      </c>
      <c r="Z178" s="41">
        <v>7.407407407407407E-2</v>
      </c>
      <c r="AA178" s="41">
        <v>6.7340067340067339E-2</v>
      </c>
      <c r="AB178" s="41">
        <v>7.8488372093023256E-2</v>
      </c>
      <c r="AC178" s="41">
        <f>[1]GLOBAL!AI212</f>
        <v>8.7591240875912413E-2</v>
      </c>
      <c r="AD178" s="41">
        <v>0.11881188118811881</v>
      </c>
      <c r="AE178" s="41"/>
      <c r="AF178" s="41"/>
      <c r="AG178" s="41"/>
      <c r="AH178" s="41">
        <v>0.94425087108013939</v>
      </c>
      <c r="AI178" s="41">
        <v>0.92592592592592593</v>
      </c>
      <c r="AJ178" s="41">
        <v>0.93265993265993263</v>
      </c>
      <c r="AK178" s="41">
        <v>0.92151162790697672</v>
      </c>
      <c r="AL178" s="41">
        <f>[1]GLOBAL!AJ212</f>
        <v>0.91240875912408759</v>
      </c>
      <c r="AM178" s="41">
        <v>0.88118811881188119</v>
      </c>
      <c r="AN178" s="203"/>
      <c r="AO178" s="203"/>
      <c r="AP178" s="236"/>
      <c r="AQ178" s="237">
        <v>3.7874564459930316</v>
      </c>
      <c r="AR178" s="237">
        <v>3.7592592592592591</v>
      </c>
      <c r="AS178" s="237">
        <v>3.92</v>
      </c>
      <c r="AT178" s="237">
        <v>3.92</v>
      </c>
      <c r="AU178" s="237">
        <f>[1]GLOBAL!AK212</f>
        <v>3.83</v>
      </c>
      <c r="AV178" s="237">
        <v>3.8</v>
      </c>
    </row>
    <row r="179" spans="1:48" s="208" customFormat="1" ht="19.5" customHeight="1" x14ac:dyDescent="0.25">
      <c r="A179" s="156" t="s">
        <v>249</v>
      </c>
      <c r="B179" s="157"/>
      <c r="C179" s="157"/>
      <c r="D179" s="157"/>
      <c r="E179" s="157"/>
      <c r="F179" s="157"/>
      <c r="G179" s="157"/>
      <c r="H179" s="157"/>
      <c r="I179" s="157"/>
      <c r="J179" s="157"/>
      <c r="K179" s="157"/>
      <c r="L179" s="157"/>
      <c r="M179" s="157"/>
      <c r="N179" s="157"/>
      <c r="O179" s="157"/>
      <c r="P179" s="157"/>
      <c r="Q179" s="157"/>
      <c r="R179" s="157"/>
      <c r="S179" s="157"/>
      <c r="T179" s="157"/>
      <c r="U179" s="158"/>
      <c r="V179" s="204">
        <v>8.1680830972615678E-2</v>
      </c>
      <c r="W179" s="204">
        <v>4.6439628482972138E-2</v>
      </c>
      <c r="X179" s="204">
        <v>6.7980295566502466E-2</v>
      </c>
      <c r="Y179" s="204">
        <v>6.8617558022199793E-2</v>
      </c>
      <c r="Z179" s="204">
        <v>9.6652267818574514E-2</v>
      </c>
      <c r="AA179" s="204">
        <v>9.5609756097560977E-2</v>
      </c>
      <c r="AB179" s="204">
        <v>0.10067969413763807</v>
      </c>
      <c r="AC179" s="204">
        <f>[1]GLOBAL!AI213</f>
        <v>0.12278761061946902</v>
      </c>
      <c r="AD179" s="204">
        <v>0.12777242044358728</v>
      </c>
      <c r="AE179" s="204">
        <v>0.84938621340887632</v>
      </c>
      <c r="AF179" s="204">
        <v>0.95356037151702788</v>
      </c>
      <c r="AG179" s="204">
        <v>0.93201970443349758</v>
      </c>
      <c r="AH179" s="204">
        <v>0.93138244197780018</v>
      </c>
      <c r="AI179" s="204">
        <v>0.9033477321814255</v>
      </c>
      <c r="AJ179" s="204">
        <v>0.90439024390243905</v>
      </c>
      <c r="AK179" s="204">
        <v>0.89932030586236189</v>
      </c>
      <c r="AL179" s="204">
        <f>[1]GLOBAL!AJ213</f>
        <v>0.87721238938053092</v>
      </c>
      <c r="AM179" s="204">
        <v>0.87222757955641272</v>
      </c>
      <c r="AN179" s="205">
        <v>3.7979042661034987</v>
      </c>
      <c r="AO179" s="205">
        <v>4.0039146017143956</v>
      </c>
      <c r="AP179" s="211">
        <v>3.9489047022111685</v>
      </c>
      <c r="AQ179" s="211">
        <f>AVERAGE(AQ172:AQ178)</f>
        <v>3.701058520861038</v>
      </c>
      <c r="AR179" s="211">
        <v>3.7503438899125188</v>
      </c>
      <c r="AS179" s="211">
        <v>3.8071428571428569</v>
      </c>
      <c r="AT179" s="206">
        <v>3.854285714285715</v>
      </c>
      <c r="AU179" s="238">
        <f>[1]GLOBAL!AK213</f>
        <v>3.7671428571428569</v>
      </c>
      <c r="AV179" s="238">
        <v>3.7842857142857147</v>
      </c>
    </row>
    <row r="180" spans="1:48" ht="18.75" x14ac:dyDescent="0.25">
      <c r="X180" s="239"/>
      <c r="Y180" s="239"/>
      <c r="Z180" s="239"/>
      <c r="AA180" s="239"/>
      <c r="AB180" s="239"/>
      <c r="AC180" s="239"/>
      <c r="AD180" s="239"/>
      <c r="AE180" s="239"/>
      <c r="AF180" s="239"/>
      <c r="AG180" s="239"/>
      <c r="AH180" s="91"/>
      <c r="AI180" s="91"/>
      <c r="AJ180" s="91"/>
      <c r="AK180" s="91"/>
      <c r="AL180" s="91"/>
      <c r="AM180" s="91"/>
      <c r="AN180" s="91"/>
      <c r="AO180" s="91"/>
      <c r="AP180" s="99"/>
      <c r="AQ180" s="240"/>
      <c r="AR180" s="240"/>
    </row>
    <row r="181" spans="1:48" s="2" customFormat="1" ht="37.5" customHeight="1" x14ac:dyDescent="0.25">
      <c r="A181" s="29"/>
      <c r="B181" s="196" t="s">
        <v>224</v>
      </c>
      <c r="C181" s="196"/>
      <c r="D181" s="196"/>
      <c r="E181" s="196"/>
      <c r="F181" s="196"/>
      <c r="G181" s="196"/>
      <c r="H181" s="196"/>
      <c r="I181" s="196"/>
      <c r="J181" s="196"/>
      <c r="K181" s="196"/>
      <c r="L181" s="196"/>
      <c r="M181" s="196"/>
      <c r="N181" s="196"/>
      <c r="O181" s="196"/>
      <c r="P181" s="196"/>
      <c r="Q181" s="196"/>
      <c r="R181" s="196"/>
      <c r="S181" s="196"/>
      <c r="T181" s="196"/>
      <c r="U181" s="196"/>
      <c r="V181" s="197" t="s">
        <v>234</v>
      </c>
      <c r="W181" s="198"/>
      <c r="X181" s="198"/>
      <c r="Y181" s="198"/>
      <c r="Z181" s="198"/>
      <c r="AA181" s="198"/>
      <c r="AB181" s="198"/>
      <c r="AC181" s="198"/>
      <c r="AD181" s="199"/>
      <c r="AE181" s="197" t="s">
        <v>235</v>
      </c>
      <c r="AF181" s="198"/>
      <c r="AG181" s="198"/>
      <c r="AH181" s="198"/>
      <c r="AI181" s="198"/>
      <c r="AJ181" s="198"/>
      <c r="AK181" s="198"/>
      <c r="AL181" s="198"/>
      <c r="AM181" s="199"/>
      <c r="AN181" s="200" t="s">
        <v>53</v>
      </c>
      <c r="AO181" s="201"/>
      <c r="AP181" s="201"/>
      <c r="AQ181" s="201"/>
      <c r="AR181" s="201"/>
      <c r="AS181" s="201"/>
      <c r="AT181" s="201"/>
      <c r="AU181" s="201"/>
      <c r="AV181" s="201"/>
    </row>
    <row r="182" spans="1:48" s="2" customFormat="1" ht="18.75" customHeight="1" x14ac:dyDescent="0.25">
      <c r="A182" s="29"/>
      <c r="B182" s="138"/>
      <c r="C182" s="138"/>
      <c r="D182" s="138"/>
      <c r="E182" s="138"/>
      <c r="F182" s="138"/>
      <c r="G182" s="138"/>
      <c r="H182" s="138"/>
      <c r="I182" s="138"/>
      <c r="J182" s="138"/>
      <c r="K182" s="138"/>
      <c r="L182" s="138"/>
      <c r="M182" s="138"/>
      <c r="N182" s="138"/>
      <c r="O182" s="138"/>
      <c r="P182" s="138"/>
      <c r="Q182" s="138"/>
      <c r="R182" s="138"/>
      <c r="S182" s="138"/>
      <c r="T182" s="138"/>
      <c r="U182" s="138"/>
      <c r="V182" s="202">
        <v>2009</v>
      </c>
      <c r="W182" s="202">
        <v>2011</v>
      </c>
      <c r="X182" s="202">
        <v>2013</v>
      </c>
      <c r="Y182" s="202">
        <v>2015</v>
      </c>
      <c r="Z182" s="202">
        <v>2017</v>
      </c>
      <c r="AA182" s="202">
        <v>2019</v>
      </c>
      <c r="AB182" s="202">
        <v>2021</v>
      </c>
      <c r="AC182" s="202">
        <v>2023</v>
      </c>
      <c r="AD182" s="202">
        <v>2025</v>
      </c>
      <c r="AE182" s="202">
        <v>2009</v>
      </c>
      <c r="AF182" s="202">
        <v>2011</v>
      </c>
      <c r="AG182" s="202">
        <v>2013</v>
      </c>
      <c r="AH182" s="202">
        <v>2015</v>
      </c>
      <c r="AI182" s="202">
        <v>2017</v>
      </c>
      <c r="AJ182" s="202">
        <v>2019</v>
      </c>
      <c r="AK182" s="202">
        <v>2021</v>
      </c>
      <c r="AL182" s="202">
        <v>2023</v>
      </c>
      <c r="AM182" s="202">
        <v>2025</v>
      </c>
      <c r="AN182" s="36">
        <v>2009</v>
      </c>
      <c r="AO182" s="36">
        <v>2011</v>
      </c>
      <c r="AP182" s="36">
        <v>2013</v>
      </c>
      <c r="AQ182" s="36">
        <v>2015</v>
      </c>
      <c r="AR182" s="36">
        <v>2017</v>
      </c>
      <c r="AS182" s="36">
        <v>2019</v>
      </c>
      <c r="AT182" s="36">
        <v>2021</v>
      </c>
      <c r="AU182" s="36">
        <v>2023</v>
      </c>
      <c r="AV182" s="36">
        <v>2025</v>
      </c>
    </row>
    <row r="183" spans="1:48" s="2" customFormat="1" ht="18.75" x14ac:dyDescent="0.25">
      <c r="A183" s="38">
        <v>71</v>
      </c>
      <c r="B183" s="139" t="s">
        <v>225</v>
      </c>
      <c r="C183" s="140"/>
      <c r="D183" s="140"/>
      <c r="E183" s="140"/>
      <c r="F183" s="140"/>
      <c r="G183" s="140"/>
      <c r="H183" s="140"/>
      <c r="I183" s="140"/>
      <c r="J183" s="140"/>
      <c r="K183" s="140"/>
      <c r="L183" s="140"/>
      <c r="M183" s="140"/>
      <c r="N183" s="140"/>
      <c r="O183" s="140"/>
      <c r="P183" s="140"/>
      <c r="Q183" s="140"/>
      <c r="R183" s="140"/>
      <c r="S183" s="140"/>
      <c r="T183" s="140"/>
      <c r="U183" s="140"/>
      <c r="V183" s="112"/>
      <c r="W183" s="41">
        <v>6.6137566137566134E-2</v>
      </c>
      <c r="X183" s="41">
        <v>0.12023460410557185</v>
      </c>
      <c r="Y183" s="41">
        <v>8.1299999999999997E-2</v>
      </c>
      <c r="Z183" s="41">
        <v>0.10606060606060606</v>
      </c>
      <c r="AA183" s="41">
        <v>8.9965397923875437E-2</v>
      </c>
      <c r="AB183" s="41">
        <v>0.11212121212121212</v>
      </c>
      <c r="AC183" s="41">
        <f>[1]GLOBAL!AI216</f>
        <v>0.15671641791044777</v>
      </c>
      <c r="AD183" s="41">
        <v>0.14046822742474915</v>
      </c>
      <c r="AE183" s="41"/>
      <c r="AF183" s="41">
        <v>0.93386243386243384</v>
      </c>
      <c r="AG183" s="41">
        <v>0.87976539589442815</v>
      </c>
      <c r="AH183" s="41">
        <v>0.91869999999999996</v>
      </c>
      <c r="AI183" s="41">
        <v>0.89393939393939392</v>
      </c>
      <c r="AJ183" s="41">
        <v>0.91003460207612452</v>
      </c>
      <c r="AK183" s="41">
        <v>0.88787878787878793</v>
      </c>
      <c r="AL183" s="41">
        <f>[1]GLOBAL!AJ216</f>
        <v>0.84328358208955223</v>
      </c>
      <c r="AM183" s="41">
        <v>0.85953177257525082</v>
      </c>
      <c r="AN183" s="203"/>
      <c r="AO183" s="203">
        <v>3.6005291005291</v>
      </c>
      <c r="AP183" s="236">
        <v>3.4076246334310838</v>
      </c>
      <c r="AQ183" s="236">
        <v>3.48</v>
      </c>
      <c r="AR183" s="236">
        <v>3.4318181818181817</v>
      </c>
      <c r="AS183" s="236">
        <v>3.6</v>
      </c>
      <c r="AT183" s="236">
        <v>3.54</v>
      </c>
      <c r="AU183" s="236">
        <f>[1]GLOBAL!AK216</f>
        <v>3.49</v>
      </c>
      <c r="AV183" s="236">
        <v>3.57</v>
      </c>
    </row>
    <row r="187" spans="1:48" x14ac:dyDescent="0.25">
      <c r="B187" s="241"/>
      <c r="C187" s="241"/>
      <c r="D187" s="241"/>
      <c r="E187" s="241"/>
      <c r="F187" s="241"/>
      <c r="G187" s="241"/>
      <c r="H187" s="241"/>
      <c r="I187" s="241"/>
      <c r="J187" s="241"/>
      <c r="K187" s="241"/>
      <c r="L187" s="241"/>
      <c r="M187" s="241"/>
      <c r="N187" s="241"/>
      <c r="O187" s="241"/>
    </row>
  </sheetData>
  <sheetProtection sheet="1" objects="1" scenarios="1"/>
  <mergeCells count="168">
    <mergeCell ref="AN181:AV181"/>
    <mergeCell ref="B183:U183"/>
    <mergeCell ref="B177:U177"/>
    <mergeCell ref="B178:U178"/>
    <mergeCell ref="A179:U179"/>
    <mergeCell ref="B181:U182"/>
    <mergeCell ref="V181:AD181"/>
    <mergeCell ref="AE181:AM181"/>
    <mergeCell ref="B171:U171"/>
    <mergeCell ref="B172:U172"/>
    <mergeCell ref="B173:U173"/>
    <mergeCell ref="B174:U174"/>
    <mergeCell ref="B175:U175"/>
    <mergeCell ref="B176:U176"/>
    <mergeCell ref="B167:U168"/>
    <mergeCell ref="V167:AD167"/>
    <mergeCell ref="AE167:AM167"/>
    <mergeCell ref="AN167:AV167"/>
    <mergeCell ref="B169:U169"/>
    <mergeCell ref="B170:U170"/>
    <mergeCell ref="B160:U160"/>
    <mergeCell ref="B161:U161"/>
    <mergeCell ref="B162:U162"/>
    <mergeCell ref="B163:U163"/>
    <mergeCell ref="B164:U164"/>
    <mergeCell ref="A165:U165"/>
    <mergeCell ref="A154:U154"/>
    <mergeCell ref="B157:U158"/>
    <mergeCell ref="V157:AD157"/>
    <mergeCell ref="AE157:AM157"/>
    <mergeCell ref="AN157:AV157"/>
    <mergeCell ref="B159:U159"/>
    <mergeCell ref="B148:U148"/>
    <mergeCell ref="B149:U149"/>
    <mergeCell ref="B150:U150"/>
    <mergeCell ref="B151:U151"/>
    <mergeCell ref="B152:U152"/>
    <mergeCell ref="B153:U153"/>
    <mergeCell ref="AN141:AV141"/>
    <mergeCell ref="B143:U143"/>
    <mergeCell ref="B144:U144"/>
    <mergeCell ref="B145:U145"/>
    <mergeCell ref="B146:U146"/>
    <mergeCell ref="B147:U147"/>
    <mergeCell ref="B137:U137"/>
    <mergeCell ref="B138:U138"/>
    <mergeCell ref="A139:U139"/>
    <mergeCell ref="B141:U142"/>
    <mergeCell ref="V141:AD141"/>
    <mergeCell ref="AE141:AM141"/>
    <mergeCell ref="V131:AD131"/>
    <mergeCell ref="AE131:AM131"/>
    <mergeCell ref="AN131:AV131"/>
    <mergeCell ref="B133:U133"/>
    <mergeCell ref="B135:U135"/>
    <mergeCell ref="B136:U136"/>
    <mergeCell ref="B124:U124"/>
    <mergeCell ref="B125:U125"/>
    <mergeCell ref="B126:U126"/>
    <mergeCell ref="B127:U127"/>
    <mergeCell ref="A128:U128"/>
    <mergeCell ref="B131:U132"/>
    <mergeCell ref="AE118:AM118"/>
    <mergeCell ref="AN118:AV118"/>
    <mergeCell ref="B120:U120"/>
    <mergeCell ref="B121:U121"/>
    <mergeCell ref="B122:U122"/>
    <mergeCell ref="B123:U123"/>
    <mergeCell ref="B113:U113"/>
    <mergeCell ref="B114:U114"/>
    <mergeCell ref="B115:U115"/>
    <mergeCell ref="A116:U116"/>
    <mergeCell ref="B118:U119"/>
    <mergeCell ref="V118:AD118"/>
    <mergeCell ref="B109:U110"/>
    <mergeCell ref="V109:AD109"/>
    <mergeCell ref="AE109:AM109"/>
    <mergeCell ref="AN109:AV109"/>
    <mergeCell ref="B111:U111"/>
    <mergeCell ref="B112:U112"/>
    <mergeCell ref="B102:U102"/>
    <mergeCell ref="B103:U103"/>
    <mergeCell ref="B104:U104"/>
    <mergeCell ref="B105:U105"/>
    <mergeCell ref="B106:U106"/>
    <mergeCell ref="A107:U107"/>
    <mergeCell ref="AN94:AV94"/>
    <mergeCell ref="B96:U96"/>
    <mergeCell ref="B97:U97"/>
    <mergeCell ref="A98:U98"/>
    <mergeCell ref="B100:U101"/>
    <mergeCell ref="V100:AD100"/>
    <mergeCell ref="AE100:AM100"/>
    <mergeCell ref="AN100:AV100"/>
    <mergeCell ref="B90:U90"/>
    <mergeCell ref="B91:U91"/>
    <mergeCell ref="A92:U92"/>
    <mergeCell ref="B94:U95"/>
    <mergeCell ref="V94:AD94"/>
    <mergeCell ref="AE94:AM94"/>
    <mergeCell ref="B84:U84"/>
    <mergeCell ref="B85:U85"/>
    <mergeCell ref="B86:U86"/>
    <mergeCell ref="B87:U87"/>
    <mergeCell ref="B88:U88"/>
    <mergeCell ref="B89:U89"/>
    <mergeCell ref="B79:U79"/>
    <mergeCell ref="A80:U80"/>
    <mergeCell ref="B82:U83"/>
    <mergeCell ref="V82:AD82"/>
    <mergeCell ref="AE82:AM82"/>
    <mergeCell ref="AN82:AV82"/>
    <mergeCell ref="B75:U76"/>
    <mergeCell ref="V75:AD75"/>
    <mergeCell ref="AE75:AM75"/>
    <mergeCell ref="AN75:AV75"/>
    <mergeCell ref="B77:U77"/>
    <mergeCell ref="B78:U78"/>
    <mergeCell ref="B68:U68"/>
    <mergeCell ref="B69:U69"/>
    <mergeCell ref="B70:U70"/>
    <mergeCell ref="B71:U71"/>
    <mergeCell ref="B72:U72"/>
    <mergeCell ref="A73:U73"/>
    <mergeCell ref="B63:U63"/>
    <mergeCell ref="A64:U64"/>
    <mergeCell ref="B66:U67"/>
    <mergeCell ref="V66:AD66"/>
    <mergeCell ref="AE66:AM66"/>
    <mergeCell ref="AN66:AV66"/>
    <mergeCell ref="B57:U57"/>
    <mergeCell ref="B58:U58"/>
    <mergeCell ref="B59:U59"/>
    <mergeCell ref="B60:U60"/>
    <mergeCell ref="B61:U61"/>
    <mergeCell ref="B62:U62"/>
    <mergeCell ref="A46:C46"/>
    <mergeCell ref="A47:C47"/>
    <mergeCell ref="V53:AM54"/>
    <mergeCell ref="AN53:AV54"/>
    <mergeCell ref="B55:U56"/>
    <mergeCell ref="V55:AD55"/>
    <mergeCell ref="AE55:AM55"/>
    <mergeCell ref="AN55:AV55"/>
    <mergeCell ref="A37:C38"/>
    <mergeCell ref="D37:L37"/>
    <mergeCell ref="A39:C39"/>
    <mergeCell ref="A40:C40"/>
    <mergeCell ref="A41:C41"/>
    <mergeCell ref="A45:C45"/>
    <mergeCell ref="A31:C31"/>
    <mergeCell ref="A32:C32"/>
    <mergeCell ref="A33:C33"/>
    <mergeCell ref="E34:H34"/>
    <mergeCell ref="E35:G35"/>
    <mergeCell ref="E36:G36"/>
    <mergeCell ref="F21:N21"/>
    <mergeCell ref="A23:E23"/>
    <mergeCell ref="A24:E24"/>
    <mergeCell ref="A27:G27"/>
    <mergeCell ref="A29:C30"/>
    <mergeCell ref="D29:L29"/>
    <mergeCell ref="A2:U2"/>
    <mergeCell ref="A9:AP9"/>
    <mergeCell ref="A10:AP10"/>
    <mergeCell ref="A11:U11"/>
    <mergeCell ref="A12:AP12"/>
    <mergeCell ref="A13:AP13"/>
  </mergeCells>
  <printOptions horizontalCentered="1" verticalCentered="1"/>
  <pageMargins left="0" right="0" top="0" bottom="0" header="0.31496062992125984" footer="0"/>
  <pageSetup paperSize="9" scale="20" fitToHeight="3" orientation="landscape" r:id="rId1"/>
  <rowBreaks count="1" manualBreakCount="1">
    <brk id="108" max="4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GLOBAL</vt:lpstr>
      <vt:lpstr>Evolutiva GLOBAL </vt:lpstr>
      <vt:lpstr>'Evolutiva GLOBAL '!Área_de_impresión</vt:lpstr>
      <vt:lpstr>GLOBAL!Área_de_impresión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 .</dc:creator>
  <cp:lastModifiedBy>Edu .</cp:lastModifiedBy>
  <dcterms:created xsi:type="dcterms:W3CDTF">2025-07-24T09:45:12Z</dcterms:created>
  <dcterms:modified xsi:type="dcterms:W3CDTF">2025-07-29T10:12:08Z</dcterms:modified>
</cp:coreProperties>
</file>