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G:\.shortcut-targets-by-id\1BMqUsy8r1iYhdiI1KPTRX3k0mVmsQ7T_\PC UJA Puesto Base SPE\DATOS\WEBs que gestiona el servicio\ANUARIO\2023-24\12-Satisfacción grupos de interés\"/>
    </mc:Choice>
  </mc:AlternateContent>
  <xr:revisionPtr revIDLastSave="0" documentId="13_ncr:1_{2EA998A1-56D3-48AA-A008-12F58DFA4DAF}" xr6:coauthVersionLast="47" xr6:coauthVersionMax="47" xr10:uidLastSave="{00000000-0000-0000-0000-000000000000}"/>
  <bookViews>
    <workbookView xWindow="-120" yWindow="-120" windowWidth="29040" windowHeight="15720" xr2:uid="{00000000-000D-0000-FFFF-FFFF00000000}"/>
  </bookViews>
  <sheets>
    <sheet name="GLOBAL" sheetId="3" r:id="rId1"/>
    <sheet name="Evolutiva GLOBAL " sheetId="4" r:id="rId2"/>
    <sheet name="Fuente de datos" sheetId="5" state="hidden" r:id="rId3"/>
    <sheet name="DATOS 2" sheetId="6" state="hidden" r:id="rId4"/>
  </sheets>
  <definedNames>
    <definedName name="_xlnm._FilterDatabase" localSheetId="2" hidden="1">'Fuente de datos'!$A$2:$AM$2</definedName>
    <definedName name="_xlnm.Print_Area" localSheetId="1">'Evolutiva GLOBAL '!$A$1:$AS$186</definedName>
    <definedName name="_xlnm.Print_Area" localSheetId="0">GLOBAL!$A$1:$AO$221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3" l="1"/>
  <c r="V108" i="3" l="1"/>
  <c r="AS144" i="4" l="1"/>
  <c r="AS137" i="4"/>
  <c r="AS113" i="4"/>
  <c r="AL216" i="3"/>
  <c r="AM216" i="3"/>
  <c r="AN216" i="3"/>
  <c r="AK207" i="3"/>
  <c r="AS169" i="4" s="1"/>
  <c r="AL207" i="3"/>
  <c r="AM207" i="3"/>
  <c r="AN207" i="3"/>
  <c r="AK208" i="3"/>
  <c r="AS172" i="4" s="1"/>
  <c r="AL208" i="3"/>
  <c r="AM208" i="3"/>
  <c r="AN208" i="3"/>
  <c r="AK209" i="3"/>
  <c r="AS174" i="4" s="1"/>
  <c r="AL209" i="3"/>
  <c r="AM209" i="3"/>
  <c r="AN209" i="3"/>
  <c r="AK210" i="3"/>
  <c r="AS175" i="4" s="1"/>
  <c r="AL210" i="3"/>
  <c r="AM210" i="3"/>
  <c r="AN210" i="3"/>
  <c r="AK211" i="3"/>
  <c r="AS176" i="4" s="1"/>
  <c r="AL211" i="3"/>
  <c r="AM211" i="3"/>
  <c r="AN211" i="3"/>
  <c r="AK212" i="3"/>
  <c r="AS177" i="4" s="1"/>
  <c r="AL212" i="3"/>
  <c r="AM212" i="3"/>
  <c r="AN212" i="3"/>
  <c r="AL206" i="3"/>
  <c r="AM206" i="3"/>
  <c r="AN206" i="3"/>
  <c r="AK199" i="3"/>
  <c r="AS159" i="4" s="1"/>
  <c r="AL199" i="3"/>
  <c r="AM199" i="3"/>
  <c r="AN199" i="3"/>
  <c r="AK200" i="3"/>
  <c r="AS160" i="4" s="1"/>
  <c r="AL200" i="3"/>
  <c r="AM200" i="3"/>
  <c r="AN200" i="3"/>
  <c r="AK201" i="3"/>
  <c r="AS161" i="4" s="1"/>
  <c r="AL201" i="3"/>
  <c r="AM201" i="3"/>
  <c r="AN201" i="3"/>
  <c r="AK202" i="3"/>
  <c r="AS163" i="4" s="1"/>
  <c r="AL202" i="3"/>
  <c r="AM202" i="3"/>
  <c r="AN202" i="3"/>
  <c r="AL198" i="3"/>
  <c r="AM198" i="3"/>
  <c r="AN198" i="3"/>
  <c r="AK185" i="3"/>
  <c r="AS143" i="4" s="1"/>
  <c r="AL185" i="3"/>
  <c r="AM185" i="3"/>
  <c r="AN185" i="3"/>
  <c r="AK186" i="3"/>
  <c r="AL186" i="3"/>
  <c r="AM186" i="3"/>
  <c r="AN186" i="3"/>
  <c r="AK187" i="3"/>
  <c r="AS145" i="4" s="1"/>
  <c r="AL187" i="3"/>
  <c r="AM187" i="3"/>
  <c r="AN187" i="3"/>
  <c r="AK188" i="3"/>
  <c r="AS146" i="4" s="1"/>
  <c r="AL188" i="3"/>
  <c r="AM188" i="3"/>
  <c r="AN188" i="3"/>
  <c r="AK189" i="3"/>
  <c r="AS147" i="4" s="1"/>
  <c r="AL189" i="3"/>
  <c r="AM189" i="3"/>
  <c r="AN189" i="3"/>
  <c r="AK190" i="3"/>
  <c r="AS148" i="4" s="1"/>
  <c r="AL190" i="3"/>
  <c r="AM190" i="3"/>
  <c r="AN190" i="3"/>
  <c r="AK191" i="3"/>
  <c r="AS149" i="4" s="1"/>
  <c r="AL191" i="3"/>
  <c r="AM191" i="3"/>
  <c r="AN191" i="3"/>
  <c r="AK192" i="3"/>
  <c r="AS150" i="4" s="1"/>
  <c r="AL192" i="3"/>
  <c r="AM192" i="3"/>
  <c r="AN192" i="3"/>
  <c r="AK193" i="3"/>
  <c r="AS151" i="4" s="1"/>
  <c r="AL193" i="3"/>
  <c r="AM193" i="3"/>
  <c r="AN193" i="3"/>
  <c r="AK194" i="3"/>
  <c r="AS152" i="4" s="1"/>
  <c r="AL194" i="3"/>
  <c r="AM194" i="3"/>
  <c r="AN194" i="3"/>
  <c r="AL184" i="3"/>
  <c r="AM184" i="3"/>
  <c r="AN184" i="3"/>
  <c r="AK178" i="3"/>
  <c r="AS135" i="4" s="1"/>
  <c r="AL178" i="3"/>
  <c r="AM178" i="3"/>
  <c r="AN178" i="3"/>
  <c r="AK179" i="3"/>
  <c r="AS136" i="4" s="1"/>
  <c r="AL179" i="3"/>
  <c r="AM179" i="3"/>
  <c r="AN179" i="3"/>
  <c r="AK180" i="3"/>
  <c r="AL180" i="3"/>
  <c r="AM180" i="3"/>
  <c r="AN180" i="3"/>
  <c r="AL177" i="3"/>
  <c r="AM177" i="3"/>
  <c r="AN177" i="3"/>
  <c r="AL175" i="3"/>
  <c r="AM175" i="3"/>
  <c r="AN175" i="3"/>
  <c r="AK164" i="3"/>
  <c r="AS120" i="4" s="1"/>
  <c r="AL164" i="3"/>
  <c r="AM164" i="3"/>
  <c r="AN164" i="3"/>
  <c r="AK165" i="3"/>
  <c r="AS121" i="4" s="1"/>
  <c r="AL165" i="3"/>
  <c r="AM165" i="3"/>
  <c r="AN165" i="3"/>
  <c r="AK166" i="3"/>
  <c r="AS122" i="4" s="1"/>
  <c r="AL166" i="3"/>
  <c r="AM166" i="3"/>
  <c r="AN166" i="3"/>
  <c r="AK167" i="3"/>
  <c r="AS123" i="4" s="1"/>
  <c r="AL167" i="3"/>
  <c r="AM167" i="3"/>
  <c r="AN167" i="3"/>
  <c r="AK168" i="3"/>
  <c r="AS124" i="4" s="1"/>
  <c r="AL168" i="3"/>
  <c r="AM168" i="3"/>
  <c r="AN168" i="3"/>
  <c r="AK169" i="3"/>
  <c r="AS125" i="4" s="1"/>
  <c r="AL169" i="3"/>
  <c r="AM169" i="3"/>
  <c r="AN169" i="3"/>
  <c r="AK170" i="3"/>
  <c r="AS126" i="4" s="1"/>
  <c r="AL170" i="3"/>
  <c r="AM170" i="3"/>
  <c r="AN170" i="3"/>
  <c r="AL163" i="3"/>
  <c r="AM163" i="3"/>
  <c r="AN163" i="3"/>
  <c r="AK156" i="3"/>
  <c r="AS111" i="4" s="1"/>
  <c r="AL156" i="3"/>
  <c r="AM156" i="3"/>
  <c r="AN156" i="3"/>
  <c r="AK157" i="3"/>
  <c r="AS112" i="4" s="1"/>
  <c r="AL157" i="3"/>
  <c r="AM157" i="3"/>
  <c r="AN157" i="3"/>
  <c r="AK158" i="3"/>
  <c r="AL158" i="3"/>
  <c r="AM158" i="3"/>
  <c r="AN158" i="3"/>
  <c r="AK159" i="3"/>
  <c r="AS114" i="4" s="1"/>
  <c r="AL159" i="3"/>
  <c r="AM159" i="3"/>
  <c r="AN159" i="3"/>
  <c r="AL155" i="3"/>
  <c r="AM155" i="3"/>
  <c r="AN155" i="3"/>
  <c r="AK148" i="3"/>
  <c r="AS102" i="4" s="1"/>
  <c r="AL148" i="3"/>
  <c r="AM148" i="3"/>
  <c r="AN148" i="3"/>
  <c r="AK149" i="3"/>
  <c r="AS103" i="4" s="1"/>
  <c r="AL149" i="3"/>
  <c r="AM149" i="3"/>
  <c r="AN149" i="3"/>
  <c r="AK150" i="3"/>
  <c r="AS104" i="4" s="1"/>
  <c r="AL150" i="3"/>
  <c r="AM150" i="3"/>
  <c r="AN150" i="3"/>
  <c r="AK151" i="3"/>
  <c r="AS105" i="4" s="1"/>
  <c r="AL151" i="3"/>
  <c r="AM151" i="3"/>
  <c r="AN151" i="3"/>
  <c r="AL147" i="3"/>
  <c r="AM147" i="3"/>
  <c r="AN147" i="3"/>
  <c r="AK143" i="3"/>
  <c r="AS96" i="4" s="1"/>
  <c r="AL143" i="3"/>
  <c r="AM143" i="3"/>
  <c r="AN143" i="3"/>
  <c r="AL142" i="3"/>
  <c r="AM142" i="3"/>
  <c r="AN142" i="3"/>
  <c r="AK133" i="3"/>
  <c r="AS85" i="4" s="1"/>
  <c r="AL133" i="3"/>
  <c r="AM133" i="3"/>
  <c r="AN133" i="3"/>
  <c r="AK134" i="3"/>
  <c r="AS86" i="4" s="1"/>
  <c r="AL134" i="3"/>
  <c r="AM134" i="3"/>
  <c r="AN134" i="3"/>
  <c r="AK135" i="3"/>
  <c r="AS87" i="4" s="1"/>
  <c r="AL135" i="3"/>
  <c r="AM135" i="3"/>
  <c r="AN135" i="3"/>
  <c r="AK136" i="3"/>
  <c r="AS88" i="4" s="1"/>
  <c r="AL136" i="3"/>
  <c r="AM136" i="3"/>
  <c r="AN136" i="3"/>
  <c r="AK137" i="3"/>
  <c r="AS89" i="4" s="1"/>
  <c r="AL137" i="3"/>
  <c r="AM137" i="3"/>
  <c r="AN137" i="3"/>
  <c r="AK138" i="3"/>
  <c r="AS90" i="4" s="1"/>
  <c r="AL138" i="3"/>
  <c r="AM138" i="3"/>
  <c r="AN138" i="3"/>
  <c r="AL132" i="3"/>
  <c r="AM132" i="3"/>
  <c r="AN132" i="3"/>
  <c r="AK127" i="3"/>
  <c r="AS77" i="4" s="1"/>
  <c r="AL127" i="3"/>
  <c r="AM127" i="3"/>
  <c r="AN127" i="3"/>
  <c r="AK128" i="3"/>
  <c r="AS78" i="4" s="1"/>
  <c r="AL128" i="3"/>
  <c r="AM128" i="3"/>
  <c r="AN128" i="3"/>
  <c r="AL126" i="3"/>
  <c r="AM126" i="3"/>
  <c r="AN126" i="3"/>
  <c r="AK119" i="3"/>
  <c r="AS68" i="4" s="1"/>
  <c r="AL119" i="3"/>
  <c r="AM119" i="3"/>
  <c r="AN119" i="3"/>
  <c r="AK120" i="3"/>
  <c r="AS69" i="4" s="1"/>
  <c r="AL120" i="3"/>
  <c r="AM120" i="3"/>
  <c r="AN120" i="3"/>
  <c r="AK121" i="3"/>
  <c r="AS70" i="4" s="1"/>
  <c r="AL121" i="3"/>
  <c r="AM121" i="3"/>
  <c r="AN121" i="3"/>
  <c r="AK122" i="3"/>
  <c r="AS71" i="4" s="1"/>
  <c r="AL122" i="3"/>
  <c r="AM122" i="3"/>
  <c r="AN122" i="3"/>
  <c r="AL118" i="3"/>
  <c r="AM118" i="3"/>
  <c r="AN118" i="3"/>
  <c r="AK109" i="3"/>
  <c r="AS57" i="4" s="1"/>
  <c r="AL109" i="3"/>
  <c r="AM109" i="3"/>
  <c r="AN109" i="3"/>
  <c r="AK110" i="3"/>
  <c r="AS58" i="4" s="1"/>
  <c r="AL110" i="3"/>
  <c r="AM110" i="3"/>
  <c r="AN110" i="3"/>
  <c r="AK111" i="3"/>
  <c r="AS59" i="4" s="1"/>
  <c r="AL111" i="3"/>
  <c r="AM111" i="3"/>
  <c r="AN111" i="3"/>
  <c r="AK112" i="3"/>
  <c r="AS60" i="4" s="1"/>
  <c r="AL112" i="3"/>
  <c r="AM112" i="3"/>
  <c r="AN112" i="3"/>
  <c r="AK113" i="3"/>
  <c r="AS61" i="4" s="1"/>
  <c r="AL113" i="3"/>
  <c r="AM113" i="3"/>
  <c r="AN113" i="3"/>
  <c r="AK114" i="3"/>
  <c r="AS62" i="4" s="1"/>
  <c r="AL114" i="3"/>
  <c r="AM114" i="3"/>
  <c r="AN114" i="3"/>
  <c r="AL108" i="3"/>
  <c r="AM108" i="3"/>
  <c r="AN108" i="3"/>
  <c r="N86" i="3"/>
  <c r="I87" i="3"/>
  <c r="N87" i="3"/>
  <c r="N85" i="3"/>
  <c r="AC4" i="5" l="1"/>
  <c r="AD4" i="5"/>
  <c r="AE4" i="5"/>
  <c r="AF4" i="5"/>
  <c r="AG4" i="5"/>
  <c r="AH4" i="5"/>
  <c r="AI4" i="5"/>
  <c r="AJ4" i="5"/>
  <c r="AK4" i="5"/>
  <c r="AC5" i="5"/>
  <c r="AD5" i="5"/>
  <c r="AE5" i="5"/>
  <c r="AF5" i="5"/>
  <c r="AG5" i="5"/>
  <c r="AH5" i="5"/>
  <c r="AI5" i="5"/>
  <c r="AJ5" i="5"/>
  <c r="AK5" i="5"/>
  <c r="AC6" i="5"/>
  <c r="AD6" i="5"/>
  <c r="AE6" i="5"/>
  <c r="AF6" i="5"/>
  <c r="AG6" i="5"/>
  <c r="AH6" i="5"/>
  <c r="AI6" i="5"/>
  <c r="AJ6" i="5"/>
  <c r="AK6" i="5"/>
  <c r="AC7" i="5"/>
  <c r="AD7" i="5"/>
  <c r="AE7" i="5"/>
  <c r="AF7" i="5"/>
  <c r="AG7" i="5"/>
  <c r="AH7" i="5"/>
  <c r="AI7" i="5"/>
  <c r="AJ7" i="5"/>
  <c r="AK7" i="5"/>
  <c r="AC8" i="5"/>
  <c r="AD8" i="5"/>
  <c r="AE8" i="5"/>
  <c r="AF8" i="5"/>
  <c r="AG8" i="5"/>
  <c r="AH8" i="5"/>
  <c r="AI8" i="5"/>
  <c r="AJ8" i="5"/>
  <c r="AK8" i="5"/>
  <c r="AC9" i="5"/>
  <c r="AD9" i="5"/>
  <c r="AE9" i="5"/>
  <c r="AF9" i="5"/>
  <c r="AG9" i="5"/>
  <c r="AH9" i="5"/>
  <c r="AI9" i="5"/>
  <c r="AJ9" i="5"/>
  <c r="AK9" i="5"/>
  <c r="AC10" i="5"/>
  <c r="AD10" i="5"/>
  <c r="AE10" i="5"/>
  <c r="AF10" i="5"/>
  <c r="AG10" i="5"/>
  <c r="AH10" i="5"/>
  <c r="AI10" i="5"/>
  <c r="AJ10" i="5"/>
  <c r="AK10" i="5"/>
  <c r="AC11" i="5"/>
  <c r="AD11" i="5"/>
  <c r="AE11" i="5"/>
  <c r="AF11" i="5"/>
  <c r="AG11" i="5"/>
  <c r="AH11" i="5"/>
  <c r="AI11" i="5"/>
  <c r="AJ11" i="5"/>
  <c r="AK11" i="5"/>
  <c r="AC12" i="5"/>
  <c r="AD12" i="5"/>
  <c r="AE12" i="5"/>
  <c r="AF12" i="5"/>
  <c r="AG12" i="5"/>
  <c r="AH12" i="5"/>
  <c r="AI12" i="5"/>
  <c r="AJ12" i="5"/>
  <c r="AK12" i="5"/>
  <c r="AC13" i="5"/>
  <c r="AD13" i="5"/>
  <c r="AE13" i="5"/>
  <c r="AF13" i="5"/>
  <c r="AG13" i="5"/>
  <c r="AH13" i="5"/>
  <c r="AI13" i="5"/>
  <c r="AJ13" i="5"/>
  <c r="AK13" i="5"/>
  <c r="AC14" i="5"/>
  <c r="AD14" i="5"/>
  <c r="AE14" i="5"/>
  <c r="AF14" i="5"/>
  <c r="AG14" i="5"/>
  <c r="AH14" i="5"/>
  <c r="AI14" i="5"/>
  <c r="AJ14" i="5"/>
  <c r="AK14" i="5"/>
  <c r="AC15" i="5"/>
  <c r="AD15" i="5"/>
  <c r="AE15" i="5"/>
  <c r="AF15" i="5"/>
  <c r="AG15" i="5"/>
  <c r="AH15" i="5"/>
  <c r="AI15" i="5"/>
  <c r="AJ15" i="5"/>
  <c r="AK15" i="5"/>
  <c r="AC16" i="5"/>
  <c r="AD16" i="5"/>
  <c r="AE16" i="5"/>
  <c r="AF16" i="5"/>
  <c r="AG16" i="5"/>
  <c r="AH16" i="5"/>
  <c r="AI16" i="5"/>
  <c r="AJ16" i="5"/>
  <c r="AK16" i="5"/>
  <c r="AC17" i="5"/>
  <c r="AD17" i="5"/>
  <c r="AE17" i="5"/>
  <c r="AF17" i="5"/>
  <c r="AG17" i="5"/>
  <c r="AH17" i="5"/>
  <c r="AI17" i="5"/>
  <c r="AJ17" i="5"/>
  <c r="AK17" i="5"/>
  <c r="AC18" i="5"/>
  <c r="AD18" i="5"/>
  <c r="AE18" i="5"/>
  <c r="AF18" i="5"/>
  <c r="AG18" i="5"/>
  <c r="AH18" i="5"/>
  <c r="AI18" i="5"/>
  <c r="AJ18" i="5"/>
  <c r="AK18" i="5"/>
  <c r="AC19" i="5"/>
  <c r="AD19" i="5"/>
  <c r="AE19" i="5"/>
  <c r="AF19" i="5"/>
  <c r="AG19" i="5"/>
  <c r="AH19" i="5"/>
  <c r="AI19" i="5"/>
  <c r="AJ19" i="5"/>
  <c r="AK19" i="5"/>
  <c r="AC20" i="5"/>
  <c r="AD20" i="5"/>
  <c r="AE20" i="5"/>
  <c r="AF20" i="5"/>
  <c r="AG20" i="5"/>
  <c r="AH20" i="5"/>
  <c r="AI20" i="5"/>
  <c r="AJ20" i="5"/>
  <c r="AK20" i="5"/>
  <c r="AC21" i="5"/>
  <c r="AD21" i="5"/>
  <c r="AE21" i="5"/>
  <c r="AF21" i="5"/>
  <c r="AG21" i="5"/>
  <c r="AH21" i="5"/>
  <c r="AI21" i="5"/>
  <c r="AJ21" i="5"/>
  <c r="AK21" i="5"/>
  <c r="AC22" i="5"/>
  <c r="AD22" i="5"/>
  <c r="AE22" i="5"/>
  <c r="AF22" i="5"/>
  <c r="AG22" i="5"/>
  <c r="AH22" i="5"/>
  <c r="AI22" i="5"/>
  <c r="AJ22" i="5"/>
  <c r="AK22" i="5"/>
  <c r="AC23" i="5"/>
  <c r="AD23" i="5"/>
  <c r="AE23" i="5"/>
  <c r="AF23" i="5"/>
  <c r="AG23" i="5"/>
  <c r="AH23" i="5"/>
  <c r="AI23" i="5"/>
  <c r="AJ23" i="5"/>
  <c r="AK23" i="5"/>
  <c r="AC24" i="5"/>
  <c r="AD24" i="5"/>
  <c r="AE24" i="5"/>
  <c r="AF24" i="5"/>
  <c r="AG24" i="5"/>
  <c r="AH24" i="5"/>
  <c r="AI24" i="5"/>
  <c r="AJ24" i="5"/>
  <c r="AK24" i="5"/>
  <c r="AC25" i="5"/>
  <c r="AD25" i="5"/>
  <c r="AE25" i="5"/>
  <c r="AF25" i="5"/>
  <c r="AG25" i="5"/>
  <c r="AH25" i="5"/>
  <c r="AI25" i="5"/>
  <c r="AJ25" i="5"/>
  <c r="AK25" i="5"/>
  <c r="AC26" i="5"/>
  <c r="AD26" i="5"/>
  <c r="AE26" i="5"/>
  <c r="AF26" i="5"/>
  <c r="AG26" i="5"/>
  <c r="AH26" i="5"/>
  <c r="AI26" i="5"/>
  <c r="AJ26" i="5"/>
  <c r="AK26" i="5"/>
  <c r="AC27" i="5"/>
  <c r="AD27" i="5"/>
  <c r="AE27" i="5"/>
  <c r="AF27" i="5"/>
  <c r="AG27" i="5"/>
  <c r="AH27" i="5"/>
  <c r="AI27" i="5"/>
  <c r="AJ27" i="5"/>
  <c r="AK27" i="5"/>
  <c r="AC28" i="5"/>
  <c r="AD28" i="5"/>
  <c r="AE28" i="5"/>
  <c r="AF28" i="5"/>
  <c r="AG28" i="5"/>
  <c r="AH28" i="5"/>
  <c r="AI28" i="5"/>
  <c r="AJ28" i="5"/>
  <c r="AK28" i="5"/>
  <c r="AC29" i="5"/>
  <c r="AD29" i="5"/>
  <c r="AE29" i="5"/>
  <c r="AF29" i="5"/>
  <c r="AG29" i="5"/>
  <c r="AH29" i="5"/>
  <c r="AI29" i="5"/>
  <c r="AJ29" i="5"/>
  <c r="AK29" i="5"/>
  <c r="AC30" i="5"/>
  <c r="AD30" i="5"/>
  <c r="AE30" i="5"/>
  <c r="AF30" i="5"/>
  <c r="AG30" i="5"/>
  <c r="AH30" i="5"/>
  <c r="AI30" i="5"/>
  <c r="AJ30" i="5"/>
  <c r="AK30" i="5"/>
  <c r="AC31" i="5"/>
  <c r="AD31" i="5"/>
  <c r="AE31" i="5"/>
  <c r="AF31" i="5"/>
  <c r="AG31" i="5"/>
  <c r="AH31" i="5"/>
  <c r="AI31" i="5"/>
  <c r="AJ31" i="5"/>
  <c r="AK31" i="5"/>
  <c r="AC32" i="5"/>
  <c r="AD32" i="5"/>
  <c r="AE32" i="5"/>
  <c r="AF32" i="5"/>
  <c r="AG32" i="5"/>
  <c r="AH32" i="5"/>
  <c r="AI32" i="5"/>
  <c r="AJ32" i="5"/>
  <c r="AK32" i="5"/>
  <c r="AC33" i="5"/>
  <c r="AD33" i="5"/>
  <c r="AE33" i="5"/>
  <c r="AF33" i="5"/>
  <c r="AG33" i="5"/>
  <c r="AH33" i="5"/>
  <c r="AI33" i="5"/>
  <c r="AJ33" i="5"/>
  <c r="AK33" i="5"/>
  <c r="AC34" i="5"/>
  <c r="AD34" i="5"/>
  <c r="AE34" i="5"/>
  <c r="AF34" i="5"/>
  <c r="AG34" i="5"/>
  <c r="AH34" i="5"/>
  <c r="AI34" i="5"/>
  <c r="AJ34" i="5"/>
  <c r="AK34" i="5"/>
  <c r="AC35" i="5"/>
  <c r="AD35" i="5"/>
  <c r="AE35" i="5"/>
  <c r="AF35" i="5"/>
  <c r="AG35" i="5"/>
  <c r="AH35" i="5"/>
  <c r="AI35" i="5"/>
  <c r="AJ35" i="5"/>
  <c r="AK35" i="5"/>
  <c r="AC36" i="5"/>
  <c r="AD36" i="5"/>
  <c r="AE36" i="5"/>
  <c r="AF36" i="5"/>
  <c r="AG36" i="5"/>
  <c r="AH36" i="5"/>
  <c r="AI36" i="5"/>
  <c r="AJ36" i="5"/>
  <c r="AK36" i="5"/>
  <c r="AC37" i="5"/>
  <c r="AD37" i="5"/>
  <c r="AE37" i="5"/>
  <c r="AF37" i="5"/>
  <c r="AG37" i="5"/>
  <c r="AH37" i="5"/>
  <c r="AI37" i="5"/>
  <c r="AJ37" i="5"/>
  <c r="AK37" i="5"/>
  <c r="AC38" i="5"/>
  <c r="AD38" i="5"/>
  <c r="AE38" i="5"/>
  <c r="AF38" i="5"/>
  <c r="AG38" i="5"/>
  <c r="AH38" i="5"/>
  <c r="AI38" i="5"/>
  <c r="AJ38" i="5"/>
  <c r="AK38" i="5"/>
  <c r="AC39" i="5"/>
  <c r="AD39" i="5"/>
  <c r="AE39" i="5"/>
  <c r="AF39" i="5"/>
  <c r="AG39" i="5"/>
  <c r="AH39" i="5"/>
  <c r="AI39" i="5"/>
  <c r="AJ39" i="5"/>
  <c r="AK39" i="5"/>
  <c r="AC40" i="5"/>
  <c r="AD40" i="5"/>
  <c r="AE40" i="5"/>
  <c r="AF40" i="5"/>
  <c r="AG40" i="5"/>
  <c r="AH40" i="5"/>
  <c r="AI40" i="5"/>
  <c r="AJ40" i="5"/>
  <c r="AK40" i="5"/>
  <c r="AC41" i="5"/>
  <c r="AD41" i="5"/>
  <c r="AE41" i="5"/>
  <c r="AF41" i="5"/>
  <c r="AG41" i="5"/>
  <c r="AH41" i="5"/>
  <c r="AI41" i="5"/>
  <c r="AJ41" i="5"/>
  <c r="AK41" i="5"/>
  <c r="AC42" i="5"/>
  <c r="AD42" i="5"/>
  <c r="AE42" i="5"/>
  <c r="AF42" i="5"/>
  <c r="AG42" i="5"/>
  <c r="AH42" i="5"/>
  <c r="AI42" i="5"/>
  <c r="AJ42" i="5"/>
  <c r="AK42" i="5"/>
  <c r="AC43" i="5"/>
  <c r="AD43" i="5"/>
  <c r="AE43" i="5"/>
  <c r="AF43" i="5"/>
  <c r="AG43" i="5"/>
  <c r="AH43" i="5"/>
  <c r="AI43" i="5"/>
  <c r="AJ43" i="5"/>
  <c r="AK43" i="5"/>
  <c r="AC44" i="5"/>
  <c r="AD44" i="5"/>
  <c r="AE44" i="5"/>
  <c r="AF44" i="5"/>
  <c r="AG44" i="5"/>
  <c r="AH44" i="5"/>
  <c r="AI44" i="5"/>
  <c r="AJ44" i="5"/>
  <c r="AK44" i="5"/>
  <c r="AC45" i="5"/>
  <c r="AD45" i="5"/>
  <c r="AE45" i="5"/>
  <c r="AF45" i="5"/>
  <c r="AG45" i="5"/>
  <c r="AH45" i="5"/>
  <c r="AI45" i="5"/>
  <c r="AJ45" i="5"/>
  <c r="AK45" i="5"/>
  <c r="AC46" i="5"/>
  <c r="AD46" i="5"/>
  <c r="AE46" i="5"/>
  <c r="AF46" i="5"/>
  <c r="AG46" i="5"/>
  <c r="AH46" i="5"/>
  <c r="AI46" i="5"/>
  <c r="AJ46" i="5"/>
  <c r="AK46" i="5"/>
  <c r="AC47" i="5"/>
  <c r="AD47" i="5"/>
  <c r="AE47" i="5"/>
  <c r="AF47" i="5"/>
  <c r="AG47" i="5"/>
  <c r="AH47" i="5"/>
  <c r="AI47" i="5"/>
  <c r="AJ47" i="5"/>
  <c r="AK47" i="5"/>
  <c r="AC48" i="5"/>
  <c r="AD48" i="5"/>
  <c r="AE48" i="5"/>
  <c r="AF48" i="5"/>
  <c r="AG48" i="5"/>
  <c r="AH48" i="5"/>
  <c r="AI48" i="5"/>
  <c r="AJ48" i="5"/>
  <c r="AK48" i="5"/>
  <c r="AC49" i="5"/>
  <c r="AD49" i="5"/>
  <c r="AE49" i="5"/>
  <c r="AF49" i="5"/>
  <c r="AG49" i="5"/>
  <c r="AH49" i="5"/>
  <c r="AI49" i="5"/>
  <c r="AJ49" i="5"/>
  <c r="AK49" i="5"/>
  <c r="AC50" i="5"/>
  <c r="AD50" i="5"/>
  <c r="AE50" i="5"/>
  <c r="AF50" i="5"/>
  <c r="AG50" i="5"/>
  <c r="AH50" i="5"/>
  <c r="AI50" i="5"/>
  <c r="AJ50" i="5"/>
  <c r="AK50" i="5"/>
  <c r="AC51" i="5"/>
  <c r="AD51" i="5"/>
  <c r="AE51" i="5"/>
  <c r="AF51" i="5"/>
  <c r="AG51" i="5"/>
  <c r="AH51" i="5"/>
  <c r="AI51" i="5"/>
  <c r="AJ51" i="5"/>
  <c r="AK51" i="5"/>
  <c r="AC52" i="5"/>
  <c r="AD52" i="5"/>
  <c r="AE52" i="5"/>
  <c r="AF52" i="5"/>
  <c r="AG52" i="5"/>
  <c r="AH52" i="5"/>
  <c r="AI52" i="5"/>
  <c r="AJ52" i="5"/>
  <c r="AK52" i="5"/>
  <c r="AC53" i="5"/>
  <c r="AD53" i="5"/>
  <c r="AE53" i="5"/>
  <c r="AF53" i="5"/>
  <c r="AG53" i="5"/>
  <c r="AH53" i="5"/>
  <c r="AI53" i="5"/>
  <c r="AJ53" i="5"/>
  <c r="AK53" i="5"/>
  <c r="AC54" i="5"/>
  <c r="AD54" i="5"/>
  <c r="AE54" i="5"/>
  <c r="AF54" i="5"/>
  <c r="AG54" i="5"/>
  <c r="AH54" i="5"/>
  <c r="AI54" i="5"/>
  <c r="AJ54" i="5"/>
  <c r="AK54" i="5"/>
  <c r="AC55" i="5"/>
  <c r="AD55" i="5"/>
  <c r="AE55" i="5"/>
  <c r="AF55" i="5"/>
  <c r="AG55" i="5"/>
  <c r="AH55" i="5"/>
  <c r="AI55" i="5"/>
  <c r="AJ55" i="5"/>
  <c r="AK55" i="5"/>
  <c r="AC56" i="5"/>
  <c r="AD56" i="5"/>
  <c r="AE56" i="5"/>
  <c r="AF56" i="5"/>
  <c r="AG56" i="5"/>
  <c r="AH56" i="5"/>
  <c r="AI56" i="5"/>
  <c r="AJ56" i="5"/>
  <c r="AK56" i="5"/>
  <c r="AC57" i="5"/>
  <c r="AD57" i="5"/>
  <c r="AE57" i="5"/>
  <c r="AF57" i="5"/>
  <c r="AG57" i="5"/>
  <c r="AH57" i="5"/>
  <c r="AI57" i="5"/>
  <c r="AJ57" i="5"/>
  <c r="AK57" i="5"/>
  <c r="AC58" i="5"/>
  <c r="AD58" i="5"/>
  <c r="AE58" i="5"/>
  <c r="AF58" i="5"/>
  <c r="AG58" i="5"/>
  <c r="AH58" i="5"/>
  <c r="AI58" i="5"/>
  <c r="AJ58" i="5"/>
  <c r="AK58" i="5"/>
  <c r="AC59" i="5"/>
  <c r="AD59" i="5"/>
  <c r="AE59" i="5"/>
  <c r="AF59" i="5"/>
  <c r="AG59" i="5"/>
  <c r="AH59" i="5"/>
  <c r="AI59" i="5"/>
  <c r="AJ59" i="5"/>
  <c r="AK59" i="5"/>
  <c r="AC60" i="5"/>
  <c r="AD60" i="5"/>
  <c r="AE60" i="5"/>
  <c r="AF60" i="5"/>
  <c r="AG60" i="5"/>
  <c r="AH60" i="5"/>
  <c r="AI60" i="5"/>
  <c r="AJ60" i="5"/>
  <c r="AK60" i="5"/>
  <c r="AC61" i="5"/>
  <c r="AD61" i="5"/>
  <c r="AE61" i="5"/>
  <c r="AF61" i="5"/>
  <c r="AG61" i="5"/>
  <c r="AH61" i="5"/>
  <c r="AI61" i="5"/>
  <c r="AJ61" i="5"/>
  <c r="AK61" i="5"/>
  <c r="AC62" i="5"/>
  <c r="AD62" i="5"/>
  <c r="AE62" i="5"/>
  <c r="AF62" i="5"/>
  <c r="AG62" i="5"/>
  <c r="AH62" i="5"/>
  <c r="AI62" i="5"/>
  <c r="AJ62" i="5"/>
  <c r="AK62" i="5"/>
  <c r="AC63" i="5"/>
  <c r="AD63" i="5"/>
  <c r="AE63" i="5"/>
  <c r="AF63" i="5"/>
  <c r="AG63" i="5"/>
  <c r="AH63" i="5"/>
  <c r="AI63" i="5"/>
  <c r="AJ63" i="5"/>
  <c r="AK63" i="5"/>
  <c r="AC64" i="5"/>
  <c r="AD64" i="5"/>
  <c r="AE64" i="5"/>
  <c r="AF64" i="5"/>
  <c r="AG64" i="5"/>
  <c r="AH64" i="5"/>
  <c r="AI64" i="5"/>
  <c r="AJ64" i="5"/>
  <c r="AK64" i="5"/>
  <c r="AC65" i="5"/>
  <c r="AD65" i="5"/>
  <c r="AE65" i="5"/>
  <c r="AF65" i="5"/>
  <c r="AG65" i="5"/>
  <c r="AH65" i="5"/>
  <c r="AI65" i="5"/>
  <c r="AJ65" i="5"/>
  <c r="AK65" i="5"/>
  <c r="AC66" i="5"/>
  <c r="AD66" i="5"/>
  <c r="AE66" i="5"/>
  <c r="AF66" i="5"/>
  <c r="AG66" i="5"/>
  <c r="AH66" i="5"/>
  <c r="AI66" i="5"/>
  <c r="AJ66" i="5"/>
  <c r="AK66" i="5"/>
  <c r="AC67" i="5"/>
  <c r="AD67" i="5"/>
  <c r="AE67" i="5"/>
  <c r="AF67" i="5"/>
  <c r="AG67" i="5"/>
  <c r="AH67" i="5"/>
  <c r="AI67" i="5"/>
  <c r="AJ67" i="5"/>
  <c r="AK67" i="5"/>
  <c r="AC68" i="5"/>
  <c r="AD68" i="5"/>
  <c r="AE68" i="5"/>
  <c r="AF68" i="5"/>
  <c r="AG68" i="5"/>
  <c r="AH68" i="5"/>
  <c r="AI68" i="5"/>
  <c r="AJ68" i="5"/>
  <c r="AK68" i="5"/>
  <c r="AC69" i="5"/>
  <c r="AD69" i="5"/>
  <c r="AE69" i="5"/>
  <c r="AF69" i="5"/>
  <c r="AG69" i="5"/>
  <c r="AH69" i="5"/>
  <c r="AI69" i="5"/>
  <c r="AJ69" i="5"/>
  <c r="AK69" i="5"/>
  <c r="AC70" i="5"/>
  <c r="AD70" i="5"/>
  <c r="AE70" i="5"/>
  <c r="AF70" i="5"/>
  <c r="AG70" i="5"/>
  <c r="AH70" i="5"/>
  <c r="AI70" i="5"/>
  <c r="AJ70" i="5"/>
  <c r="AK70" i="5"/>
  <c r="AC71" i="5"/>
  <c r="AD71" i="5"/>
  <c r="AE71" i="5"/>
  <c r="AF71" i="5"/>
  <c r="AG71" i="5"/>
  <c r="AH71" i="5"/>
  <c r="AI71" i="5"/>
  <c r="AJ71" i="5"/>
  <c r="AK71" i="5"/>
  <c r="AC72" i="5"/>
  <c r="AD72" i="5"/>
  <c r="AE72" i="5"/>
  <c r="AF72" i="5"/>
  <c r="AG72" i="5"/>
  <c r="AH72" i="5"/>
  <c r="AI72" i="5"/>
  <c r="AJ72" i="5"/>
  <c r="AK72" i="5"/>
  <c r="AC73" i="5"/>
  <c r="AD73" i="5"/>
  <c r="AE73" i="5"/>
  <c r="AF73" i="5"/>
  <c r="AG73" i="5"/>
  <c r="AH73" i="5"/>
  <c r="AI73" i="5"/>
  <c r="AJ73" i="5"/>
  <c r="AK73" i="5"/>
  <c r="AD3" i="5"/>
  <c r="AE3" i="5"/>
  <c r="AF3" i="5"/>
  <c r="AG3" i="5"/>
  <c r="AH3" i="5"/>
  <c r="AI3" i="5"/>
  <c r="AJ3" i="5"/>
  <c r="AK3" i="5"/>
  <c r="AC3" i="5"/>
  <c r="AO178" i="4" l="1"/>
  <c r="AP153" i="4"/>
  <c r="AO153" i="4"/>
  <c r="AP138" i="4"/>
  <c r="AP127" i="4"/>
  <c r="AO127" i="4"/>
  <c r="AP115" i="4"/>
  <c r="AO115" i="4"/>
  <c r="AP106" i="4"/>
  <c r="AO106" i="4"/>
  <c r="AO97" i="4"/>
  <c r="AP91" i="4"/>
  <c r="AO91" i="4"/>
  <c r="AP79" i="4"/>
  <c r="AO79" i="4"/>
  <c r="AP72" i="4"/>
  <c r="AO72" i="4"/>
  <c r="AP63" i="4"/>
  <c r="AO63" i="4"/>
  <c r="AK216" i="3"/>
  <c r="AS182" i="4" s="1"/>
  <c r="AA216" i="3"/>
  <c r="Z216" i="3"/>
  <c r="Y216" i="3"/>
  <c r="X216" i="3"/>
  <c r="W216" i="3"/>
  <c r="V216" i="3"/>
  <c r="AA212" i="3"/>
  <c r="Z212" i="3"/>
  <c r="Y212" i="3"/>
  <c r="X212" i="3"/>
  <c r="W212" i="3"/>
  <c r="V212" i="3"/>
  <c r="AA211" i="3"/>
  <c r="Z211" i="3"/>
  <c r="Y211" i="3"/>
  <c r="X211" i="3"/>
  <c r="W211" i="3"/>
  <c r="V211" i="3"/>
  <c r="AA210" i="3"/>
  <c r="Z210" i="3"/>
  <c r="Y210" i="3"/>
  <c r="X210" i="3"/>
  <c r="W210" i="3"/>
  <c r="V210" i="3"/>
  <c r="AA209" i="3"/>
  <c r="Z209" i="3"/>
  <c r="Y209" i="3"/>
  <c r="X209" i="3"/>
  <c r="W209" i="3"/>
  <c r="V209" i="3"/>
  <c r="AA208" i="3"/>
  <c r="Z208" i="3"/>
  <c r="Y208" i="3"/>
  <c r="X208" i="3"/>
  <c r="W208" i="3"/>
  <c r="V208" i="3"/>
  <c r="AA207" i="3"/>
  <c r="Z207" i="3"/>
  <c r="Y207" i="3"/>
  <c r="X207" i="3"/>
  <c r="W207" i="3"/>
  <c r="V207" i="3"/>
  <c r="AK206" i="3"/>
  <c r="AS168" i="4" s="1"/>
  <c r="AA206" i="3"/>
  <c r="Z206" i="3"/>
  <c r="Y206" i="3"/>
  <c r="X206" i="3"/>
  <c r="W206" i="3"/>
  <c r="V206" i="3"/>
  <c r="AA202" i="3"/>
  <c r="Z202" i="3"/>
  <c r="Y202" i="3"/>
  <c r="X202" i="3"/>
  <c r="W202" i="3"/>
  <c r="V202" i="3"/>
  <c r="AA201" i="3"/>
  <c r="Z201" i="3"/>
  <c r="Y201" i="3"/>
  <c r="X201" i="3"/>
  <c r="W201" i="3"/>
  <c r="V201" i="3"/>
  <c r="AA200" i="3"/>
  <c r="Z200" i="3"/>
  <c r="Y200" i="3"/>
  <c r="X200" i="3"/>
  <c r="W200" i="3"/>
  <c r="V200" i="3"/>
  <c r="AA199" i="3"/>
  <c r="Z199" i="3"/>
  <c r="Y199" i="3"/>
  <c r="X199" i="3"/>
  <c r="W199" i="3"/>
  <c r="V199" i="3"/>
  <c r="AK198" i="3"/>
  <c r="AS158" i="4" s="1"/>
  <c r="AA198" i="3"/>
  <c r="Z198" i="3"/>
  <c r="Y198" i="3"/>
  <c r="X198" i="3"/>
  <c r="W198" i="3"/>
  <c r="V198" i="3"/>
  <c r="AA194" i="3"/>
  <c r="Z194" i="3"/>
  <c r="Y194" i="3"/>
  <c r="X194" i="3"/>
  <c r="W194" i="3"/>
  <c r="V194" i="3"/>
  <c r="AA193" i="3"/>
  <c r="Z193" i="3"/>
  <c r="Y193" i="3"/>
  <c r="X193" i="3"/>
  <c r="W193" i="3"/>
  <c r="V193" i="3"/>
  <c r="AA192" i="3"/>
  <c r="Z192" i="3"/>
  <c r="Y192" i="3"/>
  <c r="X192" i="3"/>
  <c r="W192" i="3"/>
  <c r="V192" i="3"/>
  <c r="AA191" i="3"/>
  <c r="Z191" i="3"/>
  <c r="Y191" i="3"/>
  <c r="X191" i="3"/>
  <c r="W191" i="3"/>
  <c r="V191" i="3"/>
  <c r="AA190" i="3"/>
  <c r="Z190" i="3"/>
  <c r="Y190" i="3"/>
  <c r="X190" i="3"/>
  <c r="W190" i="3"/>
  <c r="V190" i="3"/>
  <c r="AA189" i="3"/>
  <c r="Z189" i="3"/>
  <c r="Y189" i="3"/>
  <c r="X189" i="3"/>
  <c r="W189" i="3"/>
  <c r="V189" i="3"/>
  <c r="AA188" i="3"/>
  <c r="Z188" i="3"/>
  <c r="Y188" i="3"/>
  <c r="X188" i="3"/>
  <c r="W188" i="3"/>
  <c r="V188" i="3"/>
  <c r="AA187" i="3"/>
  <c r="Z187" i="3"/>
  <c r="Y187" i="3"/>
  <c r="X187" i="3"/>
  <c r="W187" i="3"/>
  <c r="V187" i="3"/>
  <c r="AA186" i="3"/>
  <c r="Z186" i="3"/>
  <c r="Y186" i="3"/>
  <c r="X186" i="3"/>
  <c r="W186" i="3"/>
  <c r="V186" i="3"/>
  <c r="AA185" i="3"/>
  <c r="Z185" i="3"/>
  <c r="Y185" i="3"/>
  <c r="X185" i="3"/>
  <c r="W185" i="3"/>
  <c r="V185" i="3"/>
  <c r="AK184" i="3"/>
  <c r="AS142" i="4" s="1"/>
  <c r="AA184" i="3"/>
  <c r="Z184" i="3"/>
  <c r="Y184" i="3"/>
  <c r="X184" i="3"/>
  <c r="W184" i="3"/>
  <c r="V184" i="3"/>
  <c r="AA180" i="3"/>
  <c r="Z180" i="3"/>
  <c r="Y180" i="3"/>
  <c r="X180" i="3"/>
  <c r="W180" i="3"/>
  <c r="V180" i="3"/>
  <c r="AA179" i="3"/>
  <c r="Z179" i="3"/>
  <c r="Y179" i="3"/>
  <c r="X179" i="3"/>
  <c r="W179" i="3"/>
  <c r="V179" i="3"/>
  <c r="AA178" i="3"/>
  <c r="Z178" i="3"/>
  <c r="Y178" i="3"/>
  <c r="X178" i="3"/>
  <c r="W178" i="3"/>
  <c r="V178" i="3"/>
  <c r="AK177" i="3"/>
  <c r="AS134" i="4" s="1"/>
  <c r="AA177" i="3"/>
  <c r="Z177" i="3"/>
  <c r="Y177" i="3"/>
  <c r="X177" i="3"/>
  <c r="W177" i="3"/>
  <c r="V177" i="3"/>
  <c r="AK175" i="3"/>
  <c r="AS132" i="4" s="1"/>
  <c r="AA175" i="3"/>
  <c r="Z175" i="3"/>
  <c r="Y175" i="3"/>
  <c r="X175" i="3"/>
  <c r="W175" i="3"/>
  <c r="V175" i="3"/>
  <c r="AA170" i="3"/>
  <c r="Z170" i="3"/>
  <c r="Y170" i="3"/>
  <c r="X170" i="3"/>
  <c r="W170" i="3"/>
  <c r="V170" i="3"/>
  <c r="AA169" i="3"/>
  <c r="Z169" i="3"/>
  <c r="Y169" i="3"/>
  <c r="X169" i="3"/>
  <c r="W169" i="3"/>
  <c r="V169" i="3"/>
  <c r="AA168" i="3"/>
  <c r="Z168" i="3"/>
  <c r="Y168" i="3"/>
  <c r="X168" i="3"/>
  <c r="W168" i="3"/>
  <c r="V168" i="3"/>
  <c r="AA167" i="3"/>
  <c r="Z167" i="3"/>
  <c r="Y167" i="3"/>
  <c r="X167" i="3"/>
  <c r="W167" i="3"/>
  <c r="V167" i="3"/>
  <c r="AA166" i="3"/>
  <c r="Z166" i="3"/>
  <c r="Y166" i="3"/>
  <c r="X166" i="3"/>
  <c r="W166" i="3"/>
  <c r="V166" i="3"/>
  <c r="AA165" i="3"/>
  <c r="Z165" i="3"/>
  <c r="Y165" i="3"/>
  <c r="X165" i="3"/>
  <c r="W165" i="3"/>
  <c r="V165" i="3"/>
  <c r="AA164" i="3"/>
  <c r="Z164" i="3"/>
  <c r="Y164" i="3"/>
  <c r="X164" i="3"/>
  <c r="W164" i="3"/>
  <c r="V164" i="3"/>
  <c r="AK163" i="3"/>
  <c r="AS119" i="4" s="1"/>
  <c r="AA163" i="3"/>
  <c r="Z163" i="3"/>
  <c r="Y163" i="3"/>
  <c r="X163" i="3"/>
  <c r="W163" i="3"/>
  <c r="V163" i="3"/>
  <c r="AA159" i="3"/>
  <c r="Z159" i="3"/>
  <c r="Y159" i="3"/>
  <c r="X159" i="3"/>
  <c r="W159" i="3"/>
  <c r="V159" i="3"/>
  <c r="AA158" i="3"/>
  <c r="Z158" i="3"/>
  <c r="Y158" i="3"/>
  <c r="X158" i="3"/>
  <c r="W158" i="3"/>
  <c r="V158" i="3"/>
  <c r="AA157" i="3"/>
  <c r="Z157" i="3"/>
  <c r="Y157" i="3"/>
  <c r="X157" i="3"/>
  <c r="W157" i="3"/>
  <c r="V157" i="3"/>
  <c r="AA156" i="3"/>
  <c r="Z156" i="3"/>
  <c r="Y156" i="3"/>
  <c r="X156" i="3"/>
  <c r="W156" i="3"/>
  <c r="V156" i="3"/>
  <c r="AK155" i="3"/>
  <c r="AS110" i="4" s="1"/>
  <c r="AA155" i="3"/>
  <c r="Z155" i="3"/>
  <c r="Y155" i="3"/>
  <c r="X155" i="3"/>
  <c r="W155" i="3"/>
  <c r="V155" i="3"/>
  <c r="AA151" i="3"/>
  <c r="Z151" i="3"/>
  <c r="Y151" i="3"/>
  <c r="X151" i="3"/>
  <c r="W151" i="3"/>
  <c r="V151" i="3"/>
  <c r="AA150" i="3"/>
  <c r="Z150" i="3"/>
  <c r="Y150" i="3"/>
  <c r="X150" i="3"/>
  <c r="W150" i="3"/>
  <c r="V150" i="3"/>
  <c r="AA149" i="3"/>
  <c r="Z149" i="3"/>
  <c r="Y149" i="3"/>
  <c r="X149" i="3"/>
  <c r="W149" i="3"/>
  <c r="V149" i="3"/>
  <c r="AA148" i="3"/>
  <c r="Z148" i="3"/>
  <c r="Y148" i="3"/>
  <c r="X148" i="3"/>
  <c r="W148" i="3"/>
  <c r="V148" i="3"/>
  <c r="AK147" i="3"/>
  <c r="AS101" i="4" s="1"/>
  <c r="AA147" i="3"/>
  <c r="Z147" i="3"/>
  <c r="Y147" i="3"/>
  <c r="X147" i="3"/>
  <c r="W147" i="3"/>
  <c r="V147" i="3"/>
  <c r="AA143" i="3"/>
  <c r="Z143" i="3"/>
  <c r="Y143" i="3"/>
  <c r="X143" i="3"/>
  <c r="W143" i="3"/>
  <c r="V143" i="3"/>
  <c r="AK142" i="3"/>
  <c r="AS95" i="4" s="1"/>
  <c r="AA142" i="3"/>
  <c r="Z142" i="3"/>
  <c r="Y142" i="3"/>
  <c r="X142" i="3"/>
  <c r="W142" i="3"/>
  <c r="V142" i="3"/>
  <c r="AA138" i="3"/>
  <c r="Z138" i="3"/>
  <c r="Y138" i="3"/>
  <c r="X138" i="3"/>
  <c r="W138" i="3"/>
  <c r="V138" i="3"/>
  <c r="AA137" i="3"/>
  <c r="Z137" i="3"/>
  <c r="Y137" i="3"/>
  <c r="X137" i="3"/>
  <c r="W137" i="3"/>
  <c r="V137" i="3"/>
  <c r="AA136" i="3"/>
  <c r="Z136" i="3"/>
  <c r="Y136" i="3"/>
  <c r="X136" i="3"/>
  <c r="W136" i="3"/>
  <c r="V136" i="3"/>
  <c r="AA135" i="3"/>
  <c r="Z135" i="3"/>
  <c r="Y135" i="3"/>
  <c r="X135" i="3"/>
  <c r="W135" i="3"/>
  <c r="V135" i="3"/>
  <c r="AA134" i="3"/>
  <c r="Z134" i="3"/>
  <c r="Y134" i="3"/>
  <c r="X134" i="3"/>
  <c r="W134" i="3"/>
  <c r="V134" i="3"/>
  <c r="AA133" i="3"/>
  <c r="Z133" i="3"/>
  <c r="Y133" i="3"/>
  <c r="X133" i="3"/>
  <c r="W133" i="3"/>
  <c r="V133" i="3"/>
  <c r="AK132" i="3"/>
  <c r="AS84" i="4" s="1"/>
  <c r="AA132" i="3"/>
  <c r="Z132" i="3"/>
  <c r="Y132" i="3"/>
  <c r="X132" i="3"/>
  <c r="W132" i="3"/>
  <c r="V132" i="3"/>
  <c r="AA128" i="3"/>
  <c r="Z128" i="3"/>
  <c r="Y128" i="3"/>
  <c r="X128" i="3"/>
  <c r="W128" i="3"/>
  <c r="V128" i="3"/>
  <c r="AA127" i="3"/>
  <c r="Z127" i="3"/>
  <c r="Y127" i="3"/>
  <c r="X127" i="3"/>
  <c r="W127" i="3"/>
  <c r="V127" i="3"/>
  <c r="AK126" i="3"/>
  <c r="AS76" i="4" s="1"/>
  <c r="AA126" i="3"/>
  <c r="Z126" i="3"/>
  <c r="Y126" i="3"/>
  <c r="X126" i="3"/>
  <c r="W126" i="3"/>
  <c r="V126" i="3"/>
  <c r="AA122" i="3"/>
  <c r="Z122" i="3"/>
  <c r="Y122" i="3"/>
  <c r="X122" i="3"/>
  <c r="W122" i="3"/>
  <c r="V122" i="3"/>
  <c r="AA121" i="3"/>
  <c r="Z121" i="3"/>
  <c r="Y121" i="3"/>
  <c r="X121" i="3"/>
  <c r="W121" i="3"/>
  <c r="V121" i="3"/>
  <c r="AA120" i="3"/>
  <c r="Z120" i="3"/>
  <c r="Y120" i="3"/>
  <c r="X120" i="3"/>
  <c r="W120" i="3"/>
  <c r="V120" i="3"/>
  <c r="AA119" i="3"/>
  <c r="Z119" i="3"/>
  <c r="Y119" i="3"/>
  <c r="X119" i="3"/>
  <c r="W119" i="3"/>
  <c r="V119" i="3"/>
  <c r="AK118" i="3"/>
  <c r="AS67" i="4" s="1"/>
  <c r="AA118" i="3"/>
  <c r="Z118" i="3"/>
  <c r="Y118" i="3"/>
  <c r="X118" i="3"/>
  <c r="W118" i="3"/>
  <c r="V118" i="3"/>
  <c r="AA114" i="3"/>
  <c r="Z114" i="3"/>
  <c r="Y114" i="3"/>
  <c r="X114" i="3"/>
  <c r="W114" i="3"/>
  <c r="V114" i="3"/>
  <c r="AA113" i="3"/>
  <c r="Z113" i="3"/>
  <c r="Y113" i="3"/>
  <c r="X113" i="3"/>
  <c r="W113" i="3"/>
  <c r="V113" i="3"/>
  <c r="AA112" i="3"/>
  <c r="Z112" i="3"/>
  <c r="Y112" i="3"/>
  <c r="X112" i="3"/>
  <c r="W112" i="3"/>
  <c r="V112" i="3"/>
  <c r="AA111" i="3"/>
  <c r="Z111" i="3"/>
  <c r="Y111" i="3"/>
  <c r="X111" i="3"/>
  <c r="W111" i="3"/>
  <c r="V111" i="3"/>
  <c r="AA110" i="3"/>
  <c r="Z110" i="3"/>
  <c r="Y110" i="3"/>
  <c r="X110" i="3"/>
  <c r="W110" i="3"/>
  <c r="V110" i="3"/>
  <c r="AA109" i="3"/>
  <c r="Z109" i="3"/>
  <c r="Y109" i="3"/>
  <c r="X109" i="3"/>
  <c r="W109" i="3"/>
  <c r="V109" i="3"/>
  <c r="AK108" i="3"/>
  <c r="AS56" i="4" s="1"/>
  <c r="AA108" i="3"/>
  <c r="Z108" i="3"/>
  <c r="Y108" i="3"/>
  <c r="X108" i="3"/>
  <c r="W108" i="3"/>
  <c r="H85" i="3"/>
  <c r="N84" i="3"/>
  <c r="H84" i="3"/>
  <c r="N83" i="3"/>
  <c r="H83" i="3"/>
  <c r="N82" i="3"/>
  <c r="H82" i="3"/>
  <c r="N81" i="3"/>
  <c r="H81" i="3"/>
  <c r="N80" i="3"/>
  <c r="H80" i="3"/>
  <c r="N79" i="3"/>
  <c r="H79" i="3"/>
  <c r="N78" i="3"/>
  <c r="H78" i="3"/>
  <c r="N77" i="3"/>
  <c r="H77" i="3"/>
  <c r="N76" i="3"/>
  <c r="H76" i="3"/>
  <c r="N75" i="3"/>
  <c r="H75" i="3"/>
  <c r="N74" i="3"/>
  <c r="H74" i="3"/>
  <c r="N73" i="3"/>
  <c r="H73" i="3"/>
  <c r="Z144" i="3" l="1"/>
  <c r="AA152" i="3"/>
  <c r="AJ184" i="3"/>
  <c r="AK142" i="4" s="1"/>
  <c r="AJ110" i="3"/>
  <c r="AK58" i="4" s="1"/>
  <c r="AJ112" i="3"/>
  <c r="AK60" i="4" s="1"/>
  <c r="AI118" i="3"/>
  <c r="AC67" i="4" s="1"/>
  <c r="AJ119" i="3"/>
  <c r="AK68" i="4" s="1"/>
  <c r="AK123" i="3"/>
  <c r="AS72" i="4" s="1"/>
  <c r="AB120" i="3"/>
  <c r="AE120" i="3" s="1"/>
  <c r="AJ121" i="3"/>
  <c r="AK70" i="4" s="1"/>
  <c r="AI122" i="3"/>
  <c r="AC71" i="4" s="1"/>
  <c r="AJ142" i="3"/>
  <c r="AK95" i="4" s="1"/>
  <c r="X152" i="3"/>
  <c r="V152" i="3"/>
  <c r="AM160" i="3"/>
  <c r="AK181" i="3"/>
  <c r="AS138" i="4" s="1"/>
  <c r="V181" i="3"/>
  <c r="V213" i="3"/>
  <c r="AM213" i="3"/>
  <c r="AJ108" i="3"/>
  <c r="AI111" i="3"/>
  <c r="AC59" i="4" s="1"/>
  <c r="W123" i="3"/>
  <c r="AA123" i="3"/>
  <c r="Y129" i="3"/>
  <c r="W139" i="3"/>
  <c r="AA139" i="3"/>
  <c r="AB126" i="3"/>
  <c r="AG126" i="3" s="1"/>
  <c r="AA129" i="3"/>
  <c r="Y139" i="3"/>
  <c r="Z152" i="3"/>
  <c r="AM152" i="3"/>
  <c r="AJ166" i="3"/>
  <c r="AK122" i="4" s="1"/>
  <c r="AI190" i="3"/>
  <c r="AC148" i="4" s="1"/>
  <c r="AJ199" i="3"/>
  <c r="AK159" i="4" s="1"/>
  <c r="AJ201" i="3"/>
  <c r="AK161" i="4" s="1"/>
  <c r="AI202" i="3"/>
  <c r="AC163" i="4" s="1"/>
  <c r="AJ151" i="3"/>
  <c r="AK105" i="4" s="1"/>
  <c r="AI169" i="3"/>
  <c r="AC125" i="4" s="1"/>
  <c r="AB175" i="3"/>
  <c r="AE175" i="3" s="1"/>
  <c r="AJ187" i="3"/>
  <c r="AK145" i="4" s="1"/>
  <c r="AJ191" i="3"/>
  <c r="AK149" i="4" s="1"/>
  <c r="AB207" i="3"/>
  <c r="AH207" i="3" s="1"/>
  <c r="AI208" i="3"/>
  <c r="AC172" i="4" s="1"/>
  <c r="AJ209" i="3"/>
  <c r="AK174" i="4" s="1"/>
  <c r="AJ211" i="3"/>
  <c r="AK176" i="4" s="1"/>
  <c r="AJ127" i="3"/>
  <c r="AK77" i="4" s="1"/>
  <c r="AI128" i="3"/>
  <c r="AC78" i="4" s="1"/>
  <c r="AJ132" i="3"/>
  <c r="AK84" i="4" s="1"/>
  <c r="AJ134" i="3"/>
  <c r="AK86" i="4" s="1"/>
  <c r="AB135" i="3"/>
  <c r="AE135" i="3" s="1"/>
  <c r="AJ138" i="3"/>
  <c r="AK90" i="4" s="1"/>
  <c r="V144" i="3"/>
  <c r="AM144" i="3"/>
  <c r="W160" i="3"/>
  <c r="AA160" i="3"/>
  <c r="Y203" i="3"/>
  <c r="AM181" i="3"/>
  <c r="AB178" i="3"/>
  <c r="AG178" i="3" s="1"/>
  <c r="AI184" i="3"/>
  <c r="AC142" i="4" s="1"/>
  <c r="AB188" i="3"/>
  <c r="AF188" i="3" s="1"/>
  <c r="AB190" i="3"/>
  <c r="AG190" i="3" s="1"/>
  <c r="AJ194" i="3"/>
  <c r="AK152" i="4" s="1"/>
  <c r="AJ198" i="3"/>
  <c r="AK158" i="4" s="1"/>
  <c r="AM123" i="3"/>
  <c r="AI109" i="3"/>
  <c r="AC57" i="4" s="1"/>
  <c r="AB113" i="3"/>
  <c r="AC113" i="3" s="1"/>
  <c r="X129" i="3"/>
  <c r="W129" i="3"/>
  <c r="AI135" i="3"/>
  <c r="AC87" i="4" s="1"/>
  <c r="AI137" i="3"/>
  <c r="AC89" i="4" s="1"/>
  <c r="Y144" i="3"/>
  <c r="AK144" i="3"/>
  <c r="AS97" i="4" s="1"/>
  <c r="Z171" i="3"/>
  <c r="AJ164" i="3"/>
  <c r="AK120" i="4" s="1"/>
  <c r="AJ179" i="3"/>
  <c r="AK136" i="4" s="1"/>
  <c r="AI194" i="3"/>
  <c r="AC152" i="4" s="1"/>
  <c r="AI198" i="3"/>
  <c r="AC158" i="4" s="1"/>
  <c r="AI212" i="3"/>
  <c r="AC177" i="4" s="1"/>
  <c r="AB108" i="3"/>
  <c r="AD108" i="3" s="1"/>
  <c r="AJ109" i="3"/>
  <c r="AK57" i="4" s="1"/>
  <c r="AK115" i="3"/>
  <c r="AS63" i="4" s="1"/>
  <c r="AB112" i="3"/>
  <c r="AF112" i="3" s="1"/>
  <c r="AJ113" i="3"/>
  <c r="AK61" i="4" s="1"/>
  <c r="AI114" i="3"/>
  <c r="AC62" i="4" s="1"/>
  <c r="X123" i="3"/>
  <c r="AI119" i="3"/>
  <c r="AC68" i="4" s="1"/>
  <c r="Z123" i="3"/>
  <c r="AJ120" i="3"/>
  <c r="AK69" i="4" s="1"/>
  <c r="AB122" i="3"/>
  <c r="AH122" i="3" s="1"/>
  <c r="AI127" i="3"/>
  <c r="AC77" i="4" s="1"/>
  <c r="AM139" i="3"/>
  <c r="AJ135" i="3"/>
  <c r="AK87" i="4" s="1"/>
  <c r="AK139" i="3"/>
  <c r="AS91" i="4" s="1"/>
  <c r="AJ148" i="3"/>
  <c r="AK102" i="4" s="1"/>
  <c r="AJ150" i="3"/>
  <c r="AK104" i="4" s="1"/>
  <c r="AB151" i="3"/>
  <c r="AE151" i="3" s="1"/>
  <c r="W171" i="3"/>
  <c r="AA171" i="3"/>
  <c r="AJ168" i="3"/>
  <c r="AK124" i="4" s="1"/>
  <c r="AJ193" i="3"/>
  <c r="AK151" i="4" s="1"/>
  <c r="AB194" i="3"/>
  <c r="AE194" i="3" s="1"/>
  <c r="AB198" i="3"/>
  <c r="AE198" i="3" s="1"/>
  <c r="AK203" i="3"/>
  <c r="AS164" i="4" s="1"/>
  <c r="V203" i="3"/>
  <c r="Z203" i="3"/>
  <c r="X213" i="3"/>
  <c r="AI206" i="3"/>
  <c r="AC168" i="4" s="1"/>
  <c r="AM115" i="3"/>
  <c r="AI110" i="3"/>
  <c r="AC58" i="4" s="1"/>
  <c r="AJ111" i="3"/>
  <c r="AK59" i="4" s="1"/>
  <c r="W115" i="3"/>
  <c r="AA115" i="3"/>
  <c r="AB121" i="3"/>
  <c r="AF121" i="3" s="1"/>
  <c r="AI126" i="3"/>
  <c r="AC76" i="4" s="1"/>
  <c r="W144" i="3"/>
  <c r="AA144" i="3"/>
  <c r="AJ143" i="3"/>
  <c r="AK96" i="4" s="1"/>
  <c r="AI147" i="3"/>
  <c r="AC101" i="4" s="1"/>
  <c r="AI151" i="3"/>
  <c r="AC105" i="4" s="1"/>
  <c r="AI157" i="3"/>
  <c r="AC112" i="4" s="1"/>
  <c r="AJ159" i="3"/>
  <c r="AK114" i="4" s="1"/>
  <c r="AK171" i="3"/>
  <c r="AS127" i="4" s="1"/>
  <c r="AI164" i="3"/>
  <c r="AC120" i="4" s="1"/>
  <c r="AM171" i="3"/>
  <c r="AJ165" i="3"/>
  <c r="AK121" i="4" s="1"/>
  <c r="AM195" i="3"/>
  <c r="AJ200" i="3"/>
  <c r="AK160" i="4" s="1"/>
  <c r="AJ202" i="3"/>
  <c r="AK163" i="4" s="1"/>
  <c r="AG121" i="3"/>
  <c r="AF120" i="3"/>
  <c r="AG120" i="3"/>
  <c r="AF113" i="3"/>
  <c r="AB114" i="3"/>
  <c r="AE114" i="3" s="1"/>
  <c r="AJ114" i="3"/>
  <c r="AK62" i="4" s="1"/>
  <c r="Y115" i="3"/>
  <c r="AB118" i="3"/>
  <c r="AE118" i="3" s="1"/>
  <c r="AJ118" i="3"/>
  <c r="AK67" i="4" s="1"/>
  <c r="AJ122" i="3"/>
  <c r="AK71" i="4" s="1"/>
  <c r="Y123" i="3"/>
  <c r="AB136" i="3"/>
  <c r="AC136" i="3" s="1"/>
  <c r="AI136" i="3"/>
  <c r="AC88" i="4" s="1"/>
  <c r="AB149" i="3"/>
  <c r="AH149" i="3" s="1"/>
  <c r="Y160" i="3"/>
  <c r="AI159" i="3"/>
  <c r="AC114" i="4" s="1"/>
  <c r="AB159" i="3"/>
  <c r="AG159" i="3" s="1"/>
  <c r="Z160" i="3"/>
  <c r="AB189" i="3"/>
  <c r="AC189" i="3" s="1"/>
  <c r="AI189" i="3"/>
  <c r="AC147" i="4" s="1"/>
  <c r="AI108" i="3"/>
  <c r="AB109" i="3"/>
  <c r="AD109" i="3" s="1"/>
  <c r="AI112" i="3"/>
  <c r="AC60" i="4" s="1"/>
  <c r="Z115" i="3"/>
  <c r="AI120" i="3"/>
  <c r="AC69" i="4" s="1"/>
  <c r="AJ133" i="3"/>
  <c r="AK85" i="4" s="1"/>
  <c r="AJ149" i="3"/>
  <c r="AK103" i="4" s="1"/>
  <c r="V160" i="3"/>
  <c r="AJ175" i="3"/>
  <c r="AK132" i="4" s="1"/>
  <c r="AI175" i="3"/>
  <c r="AC132" i="4" s="1"/>
  <c r="X181" i="3"/>
  <c r="AB111" i="3"/>
  <c r="X115" i="3"/>
  <c r="AB119" i="3"/>
  <c r="AD121" i="3"/>
  <c r="AM129" i="3"/>
  <c r="AB127" i="3"/>
  <c r="AF127" i="3" s="1"/>
  <c r="AB132" i="3"/>
  <c r="AG132" i="3" s="1"/>
  <c r="V139" i="3"/>
  <c r="AI132" i="3"/>
  <c r="AC84" i="4" s="1"/>
  <c r="Z139" i="3"/>
  <c r="AB133" i="3"/>
  <c r="AD133" i="3" s="1"/>
  <c r="X144" i="3"/>
  <c r="AB142" i="3"/>
  <c r="AG142" i="3" s="1"/>
  <c r="AI143" i="3"/>
  <c r="AC96" i="4" s="1"/>
  <c r="AB147" i="3"/>
  <c r="AH147" i="3" s="1"/>
  <c r="AK152" i="3"/>
  <c r="AS106" i="4" s="1"/>
  <c r="AB148" i="3"/>
  <c r="AG148" i="3" s="1"/>
  <c r="AI148" i="3"/>
  <c r="AC102" i="4" s="1"/>
  <c r="AJ157" i="3"/>
  <c r="AK112" i="4" s="1"/>
  <c r="AB157" i="3"/>
  <c r="AG157" i="3" s="1"/>
  <c r="AJ158" i="3"/>
  <c r="AK113" i="4" s="1"/>
  <c r="AB110" i="3"/>
  <c r="AE110" i="3" s="1"/>
  <c r="AI113" i="3"/>
  <c r="AC61" i="4" s="1"/>
  <c r="AI121" i="3"/>
  <c r="AC70" i="4" s="1"/>
  <c r="AJ126" i="3"/>
  <c r="AK76" i="4" s="1"/>
  <c r="AJ128" i="3"/>
  <c r="AK78" i="4" s="1"/>
  <c r="V115" i="3"/>
  <c r="V123" i="3"/>
  <c r="AK129" i="3"/>
  <c r="AS79" i="4" s="1"/>
  <c r="AB134" i="3"/>
  <c r="AC134" i="3" s="1"/>
  <c r="AB137" i="3"/>
  <c r="AH137" i="3" s="1"/>
  <c r="AC142" i="3"/>
  <c r="AB150" i="3"/>
  <c r="AK160" i="3"/>
  <c r="AS115" i="4" s="1"/>
  <c r="AB156" i="3"/>
  <c r="AE156" i="3" s="1"/>
  <c r="AI156" i="3"/>
  <c r="AC111" i="4" s="1"/>
  <c r="AJ207" i="3"/>
  <c r="AK169" i="4" s="1"/>
  <c r="AD122" i="3"/>
  <c r="V129" i="3"/>
  <c r="Z129" i="3"/>
  <c r="AB128" i="3"/>
  <c r="AH128" i="3" s="1"/>
  <c r="AI133" i="3"/>
  <c r="AC85" i="4" s="1"/>
  <c r="AJ136" i="3"/>
  <c r="AK88" i="4" s="1"/>
  <c r="AJ137" i="3"/>
  <c r="AK89" i="4" s="1"/>
  <c r="AB138" i="3"/>
  <c r="AC138" i="3" s="1"/>
  <c r="AB143" i="3"/>
  <c r="AH143" i="3" s="1"/>
  <c r="Y152" i="3"/>
  <c r="AI149" i="3"/>
  <c r="AC103" i="4" s="1"/>
  <c r="AI158" i="3"/>
  <c r="AC113" i="4" s="1"/>
  <c r="AB158" i="3"/>
  <c r="AH158" i="3" s="1"/>
  <c r="AI163" i="3"/>
  <c r="AC119" i="4" s="1"/>
  <c r="V171" i="3"/>
  <c r="AB163" i="3"/>
  <c r="AC163" i="3" s="1"/>
  <c r="AI134" i="3"/>
  <c r="AC86" i="4" s="1"/>
  <c r="AI138" i="3"/>
  <c r="AC90" i="4" s="1"/>
  <c r="X139" i="3"/>
  <c r="AI142" i="3"/>
  <c r="AC95" i="4" s="1"/>
  <c r="AJ147" i="3"/>
  <c r="AK101" i="4" s="1"/>
  <c r="AI150" i="3"/>
  <c r="AC104" i="4" s="1"/>
  <c r="X160" i="3"/>
  <c r="AB155" i="3"/>
  <c r="AF155" i="3" s="1"/>
  <c r="AJ155" i="3"/>
  <c r="AK110" i="4" s="1"/>
  <c r="AJ169" i="3"/>
  <c r="AK125" i="4" s="1"/>
  <c r="AB170" i="3"/>
  <c r="AD170" i="3" s="1"/>
  <c r="W152" i="3"/>
  <c r="AI165" i="3"/>
  <c r="AC121" i="4" s="1"/>
  <c r="AB166" i="3"/>
  <c r="AI167" i="3"/>
  <c r="AC123" i="4" s="1"/>
  <c r="AB168" i="3"/>
  <c r="AF168" i="3" s="1"/>
  <c r="AI168" i="3"/>
  <c r="AC124" i="4" s="1"/>
  <c r="AJ170" i="3"/>
  <c r="AK126" i="4" s="1"/>
  <c r="AI155" i="3"/>
  <c r="AC110" i="4" s="1"/>
  <c r="AJ156" i="3"/>
  <c r="AK111" i="4" s="1"/>
  <c r="AB164" i="3"/>
  <c r="AC164" i="3" s="1"/>
  <c r="AB165" i="3"/>
  <c r="AF165" i="3" s="1"/>
  <c r="AB169" i="3"/>
  <c r="AD169" i="3" s="1"/>
  <c r="Y171" i="3"/>
  <c r="AB179" i="3"/>
  <c r="AC179" i="3" s="1"/>
  <c r="AI186" i="3"/>
  <c r="AC144" i="4" s="1"/>
  <c r="AI210" i="3"/>
  <c r="AC175" i="4" s="1"/>
  <c r="AJ163" i="3"/>
  <c r="AK119" i="4" s="1"/>
  <c r="AI166" i="3"/>
  <c r="AC122" i="4" s="1"/>
  <c r="AB167" i="3"/>
  <c r="AE167" i="3" s="1"/>
  <c r="AJ167" i="3"/>
  <c r="AK123" i="4" s="1"/>
  <c r="AI170" i="3"/>
  <c r="AC126" i="4" s="1"/>
  <c r="X171" i="3"/>
  <c r="W181" i="3"/>
  <c r="AA181" i="3"/>
  <c r="AB177" i="3"/>
  <c r="AC177" i="3" s="1"/>
  <c r="AJ177" i="3"/>
  <c r="AK134" i="4" s="1"/>
  <c r="AF178" i="3"/>
  <c r="AJ180" i="3"/>
  <c r="AK137" i="4" s="1"/>
  <c r="V195" i="3"/>
  <c r="Z195" i="3"/>
  <c r="AK195" i="3"/>
  <c r="AS153" i="4" s="1"/>
  <c r="AB185" i="3"/>
  <c r="AG185" i="3" s="1"/>
  <c r="AI185" i="3"/>
  <c r="AC143" i="4" s="1"/>
  <c r="AB186" i="3"/>
  <c r="AH186" i="3" s="1"/>
  <c r="AJ192" i="3"/>
  <c r="AK150" i="4" s="1"/>
  <c r="AM203" i="3"/>
  <c r="AB199" i="3"/>
  <c r="AE199" i="3" s="1"/>
  <c r="AI200" i="3"/>
  <c r="AC160" i="4" s="1"/>
  <c r="W213" i="3"/>
  <c r="AB206" i="3"/>
  <c r="AD206" i="3" s="1"/>
  <c r="AA213" i="3"/>
  <c r="AB209" i="3"/>
  <c r="AC209" i="3" s="1"/>
  <c r="AI209" i="3"/>
  <c r="AC174" i="4" s="1"/>
  <c r="Y181" i="3"/>
  <c r="AI177" i="3"/>
  <c r="AC134" i="4" s="1"/>
  <c r="AI178" i="3"/>
  <c r="AC135" i="4" s="1"/>
  <c r="AB180" i="3"/>
  <c r="AF180" i="3" s="1"/>
  <c r="Z181" i="3"/>
  <c r="AJ185" i="3"/>
  <c r="AK143" i="4" s="1"/>
  <c r="AJ186" i="3"/>
  <c r="AK144" i="4" s="1"/>
  <c r="AB187" i="3"/>
  <c r="AG187" i="3" s="1"/>
  <c r="AI188" i="3"/>
  <c r="AC146" i="4" s="1"/>
  <c r="AD190" i="3"/>
  <c r="AB192" i="3"/>
  <c r="AF192" i="3" s="1"/>
  <c r="AB193" i="3"/>
  <c r="AI193" i="3"/>
  <c r="AC151" i="4" s="1"/>
  <c r="X195" i="3"/>
  <c r="AJ210" i="3"/>
  <c r="AK175" i="4" s="1"/>
  <c r="AB211" i="3"/>
  <c r="AF211" i="3" s="1"/>
  <c r="Z213" i="3"/>
  <c r="AI216" i="3"/>
  <c r="AC182" i="4" s="1"/>
  <c r="AJ178" i="3"/>
  <c r="AK135" i="4" s="1"/>
  <c r="AI179" i="3"/>
  <c r="AC136" i="4" s="1"/>
  <c r="AI180" i="3"/>
  <c r="AC137" i="4" s="1"/>
  <c r="Y195" i="3"/>
  <c r="AJ188" i="3"/>
  <c r="AK146" i="4" s="1"/>
  <c r="AJ189" i="3"/>
  <c r="AK147" i="4" s="1"/>
  <c r="AJ190" i="3"/>
  <c r="AK148" i="4" s="1"/>
  <c r="AB191" i="3"/>
  <c r="AG191" i="3" s="1"/>
  <c r="AI192" i="3"/>
  <c r="AC150" i="4" s="1"/>
  <c r="AD194" i="3"/>
  <c r="W203" i="3"/>
  <c r="AA203" i="3"/>
  <c r="AB200" i="3"/>
  <c r="AH200" i="3" s="1"/>
  <c r="AB201" i="3"/>
  <c r="AC201" i="3" s="1"/>
  <c r="AI201" i="3"/>
  <c r="AC161" i="4" s="1"/>
  <c r="AB202" i="3"/>
  <c r="AH202" i="3" s="1"/>
  <c r="X203" i="3"/>
  <c r="AK213" i="3"/>
  <c r="AS178" i="4" s="1"/>
  <c r="AB184" i="3"/>
  <c r="AH184" i="3" s="1"/>
  <c r="AI187" i="3"/>
  <c r="AC145" i="4" s="1"/>
  <c r="AI191" i="3"/>
  <c r="AC149" i="4" s="1"/>
  <c r="W195" i="3"/>
  <c r="AA195" i="3"/>
  <c r="AI199" i="3"/>
  <c r="AC159" i="4" s="1"/>
  <c r="AI207" i="3"/>
  <c r="AC169" i="4" s="1"/>
  <c r="AB208" i="3"/>
  <c r="AH208" i="3" s="1"/>
  <c r="AJ208" i="3"/>
  <c r="AK172" i="4" s="1"/>
  <c r="AI211" i="3"/>
  <c r="AC176" i="4" s="1"/>
  <c r="AB212" i="3"/>
  <c r="AJ212" i="3"/>
  <c r="AK177" i="4" s="1"/>
  <c r="Y213" i="3"/>
  <c r="AB216" i="3"/>
  <c r="AD216" i="3" s="1"/>
  <c r="AJ216" i="3"/>
  <c r="AK182" i="4" s="1"/>
  <c r="AF198" i="3"/>
  <c r="AJ206" i="3"/>
  <c r="AK168" i="4" s="1"/>
  <c r="AB210" i="3"/>
  <c r="AE210" i="3" s="1"/>
  <c r="AC207" i="3" l="1"/>
  <c r="AC198" i="3"/>
  <c r="AK56" i="4"/>
  <c r="AC56" i="4"/>
  <c r="AG194" i="3"/>
  <c r="AD178" i="3"/>
  <c r="AC178" i="3"/>
  <c r="AC112" i="3"/>
  <c r="AH135" i="3"/>
  <c r="AF135" i="3"/>
  <c r="AH112" i="3"/>
  <c r="AC108" i="3"/>
  <c r="AG199" i="3"/>
  <c r="AE159" i="3"/>
  <c r="AF147" i="3"/>
  <c r="AD126" i="3"/>
  <c r="AD175" i="3"/>
  <c r="AH113" i="3"/>
  <c r="AG188" i="3"/>
  <c r="AG136" i="3"/>
  <c r="AG135" i="3"/>
  <c r="AD113" i="3"/>
  <c r="AF207" i="3"/>
  <c r="AG198" i="3"/>
  <c r="AE178" i="3"/>
  <c r="AI152" i="3"/>
  <c r="AC106" i="4" s="1"/>
  <c r="AE113" i="3"/>
  <c r="AC188" i="3"/>
  <c r="AD147" i="3"/>
  <c r="AE188" i="3"/>
  <c r="AE136" i="3"/>
  <c r="AC122" i="3"/>
  <c r="AH216" i="3"/>
  <c r="AC199" i="3"/>
  <c r="AD188" i="3"/>
  <c r="AH188" i="3"/>
  <c r="AG177" i="3"/>
  <c r="AD198" i="3"/>
  <c r="AC194" i="3"/>
  <c r="AD135" i="3"/>
  <c r="AC135" i="3"/>
  <c r="AE207" i="3"/>
  <c r="AF122" i="3"/>
  <c r="AC126" i="3"/>
  <c r="AF126" i="3"/>
  <c r="AD112" i="3"/>
  <c r="AD207" i="3"/>
  <c r="AG113" i="3"/>
  <c r="AE108" i="3"/>
  <c r="AH192" i="3"/>
  <c r="AE187" i="3"/>
  <c r="AE190" i="3"/>
  <c r="AG122" i="3"/>
  <c r="AE142" i="3"/>
  <c r="AC120" i="3"/>
  <c r="AE112" i="3"/>
  <c r="AD120" i="3"/>
  <c r="AH121" i="3"/>
  <c r="AE201" i="3"/>
  <c r="AG207" i="3"/>
  <c r="AH198" i="3"/>
  <c r="AH194" i="3"/>
  <c r="AF186" i="3"/>
  <c r="AH178" i="3"/>
  <c r="AG168" i="3"/>
  <c r="AD143" i="3"/>
  <c r="AF149" i="3"/>
  <c r="AF151" i="3"/>
  <c r="AG112" i="3"/>
  <c r="AH120" i="3"/>
  <c r="AE121" i="3"/>
  <c r="AC121" i="3"/>
  <c r="AD155" i="3"/>
  <c r="AF133" i="3"/>
  <c r="AE134" i="3"/>
  <c r="AI144" i="3"/>
  <c r="AC97" i="4" s="1"/>
  <c r="AG108" i="3"/>
  <c r="AF108" i="3"/>
  <c r="AD184" i="3"/>
  <c r="AF184" i="3"/>
  <c r="AF175" i="3"/>
  <c r="AH175" i="3"/>
  <c r="AG175" i="3"/>
  <c r="AH108" i="3"/>
  <c r="AE177" i="3"/>
  <c r="AD200" i="3"/>
  <c r="AE189" i="3"/>
  <c r="AC168" i="3"/>
  <c r="AH126" i="3"/>
  <c r="AC175" i="3"/>
  <c r="AE126" i="3"/>
  <c r="AD180" i="3"/>
  <c r="AH190" i="3"/>
  <c r="AF190" i="3"/>
  <c r="AH169" i="3"/>
  <c r="AH155" i="3"/>
  <c r="AG189" i="3"/>
  <c r="AG151" i="3"/>
  <c r="AI181" i="3"/>
  <c r="AC138" i="4" s="1"/>
  <c r="AC190" i="3"/>
  <c r="AH170" i="3"/>
  <c r="AE170" i="3"/>
  <c r="AC151" i="3"/>
  <c r="AJ152" i="3"/>
  <c r="AK106" i="4" s="1"/>
  <c r="AE185" i="3"/>
  <c r="AC185" i="3"/>
  <c r="AG164" i="3"/>
  <c r="AD165" i="3"/>
  <c r="AD151" i="3"/>
  <c r="AH151" i="3"/>
  <c r="AD137" i="3"/>
  <c r="AF200" i="3"/>
  <c r="AG210" i="3"/>
  <c r="AD202" i="3"/>
  <c r="AD211" i="3"/>
  <c r="AG134" i="3"/>
  <c r="AC165" i="3"/>
  <c r="AH133" i="3"/>
  <c r="AE191" i="3"/>
  <c r="AH180" i="3"/>
  <c r="AE211" i="3"/>
  <c r="AC210" i="3"/>
  <c r="AC169" i="3"/>
  <c r="AH165" i="3"/>
  <c r="AH211" i="3"/>
  <c r="AF194" i="3"/>
  <c r="AD210" i="3"/>
  <c r="AF208" i="3"/>
  <c r="AE208" i="3"/>
  <c r="AC211" i="3"/>
  <c r="AE158" i="3"/>
  <c r="AE122" i="3"/>
  <c r="AC212" i="3"/>
  <c r="AG212" i="3"/>
  <c r="AJ203" i="3"/>
  <c r="AK164" i="4" s="1"/>
  <c r="AF193" i="3"/>
  <c r="AD193" i="3"/>
  <c r="AH193" i="3"/>
  <c r="AI129" i="3"/>
  <c r="AC79" i="4" s="1"/>
  <c r="AH150" i="3"/>
  <c r="AD150" i="3"/>
  <c r="AF150" i="3"/>
  <c r="AC150" i="3"/>
  <c r="AE111" i="3"/>
  <c r="AD111" i="3"/>
  <c r="AC111" i="3"/>
  <c r="AH111" i="3"/>
  <c r="AG111" i="3"/>
  <c r="AI160" i="3"/>
  <c r="AC115" i="4" s="1"/>
  <c r="AJ129" i="3"/>
  <c r="AK79" i="4" s="1"/>
  <c r="AF111" i="3"/>
  <c r="AC216" i="3"/>
  <c r="AG216" i="3"/>
  <c r="AE192" i="3"/>
  <c r="AC192" i="3"/>
  <c r="AG192" i="3"/>
  <c r="AF179" i="3"/>
  <c r="AD179" i="3"/>
  <c r="AH179" i="3"/>
  <c r="AI171" i="3"/>
  <c r="AC127" i="4" s="1"/>
  <c r="AH138" i="3"/>
  <c r="AD138" i="3"/>
  <c r="AF138" i="3"/>
  <c r="AF156" i="3"/>
  <c r="AD156" i="3"/>
  <c r="AH156" i="3"/>
  <c r="AD157" i="3"/>
  <c r="AF157" i="3"/>
  <c r="AH157" i="3"/>
  <c r="AC128" i="3"/>
  <c r="AE216" i="3"/>
  <c r="AE209" i="3"/>
  <c r="AD192" i="3"/>
  <c r="AG208" i="3"/>
  <c r="AC208" i="3"/>
  <c r="AF209" i="3"/>
  <c r="AH191" i="3"/>
  <c r="AD191" i="3"/>
  <c r="AF191" i="3"/>
  <c r="AF202" i="3"/>
  <c r="AG180" i="3"/>
  <c r="AC180" i="3"/>
  <c r="AE180" i="3"/>
  <c r="AH199" i="3"/>
  <c r="AD199" i="3"/>
  <c r="AF199" i="3"/>
  <c r="AG186" i="3"/>
  <c r="AC186" i="3"/>
  <c r="AE186" i="3"/>
  <c r="AF185" i="3"/>
  <c r="AH185" i="3"/>
  <c r="AD185" i="3"/>
  <c r="AH167" i="3"/>
  <c r="AD167" i="3"/>
  <c r="AC167" i="3"/>
  <c r="AG167" i="3"/>
  <c r="AD186" i="3"/>
  <c r="AE163" i="3"/>
  <c r="AE168" i="3"/>
  <c r="AD168" i="3"/>
  <c r="AH168" i="3"/>
  <c r="AE132" i="3"/>
  <c r="AB203" i="3"/>
  <c r="AH203" i="3" s="1"/>
  <c r="AF163" i="3"/>
  <c r="AJ160" i="3"/>
  <c r="AK115" i="4" s="1"/>
  <c r="AJ139" i="3"/>
  <c r="AK91" i="4" s="1"/>
  <c r="AC156" i="3"/>
  <c r="AH134" i="3"/>
  <c r="AD134" i="3"/>
  <c r="AF134" i="3"/>
  <c r="AG138" i="3"/>
  <c r="AG150" i="3"/>
  <c r="AI139" i="3"/>
  <c r="AC91" i="4" s="1"/>
  <c r="AE119" i="3"/>
  <c r="AH119" i="3"/>
  <c r="AC119" i="3"/>
  <c r="AD119" i="3"/>
  <c r="AG119" i="3"/>
  <c r="AJ181" i="3"/>
  <c r="AK138" i="4" s="1"/>
  <c r="AG156" i="3"/>
  <c r="AG109" i="3"/>
  <c r="AC109" i="3"/>
  <c r="AF109" i="3"/>
  <c r="AE109" i="3"/>
  <c r="AF189" i="3"/>
  <c r="AD189" i="3"/>
  <c r="AH189" i="3"/>
  <c r="AG165" i="3"/>
  <c r="AF159" i="3"/>
  <c r="AH159" i="3"/>
  <c r="AD159" i="3"/>
  <c r="AG149" i="3"/>
  <c r="AC149" i="3"/>
  <c r="AE149" i="3"/>
  <c r="AF136" i="3"/>
  <c r="AD136" i="3"/>
  <c r="AH136" i="3"/>
  <c r="AH114" i="3"/>
  <c r="AD114" i="3"/>
  <c r="AG114" i="3"/>
  <c r="AF114" i="3"/>
  <c r="AC114" i="3"/>
  <c r="AB115" i="3"/>
  <c r="AF115" i="3" s="1"/>
  <c r="AH212" i="3"/>
  <c r="AJ171" i="3"/>
  <c r="AK127" i="4" s="1"/>
  <c r="AB171" i="3"/>
  <c r="AE171" i="3" s="1"/>
  <c r="AH163" i="3"/>
  <c r="AD163" i="3"/>
  <c r="AG163" i="3"/>
  <c r="AC158" i="3"/>
  <c r="AG158" i="3"/>
  <c r="AF158" i="3"/>
  <c r="AE143" i="3"/>
  <c r="AG143" i="3"/>
  <c r="AC143" i="3"/>
  <c r="AF128" i="3"/>
  <c r="AE128" i="3"/>
  <c r="AD128" i="3"/>
  <c r="AF143" i="3"/>
  <c r="AI115" i="3"/>
  <c r="AF148" i="3"/>
  <c r="AH148" i="3"/>
  <c r="AD148" i="3"/>
  <c r="AJ144" i="3"/>
  <c r="AK97" i="4" s="1"/>
  <c r="AF132" i="3"/>
  <c r="AB139" i="3"/>
  <c r="AE139" i="3" s="1"/>
  <c r="AH132" i="3"/>
  <c r="AD132" i="3"/>
  <c r="AH118" i="3"/>
  <c r="AD118" i="3"/>
  <c r="AC118" i="3"/>
  <c r="AF118" i="3"/>
  <c r="AB123" i="3"/>
  <c r="AF123" i="3" s="1"/>
  <c r="AG118" i="3"/>
  <c r="AE212" i="3"/>
  <c r="AG202" i="3"/>
  <c r="AC202" i="3"/>
  <c r="AE202" i="3"/>
  <c r="AF201" i="3"/>
  <c r="AH201" i="3"/>
  <c r="AD201" i="3"/>
  <c r="AD212" i="3"/>
  <c r="AG193" i="3"/>
  <c r="AF212" i="3"/>
  <c r="AH209" i="3"/>
  <c r="AD209" i="3"/>
  <c r="AB213" i="3"/>
  <c r="AG213" i="3" s="1"/>
  <c r="AG206" i="3"/>
  <c r="AC206" i="3"/>
  <c r="AE206" i="3"/>
  <c r="AG166" i="3"/>
  <c r="AC166" i="3"/>
  <c r="AE148" i="3"/>
  <c r="AB181" i="3"/>
  <c r="AC181" i="3" s="1"/>
  <c r="AE150" i="3"/>
  <c r="AG137" i="3"/>
  <c r="AC137" i="3"/>
  <c r="AE137" i="3"/>
  <c r="AF137" i="3"/>
  <c r="AC132" i="3"/>
  <c r="AJ115" i="3"/>
  <c r="AH166" i="3"/>
  <c r="AE193" i="3"/>
  <c r="AE184" i="3"/>
  <c r="AB195" i="3"/>
  <c r="AG195" i="3" s="1"/>
  <c r="AG184" i="3"/>
  <c r="AC184" i="3"/>
  <c r="AF210" i="3"/>
  <c r="AG201" i="3"/>
  <c r="AE200" i="3"/>
  <c r="AG200" i="3"/>
  <c r="AC200" i="3"/>
  <c r="AG179" i="3"/>
  <c r="AF206" i="3"/>
  <c r="AI203" i="3"/>
  <c r="AC164" i="4" s="1"/>
  <c r="AJ195" i="3"/>
  <c r="AK153" i="4" s="1"/>
  <c r="AC193" i="3"/>
  <c r="AH187" i="3"/>
  <c r="AD187" i="3"/>
  <c r="AF187" i="3"/>
  <c r="AG211" i="3"/>
  <c r="AG209" i="3"/>
  <c r="AH206" i="3"/>
  <c r="AC187" i="3"/>
  <c r="AI195" i="3"/>
  <c r="AC153" i="4" s="1"/>
  <c r="AH177" i="3"/>
  <c r="AF177" i="3"/>
  <c r="AD177" i="3"/>
  <c r="AH210" i="3"/>
  <c r="AD208" i="3"/>
  <c r="AE179" i="3"/>
  <c r="AF169" i="3"/>
  <c r="AE169" i="3"/>
  <c r="AH164" i="3"/>
  <c r="AE164" i="3"/>
  <c r="AD164" i="3"/>
  <c r="AC157" i="3"/>
  <c r="AC191" i="3"/>
  <c r="AG169" i="3"/>
  <c r="AE166" i="3"/>
  <c r="AF164" i="3"/>
  <c r="AI213" i="3"/>
  <c r="AC178" i="4" s="1"/>
  <c r="AG170" i="3"/>
  <c r="AC170" i="3"/>
  <c r="AF170" i="3"/>
  <c r="AE165" i="3"/>
  <c r="AB160" i="3"/>
  <c r="AG160" i="3" s="1"/>
  <c r="AE155" i="3"/>
  <c r="AG155" i="3"/>
  <c r="AC155" i="3"/>
  <c r="AF166" i="3"/>
  <c r="AD158" i="3"/>
  <c r="AE138" i="3"/>
  <c r="AF216" i="3"/>
  <c r="AF167" i="3"/>
  <c r="AI123" i="3"/>
  <c r="AC72" i="4" s="1"/>
  <c r="AB129" i="3"/>
  <c r="AG129" i="3" s="1"/>
  <c r="AH110" i="3"/>
  <c r="AD110" i="3"/>
  <c r="AG110" i="3"/>
  <c r="AC110" i="3"/>
  <c r="AF110" i="3"/>
  <c r="AE157" i="3"/>
  <c r="AC148" i="3"/>
  <c r="AB152" i="3"/>
  <c r="AD152" i="3" s="1"/>
  <c r="AE147" i="3"/>
  <c r="AG147" i="3"/>
  <c r="AC147" i="3"/>
  <c r="AB144" i="3"/>
  <c r="AE144" i="3" s="1"/>
  <c r="AH142" i="3"/>
  <c r="AD142" i="3"/>
  <c r="AF142" i="3"/>
  <c r="AG133" i="3"/>
  <c r="AC133" i="3"/>
  <c r="AE133" i="3"/>
  <c r="AE127" i="3"/>
  <c r="AH127" i="3"/>
  <c r="AD127" i="3"/>
  <c r="AG127" i="3"/>
  <c r="AC127" i="3"/>
  <c r="AJ213" i="3"/>
  <c r="AK178" i="4" s="1"/>
  <c r="AD166" i="3"/>
  <c r="AC159" i="3"/>
  <c r="AD149" i="3"/>
  <c r="AG128" i="3"/>
  <c r="AJ123" i="3"/>
  <c r="AK72" i="4" s="1"/>
  <c r="AF119" i="3"/>
  <c r="AH109" i="3"/>
  <c r="AC63" i="4" l="1"/>
  <c r="AK63" i="4"/>
  <c r="AE115" i="3"/>
  <c r="AC123" i="3"/>
  <c r="AD203" i="3"/>
  <c r="AF213" i="3"/>
  <c r="AF152" i="3"/>
  <c r="AE203" i="3"/>
  <c r="AC139" i="3"/>
  <c r="AE195" i="3"/>
  <c r="AF195" i="3"/>
  <c r="AC195" i="3"/>
  <c r="AC115" i="3"/>
  <c r="AE160" i="3"/>
  <c r="AE213" i="3"/>
  <c r="AC213" i="3"/>
  <c r="AH213" i="3"/>
  <c r="AC171" i="3"/>
  <c r="AH144" i="3"/>
  <c r="AD144" i="3"/>
  <c r="AC144" i="3"/>
  <c r="AG144" i="3"/>
  <c r="AF144" i="3"/>
  <c r="AH152" i="3"/>
  <c r="AE152" i="3"/>
  <c r="AG152" i="3"/>
  <c r="AC152" i="3"/>
  <c r="AE129" i="3"/>
  <c r="AD129" i="3"/>
  <c r="AH129" i="3"/>
  <c r="AF129" i="3"/>
  <c r="AD213" i="3"/>
  <c r="AG181" i="3"/>
  <c r="AD139" i="3"/>
  <c r="AF139" i="3"/>
  <c r="AH139" i="3"/>
  <c r="AD115" i="3"/>
  <c r="AH115" i="3"/>
  <c r="AE181" i="3"/>
  <c r="AF181" i="3"/>
  <c r="AD195" i="3"/>
  <c r="AG115" i="3"/>
  <c r="AH181" i="3"/>
  <c r="AG139" i="3"/>
  <c r="AG171" i="3"/>
  <c r="AD171" i="3"/>
  <c r="AH171" i="3"/>
  <c r="AH160" i="3"/>
  <c r="AD160" i="3"/>
  <c r="AF171" i="3"/>
  <c r="AF160" i="3"/>
  <c r="AH195" i="3"/>
  <c r="AG123" i="3"/>
  <c r="AH123" i="3"/>
  <c r="AE123" i="3"/>
  <c r="AD123" i="3"/>
  <c r="AG203" i="3"/>
  <c r="AF203" i="3"/>
  <c r="AC203" i="3"/>
  <c r="AD181" i="3"/>
  <c r="AC160" i="3"/>
  <c r="AC129" i="3"/>
</calcChain>
</file>

<file path=xl/sharedStrings.xml><?xml version="1.0" encoding="utf-8"?>
<sst xmlns="http://schemas.openxmlformats.org/spreadsheetml/2006/main" count="1040" uniqueCount="540">
  <si>
    <r>
      <t>U</t>
    </r>
    <r>
      <rPr>
        <b/>
        <sz val="10"/>
        <rFont val="Garamond"/>
        <family val="1"/>
      </rPr>
      <t>NIVERSIDAD DE</t>
    </r>
    <r>
      <rPr>
        <b/>
        <sz val="12"/>
        <rFont val="Garamond"/>
        <family val="1"/>
      </rPr>
      <t xml:space="preserve"> J</t>
    </r>
    <r>
      <rPr>
        <b/>
        <sz val="10"/>
        <rFont val="Garamond"/>
        <family val="1"/>
      </rPr>
      <t>AÉN</t>
    </r>
  </si>
  <si>
    <t>INFORME GLOBAL</t>
  </si>
  <si>
    <t>Año de referencia</t>
  </si>
  <si>
    <t>Nº encuestas recibidas</t>
  </si>
  <si>
    <t>Tasa de respuesta</t>
  </si>
  <si>
    <t>Datos de segmentación</t>
  </si>
  <si>
    <t>Temporalidad</t>
  </si>
  <si>
    <t>Fijo</t>
  </si>
  <si>
    <t>Temporal/Interino</t>
  </si>
  <si>
    <t>Valores perdidos</t>
  </si>
  <si>
    <t>Sexo</t>
  </si>
  <si>
    <t>Hombre</t>
  </si>
  <si>
    <t>Mujer</t>
  </si>
  <si>
    <t>Perdidos</t>
  </si>
  <si>
    <t>Régimen Jurídico</t>
  </si>
  <si>
    <t>Funcionario</t>
  </si>
  <si>
    <t>Laboral</t>
  </si>
  <si>
    <t>FRECUENCIAS POR NIVEL DE SATISFACCIÓN</t>
  </si>
  <si>
    <t>MEDIDA ESTADÍSTICA</t>
  </si>
  <si>
    <t>1. DESEMPEÑO DEL PUESTO DE TRABAJO.</t>
  </si>
  <si>
    <t>Insatisfacción en %</t>
  </si>
  <si>
    <t xml:space="preserve">Satisfacción en % </t>
  </si>
  <si>
    <t>Media</t>
  </si>
  <si>
    <t>Conocimiento proporcionado sobre las funciones y responsabilidades del puesto de trabajo que desempeña</t>
  </si>
  <si>
    <t>Asignación de los objetivos que tiene que lograr en el desempeño de su puesto de trabajo.</t>
  </si>
  <si>
    <t>Disponibilidad de documentos y métodos para realizar su trabajo con eficacia (mecanismos de búsqueda de información, manuales y guías de procesos de su Unidad).</t>
  </si>
  <si>
    <t>Posibilidad de aplicar nuevas ideas en el desempeño de su puesto de trabajo (creatividad e innovación)</t>
  </si>
  <si>
    <t xml:space="preserve"> Posibilidad de desempeñar las funciones del puesto de trabajo con autonomía y responsabilidad propia.</t>
  </si>
  <si>
    <t>Posibilidad de aplicar los conocimientos, capacidades y habilidades requeridas para el desempeño de su puesto de trabajo</t>
  </si>
  <si>
    <t>Ajuste entre el volumen de trabajo asignado y el tiempo disponible para realizarlo</t>
  </si>
  <si>
    <t>Total Bloque 1. DESEMPEÑO DEL PUESTO DE TRABAJO</t>
  </si>
  <si>
    <t xml:space="preserve">2. CONDICIONES PARA EL DESARROLLO DEL TRABAJO. </t>
  </si>
  <si>
    <t xml:space="preserve"> Desarrollo de la prevención de riesgos laborales en relación con su puesto de trabajo (información y formación sobre los riesgos, medidas de prevención adoptadas, equipos de protección individual, medidas de emergencia, etc.</t>
  </si>
  <si>
    <t>Condiciones físicas del lugar de trabajo (ventilación, temperatura, luminosidad, espacio para trabajar, etc.</t>
  </si>
  <si>
    <t>Recursos de equipamiento, materiales y tecnológicos (despacho, suministros de oficina, medios para la comunicación, etc.)</t>
  </si>
  <si>
    <t xml:space="preserve">Recursos informáticos para el desempeño del puesto de trabajo. </t>
  </si>
  <si>
    <t>Organización y distribución horaria de la jornada de trabajo que realiza</t>
  </si>
  <si>
    <t>Total Bloque 2. CONDICIONES PARA EL DESARROLLO DEL TRABAJO</t>
  </si>
  <si>
    <t xml:space="preserve">3. PARTICIPACIÓN. </t>
  </si>
  <si>
    <t>Posibilidad de participar en la asignación de los objetivos que ha de obtener en el puesto de trabajo</t>
  </si>
  <si>
    <t>Posibilidad de participar en las decisiones que afectan al desempeño de su puesto de trabajo</t>
  </si>
  <si>
    <t>Posibilidad para realizar propuestas de mejora sobre el funcionamiento de la Unidad</t>
  </si>
  <si>
    <t>Total Bloque 3. PARTICIPACIÓN</t>
  </si>
  <si>
    <t xml:space="preserve">4. FORMACIÓN/EVALUACIÓN. </t>
  </si>
  <si>
    <t>SUP</t>
  </si>
  <si>
    <t>Identificación del nivel competencial (especialmente conocimientos) exigido para el correcto desempeño de su puesto trabajo.</t>
  </si>
  <si>
    <t>-</t>
  </si>
  <si>
    <t>Posibilidad de participar en la identificación de las necesidades de formación para el desempeño del puesto de trabajo</t>
  </si>
  <si>
    <t>Facilidades y recursos proporcionados por la Universidad para participar en acciones formativas</t>
  </si>
  <si>
    <t>Adecuación de la oferta formativa para el desarrollo y la promoción profesional</t>
  </si>
  <si>
    <t>Adecuación de la oferta formativa específica para el desempeño del puesto de trabajo</t>
  </si>
  <si>
    <t>Aprendizaje obtenido en las acciones formativas en las que ha participado</t>
  </si>
  <si>
    <t xml:space="preserve"> Utilidad de la formación recibida para el desempeño del puesto de trabajo.</t>
  </si>
  <si>
    <t>Los métodos aplicados para evaluar el nivel de desempeño y de competencias en el puesto de trabajo</t>
  </si>
  <si>
    <t>Total Bloque 4. FORMACIÓN / EVALUACIÓN</t>
  </si>
  <si>
    <t xml:space="preserve">5. RELACIONES INTERNAS DE TRABAJO. </t>
  </si>
  <si>
    <t xml:space="preserve">Grado de cooperación, apoyo y desarrollo del trabajo en equipo en su Unidad. </t>
  </si>
  <si>
    <t>Grado en el que se comparte los conocimientos entre las personas de la Unidad.</t>
  </si>
  <si>
    <t>Total Bloque 5. RELACIONES INTERNAS DE TRABAJO</t>
  </si>
  <si>
    <t xml:space="preserve">6. COMUNICACIÓN PARA EL DESARROLLO DEL TRABAJO. </t>
  </si>
  <si>
    <t>Adecuación de la comunicación interna a las necesidades y estructura de la Unidad</t>
  </si>
  <si>
    <t>Eficacia de los canales, medios y métodos utilizados para la comunicación en la Unidad</t>
  </si>
  <si>
    <t>Fluidez de la comunicación con los responsables de la Unidad</t>
  </si>
  <si>
    <t>Fluidez de la comunicación entre las personas que trabajan en la Unidad</t>
  </si>
  <si>
    <t>Adecuación de la información institucional que le proporciona la Universidad</t>
  </si>
  <si>
    <t>Total Bloque 6. COMUNICACIÓN PARA EL DESARROLLO DEL TRABAJO</t>
  </si>
  <si>
    <t>7. PROMOCIÓN Y DESARROLLO DE CARRERA.</t>
  </si>
  <si>
    <t>Posibilidades que ofrece la Universidad para la promoción a un grupo de titulación o puesto de trabajo</t>
  </si>
  <si>
    <t>Posibilidades que ofrece la Universidad para el desarrollo y mejora profesional en el puesto de trabajo que desempeña</t>
  </si>
  <si>
    <t>Posibilidades de promoción profesional desde su incorporación a la Universidad.</t>
  </si>
  <si>
    <t>Facilidades y apoyos proporcionados por la Universidad para la promoción profesional</t>
  </si>
  <si>
    <t>Garantías de equidad e igualdad de oportunidades en los procesos selectivos internos en los que ha participado.</t>
  </si>
  <si>
    <t>Total Bloque 7. PROMOCIÓN Y DESARROLLO DE CARRERA</t>
  </si>
  <si>
    <t xml:space="preserve">8. RECOMPENSAS, RECONOCIMIENTOS Y ATENCIÓN A LAS PERSONAS </t>
  </si>
  <si>
    <t>Retribuciones percibidas por las funciones realizadas en su puesto de trabajo</t>
  </si>
  <si>
    <t>Retribuciones percibidas en su puesto de trabajo comparadas con las retribuciones del resto de puestos de trabajo de la Universidad.</t>
  </si>
  <si>
    <t>Retribuciones percibidas en su puesto de trabajo comparadas con las retribuciones de puestos similares de otras administraciones públicas</t>
  </si>
  <si>
    <t>Reconocimientos no retributivos recibidos en la Unidad (felicitaciones, menciones, elogios, compensaciones no monetarias, etc.).</t>
  </si>
  <si>
    <t>Reconocimientos no retributivos recibidos por la Universidad (reconocimientos de los servicios prestados, felicitaciones, menciones, elogios, compensaciones no monetarias, etc.).</t>
  </si>
  <si>
    <t>Beneficios sociales establecidos por la Universidad (Plan de acción social, atención sanitaria, guarderías, premios por jubilación, fomento actividades deportivas y culturales, fondos de pensiones, conciertos con empresas para obtener beneficios, otras atenciones sociales.).</t>
  </si>
  <si>
    <t>Permisos, licencias, vacaciones y periodos de descanso de los que puede disfrutar.</t>
  </si>
  <si>
    <t>Medidas de conciliación de la vida familiar y laboral que aplica la Universidad (permisos de maternidad o adopción, lactancia, reducciones de jornada por conciliación, premios y reducciones de jornada por situaciones excepcionales).</t>
  </si>
  <si>
    <t>Total Bloque 8. RECOMPENSAS, RECONOCIMIENTOS Y ATENCIÓN A LAS PERSONAS</t>
  </si>
  <si>
    <t>9.VALORACIÓN GENERAL</t>
  </si>
  <si>
    <t>Nivel general de satisfacción.</t>
  </si>
  <si>
    <r>
      <t xml:space="preserve">Grado general de motivación. </t>
    </r>
    <r>
      <rPr>
        <i/>
        <sz val="11"/>
        <rFont val="Arial"/>
        <family val="2"/>
      </rPr>
      <t>(La motivación es el proceso que impulsa a una persona a actuar de una determinada manera o, por lo menos, origina una propensión hacia un comportamiento específico. Las prácticas de gestión que inciden en la motivación de las personas trabajadoras son: formación y capacitación, delegación de responsabilidades, participación e implicación, comunicación, recompensas, reconocimientos y atenciones sociales).</t>
    </r>
  </si>
  <si>
    <r>
      <t xml:space="preserve">Grado de implicación personal con la Universidad. </t>
    </r>
    <r>
      <rPr>
        <i/>
        <sz val="11"/>
        <rFont val="Arial"/>
        <family val="2"/>
      </rPr>
      <t>(Representa su compromiso con la organización en términos del grado en el que usted se identifica con la Universidad y desea seguir participando activamente en ella).</t>
    </r>
  </si>
  <si>
    <r>
      <t xml:space="preserve">Grado de implicación personal con su Servicio/Unidad y puesto de trabajo. </t>
    </r>
    <r>
      <rPr>
        <i/>
        <sz val="11"/>
        <rFont val="Arial"/>
        <family val="2"/>
      </rPr>
      <t>(Grado en que usted se implica en sus tareas e invierte tiempo y energías en ellas).</t>
    </r>
  </si>
  <si>
    <t>Se identifica con la actual misión, misión, valores y estrategias de la Universidad</t>
  </si>
  <si>
    <t>Total Bloque 9. VALORACIÓN GENERAL</t>
  </si>
  <si>
    <t xml:space="preserve">10. EVALUACIÓN DE LA ACCIÓN DEL LIDERAZGO DEL MÁXIMO RESPONSABLE DEL SERVICIO/UNIDAD. </t>
  </si>
  <si>
    <t>Prácticas de comunicación personal de la misión, visión, valores, estrategias (Universidad/Unidad) y objetivos del Servicio/Unidad, equipos o puestos de trabajo</t>
  </si>
  <si>
    <t>Referente como modelo de actitud y comportamiento en la implantación e impulso de la cultura de la calidad y excelencia en el Servicio/Unidad</t>
  </si>
  <si>
    <t xml:space="preserve"> Prácticas y métodos de organización y distribución del trabajo en el Servicio/Unidad para garantizar la eficacia en la prestación del servicio</t>
  </si>
  <si>
    <t>Actitudes en la comunicación (accesibilidad, escucha activa, valoración de las sugerencias propuestas, capacidad expositiva, generación de confianza persuasiva, transmisión de conocimiento).</t>
  </si>
  <si>
    <t>Actitudes y acciones para delegar y facilitar la autonomía y responsabilidad en el desarrollo del trabajo</t>
  </si>
  <si>
    <t>Actitudes y acciones para motivar y facilitar la participación en las actividades de mejora de los equipos y de las personas.</t>
  </si>
  <si>
    <t>Actitudes y acciones para impulsar el trabajo en equipo en el Servicio/Unidad</t>
  </si>
  <si>
    <t>Actitudes y acciones para impulsar la creatividad y la innovación en los procesos y en los servicios prestados</t>
  </si>
  <si>
    <t>Prácticas y acciones para impulsar, apoyar y facilitar la participación de las personas en la formación</t>
  </si>
  <si>
    <t xml:space="preserve"> Acciones de reconocimiento interno por el trabajo realizado y los esfuerzos por la mejora del Servicio/Unidad</t>
  </si>
  <si>
    <t>Prácticas y acciones para fomentar y promover la igualdad de oportunidades, la equidad en la gestión y trato con las personas del Servicio/Unidad</t>
  </si>
  <si>
    <t>Total Bloque 10. EVALUACIÓN DE LA ACCIÓN DEL LIDERAZGO DEL MÁXIMO RESPONSABLE DEL SERVICIO / UNIDAD</t>
  </si>
  <si>
    <t xml:space="preserve">10. EVALUACIÓN DE LA ACCIÓN DE LA COORDINACIÓN DE LA CALIDAD EN SU UNIDAD. </t>
  </si>
  <si>
    <t>Prácticas de comunicación al personal de la Unidad en materia de calidad (sobre desarrollo de programas, proyectos, instrucciones de la Dirección).</t>
  </si>
  <si>
    <t>Referente como modelo de actitud y comportamiento en la implantación de la cultura de la calidad y excelencia en la Unidad.</t>
  </si>
  <si>
    <t>Prácticas y métodos de organización y coordinación de la actividad que desarrolla la Unidad en materia de calidad (desarrollo de programas, proyectos y sistemas de gestión).</t>
  </si>
  <si>
    <t>Actitudes y acciones para impulsar la participación de las personas y los equipos de trabajo de la Unidad  en materia de calidad (desarrollo de programas, proyectos y sistemas  de gestión).</t>
  </si>
  <si>
    <t>Actitudes y acciones para delegar y facilitar la autonomía y responsabilidad en el desarrollo del trabajo.</t>
  </si>
  <si>
    <t>Prácticas y métodos de organización, coordinación y comunicación de la documentación generada por la Unidad en materia de calidad (desarrollo de programas, proyectos y sistemas de gestión, informes, memorias de seguimiento).</t>
  </si>
  <si>
    <t>Total Bloque 10. EVALUACIÓN DE LA ACCIÓN DE LA COORDINACIÓN DE LA CALIDAD EN SU UNIDAD</t>
  </si>
  <si>
    <t xml:space="preserve">11. OPINIÓN GENERAL SOBRE EL SERVICIO/UNIDAD. </t>
  </si>
  <si>
    <t>Considera que los objetivos de su Servicio/Unidad están alineados con la misión, visión, valores y Plan Estratégico de la Universidad.</t>
  </si>
  <si>
    <t>Considera que en su Servicio/Unidad está implantada la orientación al cliente (prestar un servicio de calidad a los usuarios).</t>
  </si>
  <si>
    <t>Considera que la comunicación e información a los usuarios es un objetivo esencial en su Servicio/Unidad</t>
  </si>
  <si>
    <t>Considera que su Servicio/Unidad tiene establecidos sistemas de cooperación fluidos y eficaces, tanto formales como informales, con otros Servicios/Unidades para la consecución de objetivos comunes y el desarrollo de procesos transeversales.</t>
  </si>
  <si>
    <t>Considera que el sistema de gestión de calidad aplicado en su Servicio/Unidad está contribuyendo a la mejora continua en la prestación de servicios.</t>
  </si>
  <si>
    <t>Considera que en su Servicio/Unidad se desarrollan  actitudes y valores  de  responsabilidad social (protección del medio ambiente, seguridad y prevención, accesibilidad, igualdad, etc.).</t>
  </si>
  <si>
    <t xml:space="preserve">Considera que el Gobierno y la Dirección de la Universidad impulsa la consecución de la misión, misión, valores y las estrategias. </t>
  </si>
  <si>
    <t>Considera que en la Universidad se promueve la calidad y la excelencia como  objetivo institucional.</t>
  </si>
  <si>
    <t>Considera que en la Universidad  se fomentan  valores de comportamiento ético y de transparencia y se actua conforme a estos.</t>
  </si>
  <si>
    <t>Considera que en la  Universidad se desarrollan  actitudes, valores y  actuaciones  de  responsabilidad social (protección del medio ambiente, seguridad y prevención, accesibilidad e igualdad).</t>
  </si>
  <si>
    <t>Total Bloque 11. OPINIÓN GENERAL SOBRE EL SERVICIO / UNIDAD</t>
  </si>
  <si>
    <t xml:space="preserve">12. OPINIÓN GENERAL SOBRE LA ENCUESTA. </t>
  </si>
  <si>
    <t>Considera que las preguntas de la encuesta son adecuadas para conocer la percepción de la satisfacción de las personas (respecto al apartado 1 "Cuestionario de satisfacción").</t>
  </si>
  <si>
    <t>DATOS DE SEGMENTACIÓN</t>
  </si>
  <si>
    <t>Fijo/Permanente</t>
  </si>
  <si>
    <t>SERVICIO/UNIDAD ADMINISTRATIVA</t>
  </si>
  <si>
    <t>nº</t>
  </si>
  <si>
    <t>Servicio de Archivo General</t>
  </si>
  <si>
    <t>Servicio de Informática</t>
  </si>
  <si>
    <t>Servicio de Deportes</t>
  </si>
  <si>
    <t>Servicio de Asuntos Económicos</t>
  </si>
  <si>
    <t>Servicio de Contabilidad y Presupuesto</t>
  </si>
  <si>
    <t>Servicio de Control Interno</t>
  </si>
  <si>
    <t>Servicio de Contratación y Patrimonio</t>
  </si>
  <si>
    <t>Servicio de Planificación y Evaluación</t>
  </si>
  <si>
    <t>FRECUENCIAS ABSOLUTAS</t>
  </si>
  <si>
    <t>FRECUENCIAS RELATIVAS</t>
  </si>
  <si>
    <t>MEDIDAS ESTADÍSTICAS</t>
  </si>
  <si>
    <t>ns/nc</t>
  </si>
  <si>
    <t>TOTAL</t>
  </si>
  <si>
    <t>Insatisfacción en % (1+2)</t>
  </si>
  <si>
    <t>Satisfacción en % (3+4+5)</t>
  </si>
  <si>
    <t>Desv. Típica</t>
  </si>
  <si>
    <t>Mediana</t>
  </si>
  <si>
    <t>Moda</t>
  </si>
  <si>
    <t>Grado de cooperación, apoyo y desarrollo del trabajo en equipo en su Unidad</t>
  </si>
  <si>
    <t>Reconocimientos no retributivos recibidos en la Unidad (felicitaciones, menciones, elogios, otras compensaciones).</t>
  </si>
  <si>
    <t>Grado general de motivación. (En función de las prácticas de gestión que desarrolla la Universidad y que inciden en su motivación: formación y capacitación, promoción, delegación de responsabilidades, participación, comunicación, retribuciones, reconocimientos y atenciones sociales).</t>
  </si>
  <si>
    <t>Grado de implicación personal con la Universidad.</t>
  </si>
  <si>
    <t xml:space="preserve">Grado de implicación personal con su Servicio/Unidad y puesto de trabajo. </t>
  </si>
  <si>
    <t xml:space="preserve">11. OPINIÓN GENERAL SOBRE LA INSTITUCIÓN Y  EL SERVICIO/UNIDAD. </t>
  </si>
  <si>
    <t>Total Bloque 11. OPINIÓN GENERAL SOBRE LA INSTITUCIÓN Y EL SERVICIO / UNIDAD</t>
  </si>
  <si>
    <t>Total</t>
  </si>
  <si>
    <t>[1. Conocimiento proporcionado sobre las funciones y responsabilidades del puesto de trabajo que desempeña.] 1. DESEMPEÑO DEL PUESTO DE TRABAJO</t>
  </si>
  <si>
    <t>[2. Asignación de los objetivos que tiene que lograr en el desempeño de su puesto de trabajo.] 1. DESEMPEÑO DEL PUESTO DE TRABAJO</t>
  </si>
  <si>
    <t>[3. Disponibilidad de documentos y métodos para realizar su trabajo con eficacia (mecanismos de búsqueda de información, manuales y guías de procesos de su Unidad).] 1. DESEMPEÑO DEL PUESTO DE TRABAJO</t>
  </si>
  <si>
    <t>[4. Posibilidad de aplicar nuevas ideas en el desempeño de su puesto de trabajo (creatividad e innovación).] 1. DESEMPEÑO DEL PUESTO DE TRABAJO</t>
  </si>
  <si>
    <t>[5. Posibilidad de desempeñar las funciones del puesto de trabajo con autonomía y responsabilidad propia.] 1. DESEMPEÑO DEL PUESTO DE TRABAJO</t>
  </si>
  <si>
    <t>[6. Posibilidad de aplicar los conocimientos, capacidades y habilidades requeridas para el desempeño de su puesto de trabajo.] 1. DESEMPEÑO DEL PUESTO DE TRABAJO</t>
  </si>
  <si>
    <t>[7. Ajuste entre el volumen de trabajo asignado y el tiempo disponible para realizarlo.] 1. DESEMPEÑO DEL PUESTO DE TRABAJO</t>
  </si>
  <si>
    <t>[8. Desarrollo de la prevención de riesgos laborales en relación con su puesto de trabajo (información y formación sobre los riesgos, medidas de prevención adoptadas, equipos de protección individual, medidas de emergencia, etc.).] 2. CONDICIONES PAR</t>
  </si>
  <si>
    <t>[9. Condiciones físicas del lugar de trabajo (ventilación, temperatura, luminosidad, espacio para trabajar, etc.).] 2. CONDICIONES PARA EL DESARROLLO DEL TRABAJO.</t>
  </si>
  <si>
    <t>[10. Recursos de equipamiento, materiales y tecnológicos (despacho, suministros de oficina, medios para la comunicación, etc.).] 2. CONDICIONES PARA EL DESARROLLO DEL TRABAJO.</t>
  </si>
  <si>
    <t>[11. Recursos informáticos para el desempeño del puesto de trabajo.] 2. CONDICIONES PARA EL DESARROLLO DEL TRABAJO.</t>
  </si>
  <si>
    <t>[12. Organización y distribución horaria de la jornada de trabajo que realiza.] 2. CONDICIONES PARA EL DESARROLLO DEL TRABAJO.</t>
  </si>
  <si>
    <t>[13. Posibilidad de participar en la asignación de los objetivos que ha de obtener en el puesto de trabajo.] 3. PARTICIPACIÓN</t>
  </si>
  <si>
    <t>[14. Posibilidad de participar en las decisiones que afectan al desempeño de su puesto de trabajo.] 3. PARTICIPACIÓN</t>
  </si>
  <si>
    <t>[15. Posibilidad para realizar propuestas de mejora sobre el funcionamiento de la Unidad.] 3. PARTICIPACIÓN</t>
  </si>
  <si>
    <t>[16. Posibilidad de participar en la identificación de las necesidades de formación para el desempeño del puesto de trabajo. ] 4. FORMACIÓN/EVALUACIÓN.</t>
  </si>
  <si>
    <t>[17. Facilidades y recursos proporcionados por la Universidad para participar en acciones formativas. ] 4. FORMACIÓN/EVALUACIÓN.</t>
  </si>
  <si>
    <t>[18. Adecuación de la oferta formativa para el desarrollo y la promoción profesional. ] 4. FORMACIÓN/EVALUACIÓN.</t>
  </si>
  <si>
    <t>[19. Adecuación de la oferta formativa específica para el desempeño del puesto de trabajo. ] 4. FORMACIÓN/EVALUACIÓN.</t>
  </si>
  <si>
    <t>[20. Aprendizaje obtenido en las acciones formativas en las que ha participado. ] 4. FORMACIÓN/EVALUACIÓN.</t>
  </si>
  <si>
    <t>[21. Utilidad de la formación recibida para el desempeño del puesto de trabajo.] 4. FORMACIÓN/EVALUACIÓN.</t>
  </si>
  <si>
    <t>[22.Los métodos aplicados para evaluar el nivel de desempeño y de competencias en el puesto de trabajo ] 4. FORMACIÓN/EVALUACIÓN.</t>
  </si>
  <si>
    <t>[23. Grado de cooperación, apoyo y desarrollo del trabajo en equipo en su Unidad. ] 5. RELACIONES INTERNAS DE TRABAJO.</t>
  </si>
  <si>
    <t>[24. Grado en el que se comparte los conocimientos entre las personas de la Unidad. ] 5. RELACIONES INTERNAS DE TRABAJO.</t>
  </si>
  <si>
    <t>[25. Adecuación de la comunicación interna a las necesidades y estructura de la Unidad. ] 6. COMUNICACIÓN PARA EL DESARROLLO DEL TRABAJO</t>
  </si>
  <si>
    <t>[26. Eficacia de los canales, medios y métodos utilizados para la comunicación en la Unidad. ] 6. COMUNICACIÓN PARA EL DESARROLLO DEL TRABAJO</t>
  </si>
  <si>
    <t>[27. Fluidez de la comunicación con los responsables de la Unidad. ] 6. COMUNICACIÓN PARA EL DESARROLLO DEL TRABAJO</t>
  </si>
  <si>
    <t>[28. Fluidez de la comunicación entre las personas que trabajan en la Unidad. ] 6. COMUNICACIÓN PARA EL DESARROLLO DEL TRABAJO</t>
  </si>
  <si>
    <t>[29. Adecuación de la información institucional que le proporciona la Universidad. ] 6. COMUNICACIÓN PARA EL DESARROLLO DEL TRABAJO</t>
  </si>
  <si>
    <t>[30. Posibilidades que ofrece la Universidad para la promoción a un grupo de titulación o puesto de trabajo ] 7. PROMOCIÓN Y DESARROLLO DE CARRERA.</t>
  </si>
  <si>
    <t>[31. Posibilidades que ofrece la Universidad para el desarrollo y mejora profesional en el puesto de trabajo que desempeña. ] 7. PROMOCIÓN Y DESARROLLO DE CARRERA.</t>
  </si>
  <si>
    <t>[32. Posibilidades de promoción profesional desde su incorporación a la Universidad. ] 7. PROMOCIÓN Y DESARROLLO DE CARRERA.</t>
  </si>
  <si>
    <t>[33. Facilidades y apoyos proporcionados por la Universidad para la promoción profesional. ] 7. PROMOCIÓN Y DESARROLLO DE CARRERA.</t>
  </si>
  <si>
    <t>[34. Garantías de equidad e igualdad de oportunidades en los procesos selectivos internos en los que ha participado. ] 7. PROMOCIÓN Y DESARROLLO DE CARRERA.</t>
  </si>
  <si>
    <t>[35. Retribuciones percibidas por las funciones realizadas en su puesto de trabajo. ] 8. RECOMPENSAS, RECONOCIMIENTOS Y ATENCIÓN A LAS PERSONAS.</t>
  </si>
  <si>
    <t>[36. Retribuciones percibidas en su puesto de trabajo comparadas con las retribuciones del resto de puestos de trabajo de la Universidad. ] 8. RECOMPENSAS, RECONOCIMIENTOS Y ATENCIÓN A LAS PERSONAS.</t>
  </si>
  <si>
    <t>[37. Retribuciones percibidas en su puesto de trabajo comparadas con las retribuciones de puestos similares de otras administraciones públicas. ] 8. RECOMPENSAS, RECONOCIMIENTOS Y ATENCIÓN A LAS PERSONAS.</t>
  </si>
  <si>
    <t>[38. Reconocimientos no retributivos recibidos en la Unidad (felicitaciones, menciones, elogios, otras compensaciones). ] 8. RECOMPENSAS, RECONOCIMIENTOS Y ATENCIÓN A LAS PERSONAS.</t>
  </si>
  <si>
    <t>[39. Reconocimientos no retributivos recibidos por la Universidad (reconocimientos de los servicios prestados, felicitaciones, menciones, elogios, otras compensaciones). ] 8. RECOMPENSAS, RECONOCIMIENTOS Y ATENCIÓN A LAS PERSONAS.</t>
  </si>
  <si>
    <t>[40. Beneficios sociales establecidos por la Universidad (Plan de acción social, atención sanitaria, guarderías, premios por jubilación, fomento actividades deportivas y culturales, fondos de pensiones, conciertos con empresas para obtener beneficios,</t>
  </si>
  <si>
    <t>[41. Permisos, licencias, vacaciones y periodos de descanso de los que puede disfrutar. ] 8. RECOMPENSAS, RECONOCIMIENTOS Y ATENCIÓN A LAS PERSONAS.</t>
  </si>
  <si>
    <t>[42. Medidas de conciliación de la vida familiar y laboral que aplica la Universidad (permisos de maternidad o adopción, lactancia, reducciones de jornada por conciliación, premios y reducciones de jornada por situaciones excepcionales). ] 8. RECOMPENSA</t>
  </si>
  <si>
    <t>[43. Se identifica con la actual misión, misión, valores y estrategias de la Universidad.     ] 9. VALORACIÓN GENERAL</t>
  </si>
  <si>
    <t>[44. Nivel general de satisfacción. ] 9. VALORACIÓN GENERAL</t>
  </si>
  <si>
    <t>[45. Grado general de motivación. (En función de las prácticas de gestión que desarrolla la Universidad y que inciden en su motivación: formación y capacitación, promoción, delegación de responsabilidades, participación, comunicación, retribucio</t>
  </si>
  <si>
    <t>[46. Grado de implicación personal con la Universidad. ]  Las siguientes preguntas (45, 46 y 47), debe responderlas según la siguiente escala:    1: Nada motivado o implicado, 2: Poco motivado o implicado, 3: Algo motivado o implicado, 4: Bastante moti</t>
  </si>
  <si>
    <t>[47. Grado de implicación personal con su Servicio/Unidad y puesto de trabajo. ]  Las siguientes preguntas (45, 46 y 47), debe responderlas según la siguiente escala:    1: Nada motivado o implicado, 2: Poco motivado o implicado, 3: Algo motivado o imp</t>
  </si>
  <si>
    <t>[48. Prácticas de comunicación personal de la misión, visión, valores, estrategias (Universidad/Unidad) y objetivos del Servicio/Unidad, equipos o puestos de trabajo. ] 10. EVALUACIÓN DE LA ACCIÓN DEL LIDERAZGO DEL MÁXIMO RESPONSABLE DEL SERVICIO/UN</t>
  </si>
  <si>
    <t>[49. Referente como modelo de actitud y comportamiento en la implantación e impulso de la cultura de la calidad y excelencia en el Servicio/Unidad. ] 10. EVALUACIÓN DE LA ACCIÓN DEL LIDERAZGO DEL MÁXIMO RESPONSABLE DEL SERVICIO/UNIDAD.</t>
  </si>
  <si>
    <t>[50. Prácticas y métodos de organización y distribución del trabajo en el Servicio/Unidad para garantizar la eficacia en la prestación del servicio. ] 10. EVALUACIÓN DE LA ACCIÓN DEL LIDERAZGO DEL MÁXIMO RESPONSABLE DEL SERVICIO/UNIDAD.</t>
  </si>
  <si>
    <t>[51. Actitudes en la comunicación (accesibilidad, escucha activa, valoración de las sugerencias propuestas, capacidad expositiva, generación de confianza persuasiva, transmisión de conocimiento). ] 10. EVALUACIÓN DE LA ACCIÓN DEL LIDERAZGO DEL MÁXIM</t>
  </si>
  <si>
    <t>[52.Actitudes y acciones para delegar y facilitar la autonomía y responsabilidad en el desarrollo del trabajo. ] 10. EVALUACIÓN DE LA ACCIÓN DEL LIDERAZGO DEL MÁXIMO RESPONSABLE DEL SERVICIO/UNIDAD.</t>
  </si>
  <si>
    <t>[53. Actitudes y acciones para motivar y facilitar la participación en las actividades de mejora de los equipos y de las personas. ] 10. EVALUACIÓN DE LA ACCIÓN DEL LIDERAZGO DEL MÁXIMO RESPONSABLE DEL SERVICIO/UNIDAD.</t>
  </si>
  <si>
    <t>[54. Actitudes y acciones para impulsar el trabajo en equipo en el Servicio/Unidad. ] 10. EVALUACIÓN DE LA ACCIÓN DEL LIDERAZGO DEL MÁXIMO RESPONSABLE DEL SERVICIO/UNIDAD.</t>
  </si>
  <si>
    <t>[55. Actitudes y acciones para impulsar la creatividad y la innovación en los procesos y en los servicios prestados. ] 10. EVALUACIÓN DE LA ACCIÓN DEL LIDERAZGO DEL MÁXIMO RESPONSABLE DEL SERVICIO/UNIDAD.</t>
  </si>
  <si>
    <t>[56. Prácticas y acciones para impulsar, apoyar y facilitar la participación de las personas en la formación. ] 10. EVALUACIÓN DE LA ACCIÓN DEL LIDERAZGO DEL MÁXIMO RESPONSABLE DEL SERVICIO/UNIDAD.</t>
  </si>
  <si>
    <t>[57. Acciones de reconocimiento interno por el trabajo realizado y los esfuerzos por la mejora del Servicio/Unidad. ] 10. EVALUACIÓN DE LA ACCIÓN DEL LIDERAZGO DEL MÁXIMO RESPONSABLE DEL SERVICIO/UNIDAD.</t>
  </si>
  <si>
    <t>[58. Prácticas y acciones para fomentar y promover la igualdad de oportunidades, la equidad en la gestión y trato con las personas del Servicio/Unidad. ] 10. EVALUACIÓN DE LA ACCIÓN DEL LIDERAZGO DEL MÁXIMO RESPONSABLE DEL SERVICIO/UNIDAD.</t>
  </si>
  <si>
    <t>[48. Prácticas de comunicación al personal de la Unidad en materia de calidad (sobre desarrollo de programas, proyectos, instrucciones de la Dirección). ] 10. EVALUACIÓN DE LA ACCIÓN DE LA COORDINACIÓN DE LA CALIDAD EN SU UNIDAD.</t>
  </si>
  <si>
    <t>[49. Referente como modelo de actitud y comportamiento en la implantación de la cultura de la calidad y excelencia en la Unidad. ] 10. EVALUACIÓN DE LA ACCIÓN DE LA COORDINACIÓN DE LA CALIDAD EN SU UNIDAD.</t>
  </si>
  <si>
    <t>[50. Prácticas y métodos de organización y coordinación de la actividad que desarrolla la Unidad en materia de calidad (desarrollo de programas, proyectos y sistemas de gestión). ] 10. EVALUACIÓN DE LA ACCIÓN DE LA COORDINACIÓN DE LA CALIDAD EN SU</t>
  </si>
  <si>
    <t>[51. Actitudes y acciones para impulsar la participación de las personas y los equipos de trabajo de la Unidad en materia de calidad (desarrollo de programas, proyectos y sistemas de gestión). ] 10. EVALUACIÓN DE LA ACCIÓN DE LA COORDINACIÓN DE LA CAL</t>
  </si>
  <si>
    <t>[52. Prácticas y métodos de organización, coordinación y comunicación de la documentación generada por la Unidad en materia de calidad (desarrollo de programas, proyectos y sistemas de gestión, informes, memorias de seguimiento). ] 10. EVALUACIÓN D</t>
  </si>
  <si>
    <t>[59. Considera que los objetivos de su Servicio/Unidad están alineados con la misión, visión, valores y Plan Estratégico de la Universidad. ] 11. OPINIÓN GENERAL SOBRE LA INSTITUCIÓN Y  EL SERVICIO/UNIDAD.</t>
  </si>
  <si>
    <t>[60. Considera que en su Servicio/Unidad está implantada la orientación al cliente (prestar un servicio de calidad a los usuarios). ] 11. OPINIÓN GENERAL SOBRE LA INSTITUCIÓN Y  EL SERVICIO/UNIDAD.</t>
  </si>
  <si>
    <t>[61. Considera que el sistema de gestión de calidad aplicado en su Servicio/Unidad está contribuyendo a la mejora continua en la prestación de servicios. ] 11. OPINIÓN GENERAL SOBRE LA INSTITUCIÓN Y  EL SERVICIO/UNIDAD.</t>
  </si>
  <si>
    <t>[62. Considera que el Gobierno y la Dirección de la Universidad impulsa la consecución de la misión, misión, valores y las estrategias. ] 11. OPINIÓN GENERAL SOBRE LA INSTITUCIÓN Y  EL SERVICIO/UNIDAD.</t>
  </si>
  <si>
    <t>[63. Considera que en la Universidad se promueve la calidad y la excelencia como objetivo institucional. ] 11. OPINIÓN GENERAL SOBRE LA INSTITUCIÓN Y  EL SERVICIO/UNIDAD.</t>
  </si>
  <si>
    <t>[64. Considera que en la Universidad se fomentan valores de comportamiento ético y de transparencia y se actúa conforme a estos. ] 11. OPINIÓN GENERAL SOBRE LA INSTITUCIÓN Y  EL SERVICIO/UNIDAD.</t>
  </si>
  <si>
    <t>[65. Considera que en la Universidad se desarrollan actitudes, valores y actuaciones de responsabilidad social (protección del medio ambiente, seguridad y prevención, accesibilidad e igualdad). ] 11. OPINIÓN GENERAL SOBRE LA INSTITUCIÓN Y  EL SERVICIO</t>
  </si>
  <si>
    <t>[66. Considera que las preguntas de la encuesta son adecuadas para conocer la percepción de la satisfacción de las personas (respecto al apartado 1 "Cuestionario de satisfacción"). ] 66. Considera que las preguntas de la encuesta son adecuadas para cono</t>
  </si>
  <si>
    <t>RÉGIMEN JURÍDICO</t>
  </si>
  <si>
    <t>Frecuencia</t>
  </si>
  <si>
    <t>Porcentaje</t>
  </si>
  <si>
    <t>Porcentaje válido</t>
  </si>
  <si>
    <t>Porcentaje acumulado</t>
  </si>
  <si>
    <t>Válido</t>
  </si>
  <si>
    <t>TEMPORALIDAD</t>
  </si>
  <si>
    <t>SEXO</t>
  </si>
  <si>
    <t>Servicio de Información, Registro y Administración Electrónica</t>
  </si>
  <si>
    <t>Servicio de Bibliotecas</t>
  </si>
  <si>
    <t>Servicio de Actividades Culturales</t>
  </si>
  <si>
    <t>Unidad de Apoyo Administrativo a Departamentos</t>
  </si>
  <si>
    <t>Unidad Departamental de Apoyo Técnico a Laboratorios</t>
  </si>
  <si>
    <t>Servicio Centrales de Apoyo a la Investigación (CICT y CPEA)</t>
  </si>
  <si>
    <t>Gerencia (solo para Vicegerentes)</t>
  </si>
  <si>
    <t>Servicio de Gestión de la Investigación (SGI, OFIPI y OTRI)</t>
  </si>
  <si>
    <t>Servicio de Personal</t>
  </si>
  <si>
    <t>Señala el Servicio o Unidad Adminisrativa en la que desempeñas el puesto de trabajo:</t>
  </si>
  <si>
    <t>Servicio de Personal (Unidad de Conserjerías)</t>
  </si>
  <si>
    <t>Unidad de Prevención de Riesgos Laborales, Medioambiente y Sostenibilidad</t>
  </si>
  <si>
    <t>Servicio de Gestión Académica</t>
  </si>
  <si>
    <t>Servicio de Gestión de las Enseñanzas</t>
  </si>
  <si>
    <t>Servicio de Atención y Ayudas al Estudiante</t>
  </si>
  <si>
    <t>Centro de Estudios Avanzado en Lenguas Modernas</t>
  </si>
  <si>
    <t>Institutos y Centros de Investigación</t>
  </si>
  <si>
    <t>Unidad de Apoyo a Órganos de Gobierno e Institucionales: Gabinete de Comunicación y Proyección Institucional/Servicio</t>
  </si>
  <si>
    <t>Servicio de Obras, Mantenimiento y Vigilancia de Instalaciones.</t>
  </si>
  <si>
    <t>NS/NC</t>
  </si>
  <si>
    <t>Recuento</t>
  </si>
  <si>
    <t>[Conocimiento proporcionado sobre las funciones y responsabilidades del puesto de trabajo que desempeña] Indica tu nivel de satisfacción con respecto a las siguientes cuestiones:</t>
  </si>
  <si>
    <t>[Asignación de los objetivos que tiene que lograr en el desempeño de su puesto de trabajo.] Indica tu nivel de satisfacción con respecto a las siguientes cuestiones:</t>
  </si>
  <si>
    <t>[Disponibilidad de documentos y métodos para realizar su trabajo con eficacia (mecanismos de búsqueda de información, manuales y guías de procesos de su Unidad).] Indica tu nivel de satisfacción con respecto a las siguientes cuestiones:</t>
  </si>
  <si>
    <t>[Posibilidad de aplicar nuevas ideas en el desempeño de su puesto de trabajo (creatividad e innovación)] Indica tu nivel de satisfacción con respecto a las siguientes cuestiones:</t>
  </si>
  <si>
    <t>[ Posibilidad de desempeñar las funciones del puesto de trabajo con autonomía y responsabilidad propia.] Indica tu nivel de satisfacción con respecto a las siguientes cuestiones:</t>
  </si>
  <si>
    <t>[Posibilidad de aplicar los conocimientos, capacidades y habilidades requeridas para el desempeño de su puesto de trabajo] Indica tu nivel de satisfacción con respecto a las siguientes cuestiones:</t>
  </si>
  <si>
    <t>[Ajuste entre el volumen de trabajo asignado y el tiempo disponible para realizarlo] Indica tu nivel de satisfacción con respecto a las siguientes cuestiones:</t>
  </si>
  <si>
    <t>[Desarrollo de la prevención de riesgos laborales en relación con su puesto de trabajo (información y formación sobre los riesgos, medidas de prevención adoptadas, equipos de protección individual, medidas de emergencia, etc.] Indica tu nivel de sati</t>
  </si>
  <si>
    <t>[Condiciones físicas del lugar de trabajo (ventilación, temperatura, luminosidad, espacio para trabajar, etc.] Indica tu nivel de satisfacción con respecto a las siguientes cuestiones:</t>
  </si>
  <si>
    <t>[Recursos de equipamiento, materiales y tecnológicos (despacho, suministros de oficina, medios para la comunicación, etc.)] Indica tu nivel de satisfacción con respecto a las siguientes cuestiones:</t>
  </si>
  <si>
    <t>[Recursos informáticos para el desempeño del puesto de trabajo. ] Indica tu nivel de satisfacción con respecto a las siguientes cuestiones:</t>
  </si>
  <si>
    <t>[Organización y distribución horaria de la jornada de trabajo que realiza] Indica tu nivel de satisfacción con respecto a las siguientes cuestiones:</t>
  </si>
  <si>
    <t>[Posibilidad de participar en la asignación de los objetivos que ha de obtener en el puesto de trabajo] Indica tu nivel de satisfacción con respecto a las siguientes cuestiones:</t>
  </si>
  <si>
    <t>[Posibilidad de participar en las decisiones que afectan al desempeño de su puesto de trabajo] Indica tu nivel de satisfacción con respecto a las siguientes cuestiones:</t>
  </si>
  <si>
    <t>[Posibilidad para realizar propuestas de mejora sobre el funcionamiento de la Unidad] Indica tu nivel de satisfacción con respecto a las siguientes cuestiones:</t>
  </si>
  <si>
    <t>[Posibilidad de participar en la identificación de las necesidades de formación para el desempeño del puesto de trabajo] Indica tu nivel de satisfacción con respecto a las siguientes cuestiones:</t>
  </si>
  <si>
    <t>[Facilidades y recursos proporcionados por la Universidad para participar en acciones formativas] Indica tu nivel de satisfacción con respecto a las siguientes cuestiones:</t>
  </si>
  <si>
    <t>[Adecuación de la oferta formativa para el desarrollo y la promoción profesional] Indica tu nivel de satisfacción con respecto a las siguientes cuestiones:</t>
  </si>
  <si>
    <t>[Adecuación de la oferta formativa específica para el desempeño del puesto de trabajo] Indica tu nivel de satisfacción con respecto a las siguientes cuestiones:</t>
  </si>
  <si>
    <t>[Aprendizaje obtenido en las acciones formativas en las que ha participado] Indica tu nivel de satisfacción con respecto a las siguientes cuestiones:</t>
  </si>
  <si>
    <t>[ Utilidad de la formación recibida para el desempeño del puesto de trabajo.] Indica tu nivel de satisfacción con respecto a las siguientes cuestiones:</t>
  </si>
  <si>
    <t>[Los métodos aplicados para evaluar el nivel de desempeño y de competencias en el puesto de trabajo] Indica tu nivel de satisfacción con respecto a las siguientes cuestiones:</t>
  </si>
  <si>
    <t>[Grado de cooperación, apoyo y desarrollo del trabajo en equipo en su Unidad] Indica tu nivel de satisfacción en relación a las siguientes cuestiones:</t>
  </si>
  <si>
    <t>[Grado en el que se comparte los conocimientos entre las personas de la Unidad] Indica tu nivel de satisfacción en relación a las siguientes cuestiones:</t>
  </si>
  <si>
    <t>[Adecuación de la comunicación interna a las necesidades y estructura de la Unidad] Indica tu nivel de satisfacción en relación a las siguientes cuestiones:</t>
  </si>
  <si>
    <t>[Eficacia de los canales, medios y métodos utilizados para la comunicación en la Unidad] Indica tu nivel de satisfacción en relación a las siguientes cuestiones:</t>
  </si>
  <si>
    <t>[Fluidez de la comunicación con los responsables de la Unidad] Indica tu nivel de satisfacción en relación a las siguientes cuestiones:</t>
  </si>
  <si>
    <t>[Fluidez de la comunicación entre las personas que trabajan en la Unidad] Indica tu nivel de satisfacción en relación a las siguientes cuestiones:</t>
  </si>
  <si>
    <t>[Adecuación de la información institucional que le proporciona la Universidad] Indica tu nivel de satisfacción en relación a las siguientes cuestiones:</t>
  </si>
  <si>
    <t>[Posibilidades que ofrece la Universidad para la promoción a un grupo de titulación o puesto de trabajo] Indica tu nivle de satisfacción en relación a las siguientes cuestiones:</t>
  </si>
  <si>
    <t>[Posibilidades que ofrece la Universidad para el desarrollo y mejora profesional en el puesto de trabajo que desempeña] Indica tu nivle de satisfacción en relación a las siguientes cuestiones:</t>
  </si>
  <si>
    <t>[Posibilidades de promoción profesional desde su incorporación a la Universidad.] Indica tu nivle de satisfacción en relación a las siguientes cuestiones:</t>
  </si>
  <si>
    <t>[Facilidades y apoyos proporcionados por la Universidad para la promoción profesional] Indica tu nivle de satisfacción en relación a las siguientes cuestiones:</t>
  </si>
  <si>
    <t>[Garantías de equidad e igualdad de oportunidades en los procesos selectivos internos en los que ha participado] Indica tu nivle de satisfacción en relación a las siguientes cuestiones:</t>
  </si>
  <si>
    <t>[Retribuciones percibidas por las funciones realizadas en su puesto de trabajo] Indica tu nivel de satisfacción en relación a las siguientes cuestiones:</t>
  </si>
  <si>
    <t>[Retribuciones percibidas en su puesto de trabajo comparadas con las retribuciones del resto de puestos de trabajo de la Universidad.] Indica tu nivel de satisfacción en relación a las siguientes cuestiones:</t>
  </si>
  <si>
    <t>[Retribuciones percibidas en su puesto de trabajo comparadas con las retribuciones de puestos similares de otras administraciones públicas] Indica tu nivel de satisfacción en relación a las siguientes cuestiones:</t>
  </si>
  <si>
    <t>[Reconocimientos no retributivos recibidos en la Unidad (felicitaciones, menciones, elogios, otras compensaciones).] Indica tu nivel de satisfacción en relación a las siguientes cuestiones:</t>
  </si>
  <si>
    <t>[Reconocimientos no retributivos recibidos por la Universidad (reconocimientos de los servicios prestados, felicitaciones, menciones, elogios, compensaciones no monetarias, etc.).] Indica tu nivel de satisfacción en relación a las siguientes cuestiones:</t>
  </si>
  <si>
    <t>[Beneficios sociales establecidos por la Universidad (Plan de acción social, atención sanitaria, guarderías, premios por jubilación, fomento actividades deportivas y culturales, fondos de pensiones, conciertos con empresas para obtener beneficios, otra</t>
  </si>
  <si>
    <t>[Permisos, licencias, vacaciones y periodos de descanso de los que puede disfrutar.] Indica tu nivel de satisfacción en relación a las siguientes cuestiones:</t>
  </si>
  <si>
    <t>[Medidas de conciliación de la vida familiar y laboral que aplica la Universidad (permisos de maternidad o adopción, lactancia, reducciones de jornada por conciliación, premios y reducciones de jornada por situaciones excepcionales).] Indica tu nivel de</t>
  </si>
  <si>
    <t>[Nivel general de satisfacción.] Indica tu nivel de satisfacción en relación con las siguientes cuestiones:</t>
  </si>
  <si>
    <t>[Grado general de motivación. (En función de las prácticas de gestión que desarrolla la Universidad y que inciden en su motivación: formación y capacitación, promoción, delegación de responsabilidades, participación, comunicación, retribuciones,</t>
  </si>
  <si>
    <t>[Grado de implicación personal con la Universidad.] Indica tu nivel de satisfacción en relación con las siguientes cuestiones:</t>
  </si>
  <si>
    <t>[Grado de implicación personal con su Servicio/Unidad y puesto de trabajo. ] Indica tu nivel de satisfacción en relación con las siguientes cuestiones:</t>
  </si>
  <si>
    <t>[Se identifica con la actual misión, misión, valores y estrategias de la Universidad] Indica tu nivel de satisfacción en relación con las siguientes cuestiones:</t>
  </si>
  <si>
    <t>[Prácticas de comunicación personal de la misión, visión, valores, estrategias (Universidad/Unidad) y objetivos del Servicio/Unidad, equipos o puestos de trabajo] Indica tu nivel de satisfacción en relación a las siguientes cuestiones:</t>
  </si>
  <si>
    <t>[Referente como modelo de actitud y comportamiento en la implantación e impulso de la cultura de la calidad y excelencia en el Servicio/Unidad] Indica tu nivel de satisfacción en relación a las siguientes cuestiones:</t>
  </si>
  <si>
    <t>[ Prácticas y métodos de organización y distribución del trabajo en el Servicio/Unidad para garantizar la eficacia en la prestación del servicio] Indica tu nivel de satisfacción en relación a las siguientes cuestiones:</t>
  </si>
  <si>
    <t>[Actitudes en la comunicación (accesibilidad, escucha activa, valoración de las sugerencias propuestas, capacidad expositiva, generación de confianza persuasiva, transmisión de conocimiento).] Indica tu nivel de satisfacción en relación a las siguien</t>
  </si>
  <si>
    <t>[Actitudes y acciones para delegar y facilitar la autonomía y responsabilidad en el desarrollo del trabajo] Indica tu nivel de satisfacción en relación a las siguientes cuestiones:</t>
  </si>
  <si>
    <t>[Actitudes y acciones para motivar y facilitar la participación en las actividades de mejora de los equipos y de las personas.] Indica tu nivel de satisfacción en relación a las siguientes cuestiones:</t>
  </si>
  <si>
    <t>[Actitudes y acciones para impulsar el trabajo en equipo en el Servicio/Unidad] Indica tu nivel de satisfacción en relación a las siguientes cuestiones:</t>
  </si>
  <si>
    <t>[Actitudes y acciones para impulsar la creatividad y la innovación en los procesos y en los servicios prestados] Indica tu nivel de satisfacción en relación a las siguientes cuestiones:</t>
  </si>
  <si>
    <t>[Prácticas y acciones para impulsar, apoyar y facilitar la participación de las personas en la formación] Indica tu nivel de satisfacción en relación a las siguientes cuestiones:</t>
  </si>
  <si>
    <t>[ Acciones de reconocimiento interno por el trabajo realizado y los esfuerzos por la mejora del Servicio/Unidad] Indica tu nivel de satisfacción en relación a las siguientes cuestiones:</t>
  </si>
  <si>
    <t>[Prácticas y acciones para fomentar y promover la igualdad de oportunidades, la equidad en la gestión y trato con las personas del Servicio/Unidad] Indica tu nivel de satisfacción en relación a las siguientes cuestiones:</t>
  </si>
  <si>
    <t>[Prácticas de comunicación al personal de la Unidad en materia de calidad (sobre desarrollo de programas, proyectos, instrucciones de la Dirección).] Indica tu nivel de satisfacción en relación a las siguientes cuestiones:</t>
  </si>
  <si>
    <t>[Referente como modelo de actitud y comportamiento en la implantación de la cultura de la calidad y excelencia en la Unidad.] Indica tu nivel de satisfacción en relación a las siguientes cuestiones:</t>
  </si>
  <si>
    <t>[Prácticas y métodos de organización y coordinación de la actividad que desarrolla la Unidad en materia de calidad (desarrollo de programas, proyectos y sistemas de gestión).] Indica tu nivel de satisfacción en relación a las siguientes cuestiones:</t>
  </si>
  <si>
    <t>[Actitudes y acciones para impulsar la participación de las personas y los equipos de trabajo de la Unidad  en materia de calidad (desarrollo de programas, proyectos y sistemas  de gestión).] Indica tu nivel de satisfacción en relación a las siguientes</t>
  </si>
  <si>
    <t>[Prácticas y métodos de organización, coordinación y comunicación de la documentación generada por la Unidad en materia de calidad (desarrollo de programas, proyectos y sistemas de gestión, informes, memorias de seguimiento).] Indica tu nivel de sat</t>
  </si>
  <si>
    <t>[Considera que los objetivos de su Servicio/Unidad están alineados con la misión, visión, valores y Plan Estratégico de la Universidad.] Indica tu nivel de satisfacción en relación a las siguientes cuestiones:</t>
  </si>
  <si>
    <t>[Considera que en su Servicio/Unidad está implantada la orientación al cliente (prestar un servicio de calidad a los usuarios).] Indica tu nivel de satisfacción en relación a las siguientes cuestiones:</t>
  </si>
  <si>
    <t>[Considera que el sistema de gestión de calidad aplicado en su Servicio/Unidad está contribuyendo a la mejora continua en la prestación de servicios.] Indica tu nivel de satisfacción en relación a las siguientes cuestiones:</t>
  </si>
  <si>
    <t>[Considera que el Gobierno y la Dirección de la Universidad impulsa la consecución de la misión, misión, valores y las estrategias. ]</t>
  </si>
  <si>
    <t>[Considera que en la Universidad se promueve la calidad y la excelencia como  objetivo institucional.]</t>
  </si>
  <si>
    <t>[Considera que en la Universidad  se fomentan  valores de comportamiento ético y de transparencia y se actua conforme a estos.]</t>
  </si>
  <si>
    <t>[Considera que en la  Universidad se desarrollan  actitudes, valores y  actuaciones  de  responsabilidad social (protección del medio ambiente, seguridad y prevención, accesibilidad e igualdad).]</t>
  </si>
  <si>
    <t>[Considera que las preguntas de la encuesta son adecuadas para conocer la percepción de la satisfacción de las personas ] Indica tu nivel de satisfacción en relación a la siguiente cuestión:</t>
  </si>
  <si>
    <t>Desviación estándar</t>
  </si>
  <si>
    <t>3a</t>
  </si>
  <si>
    <t>a Existen múltiples modos. Se muestra el valor más pequeño</t>
  </si>
  <si>
    <t>Puedes indicar tu opinión o sugerencia en relación al desempeño del puesto de trabajo:</t>
  </si>
  <si>
    <t>Puedes especificar condiciones a mejorar:</t>
  </si>
  <si>
    <t>Puedes indicar tu opinión o sugerencia en relación a la participación:</t>
  </si>
  <si>
    <t>Puedes indicar tu opinión o sugerencia en relación a la formación/evaluación:</t>
  </si>
  <si>
    <t>Puedes indicar tu opinión o sugerencia en relación a las relaciones internas en tu Unidad:</t>
  </si>
  <si>
    <t>Puedes indicar tu opinión o sugerencia en relación a la comunicación:</t>
  </si>
  <si>
    <t>Puedes indicar tu opinión o sugerencia en relación a la promoción y desarrollo de la carrera:</t>
  </si>
  <si>
    <t>Puedes indicar tu opinión o sugerencia en relación a las recompensas, reconocimientos y atención a las personas:</t>
  </si>
  <si>
    <t>Puedes indicar cualquier cuestión que consideres oportuna en relación al cuestionario de satisfacción:</t>
  </si>
  <si>
    <t>Puedes indicar cualquier cuestión que considere oportuna en relación a la acción de liderazgo:</t>
  </si>
  <si>
    <t>Puedes indicar cualquier cuestión que considere oportuna en ralación a la coordinación de la calidad en su unidad:</t>
  </si>
  <si>
    <t>Puedes indicar cualquier sugerencia o mejora de la encuesta:</t>
  </si>
  <si>
    <t>Servicio de Relaciones Internacionales y Cooperación</t>
  </si>
  <si>
    <t>Deberían estar más claras las funciones de la Unidad Administrativa pues en cada uno de los puestos de este mismo área se atiende específicamente a unos temas sin tener muy claras las funciones propias del puesto</t>
  </si>
  <si>
    <t>deficiente asignación de objetivos por los líderes de la organización. Falta de colaboración en procesos transversales por parte de otras unidades y servicios ya que no tienen objetivos claros supraunidad/supraservicio</t>
  </si>
  <si>
    <t>Demasiada carga para el personal que estamos ya que la universidad es cada vez más grande, y el personal somos los mismos. La carga es mayor.</t>
  </si>
  <si>
    <t>Dependemos de la programación de actividades culturales planificada por el equipo de gobierno, que suele tener en cuenta los procesos necesarios para su gestión, simultaneándose muchas veces y haciendo muy compleja su gestión.</t>
  </si>
  <si>
    <t>disponibilidad y acceso a la información, documentación  disponible y trasparente como anteriormente se venia realizando, organización y distribución de cargas de trabajo excesiva desde hace tiempo y con falta de recurso y personar asignado desempeñando tareas distintas al puesto de la RPT</t>
  </si>
  <si>
    <t>El desempeño del puesto de trabajo requiere de una elevada especificidad de conocimientos, por lo que el reciclaje es continuo; pero también depende mucho de la situación del mercado de trabajo y de las políticas y estrategias que marca la universidad y el sistema universitario. En este sentido, el volumen de trabajo puede ser muy grande y el desempeño del mimo estresante.</t>
  </si>
  <si>
    <t>El personal destinado en el Servicio no es adecuado para el volumen de las tareas a realizar.</t>
  </si>
  <si>
    <t>El personal que, entre otras cosas, trabaja con la resolución de incidencias, las cuales son de carácter fortuito, por tanto no son tareas ni predecibles, ni programadas, esta sujeto a interrupciones en otras tareas/aras de su ámbito laboral , afectando en gran medida al " Ajuste entre el volumen de trabajo asignado y el tiempo disponible para realizarlo". Añadir que estas circunstancias implican también  que tenga que desplazarse por diversos "puntos" de los campus de la UJA (Jaén-Linares Magisterio). Señalando que hay incidencias que afectan en la mayoría de los casos a terceros, lo que implica que la demora, por la causa que sea, en la resolución de las incidencias repercuta en la actividad de la UJA y en el desempeño laboral de terceros. SUGERENCIA evaluar y dimensionar aquellas "areas , unidades, servicios" que trabajan con incidencias.</t>
  </si>
  <si>
    <t>El volumen de trabajo asignado conforme al tiempo disponible está condicionado por la falta de dotacion de un Grupo I (que tras promoción interna podría derivar en un Grupo II) sin cubrir en la estructura del Servicio, y que lastra y sobrecarga el reparto de funciones de los Grupos I/II del Servicio.</t>
  </si>
  <si>
    <t>Es fundamental que se definan las funciones y responsabilidades del puesto de trabajo que desempeñamos. Esto es una fuente de conflictos en nuestro servicio.</t>
  </si>
  <si>
    <t>Es necesario proporcionar la información adecuada respecto a las funciones de cada puesto, las  tareas a realizar y los protocolos, las instrucciones sobre como y donde encontrar la información necesaria para realizar las tareas. La formación especifica es otro pilar fundamental ya que las aplicaciones y los programas que se manejan son muy especificos y carecemos de esa formación.</t>
  </si>
  <si>
    <t>Es un puesto en el que hay demasiado volumen de trabajo para tan poco personal para sacarlo adelante. No hay ningún tipo de formación para ayudarte a incorporarte a un puesto de trabajo con funciones distintas a las que venias realizando anteriormente. La única ayuda para aprender la proporcionan desinteresadamente algún compañero de la misma unidad de trabajo.</t>
  </si>
  <si>
    <t>Existe una gran laguna en toda la universidad en la definición de funciones de los puestos de todo el PTGAS y eso genera muchos problemas. El anterior equipo de Gobierno tenía como objetivo avanzar en este sentido, pero no ha llegado a difundir sus avances.</t>
  </si>
  <si>
    <t>Falta de personal, ya que atendemos la matrícula de 13.000 estudiantes 9 personas.</t>
  </si>
  <si>
    <t>Ilusionado con la nueva perspectiva que se abre tras las elecciones a Rector. Deseando que sea un nuevo camino. Esperanzado.</t>
  </si>
  <si>
    <t>Insatisfacción por el gran volumen de trabajo, responsabilidad y exigencia de plazos</t>
  </si>
  <si>
    <t>Inseguridad en cuanto atrabajo que realizamos, recibiendo desde todos los servicios instrucciones y tareas</t>
  </si>
  <si>
    <t>la ausencia de un catalogo de competencias para el puesto, así como la intervención de servicios ajenos provocan una cierta anarquía en las tareas y escasa implicación en lo que se hace. Se acaba no creyendo en muchas de las cosas que se hacen</t>
  </si>
  <si>
    <t>La carga de trabajo está mal repartida a lo largo del año.</t>
  </si>
  <si>
    <t>La Gerencia debería tener definidas y publicadas las funciones y responsabilidades de todos los puestos de trabajo del colectivo PTGAS.</t>
  </si>
  <si>
    <t>Llegas de nuevas al puesto de trabajo y directamente hay que ponerse a sacar trabajo sin haber recibido ninguna formación, lo que produce frustración y estrés</t>
  </si>
  <si>
    <t>Llevo poco tiempo en el actual puesto de trabajo con lo que todavía no tengo la capacidad para valorar las posibles carencias o mejoras que se puedan hacer.  Lo que sí he observado es que hay puestos en los que el personal tiene muy poca estabilidad, la media de duración suele ser de uno o dos meses, por lo que se está en continuo aprendizaje , e incluso a veces no se cubre, por lo que el trabajo recae en los que están con más estabilidad en su puesto.</t>
  </si>
  <si>
    <t>Maremagnun de líneas estratégicas, pero pocos objetivos claros a nivel institucional Fuerte concentración del trabajo según las épocas.</t>
  </si>
  <si>
    <t>Me siento profundamente insatisfecho con la forma en que se me ha considerado en mi puesto de trabajo habitual (no temporal) durante varios años, ya que siento que no se me ha tenido prácticamente en cuenta para nada. A lo largo de mi tiempo en esta Universidad, he experimentado una falta de reconocimiento y valoración por parte de mis superiores y compañeros. Mis ideas, opiniones y contribuciones han sido constantemente ignoradas o descartadas, lo que ha llevado a una sensación de frustración y desmotivación. Me gustaría que se reconociera mi experiencia, habilidades y dedicación, y tener la oportunidad de participar activamente en proyectos y decisiones relevantes para el buen desarrollo de esta institución. Espero que se pueda establecer un diálogo abierto y constructivo para abordar esta situación y encontrar soluciones que permitan un ambiente laboral más saludable,  justo, equitativo y enriquecedor.</t>
  </si>
  <si>
    <t>Necesidad de un programa informático de gestión de espacios docentes y no docentes, llevamos esperándolo desde el 2011, y es una sugerencia constante de las auditorías interna y externas. Mejora en los equipos informático.</t>
  </si>
  <si>
    <t>Necesitamos más formación relacionada con las nuevas metas y necesidades que se están planteando en el ámbito universitario.-</t>
  </si>
  <si>
    <t>Ninguna posibilidad de participar en las decisiones de asignación de funciones por parte de otros servicios.</t>
  </si>
  <si>
    <t>No existe un catálogo de funciones ni competencias de los puestos de trabajo lo que provoca muchos problemas y dificulta la asignación de tareas y trabajo al personal. Estos problemas producen desgaste y sobrecarga en el trabajo diario que derivan en realización de trabajo fuera de la jornada laboral.</t>
  </si>
  <si>
    <t>No existe una formación específica para el puesto. Falta de reuniones de objetivos/seguimiento/planificación/proyectos.</t>
  </si>
  <si>
    <t>No se me ha proporcionado ninguna formación por parte de la UJA, aunque la solicite</t>
  </si>
  <si>
    <t>No tenemos asignadas funciones, dependen del equipo de gobierno en ese momento. Los servicios descargan actuaciones que les corresponde solo porque el presidente o firmante es el cargo. A veces la carga de trabajo es superior al horario y cómo debe terminarse se hacen horas de más imposible de recuperar porque sino vas, nadie te sustituye</t>
  </si>
  <si>
    <t>Respecto al ajuste de volumen de trabajo asignado: En realidad el volumen de trabajo surge de las peticiones de los usuarios y de imponderables de todo tipo que interfieren en la actividad prevista. No obstante recomiendo al encuestador su personamiento en el servicio para tener una visión más real del desempeño.</t>
  </si>
  <si>
    <t>Se debería tener más en cuenta la opinión o sugerencias de los trabajadores.</t>
  </si>
  <si>
    <t>Se necesita más personal para poder llevar a cabo nuestras responsabilidades. Algo que llevamos años reclamando a la Gerencia de la UJA</t>
  </si>
  <si>
    <t>Se produce una mala gestión del tiempo puesto que, por las costumbres que tenemos, se producen infinidad de interrupciones a lo largo de la jornada. Por ello, considero que se debería implantar una cultura de trabajo que evite esta cuestión, estableciendo canales para las consultas que minimicen las interrupciones.</t>
  </si>
  <si>
    <t>Siempre favorecerán tener en cuenta las medidas de igualdad y equidad.</t>
  </si>
  <si>
    <t>aire acondicionado mal ajustado</t>
  </si>
  <si>
    <t>Alta temperatura en verano y no hay ni aire acondicionado ni ventiladores.</t>
  </si>
  <si>
    <t>Con la construcción del nuevo edificio hay muchísimo ruido. Por otra parte, la maquina de aire que tenemos es de las antiguas y también hace mucho ruido, hay veces que no escuchamos ni lo que hablamos entre nosotros, tenemos que alzar mucho la voz.</t>
  </si>
  <si>
    <t>Dependencia con mal aislamiento del exterior (todo el perímetro del servicio son ventanas), que eleva mucho la temperatura interior en verano (30 grados), lo cual dificulta el trabajo en condiciones óptimas de temperatura, incluso con aire acondicionado.</t>
  </si>
  <si>
    <t>Durante los últimos años hemos tenido problemas para la dotación de equipos informáticos adecuados para las gestión de actividades culturales, tampoco hemos tenido dotación de impresora/escáner durante meses. Por otro lado, necesitamos la dotación de una plataforma/herramienta informática para la gestión de actividades culturales y cursos/talleres. Además necesitaríamos que se reconozca el ingente nº de horas extraordinarias que tenemos que hacer para atender las actividades culturales y analizar fórmulas para su compensación, ya que a lo largo del curso nos es imposible recuperarlas</t>
  </si>
  <si>
    <t>El programa informático con el que trabajamos fundamentalmente da muchos errores y se colapsa en épocas de más trabajo.</t>
  </si>
  <si>
    <t>El ruido es un factor de disconfort, ya que al abrir las ventanas para ventilar y oxigenar el despacho, el ruido de las sopladoras de hojas y de mantenimiento es muy alto.</t>
  </si>
  <si>
    <t>En algunos edificios de aulas hay mucho ruido, por ejemplo edif. B4, generando malestar en los trabajadores/as, como dolores de cabeza, o falta de concentración.</t>
  </si>
  <si>
    <t>En cuanto a la distribución y organización horaria de la jornada laboral, una idea para mejorar más aún la conciliación de la vida familiar, sería que la franja horaria flexible fuese hasta las 9.30 para la entrada y a partir de las 13.30 para la salida, exigiéndose el cumplimiento de una jornada obligatoria de 5 horas diarias distribuidas según las necesidades de cada empleado (por ejemplo 9.30-14.30, 9.15-14.15  ó 8.30 a 13.30 ), con lo que ayudaría a la entrada o salida de los hijos de los centros escolares.  En cuanto a las condiciones físicas del lugar de trabajo, los espacios diáfanos del área económica están masificados (muchas personas trabajando en un espacio limitado), de tal manera que algunas veces el ruido ambiental hace difícil la concentración para la realización de algunas tareas.</t>
  </si>
  <si>
    <t>En verano las temperaturas son insoportables pues el aire acondicionado en la planta primera del Aula Magna no funciona correctamente y en mi dependencia la temperatura es elevada.</t>
  </si>
  <si>
    <t>Estamos 6 personas hacinadas en una dependencia reducida y otras 4 más en la dependencia contigua.  El aire acondicionado es centralizado y muy dificil de gestionar para que todos estemos a gusto. Las ventanas no se pueden abrir por el ruido insoportable de la carretera. El estar tanta gente afecta al rendimiento por la gran cantidad de visitas de usuarios y provedores y llamadas telefónicas que se producen al cabo del día.</t>
  </si>
  <si>
    <t>Incorporar algún compañero nuevo a la unidad que ayude a sacar el trabajo adelante en menor tiempo y con mayor eficacia. Formación necesaria desde el primer momento para adaptarse lo mejor posible a un nuevo puesto de trabajo con funciones distintas a las realizadas anteriormente.</t>
  </si>
  <si>
    <t>La calefacción en invierno</t>
  </si>
  <si>
    <t>La ventilación es deficiente, lo que resulta en un ambiente cargado y poco propicio para el bienestar y la salud. La falta de luz natural es otro aspecto que afecta negativamente al estado de ánimo y energía durante el día. Con las ventanas abiertas, el calor, el frío o el ruido de los coches no permite la concentración y genera conflicto entre los compañeros. Considero que es fundamental que se tomen medidas para mejorar estas condiciones, garantizando un entorno de trabajo más adecuado y favorable.</t>
  </si>
  <si>
    <t>los recursos informáticos se han quedado tan obsoletos que acaba resultando dramático arrancar el PC cada día. Se opta por dejarlo encencido.</t>
  </si>
  <si>
    <t>Mas limpieza ventanas y lamas y fumigacion... Arañas y mosquitos</t>
  </si>
  <si>
    <t>Me gustaría tener una mesa má amplia. He tenido que hacer una chapuza para poder trabajar, ya que la mesa, que no era tal, me impedia ver la pantalla del ordenador bien, tengo plesbicia.</t>
  </si>
  <si>
    <t>Mejorar las medidas relacionadas con problemas de personal por parte del Servicio de Prevención de Riesgos Laborales ya que actualmente son prácticamente inexistentes y poco efectivas. Mejoras las evaluaciones de prevención de riesgos laborales,  en algunas ocasiones los riesgos ya se han materializado y no se gestionan adecuadamente.</t>
  </si>
  <si>
    <t>Necesidad de instalaciones más adecuadas y enfocadas a las necesidades de las diferentes Secciones del Servicio. Ubicación en edificio administrativo y no en un aulario</t>
  </si>
  <si>
    <t>Necesidad de realizar tareas laborales fuera del horario laboral, en el despacho o en casa.</t>
  </si>
  <si>
    <t>Necesitamos más medios técnicos, telemáticos e informáticos para las nuevas necesidades que se nos plantean en la universidad.-</t>
  </si>
  <si>
    <t>No consigo digerir un sistema de control de presencia riguroso que parece reflejar desconfianza de la Organización hacia el trabajador (algo que no merezco). La actividad desarrollada fuera de la jornada laboral vía VPN no es tenida en consideración.</t>
  </si>
  <si>
    <t>No entiendo como la Universidad no ha puesto en marcha un Sistema de teletrabajo cuando está funcionando en todas las administraciones públicas.  Me parece totalmente injusto e incomprensible</t>
  </si>
  <si>
    <t>No hay posibilidad de trabajo a distancia.</t>
  </si>
  <si>
    <t>No he recibido información y formación sobre la prevención de riesgos laborales.</t>
  </si>
  <si>
    <t>No se facilita ni la información ni la formación específica para el puesto concreto situado muy cerca de los laboratorios, con los riesgos que en ellos existen.</t>
  </si>
  <si>
    <t>No se ha hecho ni un simulacro de incendios ni de ningún tipo. No se pueden apenas abrir las ventanas o entran muchos insectos (sobre todo avispas) o pelo de gato. Los aparatos de ventilación hacen mucho ruido.   En cuanto a equipamiento, todo el personal atendiendo a la digitalización de los procesos, deberían contar con 2 monitores en condiciones si lo solicitan (ahora es una odisea que te proporcionen uno, que encima suele ser muy antiguo, desactualizado y sin adaptador propio para la CPU que tenemos). En puestos sin atención al público, debería empezar ya a implementarse el teletrabajo.</t>
  </si>
  <si>
    <t>Por la ubicación física (justo encima de las instalaciones del Servicio de Mantenimiento) y los espacios que hay alrededor del edificio, son continuas las situaciones de ruidos que dificultan la concentración y, en ocasiones, hacen casi imposible hablar por teléfono.</t>
  </si>
  <si>
    <t>respecto a riesgos laborales se echa en falta curso de formacion en la parte electrica</t>
  </si>
  <si>
    <t>Se debería  instalar aire acondicionado ya que son las únicas dependencias con trabajadores(taller de mantenimiento) que no hay.</t>
  </si>
  <si>
    <t>Se debería poner en marcha el trabajo a distancia.</t>
  </si>
  <si>
    <t>Se deberían mejorar los ordenadores, están ya un poco obsoletos y van demasiado lentos. Además para el trabajo multitarea, sería necesario contar ya con sistemas de doble pantalla para poder trabajar con una mayor eficacia y eficiencia. En cuanto a los sistemas de calefacción y refrigeración de las oficinas del Servicio de Deportes, estos son muy ruidosos y poco efectivos además de estar colocados en lugares que pueden provocar efectos negativos en nuestra salud.</t>
  </si>
  <si>
    <t>seguimos teniendo mucho ruido en la oficina, muchas personas hablando por telefono al mismo tiempo o entre compañeros que no permite trabajar en buenas condiciones. Panelar los puestos de trabajo ayudaria mucho.  El aire acondicionado no tiene deficiencias: hay climatizacion en 4 zonas, pero no tenemos 4 zonas cerradas, minimamente deberian estar cortadas al menos por una cortina. Las temperaturas que se pide en una zona, al no estar separadas, hace que se mezclen las temperaturas que se piden en cada zona y no se obtiene temperaturas diferenciadas para cada zona.</t>
  </si>
  <si>
    <t>Aunque existen formularios de mejora, creo que falta proactividad en la mejora continua.</t>
  </si>
  <si>
    <t>Aunque se dispone de la posibilidad de realizar propuestas de mejora sobre la organización de la unidad/servicio, no obstante esas propuestas caen en "saco roto" cuando existen otros intereses que interfieren en la pura gestión del servicio.</t>
  </si>
  <si>
    <t>Considero que la participación es un factor muy positivo, máxime cuando es un aspecto que se potencia a gran escala</t>
  </si>
  <si>
    <t>Creación de grupos de trabajo en horarios laborales  y no en distintos al laboral.-</t>
  </si>
  <si>
    <t>Dependemos constantemente de la organización y planificación del equipo de gobierno</t>
  </si>
  <si>
    <t>En la mayoría de los casos no se nos consulta nada, las decisiones nos vienen dadas y nos genera más fatiga en el trabajo</t>
  </si>
  <si>
    <t>Mi participación en los objetivos de mi Unidad habitual es mínima y se me ha prestado escasa atención cuando he intentado proponer mejoras en su funcionamiento. Considero que es esencial fomentar un ambiente de trabajo colaborativo en el que se valore la opinión de todos los miembros del equipo, ya que esto no solo impulsaría la eficiencia y la productividad, sino que también mejoraría la satisfacción y compromiso con la Universidad.</t>
  </si>
  <si>
    <t>Normalmente no puedo realizar propuestas de mejora, pues no tengo tiempo para implementarlas</t>
  </si>
  <si>
    <t>Para que las propuestas de mejora sean ejecutadas es preciso dotación de medios personales</t>
  </si>
  <si>
    <t>Se agradece tener la oportunidad para participar en las propuestas de mejora continua.</t>
  </si>
  <si>
    <t>se ha perdido ultimamente mucho la comunicacion en el servicio y la participacion en toma de decisiones</t>
  </si>
  <si>
    <t>Se pueden hacer propuestas pero no son tenidas en cuenta.</t>
  </si>
  <si>
    <t>A pesar de no existir muchos cursos que estén adecuados expresamente a mi puesto, he considerado un 5 en la pregunta con respecto a la utilidad de los cursos recibidos, ya que solamente hago los pocos cursos que me parecen necesarios para el desempeño de mi trabajo, y normalmente son buenos y prácticos.</t>
  </si>
  <si>
    <t>Adecuación de la oferta formativa para el desarrollo y la promoción profesional: No sirve de nada hacer cursos ya que luego no puntúan en los concursos.  Los métodos aplicados para evaluar el nivel de desempeño y de competencias en el puesto de trabajo: Da igual los cursos y el desempeño mejor o peor que realices, al final todos cobramos igual. Los responsables se deberían de implicar en realizar correctamente la evaluación del desempeño y que parte de la productividad vaya en función de ello.</t>
  </si>
  <si>
    <t>Creo que la formación que se ofrece desde la universidad es una formación transversal, para todo el personal. Consideraría importante que se ofreciera formación especifica atendiendo al puesto desempeñado</t>
  </si>
  <si>
    <t>El método actual aplicado por la universidad para la valoración del desempeño no es ni riguroso, ni efectivo. No es lógico que todo el PTGAS tenga una valoración positiva en una institución de este tamaño.</t>
  </si>
  <si>
    <t>Falta formación específica para el puesto.</t>
  </si>
  <si>
    <t>Habitualmente no disponemos de mucho tiempo para dedicarlo a la necesaria formación para el desempeño de nuestro trabajo</t>
  </si>
  <si>
    <t>La formación se ofrece de manera encorsetada al área mientras, puesto que en algunos puestos se tienen necesidades específicas que no son accesibles para ese área</t>
  </si>
  <si>
    <t>La institución debería definir y aplicar un método más rigurosos para evaluar el nivel de desempeño y de competencias en el puesto de trabajo. Dicho método debería ser transversal o válido para todos los servicios. Por otra parte, dicha valoración no sólo debería ser apta/no apta, sino que podría existir un mayor nº de  posibilidades.</t>
  </si>
  <si>
    <t>La respuesta sobre las peticiones de cursos especificos tardan mucho y la mayoría de los cursos ofrecidos no se adecuan a las necesidades del servicio.</t>
  </si>
  <si>
    <t>La valoración del desempeño del puesto de trabajo que se realiza en la Universidad es un café para todos que tiene otros objetivos diferentes a una evaluación real,  por lo que la hace poco fiable. Además, desconozco si este año el resto de Servicios de la Universidad disponen de la última valoración de desempeño realizada pero a día de hoy el Servicio de Informática no dispone de ella.</t>
  </si>
  <si>
    <t>Las acciones formativas específicas no se suelen autorizar porque las personas interesadas pueden ser solo 1 ó 2 y se consideran demasiado caras o poco "rentables", al tener que ser impartidas fuera de la UJA</t>
  </si>
  <si>
    <t>Llevamos años demandando la formación en idiomas dentro del horario laboral. Se hacen otro tipo de formaciones que creemos menos imprescindibles para el puesto de trabajo sin ningún problema, pero para la de idiomas o se hace fuera del horario laboral o se tiene que hacer a costa de nuestras horas de asuntos particulares.</t>
  </si>
  <si>
    <t>Me encuentro algo insatisfecho con la formación técnica recibida en mi Unidad, ya que se ha limitado en gran medida a un área técnica muy concreta de mi puesto de trabajo, dejando otras áreas sin cubrir. Si bien reconozco la importancia de adquirir conocimientos específicos en mi campo, considero que es fundamental ampliar mi conjunto de habilidades y conocimientos en áreas técnicas relacionadas. Mi rol dentro de mi Unidad habitual es muy ambiguo y no está nada definido. Esto me general cierto malestar. Me gustaría tener una visión más integral de mi rol y estar preparado para enfrentar desafíos más diversos.  Por otra parte, estoy muy satisfecho con la formación que se nos proporciona en áreas de conocimiento diversas relacionadas con las "soft skills" (habilidades blandas), como son habilidades interpersonales, liderazgo, gestión del estrés, resolución de conflictos, etc.</t>
  </si>
  <si>
    <t>Me han negado la realización de cursos de formación por el volumen de trabajo. Ya solo realizo la formación necesaria y obligatoria</t>
  </si>
  <si>
    <t>Me refiero a las acciones formativas externas. Las acciones internas son NS/NC</t>
  </si>
  <si>
    <t>No hay cursos específicos sobre las tareas que realizamos. Los cursos de desarrollo personal están muy bien a nivel personal y, evidentemente, al estar bien, se puede realizar mejor el trabajo. Pero necesitamos cursos específicos y centrados en nuestro trabajo.</t>
  </si>
  <si>
    <t>No recibimos prácticamente  formación.</t>
  </si>
  <si>
    <t>No sé cómo se evalúa mi desempeño ni las competencias necesarias para hacerlo.</t>
  </si>
  <si>
    <t>Realización de cursos de formación en el "horario laboral" y no en "no laboral", que te permitan disfrutar  de tu derecho a la  conciliación familiar .-</t>
  </si>
  <si>
    <t>Se deberían dar cursos de idiomas en horario laboral, igual que para otros sectores. No tiene sentido que se ofrezcan cursos de idiomas para mejorar aspectos laborales fuera del horario de trabajo, obligando al empleado a utilizar su tiempo de descanso en pro de mejorar aptitudes laborales.</t>
  </si>
  <si>
    <t>Alguna persona de las que formamos este servicio es bastante reacia a compartir información útil  con los demás.</t>
  </si>
  <si>
    <t>Aunque existe un conflicto grave en el Servicio, la mayoría del personal del Servicio colabora y coopera en el desarrollo del trabajo.</t>
  </si>
  <si>
    <t>El grado de cooperación depende de la persona.  No es posible una valoración global, y la media induciría a error debido a la dispersión</t>
  </si>
  <si>
    <t>El grado de cooperación depende en gran medida de la voluntad de las personas. Esta cooperación entiendo que debería de estar mejor recogida y estructurada dentro de las unidades y servicios.</t>
  </si>
  <si>
    <t>En general, de forma mayoritaria, hay un buen clima de trabajo colaborativo en el Servicio. En algunos casos, excepcional. No obstante, cabe señalar que desde hace tiempo se han producido algunos comportamientos y actitudes reprobables que, ante la inacción de la Institución, han causado un  grave deterioro del clima laboral , afectando muy seriamente a la salud de otros compañeros. Sugiero a la Gerencia y/o Inspección de Servicios actuar con mayor celeridad ante estas situaciones a fin de evitar males mayores.</t>
  </si>
  <si>
    <t>En los departamentos tienes que buscarte muchas veces la vida por tu cuenta.</t>
  </si>
  <si>
    <t>En mi opinión, es más que evidente que existe una dinámica en la que el apoyo y la cooperación, así como la compartición de conocimientos, circulan exclusivamente entre un "grupo de favoritos", dejando fuera de esa red de intercambio a aquellas personas que no pertenecemos al "grupo de privilegiados" o "superdotados". Esta situación genera desigualdad y dificulta el crecimiento profesional de algunas personas, entre las que me incluyo. Espero que se establezca un ambiente de trabajo menos sectario, y más inclusivo y colaborativo, en el que se fomente la igualdad de oportunidades y se promueva la compartición de conocimientos entre todos los miembros de la Unidad.</t>
  </si>
  <si>
    <t>entre los técnicos de mantenimiento se sigue compartiendo información mediante herramientas de whassap y Google , si bien son unidad técnica se ha perdido el acceso a la documentación que anteriormente si se disponía</t>
  </si>
  <si>
    <t>Existe un conflicto muy grave y focalizado en el Servicio, pero no sería justo determinar por ello que, entre el resto de personal del Servicio no hay colaboración, cooperación y buenas relaciones.</t>
  </si>
  <si>
    <t>Falta transferencia de información/conocimiento a todos los niveles. No existe un Wiki o reporitorio interno compartido (similar a la FAQ de Informática, pero de uso interno).</t>
  </si>
  <si>
    <t>Hay que mejorarlo, conseguir que la comunicación sea más fluida. Utilizar herramientas que permitan acceder a la información en cualquier momento. sobre todo para las personas que nos encontramos en horario de tarde, la información es deficiente</t>
  </si>
  <si>
    <t>las relaciones laborales no son buenas, en mi opinión, cuando haya una buena relación entre los jefes, habrá mejor relación entre los de abajo</t>
  </si>
  <si>
    <t>Las relaciones son bastante buenas</t>
  </si>
  <si>
    <t>No hay documentación disponible, sin embargo la disposición y apoyo de los compañeros es muy buena.</t>
  </si>
  <si>
    <t>No soy una unidad, soy un "solo"</t>
  </si>
  <si>
    <t>No todos los miembros del Servicio están receptivos a compartir y gestionar adecuadamente las relaciones internas de trabajo</t>
  </si>
  <si>
    <t>A mi parecer, los canales de comunicación dentro de mi Unidad de trabajo son poco eficaces y fluidos. A penas tengo reuniones o interacciones directas con la persona responsable de mi Unidad para comentar o explicar detalles de mi trabajo. En aquellos casos en los que existen canales de comunicación establecidos, resultan excesivamente en farragosos y de difícil acceso. A penas conozco lo que hacen algunos miembros de la Unidad. Esta falta de eficiencia en la comunicación dificulta la colaboración y la coordinación entre los miembros de la Unidad. Es muy importante establecer canales de comunicación claros, directos y accesibles, que permitan una transmisión ágil y efectiva de información.</t>
  </si>
  <si>
    <t>Al tratarse de un Servicio pequeño en el que todos estamos en la misma ubicación, la comunicación es directa y fluida.</t>
  </si>
  <si>
    <t>desde hace años se necesita un protocolo de comunicacion entre 1er y 2º nivel de atención, otra cosa que ha generado muchos conflictos. Seguimos esperandolo.</t>
  </si>
  <si>
    <t>la falta de comunicación o la mala comunicación entre trabajadores no es tanto por los medios sino por la desidia de los mismos.</t>
  </si>
  <si>
    <t>la fluidez de la comunicación se hace mayormente entre el personal técnico de mantenimiento</t>
  </si>
  <si>
    <t>Mi único contacto es con el jefe de servicio, que si está siempre disponible a mis necesidades o problemas.</t>
  </si>
  <si>
    <t>Nada que aportar</t>
  </si>
  <si>
    <t>Necesidad de mejorar los canales de comunicación entre los servicios y unidades. Dispersión de aplicaciones para realizar la misma función: murphy, tickets, correo electrónico, exceso de formularios web... etc.</t>
  </si>
  <si>
    <t>No existen reuniones para explicar los proyectos de todo el servicio. Tenemos una herramienta para gestionarlos, pero no existe un visión global. Tampoco hay reuniones de coordinación de proyectos que afectan a varias unidades y por tanto la planificación es deficiente.</t>
  </si>
  <si>
    <t>No se puede prentender que toda la información institucional venga en apartados del boletín, cuando la mayor parte de las veces incluye información que no incumbe al PAS y cuando sí interesa esté entremezclada con otra que no... Si se pretende utilizar el boletín como medio para compartir toda la información, al menos debería dividirse en apartados de "Jornadas, eventos, etc" y otro con información importante para el sector.</t>
  </si>
  <si>
    <t>Se debe de mejorar las comunicaciones relacionadas con la provisión de puestos de trabajo por incapacidades laborales por parte del Servicio de Personal puesto que esto repercute en la realización de una planificación adecuada para la incorporación del nuevo personal.</t>
  </si>
  <si>
    <t>Considero importante que en las convocatorias aparezca el tiempo de desarrollo de la prueba, pues no suele aparecer especificado</t>
  </si>
  <si>
    <t>Considero que en la promoción internas (concurso-oposición) la antigüedad no debería estar topada.</t>
  </si>
  <si>
    <t>Da la sensación de que las promociones internas persiguen dificultar y bloquear el acceso a grupos superiores, en lugar de promoverlos. Procesos eternos, temarios excesivos, nivel de dificultad y ausencia de conciliación familiar, desincentivan a las personas en el cumplimiento de su labor.</t>
  </si>
  <si>
    <t>El área de pertenencia condiciona mucho las oportunidades de promoción.</t>
  </si>
  <si>
    <t>En Sel Servicio de Gestión Académica los puestos de jefatura de secretaría son a extinguir cuando la persona que los ocupa se jubila, por lo que no hay ninguna posibilidad de promoción dentro del Servicio.</t>
  </si>
  <si>
    <t>Garantías de equidad e igualdad de oportunidades en los procesos selectivos internos en los que ha participado: No hay ningún tipo de transparencia. Deberían facilitar a los participantes el acceso a los exámenes y méritos del resto de participantes.</t>
  </si>
  <si>
    <t>La implantación de la Carrera Horizontal es una asignatura pendiente cuyos responsables tardan en superar.  Seguramente porque las víctimas no son ellos.</t>
  </si>
  <si>
    <t>Las posibilidades de promoción son inexistentes, además  seguimos teniendo mucha precariedad e inestabilidad entre el personal; la resolución de los procesos selectivos es demasiado lenta.</t>
  </si>
  <si>
    <t>Llevo sin poder promocionar más de 14 años. Ni carrera horizontal ni vertical. Se incumple constantemente el reglamento de sustituciones, no creándose bolsas de sustituciones, para en todas las categorías profesionales, para formarse y poder trabajar, generando puntos, para después promocionar en el futuro.</t>
  </si>
  <si>
    <t>Los exámenes de promoción interna creo que no están bien diseñados. Tendrían que ser mas especializados por areas donde se va  desarrollar el trabajo, No volver a pedir en la convocatoria los mismos temas ampliados cada vez mas.</t>
  </si>
  <si>
    <t>No confío en las comisiones de valoración de concursos.... hay demasiados flecos sueltos en la actuación de esas comisiones</t>
  </si>
  <si>
    <t>nuestra carrera profesional está bloqueada, parada, ...</t>
  </si>
  <si>
    <t>Personalmente, estoy satisfecho con las posibilidades de promoción profesional dentro de la Universidad porque entré cuando estaba recién constituida y las oportunidades de crecimiento profesional eran muy buenas.  Por otro lado, deseo creer firmemente que en la Universidad se respetan los principios fundamentales de equidad e igualdad, teniendo en cuenta los méritos aportados por los candidatos. Es esencial que se reconozca y valore el talento, la experiencia y los logros individuales, independientemente de cualquier otro factor. Ahora bien, siempre hay margen de mejora.</t>
  </si>
  <si>
    <t>Poner en la RPT los puestos de doble adscripción C/A2, para solucionar el problema de las jubilaciones que cada día es mayor</t>
  </si>
  <si>
    <t>se toca techo en el servicio y no existe relección con el desarrollo de funciones que desempeña cada miembro en pas laboral mantenimiento</t>
  </si>
  <si>
    <t>Comparativamente el sueldo percibido es inferior al percibido en puestos similares en otras universidades y otras administraciones públicas</t>
  </si>
  <si>
    <t>Creo que los beneficios sociales asociados al Plan de acción social deben de ser más cautelosos con la privacidad y que no a aparezcan resoluciones y listados con los perceptores. El checking debería hacerse introduciendo el núm. de DNI, con el fin de que sólo el beneficiario tenga acceso a los datos y resultados</t>
  </si>
  <si>
    <t>El plan de acción social es totalmente incoherente e injusto.</t>
  </si>
  <si>
    <t>En general las medidas de conciliación etc de la Universidad son buenas, si bien hay lagunas importantes que la UJA ya debería haber empezado a tener en cuenta, como son las situaciones de trabajadores con enfermedades crónicas. La pandemia ha cambiado muchas cosas....</t>
  </si>
  <si>
    <t>En mi caso tengo un problema de conciliación de la vida familiar y laboral y creo que no tiene solución</t>
  </si>
  <si>
    <t>Es necesario poner el marcha la posibilidad de trabajo desde casa.</t>
  </si>
  <si>
    <t>hay que recuperar los 10 dias de asuntos propios que habia antes. Las vacaciones tendriamos que tener 15 dias a eleccion de la UJA y otros 15 dias a nuestra eleccion, y no es asi, en lugar de 3 semanas de cierre en agosto donde te obligan a coger las vacaciones, deberia ser 2 semanas obligatorias como mucho, que es la mitad de las vaciones.</t>
  </si>
  <si>
    <t>La Acción Social ha sufrido un drástico recorte para los beneficiarios de las Ayudas a personas con discapacidad. No se han explicado las razones y las que se han dado, no tienen calificativo con respecto a la insensibilidad por parte de los responsables de la Acción Social tanto desde la UJA como de los sindicatos.</t>
  </si>
  <si>
    <t>La productividad tenía que ser personalizada en lugar de lineal. Todos sabemos quien trabaja realmente y que se escaquea. De esta forma se incentiva la implicación y el trabajo</t>
  </si>
  <si>
    <t>Los hijos de los trabajadores de la UJA deberían poder tener acceso al uso de las instalaciones deportivas de la UJA. En la actualidad sólo son beneficiarios los cónyuges. Los hijos si están estudiando en la UJA, pero son muchos los que eligen realizar ciclos formativos o están aún estudiando la ESO o Bachillerato.</t>
  </si>
  <si>
    <t>Los permisos a nivel institucional fijados en el calendario laboral están bien, lo que no esta bien es la desigualdad en poderlos disfrutar dependiendo del Jefe de Servicio que tengas.</t>
  </si>
  <si>
    <t>No está previsto a corto plazo la reducción horaria para los mayores de 60 años</t>
  </si>
  <si>
    <t>No se pueden compensar las horas extraordinarias realizadas</t>
  </si>
  <si>
    <t>Se debería avanzar más rápido en la adopción del teletrabajo como medida de conciliación laboral.</t>
  </si>
  <si>
    <t>Valoro sobre todo el reconocimiento que recibo del Jefe de Servicio.</t>
  </si>
  <si>
    <t>Aunque disfruto de mi trabajo, desconozco si existe un plan de objetivos a corto/medio/largo plazo. Creo que sería conveniente definir las estrategias a seguir y qué servicio queremos ofrecer a nuestra Comunidad.</t>
  </si>
  <si>
    <t>Debo reconocer que mi nivel de implicación con mi Unidad habitual (no temporal) y Servicio es muy bajo. Siento que mi motivación y compromiso han ido disminuyendo progresivamente debido a diversas circunstancias. La falta de reconocimiento, la escasa participación en la toma de decisiones y la falta de oportunidades para crecer y desarrollarme profesionalmente han contribuido a esta situación. Me gustaría sentirme más comprometido e ilusionado con mi trabajo. Espero encontrar la forma de reavivar el entusiasmo inicial.</t>
  </si>
  <si>
    <t>el grado de motivacion viene es mas de la propia forma de ser personal</t>
  </si>
  <si>
    <t>Empecé a trabajar en la UJA con muchas ganas, mucha motivación y tras pasar los años y ver las decisiones que se toman y las no decisiones que no se toman, han ido haciendo poco a poco que actuamente me sienta muy desmotivado, muy desganado... pero sigo creyendo que se puede cambiar, si se hicieran las cosas bien por parte de los jefes.</t>
  </si>
  <si>
    <t>Es difícil identificarse con la misión, valores y estrategias de la universidad, cuando uno se siente cada día más ajeno a ella. Órganos que nos responden, órganos que presionan para que hagas lo que ellos no se atreven, intervención de servicios ajenos en tus tareas. Estamos en una situación donde "nadie conoce a nadie", los servicios o unidades son compartimentos estancos, donde apenas hay comunicación o colaboración. Estamos en un "mirarnos el ombligo" enormemente lejos de la "universalidad". Por no decir de la moda de que no te contesten al teléfono (ni te devuelvan la llamada) ni al correo. Aparte de la opacidad en muchos casos de teléfonos y correos. La apatía campa a sus anchas. Obviamente se salvan bastantes personas, de  las que acabamos abusando y será lógico que un día se cansen y hagan lo mismo.</t>
  </si>
  <si>
    <t>Muchos años sin carrera profesional ni posibilidades de promoción o mejora en Biblioteca, eso genera desánimo.</t>
  </si>
  <si>
    <t>Se agradece la oportunidad.</t>
  </si>
  <si>
    <t>Si bien comparto en buena medida los valores de la Universidad, no ocurre lo mismo con la estrategia.</t>
  </si>
  <si>
    <t>El liderazgo en un equipo de trabajo es muy importante, tanto como, el saber escuchar y hacer un reparto equitativo y responsable de tareas</t>
  </si>
  <si>
    <t>En el apartado de valoración de liderazgo, valoro tanto a la Jefa de Servicio como a los Jefes de Unidad que la han sustituido durante su baja laboral</t>
  </si>
  <si>
    <t>en mi opinion, la mayor fuente del problema del servicio de informatica, lo siento, pero es lo que pienso.</t>
  </si>
  <si>
    <t>Igual la deficiencia en relación a los equipos de trabajo no está tanto dentro de los servicios como en proyectos en los que intervienen más de un servicio.</t>
  </si>
  <si>
    <t>Jefa de Servicio y de Unidad de baja desde hace más de un año. Jefe de Unidad y de Sección actual, llevan poco tiempo, pero están liderando de manera adecuada.</t>
  </si>
  <si>
    <t>Me resulta difícil expresar la valoración que he realizado de las personas responsables de la Unidad/Servicio, pero personalmente es lo que siento y como me encuentro en mi entorno laboral. Reconozco que cada persona puede tener experiencias diferentes y que esta valoración puede no reflejar la percepción de todas las personas que componen la Unidad/Servicio. Sin embargo, es importante ser honesto y transparente sobre mis sentimientos y percepciones. Mi intención al compartir esta valoración es buscar soluciones constructivas y mejorar la situación laboral para beneficio de todos. Agradezco la oportunidad de expresar mis inquietudes y espero que encontremos formas de abordar los problemas existentes para construir un clima laboral saludable, satisfactorio y productivo.</t>
  </si>
  <si>
    <t>Mi valoración de la acción de liderazgo es referente a la Jefa del Servicio, que ha estado de baja varios meses del periodo evaluado,  pero también sería aplicable a los Jefes de Unidad que han sustituido sus funciones en ese periodo.</t>
  </si>
  <si>
    <t>Muy satisfecha con el liderazgo del Jefe de Servicio.</t>
  </si>
  <si>
    <t>Tengo un buen jefe de servicio. El problema es que algunos ocupamos unos puestos extraños, somos pocos y diferentes, por lo que no existimos. El servicio tiene unas competencias complejas e importantes y mi puesto es como una minucia (lo entiendo y lo comparto). El hace lo que puede y esta cuando se le necesita, y lo mejor, da mucha autonomía</t>
  </si>
  <si>
    <t>considero que la institucion ha hecho muy poco por resolver el problema que tenemos en el servicio, y lo que se está haciendo ahora va muy tarde y sin estar presente los más implicados en el conflicto.</t>
  </si>
  <si>
    <t>Considero que no se deben hacer dos preguntas en un único item. Por ejemplo: "Considera que en la Universidad se fomentan valores de comportamiento ético y de transparencia y se actúa conforme a éstos". Se puede tener distinto nivel de satisfacción con uno y otro.</t>
  </si>
  <si>
    <t>En mi opinión, la universidad ha acabado convirtiéndose, lo mismo que otras administraciones más antiguas, en un monstruo difícil de reformar. Uno acaba tirando la toalla y dejándose llevar</t>
  </si>
  <si>
    <t>llevo poco tiempo en este servicio para poder realizar la valoración correctamente</t>
  </si>
  <si>
    <t>Nota: En todo el cuestionario, he optado por evitar las puntuaciones intermedias y me he inclinado hacia los extremos con el fin de ser claro. Entiendo que las puntuaciones intermedias ofrecen un mayor margen de flexibilidad en la evaluación, pero he preferido transmitir mi valoración de la manera más comprensible y significativa posible.</t>
  </si>
  <si>
    <t>Alguna pregunta me resulta muy similar y puede ser repetitiva. Otras en cambio hay que ajustarlas para que sean más correctas como por ejemplo el sexo,</t>
  </si>
  <si>
    <t>bastante genericas, aunque algunas correctas</t>
  </si>
  <si>
    <t>Considero que la encuesta no es un mecanismo eficaz ni capaz de detectar cuestiones de Clima Laboral. Cada trabajador tiene una personalidad, y eso carga de sesgo los resultados. Cada Servicio unas peculiaridades intrínsecas. Por ejemplo; en ocasiones los compañeros pueden ser un factor clave, en otras carece de importancia. Una breve entrevista personal sería más certera, y no solo al trabajador, también a las personas que se relacionan laboralmente con él.</t>
  </si>
  <si>
    <t>Creo que la redacción de algunas preguntas es ambigua y ello dificulta su interpretación. A pesar de haberse trasladado esto en años anteriores, no se ha mejorado la redacción de las mismas.</t>
  </si>
  <si>
    <t>El formulario está obsoleto en relación con la perspectiva de género. Desde la primera página en la que se indica que se señale el sexo: Hombre/Mujer, cuando en la actualidad, existen multitud de géneros, no solo binario. Habrá gente que no se sienta identificada con ninguno de los dos ofrecidos.</t>
  </si>
  <si>
    <t>Entiendo que podría mejorar si se aplicase también a proyectos y procesos transversales y no tanto intraservicios (que también)</t>
  </si>
  <si>
    <t>Hay varias preguntas confusas o de difícil interpretación.</t>
  </si>
  <si>
    <t>La encuesta me parece excesiva, tanto en cantidad como a nivel cualitativo (los aspectos sobre los que se pregunta). Considero que sería mucho más adecuada una encuesta más reducida en número de preguntas y con formulaciones más precisas para conocer la percepción de la satisfacción de las personas</t>
  </si>
  <si>
    <t>La encuesta tiene demasiadas preguntas.</t>
  </si>
  <si>
    <t>La redacción de algunas preguntas pueden resultar ambiguas y dificulta su interpretación y por tanto su valoración, por ejemplo las del apartado 10.- Evaluación de la acción del liderazgo del máximo responsable del Servicio/Unidad.</t>
  </si>
  <si>
    <t>las preguntas pueden estar bien, pero creo que muchos compañeros no muestra realmente lo que piensan, habria que pensar algun sistema que sacara realmente lo que piensan, pero entiendo que es dificil.</t>
  </si>
  <si>
    <t>No se si las preguntas pueden detectar realmente la satisfacción/insatisfacción, pero si es cierto que valoro muy positivamente que se haga.   Aunque no confío mucho en que sirva para algo.</t>
  </si>
  <si>
    <t>Se podría revisar en todo el formulario de esta encuesta el lenguaje inclusivo.</t>
  </si>
  <si>
    <t>Sería interesante también ademas de las esncuestas cuantitativas,hacer entrevistas personales que enriquezcan a las anteriores.</t>
  </si>
  <si>
    <t>AL PERSONAL QUE SE INCORPORA NO SE LE DA NINGÚNA FORMACIÓN EN RELACIÓN CON LA CALIDAD Y LOS CRITERIOS QUE SE APLICAN PARA MEDIRLA.</t>
  </si>
  <si>
    <t>Se dedica demasiado tiempo a los sistemas de calidad e informes para justificar que se "trabaja".</t>
  </si>
  <si>
    <t>RESULTADOS DE LA ENCUESTA DE OPINIÓN Y SATISFACCIÓN DEL PERSONAL DE ADMINISTRACIÓN Y SERVICIOS DE LA UNIVERSIDAD DE JAÉN . Año 2023</t>
  </si>
  <si>
    <t>DETALLE EVOLUTIVO DE LOS RESULTADOS DE LA ENCUESTA DE OPINIÓN Y SATISFACCIÓN DEL PERSONAL DE ADMINISTRACIÓN Y SERVICIOS DE LA UNIVERSIDAD DE JAÉN. PERIODO (2009-2023)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</si>
</sst>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3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2"/>
      <name val="Garamond"/>
      <family val="1"/>
    </font>
    <font>
      <b/>
      <sz val="10"/>
      <name val="Garamond"/>
      <family val="1"/>
    </font>
    <font>
      <i/>
      <sz val="11"/>
      <name val="Times New Roman"/>
      <family val="1"/>
    </font>
    <font>
      <b/>
      <sz val="12"/>
      <name val="Arial"/>
      <family val="2"/>
    </font>
    <font>
      <b/>
      <sz val="10"/>
      <name val="Arial"/>
      <family val="2"/>
    </font>
    <font>
      <b/>
      <sz val="26"/>
      <color theme="1"/>
      <name val="Calibri"/>
      <family val="2"/>
      <scheme val="minor"/>
    </font>
    <font>
      <b/>
      <sz val="16"/>
      <color theme="1"/>
      <name val="Calibri"/>
      <family val="2"/>
      <scheme val="minor"/>
    </font>
    <font>
      <sz val="24"/>
      <color theme="1"/>
      <name val="Calibri"/>
      <family val="2"/>
      <scheme val="minor"/>
    </font>
    <font>
      <sz val="14"/>
      <color theme="1"/>
      <name val="Calibri"/>
      <family val="2"/>
      <scheme val="minor"/>
    </font>
    <font>
      <b/>
      <sz val="22"/>
      <color theme="1"/>
      <name val="Calibri"/>
      <family val="2"/>
      <scheme val="minor"/>
    </font>
    <font>
      <b/>
      <sz val="12"/>
      <color theme="1"/>
      <name val="Calibri"/>
      <family val="2"/>
      <scheme val="minor"/>
    </font>
    <font>
      <sz val="16"/>
      <color theme="1"/>
      <name val="Calibri"/>
      <family val="2"/>
      <scheme val="minor"/>
    </font>
    <font>
      <sz val="10"/>
      <name val="Arial"/>
      <family val="2"/>
    </font>
    <font>
      <sz val="9"/>
      <color indexed="8"/>
      <name val="Arial"/>
      <family val="2"/>
    </font>
    <font>
      <sz val="8"/>
      <name val="Arial"/>
      <family val="2"/>
    </font>
    <font>
      <sz val="14"/>
      <name val="Calibri"/>
      <family val="2"/>
      <scheme val="minor"/>
    </font>
    <font>
      <b/>
      <sz val="14"/>
      <color theme="0"/>
      <name val="Calibri"/>
      <family val="2"/>
      <scheme val="minor"/>
    </font>
    <font>
      <sz val="11"/>
      <name val="Arial"/>
      <family val="2"/>
    </font>
    <font>
      <sz val="14"/>
      <color indexed="8"/>
      <name val="Calibri"/>
      <family val="2"/>
      <scheme val="minor"/>
    </font>
    <font>
      <b/>
      <sz val="11"/>
      <name val="Arial"/>
      <family val="2"/>
    </font>
    <font>
      <b/>
      <sz val="14"/>
      <name val="Calibri"/>
      <family val="2"/>
      <scheme val="minor"/>
    </font>
    <font>
      <b/>
      <sz val="8"/>
      <name val="Arial"/>
      <family val="2"/>
    </font>
    <font>
      <i/>
      <sz val="11"/>
      <name val="Arial"/>
      <family val="2"/>
    </font>
    <font>
      <sz val="14"/>
      <color indexed="8"/>
      <name val="Arial"/>
      <family val="2"/>
    </font>
    <font>
      <b/>
      <sz val="14"/>
      <color theme="1"/>
      <name val="Calibri"/>
      <family val="2"/>
      <scheme val="minor"/>
    </font>
    <font>
      <sz val="11"/>
      <color rgb="FFFFC000"/>
      <name val="Calibri"/>
      <family val="2"/>
      <scheme val="minor"/>
    </font>
    <font>
      <b/>
      <sz val="16"/>
      <color theme="3" tint="0.39997558519241921"/>
      <name val="Calibri"/>
      <family val="2"/>
      <scheme val="minor"/>
    </font>
    <font>
      <sz val="11"/>
      <color indexed="8"/>
      <name val="Calibri"/>
      <family val="2"/>
      <scheme val="minor"/>
    </font>
    <font>
      <sz val="11"/>
      <color rgb="FF006100"/>
      <name val="Calibri"/>
      <family val="2"/>
      <scheme val="minor"/>
    </font>
    <font>
      <u/>
      <sz val="11"/>
      <color theme="10"/>
      <name val="Calibri"/>
      <family val="2"/>
      <scheme val="minor"/>
    </font>
  </fonts>
  <fills count="14">
    <fill>
      <patternFill patternType="none"/>
    </fill>
    <fill>
      <patternFill patternType="gray125"/>
    </fill>
    <fill>
      <patternFill patternType="solid">
        <fgColor theme="6" tint="-0.499984740745262"/>
        <bgColor indexed="64"/>
      </patternFill>
    </fill>
    <fill>
      <patternFill patternType="solid">
        <fgColor rgb="FF002060"/>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3" tint="-0.499984740745262"/>
        <bgColor indexed="64"/>
      </patternFill>
    </fill>
    <fill>
      <patternFill patternType="solid">
        <fgColor theme="1"/>
        <bgColor indexed="64"/>
      </patternFill>
    </fill>
    <fill>
      <patternFill patternType="solid">
        <fgColor rgb="FFC6EFCE"/>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0">
    <xf numFmtId="0" fontId="0" fillId="0" borderId="0"/>
    <xf numFmtId="0" fontId="17" fillId="0" borderId="0"/>
    <xf numFmtId="0" fontId="17" fillId="0" borderId="0"/>
    <xf numFmtId="0" fontId="17" fillId="0" borderId="0"/>
    <xf numFmtId="0" fontId="17" fillId="0" borderId="0"/>
    <xf numFmtId="0" fontId="17" fillId="0" borderId="0"/>
    <xf numFmtId="0" fontId="17" fillId="0" borderId="0"/>
    <xf numFmtId="9" fontId="1" fillId="0" borderId="0" applyFont="0" applyFill="0" applyBorder="0" applyAlignment="0" applyProtection="0"/>
    <xf numFmtId="0" fontId="33" fillId="13" borderId="0" applyNumberFormat="0" applyBorder="0" applyAlignment="0" applyProtection="0"/>
    <xf numFmtId="0" fontId="34" fillId="0" borderId="0" applyNumberFormat="0" applyFill="0" applyBorder="0" applyAlignment="0" applyProtection="0"/>
  </cellStyleXfs>
  <cellXfs count="275">
    <xf numFmtId="0" fontId="0" fillId="0" borderId="0" xfId="0"/>
    <xf numFmtId="0" fontId="0" fillId="0" borderId="0" xfId="0" applyBorder="1"/>
    <xf numFmtId="0" fontId="10" fillId="0" borderId="0" xfId="0" applyFont="1" applyBorder="1"/>
    <xf numFmtId="0" fontId="11" fillId="0" borderId="0" xfId="0" applyFont="1" applyBorder="1" applyAlignment="1">
      <alignment vertical="center" wrapText="1"/>
    </xf>
    <xf numFmtId="0" fontId="4" fillId="0" borderId="0" xfId="0" applyFont="1" applyBorder="1" applyAlignment="1">
      <alignment vertical="center" wrapText="1"/>
    </xf>
    <xf numFmtId="0" fontId="0" fillId="0" borderId="0" xfId="0" applyBorder="1" applyAlignment="1">
      <alignment horizontal="center" vertical="center" wrapText="1"/>
    </xf>
    <xf numFmtId="0" fontId="11" fillId="0" borderId="0" xfId="0" applyFont="1" applyBorder="1" applyAlignment="1">
      <alignment vertical="center"/>
    </xf>
    <xf numFmtId="0" fontId="13" fillId="0" borderId="0" xfId="0" applyFont="1" applyBorder="1" applyAlignment="1">
      <alignment horizontal="center" vertical="center" wrapText="1"/>
    </xf>
    <xf numFmtId="0" fontId="12" fillId="0" borderId="4" xfId="0" applyFont="1" applyBorder="1" applyAlignment="1">
      <alignment horizontal="center" vertical="center"/>
    </xf>
    <xf numFmtId="0" fontId="10" fillId="0" borderId="4" xfId="0" applyFont="1" applyBorder="1"/>
    <xf numFmtId="0" fontId="4" fillId="0" borderId="0" xfId="0" applyFont="1" applyFill="1" applyBorder="1" applyAlignment="1">
      <alignment vertical="center" wrapText="1"/>
    </xf>
    <xf numFmtId="0" fontId="16" fillId="0" borderId="0" xfId="0" applyFont="1" applyBorder="1" applyAlignment="1">
      <alignment horizontal="center"/>
    </xf>
    <xf numFmtId="0" fontId="17" fillId="0" borderId="0" xfId="1" applyFont="1" applyBorder="1" applyAlignment="1">
      <alignment vertical="center"/>
    </xf>
    <xf numFmtId="0" fontId="18" fillId="0" borderId="0" xfId="1" applyFont="1" applyBorder="1" applyAlignment="1">
      <alignment horizontal="left" vertical="top" wrapText="1"/>
    </xf>
    <xf numFmtId="164" fontId="18" fillId="0" borderId="0" xfId="1" applyNumberFormat="1" applyFont="1" applyBorder="1" applyAlignment="1">
      <alignment horizontal="right" vertical="top"/>
    </xf>
    <xf numFmtId="0" fontId="4" fillId="0" borderId="0" xfId="0"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4" xfId="0" applyFont="1" applyBorder="1" applyAlignment="1">
      <alignment horizontal="center"/>
    </xf>
    <xf numFmtId="0" fontId="16" fillId="0" borderId="0" xfId="0" applyFont="1" applyBorder="1" applyAlignment="1">
      <alignment horizontal="center" vertical="center" wrapText="1"/>
    </xf>
    <xf numFmtId="0" fontId="11" fillId="0" borderId="4" xfId="0" applyFont="1" applyBorder="1" applyAlignment="1">
      <alignment horizontal="center" vertical="top" wrapText="1"/>
    </xf>
    <xf numFmtId="0" fontId="11" fillId="0" borderId="4" xfId="0" applyFont="1" applyBorder="1" applyAlignment="1">
      <alignment horizontal="center" vertical="top"/>
    </xf>
    <xf numFmtId="0" fontId="16" fillId="0" borderId="4" xfId="0" applyFont="1" applyBorder="1" applyAlignment="1">
      <alignment horizontal="center" wrapText="1"/>
    </xf>
    <xf numFmtId="0" fontId="0" fillId="0" borderId="4" xfId="0" applyBorder="1" applyAlignment="1">
      <alignment horizontal="center"/>
    </xf>
    <xf numFmtId="10" fontId="0" fillId="0" borderId="0" xfId="0" applyNumberFormat="1"/>
    <xf numFmtId="0" fontId="19" fillId="0" borderId="0" xfId="0" applyFont="1" applyAlignment="1">
      <alignment horizontal="center" vertical="center" wrapText="1"/>
    </xf>
    <xf numFmtId="0" fontId="0" fillId="0" borderId="0" xfId="0" applyAlignment="1">
      <alignment wrapText="1"/>
    </xf>
    <xf numFmtId="0" fontId="20" fillId="5" borderId="4"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10" fontId="20" fillId="0" borderId="4" xfId="0" applyNumberFormat="1" applyFont="1" applyFill="1" applyBorder="1" applyAlignment="1">
      <alignment horizontal="center" vertical="center" wrapText="1"/>
    </xf>
    <xf numFmtId="2" fontId="20" fillId="0" borderId="4" xfId="0" applyNumberFormat="1" applyFont="1" applyFill="1" applyBorder="1" applyAlignment="1">
      <alignment horizontal="center" vertical="center" wrapText="1"/>
    </xf>
    <xf numFmtId="2" fontId="23" fillId="0" borderId="3" xfId="2" applyNumberFormat="1" applyFont="1" applyBorder="1" applyAlignment="1">
      <alignment horizontal="center" vertical="center" wrapText="1"/>
    </xf>
    <xf numFmtId="165" fontId="23" fillId="0" borderId="3" xfId="2" applyNumberFormat="1" applyFont="1" applyBorder="1" applyAlignment="1">
      <alignment horizontal="center" vertical="center" wrapText="1"/>
    </xf>
    <xf numFmtId="0" fontId="0" fillId="0" borderId="0" xfId="0" applyFont="1" applyFill="1" applyAlignment="1">
      <alignment wrapText="1"/>
    </xf>
    <xf numFmtId="10" fontId="20" fillId="7" borderId="4" xfId="0" applyNumberFormat="1" applyFont="1" applyFill="1" applyBorder="1" applyAlignment="1">
      <alignment horizontal="center" vertical="center" wrapText="1"/>
    </xf>
    <xf numFmtId="2" fontId="20" fillId="7" borderId="4" xfId="0" applyNumberFormat="1" applyFont="1" applyFill="1" applyBorder="1" applyAlignment="1">
      <alignment horizontal="center" vertical="center" wrapText="1"/>
    </xf>
    <xf numFmtId="2" fontId="13" fillId="7" borderId="3" xfId="0" applyNumberFormat="1" applyFont="1" applyFill="1" applyBorder="1" applyAlignment="1">
      <alignment horizontal="center" vertical="center" wrapText="1"/>
    </xf>
    <xf numFmtId="0" fontId="0" fillId="7" borderId="0" xfId="0" applyFont="1" applyFill="1" applyAlignment="1">
      <alignment wrapText="1"/>
    </xf>
    <xf numFmtId="0" fontId="17" fillId="0" borderId="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8" borderId="0" xfId="0" applyFill="1" applyAlignment="1">
      <alignment wrapText="1"/>
    </xf>
    <xf numFmtId="0" fontId="0" fillId="0" borderId="0" xfId="0" applyFill="1" applyAlignment="1">
      <alignment wrapText="1"/>
    </xf>
    <xf numFmtId="2" fontId="23" fillId="0" borderId="4" xfId="2" applyNumberFormat="1" applyFont="1" applyBorder="1" applyAlignment="1">
      <alignment horizontal="center" vertical="center" wrapText="1"/>
    </xf>
    <xf numFmtId="2" fontId="13" fillId="7" borderId="4" xfId="0" applyNumberFormat="1" applyFont="1" applyFill="1" applyBorder="1" applyAlignment="1">
      <alignment horizontal="center" vertical="center" wrapText="1"/>
    </xf>
    <xf numFmtId="0" fontId="17" fillId="8" borderId="0" xfId="0" applyFont="1" applyFill="1" applyBorder="1" applyAlignment="1">
      <alignment horizontal="center" vertical="center" wrapText="1"/>
    </xf>
    <xf numFmtId="0" fontId="17" fillId="8" borderId="0" xfId="0" applyFont="1" applyFill="1" applyBorder="1" applyAlignment="1">
      <alignment horizontal="left" vertical="center" wrapText="1"/>
    </xf>
    <xf numFmtId="0" fontId="20" fillId="8" borderId="0" xfId="0" applyFont="1" applyFill="1" applyBorder="1" applyAlignment="1">
      <alignment horizontal="center" vertical="center" wrapText="1"/>
    </xf>
    <xf numFmtId="165" fontId="23" fillId="0" borderId="4" xfId="2" applyNumberFormat="1" applyFont="1" applyBorder="1" applyAlignment="1">
      <alignment horizontal="center" vertical="center" wrapText="1"/>
    </xf>
    <xf numFmtId="2" fontId="25" fillId="7" borderId="4" xfId="0" applyNumberFormat="1" applyFont="1" applyFill="1" applyBorder="1" applyAlignment="1">
      <alignment horizontal="center" vertical="center" wrapText="1"/>
    </xf>
    <xf numFmtId="0" fontId="20" fillId="0" borderId="4" xfId="0" applyNumberFormat="1" applyFont="1" applyFill="1" applyBorder="1" applyAlignment="1">
      <alignment horizontal="center" vertical="center" wrapText="1"/>
    </xf>
    <xf numFmtId="49" fontId="20" fillId="0" borderId="4" xfId="0" applyNumberFormat="1" applyFont="1" applyFill="1" applyBorder="1" applyAlignment="1">
      <alignment horizontal="center" vertical="center" wrapText="1"/>
    </xf>
    <xf numFmtId="0" fontId="17" fillId="0" borderId="0" xfId="0" applyFont="1" applyBorder="1" applyAlignment="1">
      <alignment horizontal="center" vertical="center" wrapText="1"/>
    </xf>
    <xf numFmtId="0" fontId="19" fillId="0" borderId="0" xfId="0" applyFont="1" applyBorder="1" applyAlignment="1">
      <alignment horizontal="center" wrapText="1"/>
    </xf>
    <xf numFmtId="0" fontId="19" fillId="0" borderId="0" xfId="0" applyFont="1" applyBorder="1" applyAlignment="1">
      <alignment horizontal="center" vertical="center" wrapText="1"/>
    </xf>
    <xf numFmtId="49" fontId="19" fillId="0" borderId="0" xfId="0" applyNumberFormat="1" applyFont="1" applyBorder="1" applyAlignment="1">
      <alignment horizontal="center" wrapText="1"/>
    </xf>
    <xf numFmtId="0" fontId="17" fillId="0" borderId="0" xfId="0" applyFont="1" applyBorder="1" applyAlignment="1">
      <alignment horizontal="left" wrapText="1"/>
    </xf>
    <xf numFmtId="0" fontId="17" fillId="0" borderId="0" xfId="0" applyFont="1" applyBorder="1" applyAlignment="1">
      <alignment wrapText="1"/>
    </xf>
    <xf numFmtId="0" fontId="20" fillId="0" borderId="0" xfId="0" applyFont="1" applyBorder="1" applyAlignment="1">
      <alignment horizontal="center" vertical="center" wrapText="1"/>
    </xf>
    <xf numFmtId="2" fontId="13" fillId="9" borderId="3" xfId="0" applyNumberFormat="1" applyFont="1" applyFill="1" applyBorder="1" applyAlignment="1">
      <alignment horizontal="center" vertical="center" wrapText="1"/>
    </xf>
    <xf numFmtId="49" fontId="26" fillId="0" borderId="0" xfId="0" applyNumberFormat="1" applyFont="1" applyBorder="1" applyAlignment="1">
      <alignment horizontal="left" wrapText="1"/>
    </xf>
    <xf numFmtId="10" fontId="20" fillId="0" borderId="3" xfId="0" applyNumberFormat="1"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0" xfId="0" applyFont="1" applyFill="1" applyBorder="1" applyAlignment="1">
      <alignment horizontal="center" wrapText="1"/>
    </xf>
    <xf numFmtId="49" fontId="22" fillId="0" borderId="0" xfId="0" applyNumberFormat="1" applyFont="1" applyFill="1" applyBorder="1" applyAlignment="1">
      <alignment horizontal="center" wrapText="1"/>
    </xf>
    <xf numFmtId="0" fontId="22" fillId="0" borderId="0" xfId="0" applyFont="1" applyFill="1" applyBorder="1" applyAlignment="1">
      <alignment horizontal="left" wrapText="1"/>
    </xf>
    <xf numFmtId="0" fontId="22" fillId="0" borderId="0" xfId="0" applyFont="1" applyFill="1" applyBorder="1" applyAlignment="1">
      <alignment wrapText="1"/>
    </xf>
    <xf numFmtId="10" fontId="20" fillId="0" borderId="2" xfId="0" applyNumberFormat="1" applyFont="1" applyFill="1" applyBorder="1" applyAlignment="1">
      <alignment horizontal="center" wrapText="1"/>
    </xf>
    <xf numFmtId="10" fontId="13" fillId="0" borderId="2" xfId="0" applyNumberFormat="1" applyFont="1" applyFill="1" applyBorder="1" applyAlignment="1">
      <alignment horizontal="center" vertical="center" wrapText="1"/>
    </xf>
    <xf numFmtId="2" fontId="13"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0" xfId="0" applyFont="1" applyFill="1" applyAlignment="1">
      <alignment horizontal="center" vertical="center" wrapText="1"/>
    </xf>
    <xf numFmtId="0" fontId="0" fillId="0" borderId="0" xfId="0" applyFont="1" applyFill="1" applyBorder="1" applyAlignment="1">
      <alignment wrapText="1"/>
    </xf>
    <xf numFmtId="10" fontId="20" fillId="7" borderId="3" xfId="0" applyNumberFormat="1" applyFont="1" applyFill="1" applyBorder="1" applyAlignment="1">
      <alignment horizontal="center" vertical="center" wrapText="1"/>
    </xf>
    <xf numFmtId="0" fontId="13" fillId="0" borderId="0" xfId="0" applyFont="1" applyAlignment="1">
      <alignment horizontal="center" vertical="center" wrapText="1"/>
    </xf>
    <xf numFmtId="165" fontId="23" fillId="0" borderId="4" xfId="3" applyNumberFormat="1" applyFont="1" applyBorder="1" applyAlignment="1">
      <alignment horizontal="center" vertical="center" wrapText="1"/>
    </xf>
    <xf numFmtId="0" fontId="22" fillId="0" borderId="13" xfId="0" applyFont="1" applyFill="1" applyBorder="1" applyAlignment="1">
      <alignment horizontal="center" vertical="center" wrapText="1"/>
    </xf>
    <xf numFmtId="10" fontId="13" fillId="7" borderId="4" xfId="0" applyNumberFormat="1" applyFont="1" applyFill="1" applyBorder="1" applyAlignment="1">
      <alignment horizontal="center"/>
    </xf>
    <xf numFmtId="10" fontId="0" fillId="0" borderId="4" xfId="0" applyNumberFormat="1" applyBorder="1" applyAlignment="1">
      <alignment wrapText="1"/>
    </xf>
    <xf numFmtId="10" fontId="13" fillId="0" borderId="4" xfId="0" applyNumberFormat="1" applyFont="1" applyBorder="1" applyAlignment="1">
      <alignment horizontal="center" vertical="center" wrapText="1"/>
    </xf>
    <xf numFmtId="2" fontId="13" fillId="0" borderId="4" xfId="0" applyNumberFormat="1" applyFont="1" applyBorder="1" applyAlignment="1">
      <alignment horizontal="center" vertical="center" wrapText="1"/>
    </xf>
    <xf numFmtId="10" fontId="0" fillId="7" borderId="4" xfId="0" applyNumberFormat="1" applyFill="1" applyBorder="1" applyAlignment="1">
      <alignment wrapText="1"/>
    </xf>
    <xf numFmtId="10" fontId="13" fillId="7" borderId="4"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0" fontId="25" fillId="0" borderId="0" xfId="0" applyNumberFormat="1" applyFont="1" applyFill="1" applyBorder="1" applyAlignment="1">
      <alignment horizontal="center" vertical="center" wrapText="1"/>
    </xf>
    <xf numFmtId="2" fontId="13" fillId="0" borderId="0" xfId="0" applyNumberFormat="1" applyFont="1" applyFill="1" applyBorder="1" applyAlignment="1">
      <alignment horizontal="center" vertical="center" wrapText="1"/>
    </xf>
    <xf numFmtId="0" fontId="0" fillId="8" borderId="0" xfId="0" applyFont="1" applyFill="1" applyBorder="1" applyAlignment="1">
      <alignment wrapText="1"/>
    </xf>
    <xf numFmtId="165" fontId="23" fillId="0" borderId="4" xfId="4" applyNumberFormat="1" applyFont="1" applyBorder="1" applyAlignment="1">
      <alignment horizontal="center" vertical="center" wrapText="1"/>
    </xf>
    <xf numFmtId="0" fontId="0" fillId="8" borderId="0" xfId="0" applyFont="1" applyFill="1" applyAlignment="1">
      <alignment wrapText="1"/>
    </xf>
    <xf numFmtId="10" fontId="25" fillId="0" borderId="6" xfId="0" applyNumberFormat="1" applyFont="1" applyFill="1" applyBorder="1" applyAlignment="1">
      <alignment horizontal="center" vertical="center" wrapText="1"/>
    </xf>
    <xf numFmtId="2" fontId="13" fillId="0" borderId="12" xfId="0" applyNumberFormat="1" applyFont="1" applyFill="1" applyBorder="1" applyAlignment="1">
      <alignment horizontal="center" vertical="center" wrapText="1"/>
    </xf>
    <xf numFmtId="0" fontId="0" fillId="8" borderId="0" xfId="0" applyFill="1"/>
    <xf numFmtId="0" fontId="17" fillId="0" borderId="0" xfId="1"/>
    <xf numFmtId="10" fontId="28" fillId="0" borderId="0" xfId="1" applyNumberFormat="1" applyFont="1" applyBorder="1" applyAlignment="1">
      <alignment horizontal="right" vertical="top"/>
    </xf>
    <xf numFmtId="0" fontId="13" fillId="0" borderId="0" xfId="0" applyFont="1" applyFill="1" applyBorder="1" applyAlignment="1">
      <alignment horizontal="center" vertical="center" wrapText="1"/>
    </xf>
    <xf numFmtId="0" fontId="15" fillId="0" borderId="0" xfId="0" applyFont="1" applyBorder="1" applyAlignment="1">
      <alignment vertical="center" wrapText="1"/>
    </xf>
    <xf numFmtId="0" fontId="29" fillId="6" borderId="4" xfId="0" applyFont="1" applyFill="1" applyBorder="1" applyAlignment="1">
      <alignment horizontal="center" vertical="center" wrapText="1"/>
    </xf>
    <xf numFmtId="164" fontId="28" fillId="0" borderId="4" xfId="1" applyNumberFormat="1" applyFont="1" applyBorder="1" applyAlignment="1">
      <alignment horizontal="center" vertical="top"/>
    </xf>
    <xf numFmtId="0" fontId="20" fillId="6" borderId="4" xfId="0" applyFont="1" applyFill="1" applyBorder="1" applyAlignment="1">
      <alignment horizontal="center" vertical="center" wrapText="1"/>
    </xf>
    <xf numFmtId="0" fontId="21" fillId="11" borderId="7"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21" fillId="6" borderId="3" xfId="0" applyFont="1" applyFill="1" applyBorder="1" applyAlignment="1">
      <alignment horizontal="center" vertical="center" wrapText="1"/>
    </xf>
    <xf numFmtId="164" fontId="23" fillId="0" borderId="4" xfId="5" applyNumberFormat="1" applyFont="1" applyBorder="1" applyAlignment="1">
      <alignment horizontal="center" vertical="center" wrapText="1"/>
    </xf>
    <xf numFmtId="164" fontId="23" fillId="0" borderId="3" xfId="5" applyNumberFormat="1" applyFont="1" applyBorder="1" applyAlignment="1">
      <alignment horizontal="center" vertical="center" wrapText="1"/>
    </xf>
    <xf numFmtId="10" fontId="20" fillId="0" borderId="1" xfId="0" applyNumberFormat="1" applyFont="1" applyFill="1" applyBorder="1" applyAlignment="1">
      <alignment horizontal="center" vertical="center" wrapText="1"/>
    </xf>
    <xf numFmtId="10" fontId="25" fillId="0" borderId="18" xfId="0" applyNumberFormat="1" applyFont="1" applyFill="1" applyBorder="1" applyAlignment="1">
      <alignment horizontal="center" vertical="center" wrapText="1"/>
    </xf>
    <xf numFmtId="10" fontId="25" fillId="0" borderId="19" xfId="0" applyNumberFormat="1" applyFont="1" applyFill="1" applyBorder="1" applyAlignment="1">
      <alignment horizontal="center" vertical="center" wrapText="1"/>
    </xf>
    <xf numFmtId="0" fontId="0" fillId="0" borderId="0" xfId="0" quotePrefix="1" applyFont="1" applyFill="1" applyAlignment="1">
      <alignment wrapText="1"/>
    </xf>
    <xf numFmtId="0" fontId="13" fillId="9" borderId="20" xfId="0" applyFont="1" applyFill="1" applyBorder="1" applyAlignment="1">
      <alignment horizontal="center" vertical="center" wrapText="1"/>
    </xf>
    <xf numFmtId="0" fontId="13" fillId="9" borderId="4" xfId="0" applyFont="1" applyFill="1" applyBorder="1" applyAlignment="1">
      <alignment horizontal="center" vertical="center" wrapText="1"/>
    </xf>
    <xf numFmtId="10" fontId="20" fillId="9" borderId="4" xfId="0" applyNumberFormat="1" applyFont="1" applyFill="1" applyBorder="1" applyAlignment="1">
      <alignment horizontal="center" vertical="center" wrapText="1"/>
    </xf>
    <xf numFmtId="10" fontId="20" fillId="9" borderId="1" xfId="0" applyNumberFormat="1" applyFont="1" applyFill="1" applyBorder="1" applyAlignment="1">
      <alignment horizontal="center" vertical="center" wrapText="1"/>
    </xf>
    <xf numFmtId="10" fontId="25" fillId="9" borderId="21" xfId="0" applyNumberFormat="1" applyFont="1" applyFill="1" applyBorder="1" applyAlignment="1">
      <alignment horizontal="center" vertical="center" wrapText="1"/>
    </xf>
    <xf numFmtId="10" fontId="25" fillId="9" borderId="22" xfId="0" applyNumberFormat="1" applyFont="1" applyFill="1" applyBorder="1" applyAlignment="1">
      <alignment horizontal="center" vertical="center" wrapText="1"/>
    </xf>
    <xf numFmtId="2" fontId="13" fillId="12" borderId="4" xfId="0" applyNumberFormat="1" applyFont="1" applyFill="1" applyBorder="1" applyAlignment="1">
      <alignment horizontal="center" vertical="center" wrapText="1"/>
    </xf>
    <xf numFmtId="0" fontId="0" fillId="0" borderId="0" xfId="0" quotePrefix="1" applyFill="1" applyAlignment="1">
      <alignment wrapText="1"/>
    </xf>
    <xf numFmtId="0" fontId="20" fillId="6" borderId="23"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0" fillId="0" borderId="0" xfId="0" quotePrefix="1" applyAlignment="1">
      <alignment wrapText="1"/>
    </xf>
    <xf numFmtId="0" fontId="21" fillId="11" borderId="3" xfId="0" applyFont="1" applyFill="1" applyBorder="1" applyAlignment="1">
      <alignment horizontal="center" vertical="center" wrapText="1"/>
    </xf>
    <xf numFmtId="164" fontId="13" fillId="9" borderId="4" xfId="0" applyNumberFormat="1" applyFont="1" applyFill="1" applyBorder="1" applyAlignment="1">
      <alignment horizontal="center" vertical="center" wrapText="1"/>
    </xf>
    <xf numFmtId="0" fontId="13" fillId="9" borderId="3" xfId="0" applyFont="1" applyFill="1" applyBorder="1" applyAlignment="1">
      <alignment horizontal="center" vertical="center" wrapText="1"/>
    </xf>
    <xf numFmtId="0" fontId="30" fillId="0" borderId="0" xfId="0" quotePrefix="1" applyFont="1" applyFill="1" applyAlignment="1">
      <alignment wrapText="1"/>
    </xf>
    <xf numFmtId="0" fontId="3" fillId="0" borderId="0" xfId="0" applyFont="1" applyAlignment="1">
      <alignment wrapText="1"/>
    </xf>
    <xf numFmtId="0" fontId="20" fillId="6" borderId="5" xfId="0" applyFont="1" applyFill="1" applyBorder="1" applyAlignment="1">
      <alignment horizontal="center" vertical="center" wrapText="1"/>
    </xf>
    <xf numFmtId="0" fontId="13" fillId="0" borderId="13" xfId="0" applyFont="1" applyFill="1" applyBorder="1" applyAlignment="1">
      <alignment horizontal="center" vertical="center" wrapText="1"/>
    </xf>
    <xf numFmtId="10" fontId="13" fillId="0" borderId="13" xfId="0" applyNumberFormat="1" applyFont="1" applyFill="1" applyBorder="1" applyAlignment="1">
      <alignment horizontal="center" vertical="center" wrapText="1"/>
    </xf>
    <xf numFmtId="10" fontId="13" fillId="0" borderId="11" xfId="0" applyNumberFormat="1" applyFont="1" applyFill="1" applyBorder="1" applyAlignment="1">
      <alignment horizontal="center" vertical="center" wrapText="1"/>
    </xf>
    <xf numFmtId="10" fontId="13" fillId="0" borderId="18" xfId="0" applyNumberFormat="1" applyFont="1" applyFill="1" applyBorder="1" applyAlignment="1">
      <alignment horizontal="center" vertical="center" wrapText="1"/>
    </xf>
    <xf numFmtId="10" fontId="13" fillId="0" borderId="19" xfId="0" applyNumberFormat="1" applyFont="1" applyFill="1" applyBorder="1" applyAlignment="1">
      <alignment horizontal="center" vertical="center" wrapText="1"/>
    </xf>
    <xf numFmtId="0" fontId="3" fillId="0" borderId="0" xfId="0" applyFont="1" applyFill="1" applyAlignment="1">
      <alignment wrapText="1"/>
    </xf>
    <xf numFmtId="165" fontId="23" fillId="0" borderId="3" xfId="6" applyNumberFormat="1" applyFont="1" applyBorder="1" applyAlignment="1">
      <alignment horizontal="center" vertical="center" wrapText="1"/>
    </xf>
    <xf numFmtId="164" fontId="0" fillId="0" borderId="0" xfId="0" applyNumberFormat="1" applyFont="1" applyFill="1" applyAlignment="1">
      <alignment wrapText="1"/>
    </xf>
    <xf numFmtId="10" fontId="20" fillId="0" borderId="0" xfId="0" applyNumberFormat="1" applyFont="1" applyFill="1" applyBorder="1" applyAlignment="1">
      <alignment horizontal="center" vertical="center" wrapText="1"/>
    </xf>
    <xf numFmtId="0" fontId="21" fillId="11" borderId="12" xfId="0" applyFont="1" applyFill="1" applyBorder="1" applyAlignment="1">
      <alignment horizontal="center" vertical="center" wrapText="1"/>
    </xf>
    <xf numFmtId="0" fontId="20" fillId="6" borderId="13" xfId="0" applyFont="1" applyFill="1" applyBorder="1" applyAlignment="1">
      <alignment horizontal="center" vertical="center" wrapText="1"/>
    </xf>
    <xf numFmtId="0" fontId="20" fillId="6" borderId="11" xfId="0" applyFont="1" applyFill="1" applyBorder="1" applyAlignment="1">
      <alignment horizontal="center" vertical="center" wrapText="1"/>
    </xf>
    <xf numFmtId="165" fontId="23" fillId="0" borderId="3" xfId="5" applyNumberFormat="1" applyFont="1" applyBorder="1" applyAlignment="1">
      <alignment horizontal="center" vertical="center" wrapText="1"/>
    </xf>
    <xf numFmtId="0" fontId="20" fillId="0" borderId="4" xfId="0" applyFont="1" applyFill="1" applyBorder="1" applyAlignment="1">
      <alignment horizontal="center" vertical="center" wrapText="1"/>
    </xf>
    <xf numFmtId="10" fontId="25" fillId="0" borderId="24" xfId="0" applyNumberFormat="1" applyFont="1" applyFill="1" applyBorder="1" applyAlignment="1">
      <alignment horizontal="center" vertical="center" wrapText="1"/>
    </xf>
    <xf numFmtId="10" fontId="25" fillId="0" borderId="25" xfId="0" applyNumberFormat="1" applyFont="1" applyFill="1" applyBorder="1" applyAlignment="1">
      <alignment horizontal="center" vertical="center" wrapText="1"/>
    </xf>
    <xf numFmtId="2" fontId="13" fillId="0" borderId="13" xfId="0" applyNumberFormat="1" applyFont="1" applyFill="1" applyBorder="1" applyAlignment="1">
      <alignment horizontal="center" vertical="center" wrapText="1"/>
    </xf>
    <xf numFmtId="10" fontId="25" fillId="0" borderId="21" xfId="0" applyNumberFormat="1" applyFont="1" applyFill="1" applyBorder="1" applyAlignment="1">
      <alignment horizontal="center" vertical="center" wrapText="1"/>
    </xf>
    <xf numFmtId="10" fontId="25" fillId="0" borderId="22" xfId="0" applyNumberFormat="1" applyFont="1" applyFill="1" applyBorder="1" applyAlignment="1">
      <alignment horizontal="center" vertical="center" wrapText="1"/>
    </xf>
    <xf numFmtId="0" fontId="13" fillId="0" borderId="0" xfId="0" applyFont="1" applyAlignment="1">
      <alignment horizontal="left" vertical="center" wrapText="1"/>
    </xf>
    <xf numFmtId="164" fontId="0" fillId="0" borderId="0" xfId="0" applyNumberFormat="1"/>
    <xf numFmtId="0" fontId="0" fillId="0" borderId="0" xfId="0" applyAlignment="1">
      <alignment horizontal="left"/>
    </xf>
    <xf numFmtId="0" fontId="17" fillId="0" borderId="0" xfId="1" applyAlignment="1">
      <alignment horizontal="left"/>
    </xf>
    <xf numFmtId="0" fontId="10" fillId="0" borderId="0"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0" xfId="0" applyAlignment="1"/>
    <xf numFmtId="0" fontId="8" fillId="0" borderId="0" xfId="0" applyFont="1" applyAlignment="1">
      <alignment horizontal="center" vertical="center" wrapText="1" shrinkToFit="1"/>
    </xf>
    <xf numFmtId="0" fontId="9" fillId="0" borderId="0" xfId="0" applyFont="1" applyAlignment="1">
      <alignment horizontal="center" vertical="center" wrapText="1" shrinkToFit="1"/>
    </xf>
    <xf numFmtId="0" fontId="15" fillId="0" borderId="0" xfId="0" applyFont="1" applyBorder="1" applyAlignment="1">
      <alignment horizontal="center" vertical="center" wrapText="1"/>
    </xf>
    <xf numFmtId="0" fontId="22" fillId="0" borderId="4" xfId="0" applyFont="1" applyFill="1" applyBorder="1" applyAlignment="1">
      <alignment horizontal="left" vertical="center" wrapText="1"/>
    </xf>
    <xf numFmtId="0" fontId="11" fillId="0" borderId="0" xfId="0" applyFont="1" applyBorder="1" applyAlignment="1">
      <alignment horizontal="center" vertical="center" wrapText="1"/>
    </xf>
    <xf numFmtId="10" fontId="0" fillId="0" borderId="0" xfId="7" applyNumberFormat="1" applyFont="1" applyAlignment="1">
      <alignment horizontal="left"/>
    </xf>
    <xf numFmtId="0" fontId="0" fillId="0" borderId="0" xfId="0" applyAlignment="1">
      <alignment horizontal="center"/>
    </xf>
    <xf numFmtId="0" fontId="33" fillId="13" borderId="0" xfId="8" applyAlignment="1">
      <alignment horizontal="center"/>
    </xf>
    <xf numFmtId="0" fontId="11" fillId="0" borderId="4" xfId="0" applyFont="1" applyBorder="1" applyAlignment="1">
      <alignment horizontal="center" vertical="center" wrapText="1"/>
    </xf>
    <xf numFmtId="0" fontId="9" fillId="0" borderId="0" xfId="0" applyFont="1" applyAlignment="1">
      <alignment horizontal="center" vertical="center" wrapText="1" shrinkToFit="1"/>
    </xf>
    <xf numFmtId="0" fontId="2" fillId="2" borderId="0" xfId="0" applyFont="1" applyFill="1" applyBorder="1" applyAlignment="1">
      <alignment horizontal="center" vertical="center" wrapText="1"/>
    </xf>
    <xf numFmtId="164" fontId="20" fillId="0" borderId="3" xfId="0" applyNumberFormat="1" applyFont="1" applyFill="1" applyBorder="1" applyAlignment="1">
      <alignment horizontal="center" vertical="center" wrapText="1"/>
    </xf>
    <xf numFmtId="0" fontId="0" fillId="0" borderId="0" xfId="0" applyAlignment="1">
      <alignment horizontal="left" wrapText="1"/>
    </xf>
    <xf numFmtId="0" fontId="31" fillId="0" borderId="0" xfId="0" applyFont="1" applyAlignment="1">
      <alignment vertical="center" wrapText="1"/>
    </xf>
    <xf numFmtId="10" fontId="14" fillId="0" borderId="4" xfId="0" applyNumberFormat="1" applyFont="1" applyFill="1" applyBorder="1"/>
    <xf numFmtId="0" fontId="11" fillId="0" borderId="4" xfId="0" applyFont="1" applyBorder="1" applyAlignment="1">
      <alignment horizontal="center" vertical="center" wrapText="1"/>
    </xf>
    <xf numFmtId="0" fontId="10" fillId="0" borderId="4" xfId="0" applyFont="1" applyBorder="1" applyAlignment="1">
      <alignment horizontal="center" vertical="center"/>
    </xf>
    <xf numFmtId="10" fontId="14" fillId="0" borderId="4" xfId="0" applyNumberFormat="1" applyFont="1" applyBorder="1" applyAlignment="1">
      <alignment horizontal="center" vertical="center"/>
    </xf>
    <xf numFmtId="0" fontId="11" fillId="0" borderId="4" xfId="0" applyFont="1" applyBorder="1" applyAlignment="1">
      <alignment horizontal="center" vertical="center" wrapText="1"/>
    </xf>
    <xf numFmtId="0" fontId="9" fillId="0" borderId="0" xfId="0" applyFont="1" applyAlignment="1">
      <alignment horizontal="center" vertical="center" wrapText="1" shrinkToFit="1"/>
    </xf>
    <xf numFmtId="0" fontId="2" fillId="2" borderId="0" xfId="0" applyFont="1" applyFill="1" applyBorder="1" applyAlignment="1">
      <alignment horizontal="center" vertical="center" wrapText="1"/>
    </xf>
    <xf numFmtId="0" fontId="0" fillId="0" borderId="0" xfId="0" applyNumberFormat="1"/>
    <xf numFmtId="0" fontId="21" fillId="6" borderId="4" xfId="0" applyNumberFormat="1" applyFont="1" applyFill="1" applyBorder="1" applyAlignment="1">
      <alignment horizontal="center" vertical="center" wrapText="1"/>
    </xf>
    <xf numFmtId="0" fontId="23" fillId="0" borderId="3" xfId="2" applyNumberFormat="1" applyFont="1" applyBorder="1" applyAlignment="1">
      <alignment horizontal="center" vertical="center" wrapText="1"/>
    </xf>
    <xf numFmtId="0" fontId="13" fillId="9" borderId="4" xfId="0" applyNumberFormat="1" applyFont="1" applyFill="1" applyBorder="1" applyAlignment="1">
      <alignment horizontal="center" vertical="center" wrapText="1"/>
    </xf>
    <xf numFmtId="0" fontId="13" fillId="12" borderId="4" xfId="0" applyNumberFormat="1" applyFont="1" applyFill="1" applyBorder="1" applyAlignment="1">
      <alignment horizontal="center" vertical="center" wrapText="1"/>
    </xf>
    <xf numFmtId="0" fontId="20" fillId="0" borderId="0" xfId="0" applyNumberFormat="1" applyFont="1" applyFill="1" applyBorder="1" applyAlignment="1">
      <alignment horizontal="center" vertical="center" wrapText="1"/>
    </xf>
    <xf numFmtId="0" fontId="20" fillId="8" borderId="0" xfId="0" applyNumberFormat="1" applyFont="1" applyFill="1" applyBorder="1" applyAlignment="1">
      <alignment horizontal="center" vertical="center" wrapText="1"/>
    </xf>
    <xf numFmtId="0" fontId="20" fillId="0" borderId="0" xfId="0" applyNumberFormat="1" applyFont="1" applyBorder="1" applyAlignment="1">
      <alignment horizontal="center" vertical="center" wrapText="1"/>
    </xf>
    <xf numFmtId="0" fontId="13" fillId="0" borderId="0" xfId="0" applyNumberFormat="1" applyFont="1" applyBorder="1" applyAlignment="1">
      <alignment horizontal="center" vertical="center" wrapText="1"/>
    </xf>
    <xf numFmtId="0" fontId="13" fillId="0" borderId="0" xfId="0" applyNumberFormat="1" applyFont="1" applyFill="1" applyAlignment="1">
      <alignment horizontal="center" vertical="center" wrapText="1"/>
    </xf>
    <xf numFmtId="0" fontId="13" fillId="0" borderId="0" xfId="0" applyNumberFormat="1" applyFont="1" applyAlignment="1">
      <alignment horizontal="center" vertical="center" wrapText="1"/>
    </xf>
    <xf numFmtId="0" fontId="13" fillId="0" borderId="0" xfId="0" applyNumberFormat="1" applyFont="1" applyFill="1" applyBorder="1" applyAlignment="1">
      <alignment horizontal="center" vertical="center" wrapText="1"/>
    </xf>
    <xf numFmtId="0" fontId="13" fillId="0" borderId="13" xfId="0" applyNumberFormat="1" applyFont="1" applyFill="1" applyBorder="1" applyAlignment="1">
      <alignment horizontal="center" vertical="center" wrapText="1"/>
    </xf>
    <xf numFmtId="0" fontId="0" fillId="0" borderId="0" xfId="0" applyNumberFormat="1" applyAlignment="1">
      <alignment horizontal="left"/>
    </xf>
    <xf numFmtId="164" fontId="0" fillId="0" borderId="0" xfId="0" applyNumberFormat="1" applyBorder="1"/>
    <xf numFmtId="10" fontId="0" fillId="0" borderId="0" xfId="7" applyNumberFormat="1" applyFont="1" applyBorder="1" applyAlignment="1">
      <alignment horizontal="left"/>
    </xf>
    <xf numFmtId="165" fontId="23" fillId="7" borderId="3" xfId="2" applyNumberFormat="1" applyFont="1" applyFill="1" applyBorder="1" applyAlignment="1">
      <alignment horizontal="center" vertical="center" wrapText="1"/>
    </xf>
    <xf numFmtId="165" fontId="23" fillId="7" borderId="4" xfId="2" applyNumberFormat="1" applyFont="1" applyFill="1" applyBorder="1" applyAlignment="1">
      <alignment horizontal="center" vertical="center" wrapText="1"/>
    </xf>
    <xf numFmtId="165" fontId="23" fillId="7" borderId="3" xfId="6" applyNumberFormat="1" applyFont="1" applyFill="1" applyBorder="1" applyAlignment="1">
      <alignment horizontal="center" vertical="center" wrapText="1"/>
    </xf>
    <xf numFmtId="165" fontId="23" fillId="7" borderId="3" xfId="5"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9" fillId="0" borderId="0" xfId="0" applyFont="1" applyAlignment="1">
      <alignment horizontal="center" vertical="center" wrapText="1" shrinkToFit="1"/>
    </xf>
    <xf numFmtId="0" fontId="2" fillId="2" borderId="0" xfId="0" applyFont="1" applyFill="1" applyBorder="1" applyAlignment="1">
      <alignment horizontal="center" vertical="center" wrapText="1"/>
    </xf>
    <xf numFmtId="0" fontId="32" fillId="0" borderId="0" xfId="5" applyFont="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4" fillId="7" borderId="1" xfId="0" applyFont="1" applyFill="1" applyBorder="1" applyAlignment="1">
      <alignment horizontal="left" vertical="center" wrapText="1"/>
    </xf>
    <xf numFmtId="0" fontId="24" fillId="7" borderId="2" xfId="0" applyFont="1" applyFill="1" applyBorder="1" applyAlignment="1">
      <alignment horizontal="left" vertical="center" wrapText="1"/>
    </xf>
    <xf numFmtId="0" fontId="24" fillId="7" borderId="3"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13" fillId="0" borderId="0" xfId="0" applyFont="1" applyAlignment="1">
      <alignment horizontal="left" vertical="center" wrapText="1"/>
    </xf>
    <xf numFmtId="0" fontId="31" fillId="0" borderId="0" xfId="0" applyFont="1" applyAlignment="1">
      <alignment horizontal="center" vertical="center" wrapText="1"/>
    </xf>
    <xf numFmtId="0" fontId="34" fillId="0" borderId="6" xfId="9" applyFill="1" applyBorder="1" applyAlignment="1">
      <alignment horizontal="left" vertical="center" wrapText="1"/>
    </xf>
    <xf numFmtId="0" fontId="9" fillId="4" borderId="4" xfId="0" applyFont="1" applyFill="1" applyBorder="1" applyAlignment="1">
      <alignment horizontal="left" vertical="center" wrapText="1"/>
    </xf>
    <xf numFmtId="0" fontId="0" fillId="0" borderId="2" xfId="0" applyBorder="1"/>
    <xf numFmtId="0" fontId="0" fillId="0" borderId="3" xfId="0" applyBorder="1"/>
    <xf numFmtId="0" fontId="22" fillId="0" borderId="4" xfId="0" applyFont="1" applyFill="1" applyBorder="1" applyAlignment="1">
      <alignment horizontal="left" vertical="center" wrapText="1"/>
    </xf>
    <xf numFmtId="0" fontId="24" fillId="7" borderId="4" xfId="0" applyFont="1" applyFill="1" applyBorder="1" applyAlignment="1">
      <alignment horizontal="left" vertical="center" wrapText="1"/>
    </xf>
    <xf numFmtId="0" fontId="24" fillId="9" borderId="4" xfId="0" applyFont="1" applyFill="1" applyBorder="1" applyAlignment="1">
      <alignment horizontal="left" vertical="center" wrapText="1"/>
    </xf>
    <xf numFmtId="0" fontId="24" fillId="9" borderId="1" xfId="0" applyFont="1" applyFill="1" applyBorder="1" applyAlignment="1">
      <alignment horizontal="left" vertical="center" wrapText="1"/>
    </xf>
    <xf numFmtId="0" fontId="4" fillId="10" borderId="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8" fillId="0" borderId="1" xfId="1" applyFont="1" applyBorder="1" applyAlignment="1">
      <alignment horizontal="center" vertical="center" wrapText="1"/>
    </xf>
    <xf numFmtId="0" fontId="28" fillId="0" borderId="2" xfId="1" applyFont="1" applyBorder="1" applyAlignment="1">
      <alignment horizontal="center" vertical="center" wrapText="1"/>
    </xf>
    <xf numFmtId="0" fontId="28" fillId="0" borderId="3" xfId="1" applyFont="1" applyBorder="1" applyAlignment="1">
      <alignment horizontal="center" vertical="center" wrapText="1"/>
    </xf>
    <xf numFmtId="0" fontId="4" fillId="10" borderId="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28" fillId="0" borderId="4" xfId="1" applyFont="1" applyBorder="1" applyAlignment="1">
      <alignment horizontal="center" vertical="center" wrapText="1"/>
    </xf>
    <xf numFmtId="0" fontId="15" fillId="0" borderId="4" xfId="0" applyFont="1" applyBorder="1" applyAlignment="1">
      <alignment horizontal="center" vertical="center" wrapText="1"/>
    </xf>
    <xf numFmtId="0" fontId="4" fillId="6" borderId="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0" xfId="0" applyAlignment="1"/>
    <xf numFmtId="0" fontId="5"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vertical="center" wrapText="1" shrinkToFit="1"/>
    </xf>
    <xf numFmtId="0" fontId="9" fillId="0" borderId="0" xfId="0" applyFont="1" applyAlignment="1">
      <alignment horizontal="center" vertical="center" wrapText="1" shrinkToFi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9" fillId="4" borderId="0" xfId="0" applyFont="1" applyFill="1" applyBorder="1" applyAlignment="1">
      <alignment horizontal="left" vertical="center" wrapText="1"/>
    </xf>
    <xf numFmtId="0" fontId="20" fillId="5" borderId="1"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9" fillId="4" borderId="12" xfId="0" applyFont="1" applyFill="1" applyBorder="1" applyAlignment="1">
      <alignment horizontal="left" vertical="center" wrapText="1"/>
    </xf>
    <xf numFmtId="0" fontId="9" fillId="4" borderId="0" xfId="0" applyFont="1" applyFill="1" applyBorder="1" applyAlignment="1">
      <alignment horizontal="left" vertical="center"/>
    </xf>
    <xf numFmtId="0" fontId="9" fillId="4" borderId="12" xfId="0" applyFont="1" applyFill="1" applyBorder="1" applyAlignment="1">
      <alignment horizontal="left" vertical="center"/>
    </xf>
    <xf numFmtId="0" fontId="9" fillId="4" borderId="9" xfId="0" applyFont="1" applyFill="1" applyBorder="1" applyAlignment="1">
      <alignment horizontal="left" vertical="center"/>
    </xf>
    <xf numFmtId="0" fontId="9" fillId="4" borderId="10" xfId="0" applyFont="1" applyFill="1" applyBorder="1" applyAlignment="1">
      <alignment horizontal="left" vertical="center"/>
    </xf>
    <xf numFmtId="0" fontId="15" fillId="0" borderId="8" xfId="0" applyFont="1" applyBorder="1" applyAlignment="1">
      <alignment horizontal="center"/>
    </xf>
    <xf numFmtId="0" fontId="15" fillId="0" borderId="9" xfId="0" applyFont="1" applyBorder="1" applyAlignment="1">
      <alignment horizontal="center"/>
    </xf>
    <xf numFmtId="0" fontId="4" fillId="0" borderId="4"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1"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0" xfId="0" applyFont="1" applyFill="1" applyBorder="1" applyAlignment="1">
      <alignment horizontal="center" vertical="center" wrapText="1"/>
    </xf>
  </cellXfs>
  <cellStyles count="10">
    <cellStyle name="Bueno" xfId="8" builtinId="26"/>
    <cellStyle name="Hipervínculo" xfId="9" builtinId="8"/>
    <cellStyle name="Normal" xfId="0" builtinId="0"/>
    <cellStyle name="Normal_Hoja1" xfId="1" xr:uid="{00000000-0005-0000-0000-000003000000}"/>
    <cellStyle name="Normal_Hoja1_1" xfId="5" xr:uid="{00000000-0005-0000-0000-000004000000}"/>
    <cellStyle name="Normal_Hoja1_1 2" xfId="4" xr:uid="{00000000-0005-0000-0000-000005000000}"/>
    <cellStyle name="Normal_Hoja2" xfId="6" xr:uid="{00000000-0005-0000-0000-000006000000}"/>
    <cellStyle name="Normal_Hoja2 2" xfId="3" xr:uid="{00000000-0005-0000-0000-000007000000}"/>
    <cellStyle name="Normal_Hoja2_1" xfId="2" xr:uid="{00000000-0005-0000-0000-000008000000}"/>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a:pPr>
            <a:r>
              <a:rPr lang="es-ES"/>
              <a:t>Sexo</a:t>
            </a:r>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8.9613312007874035E-2"/>
          <c:y val="0.2741278249309746"/>
          <c:w val="0.83597576688723219"/>
          <c:h val="0.5271778811739436"/>
        </c:manualLayout>
      </c:layout>
      <c:pie3DChart>
        <c:varyColors val="1"/>
        <c:ser>
          <c:idx val="0"/>
          <c:order val="0"/>
          <c:tx>
            <c:strRef>
              <c:f>GLOBAL!$V$24</c:f>
              <c:strCache>
                <c:ptCount val="1"/>
                <c:pt idx="0">
                  <c:v>Sexo</c:v>
                </c:pt>
              </c:strCache>
            </c:strRef>
          </c:tx>
          <c:dLbls>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(GLOBAL!$V$25,GLOBAL!$V$26,GLOBAL!$V$30)</c:f>
              <c:strCache>
                <c:ptCount val="2"/>
                <c:pt idx="0">
                  <c:v>Hombre</c:v>
                </c:pt>
                <c:pt idx="1">
                  <c:v>Mujer</c:v>
                </c:pt>
              </c:strCache>
            </c:strRef>
          </c:cat>
          <c:val>
            <c:numRef>
              <c:f>GLOBAL!$Y$25:$Y$26</c:f>
              <c:numCache>
                <c:formatCode>General</c:formatCode>
                <c:ptCount val="2"/>
                <c:pt idx="0">
                  <c:v>148</c:v>
                </c:pt>
                <c:pt idx="1">
                  <c:v>137</c:v>
                </c:pt>
              </c:numCache>
            </c:numRef>
          </c:val>
          <c:extLst>
            <c:ext xmlns:c16="http://schemas.microsoft.com/office/drawing/2014/chart" uri="{C3380CC4-5D6E-409C-BE32-E72D297353CC}">
              <c16:uniqueId val="{00000000-725F-4926-BE27-460080A34A9D}"/>
            </c:ext>
          </c:extLst>
        </c:ser>
        <c:dLbls>
          <c:showLegendKey val="0"/>
          <c:showVal val="0"/>
          <c:showCatName val="0"/>
          <c:showSerName val="0"/>
          <c:showPercent val="1"/>
          <c:showBubbleSize val="0"/>
          <c:showLeaderLines val="1"/>
        </c:dLbls>
      </c:pie3DChart>
    </c:plotArea>
    <c:legend>
      <c:legendPos val="t"/>
      <c:overlay val="0"/>
      <c:txPr>
        <a:bodyPr/>
        <a:lstStyle/>
        <a:p>
          <a:pPr>
            <a:defRPr sz="1600" b="1"/>
          </a:pPr>
          <a:endParaRPr lang="es-ES"/>
        </a:p>
      </c:txPr>
    </c:legend>
    <c:plotVisOnly val="1"/>
    <c:dispBlanksAs val="gap"/>
    <c:showDLblsOverMax val="0"/>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GLOBAL!$E$27</c:f>
              <c:strCache>
                <c:ptCount val="1"/>
                <c:pt idx="0">
                  <c:v>Temporalidad</c:v>
                </c:pt>
              </c:strCache>
            </c:strRef>
          </c:tx>
          <c:spPr>
            <a:solidFill>
              <a:schemeClr val="tx2">
                <a:lumMod val="50000"/>
              </a:schemeClr>
            </a:solidFill>
            <a:ln w="25400">
              <a:solidFill>
                <a:schemeClr val="tx2">
                  <a:lumMod val="50000"/>
                </a:schemeClr>
              </a:solidFill>
            </a:ln>
          </c:spPr>
          <c:invertIfNegative val="0"/>
          <c:dLbls>
            <c:spPr>
              <a:noFill/>
              <a:ln>
                <a:noFill/>
              </a:ln>
              <a:effectLst/>
            </c:spPr>
            <c:txPr>
              <a:bodyPr/>
              <a:lstStyle/>
              <a:p>
                <a:pPr>
                  <a:defRPr sz="12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GLOBAL!$E$28:$G$29</c:f>
              <c:strCache>
                <c:ptCount val="2"/>
                <c:pt idx="0">
                  <c:v>Fijo/Permanente</c:v>
                </c:pt>
                <c:pt idx="1">
                  <c:v>Temporal/Interino</c:v>
                </c:pt>
              </c:strCache>
            </c:strRef>
          </c:cat>
          <c:val>
            <c:numRef>
              <c:f>GLOBAL!$H$28:$H$29</c:f>
              <c:numCache>
                <c:formatCode>General</c:formatCode>
                <c:ptCount val="2"/>
                <c:pt idx="0">
                  <c:v>238</c:v>
                </c:pt>
                <c:pt idx="1">
                  <c:v>47</c:v>
                </c:pt>
              </c:numCache>
            </c:numRef>
          </c:val>
          <c:extLst>
            <c:ext xmlns:c16="http://schemas.microsoft.com/office/drawing/2014/chart" uri="{C3380CC4-5D6E-409C-BE32-E72D297353CC}">
              <c16:uniqueId val="{00000000-47DC-40AD-B7BA-7EB75321EB0B}"/>
            </c:ext>
          </c:extLst>
        </c:ser>
        <c:dLbls>
          <c:showLegendKey val="0"/>
          <c:showVal val="1"/>
          <c:showCatName val="0"/>
          <c:showSerName val="0"/>
          <c:showPercent val="0"/>
          <c:showBubbleSize val="0"/>
        </c:dLbls>
        <c:gapWidth val="75"/>
        <c:axId val="365531720"/>
        <c:axId val="365532112"/>
      </c:barChart>
      <c:catAx>
        <c:axId val="365531720"/>
        <c:scaling>
          <c:orientation val="minMax"/>
        </c:scaling>
        <c:delete val="0"/>
        <c:axPos val="l"/>
        <c:numFmt formatCode="General" sourceLinked="0"/>
        <c:majorTickMark val="none"/>
        <c:minorTickMark val="none"/>
        <c:tickLblPos val="nextTo"/>
        <c:txPr>
          <a:bodyPr/>
          <a:lstStyle/>
          <a:p>
            <a:pPr>
              <a:defRPr sz="1600" b="1"/>
            </a:pPr>
            <a:endParaRPr lang="es-ES"/>
          </a:p>
        </c:txPr>
        <c:crossAx val="365532112"/>
        <c:crosses val="autoZero"/>
        <c:auto val="1"/>
        <c:lblAlgn val="ctr"/>
        <c:lblOffset val="100"/>
        <c:noMultiLvlLbl val="0"/>
      </c:catAx>
      <c:valAx>
        <c:axId val="365532112"/>
        <c:scaling>
          <c:orientation val="minMax"/>
          <c:max val="500"/>
          <c:min val="0"/>
        </c:scaling>
        <c:delete val="0"/>
        <c:axPos val="b"/>
        <c:numFmt formatCode="General" sourceLinked="1"/>
        <c:majorTickMark val="none"/>
        <c:minorTickMark val="none"/>
        <c:tickLblPos val="nextTo"/>
        <c:txPr>
          <a:bodyPr/>
          <a:lstStyle/>
          <a:p>
            <a:pPr>
              <a:defRPr sz="1200" b="1"/>
            </a:pPr>
            <a:endParaRPr lang="es-ES"/>
          </a:p>
        </c:txPr>
        <c:crossAx val="365531720"/>
        <c:crosses val="autoZero"/>
        <c:crossBetween val="between"/>
      </c:valAx>
      <c:spPr>
        <a:solidFill>
          <a:srgbClr val="4F81BD">
            <a:lumMod val="20000"/>
            <a:lumOff val="80000"/>
            <a:alpha val="13000"/>
          </a:srgbClr>
        </a:solidFill>
        <a:ln w="25400">
          <a:solidFill>
            <a:schemeClr val="tx2">
              <a:lumMod val="60000"/>
              <a:lumOff val="40000"/>
            </a:schemeClr>
          </a:solidFill>
        </a:ln>
      </c:spPr>
    </c:plotArea>
    <c:legend>
      <c:legendPos val="b"/>
      <c:overlay val="0"/>
      <c:txPr>
        <a:bodyPr/>
        <a:lstStyle/>
        <a:p>
          <a:pPr>
            <a:defRPr sz="1800" b="1"/>
          </a:pPr>
          <a:endParaRPr lang="es-ES"/>
        </a:p>
      </c:txPr>
    </c:legend>
    <c:plotVisOnly val="1"/>
    <c:dispBlanksAs val="gap"/>
    <c:showDLblsOverMax val="0"/>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GLOBAL!$C$72</c:f>
              <c:strCache>
                <c:ptCount val="1"/>
                <c:pt idx="0">
                  <c:v>SERVICIO/UNIDAD ADMINISTRATIVA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(GLOBAL!$C$73:$G$85,GLOBAL!$I$73:$M$86,GLOBAL!$C$73:$G$85,GLOBAL!$I$73:$M$86)</c:f>
              <c:strCache>
                <c:ptCount val="54"/>
                <c:pt idx="0">
                  <c:v>Servicio de Asuntos Económicos</c:v>
                </c:pt>
                <c:pt idx="1">
                  <c:v>Servicio de Personal (Unidad de Conserjerías)</c:v>
                </c:pt>
                <c:pt idx="2">
                  <c:v>Servicio de Informática</c:v>
                </c:pt>
                <c:pt idx="3">
                  <c:v>Servicio Centrales de Apoyo a la Investigación (CICT y CPEA)</c:v>
                </c:pt>
                <c:pt idx="4">
                  <c:v>Servicio de Planificación y Evaluación</c:v>
                </c:pt>
                <c:pt idx="5">
                  <c:v>Unidad Departamental de Apoyo Técnico a Laboratorios</c:v>
                </c:pt>
                <c:pt idx="6">
                  <c:v>Unidad de Prevención de Riesgos Laborales, Medioambiente y Sostenibilidad</c:v>
                </c:pt>
                <c:pt idx="7">
                  <c:v>Servicio de Bibliotecas</c:v>
                </c:pt>
                <c:pt idx="8">
                  <c:v>Servicio de Información, Registro y Administración Electrónica</c:v>
                </c:pt>
                <c:pt idx="9">
                  <c:v>Servicio de Gestión de la Investigación (SGI, OFIPI y OTRI)</c:v>
                </c:pt>
                <c:pt idx="10">
                  <c:v>Servicio de Contabilidad y Presupuesto</c:v>
                </c:pt>
                <c:pt idx="11">
                  <c:v>Servicio de Gestión Académica</c:v>
                </c:pt>
                <c:pt idx="12">
                  <c:v>Servicio de Gestión de las Enseñanzas</c:v>
                </c:pt>
                <c:pt idx="13">
                  <c:v>Servicio de Atención y Ayudas al Estudiante</c:v>
                </c:pt>
                <c:pt idx="14">
                  <c:v>Servicio de Actividades Culturales</c:v>
                </c:pt>
                <c:pt idx="15">
                  <c:v>Servicio de Archivo General</c:v>
                </c:pt>
                <c:pt idx="16">
                  <c:v>Gerencia (solo para Vicegerentes)</c:v>
                </c:pt>
                <c:pt idx="17">
                  <c:v>Centro de Estudios Avanzado en Lenguas Modernas</c:v>
                </c:pt>
                <c:pt idx="18">
                  <c:v>Institutos y Centros de Investigación</c:v>
                </c:pt>
                <c:pt idx="19">
                  <c:v>Servicio de Relaciones Internacionales y Cooperación</c:v>
                </c:pt>
                <c:pt idx="20">
                  <c:v>Servicio de Control Interno</c:v>
                </c:pt>
                <c:pt idx="21">
                  <c:v>Servicio de Contratación y Patrimonio</c:v>
                </c:pt>
                <c:pt idx="22">
                  <c:v>Unidad de Apoyo a Órganos de Gobierno e Institucionales: Gabinete de Comunicación y Proyección Institucional/Servicio</c:v>
                </c:pt>
                <c:pt idx="23">
                  <c:v>Unidad de Apoyo Administrativo a Departamentos</c:v>
                </c:pt>
                <c:pt idx="24">
                  <c:v>Servicio de Deportes</c:v>
                </c:pt>
                <c:pt idx="25">
                  <c:v>Servicio de Obras, Mantenimiento y Vigilancia de Instalaciones.</c:v>
                </c:pt>
                <c:pt idx="26">
                  <c:v>Servicio de Personal</c:v>
                </c:pt>
                <c:pt idx="27">
                  <c:v>Servicio de Asuntos Económicos</c:v>
                </c:pt>
                <c:pt idx="28">
                  <c:v>Servicio de Personal (Unidad de Conserjerías)</c:v>
                </c:pt>
                <c:pt idx="29">
                  <c:v>Servicio de Informática</c:v>
                </c:pt>
                <c:pt idx="30">
                  <c:v>Servicio Centrales de Apoyo a la Investigación (CICT y CPEA)</c:v>
                </c:pt>
                <c:pt idx="31">
                  <c:v>Servicio de Planificación y Evaluación</c:v>
                </c:pt>
                <c:pt idx="32">
                  <c:v>Unidad Departamental de Apoyo Técnico a Laboratorios</c:v>
                </c:pt>
                <c:pt idx="33">
                  <c:v>Unidad de Prevención de Riesgos Laborales, Medioambiente y Sostenibilidad</c:v>
                </c:pt>
                <c:pt idx="34">
                  <c:v>Servicio de Bibliotecas</c:v>
                </c:pt>
                <c:pt idx="35">
                  <c:v>Servicio de Información, Registro y Administración Electrónica</c:v>
                </c:pt>
                <c:pt idx="36">
                  <c:v>Servicio de Gestión de la Investigación (SGI, OFIPI y OTRI)</c:v>
                </c:pt>
                <c:pt idx="37">
                  <c:v>Servicio de Contabilidad y Presupuesto</c:v>
                </c:pt>
                <c:pt idx="38">
                  <c:v>Servicio de Gestión Académica</c:v>
                </c:pt>
                <c:pt idx="39">
                  <c:v>Servicio de Gestión de las Enseñanzas</c:v>
                </c:pt>
                <c:pt idx="40">
                  <c:v>Servicio de Atención y Ayudas al Estudiante</c:v>
                </c:pt>
                <c:pt idx="41">
                  <c:v>Servicio de Actividades Culturales</c:v>
                </c:pt>
                <c:pt idx="42">
                  <c:v>Servicio de Archivo General</c:v>
                </c:pt>
                <c:pt idx="43">
                  <c:v>Gerencia (solo para Vicegerentes)</c:v>
                </c:pt>
                <c:pt idx="44">
                  <c:v>Centro de Estudios Avanzado en Lenguas Modernas</c:v>
                </c:pt>
                <c:pt idx="45">
                  <c:v>Institutos y Centros de Investigación</c:v>
                </c:pt>
                <c:pt idx="46">
                  <c:v>Servicio de Relaciones Internacionales y Cooperación</c:v>
                </c:pt>
                <c:pt idx="47">
                  <c:v>Servicio de Control Interno</c:v>
                </c:pt>
                <c:pt idx="48">
                  <c:v>Servicio de Contratación y Patrimonio</c:v>
                </c:pt>
                <c:pt idx="49">
                  <c:v>Unidad de Apoyo a Órganos de Gobierno e Institucionales: Gabinete de Comunicación y Proyección Institucional/Servicio</c:v>
                </c:pt>
                <c:pt idx="50">
                  <c:v>Unidad de Apoyo Administrativo a Departamentos</c:v>
                </c:pt>
                <c:pt idx="51">
                  <c:v>Servicio de Deportes</c:v>
                </c:pt>
                <c:pt idx="52">
                  <c:v>Servicio de Obras, Mantenimiento y Vigilancia de Instalaciones.</c:v>
                </c:pt>
                <c:pt idx="53">
                  <c:v>Servicio de Personal</c:v>
                </c:pt>
              </c:strCache>
            </c:strRef>
          </c:cat>
          <c:val>
            <c:numRef>
              <c:f>(GLOBAL!$H$73:$H$85,GLOBAL!$N$73:$N$86)</c:f>
              <c:numCache>
                <c:formatCode>###0</c:formatCode>
                <c:ptCount val="27"/>
                <c:pt idx="0">
                  <c:v>11</c:v>
                </c:pt>
                <c:pt idx="1">
                  <c:v>24</c:v>
                </c:pt>
                <c:pt idx="2">
                  <c:v>33</c:v>
                </c:pt>
                <c:pt idx="3">
                  <c:v>13</c:v>
                </c:pt>
                <c:pt idx="4">
                  <c:v>4</c:v>
                </c:pt>
                <c:pt idx="5">
                  <c:v>14</c:v>
                </c:pt>
                <c:pt idx="6">
                  <c:v>1</c:v>
                </c:pt>
                <c:pt idx="7">
                  <c:v>22</c:v>
                </c:pt>
                <c:pt idx="8">
                  <c:v>3</c:v>
                </c:pt>
                <c:pt idx="9">
                  <c:v>9</c:v>
                </c:pt>
                <c:pt idx="10">
                  <c:v>9</c:v>
                </c:pt>
                <c:pt idx="11">
                  <c:v>20</c:v>
                </c:pt>
                <c:pt idx="12">
                  <c:v>21</c:v>
                </c:pt>
                <c:pt idx="13">
                  <c:v>10</c:v>
                </c:pt>
                <c:pt idx="14">
                  <c:v>4</c:v>
                </c:pt>
                <c:pt idx="15">
                  <c:v>1</c:v>
                </c:pt>
                <c:pt idx="16">
                  <c:v>2</c:v>
                </c:pt>
                <c:pt idx="17">
                  <c:v>1</c:v>
                </c:pt>
                <c:pt idx="18">
                  <c:v>1</c:v>
                </c:pt>
                <c:pt idx="19">
                  <c:v>7</c:v>
                </c:pt>
                <c:pt idx="20">
                  <c:v>3</c:v>
                </c:pt>
                <c:pt idx="21">
                  <c:v>6</c:v>
                </c:pt>
                <c:pt idx="22">
                  <c:v>14</c:v>
                </c:pt>
                <c:pt idx="23">
                  <c:v>12</c:v>
                </c:pt>
                <c:pt idx="24">
                  <c:v>9</c:v>
                </c:pt>
                <c:pt idx="25">
                  <c:v>19</c:v>
                </c:pt>
                <c:pt idx="26">
                  <c:v>12</c:v>
                </c:pt>
              </c:numCache>
            </c:numRef>
          </c:val>
          <c:extLst>
            <c:ext xmlns:c16="http://schemas.microsoft.com/office/drawing/2014/chart" uri="{C3380CC4-5D6E-409C-BE32-E72D297353CC}">
              <c16:uniqueId val="{00000000-23BB-4E53-91E9-4D3D6E136236}"/>
            </c:ext>
          </c:extLst>
        </c:ser>
        <c:dLbls>
          <c:showLegendKey val="0"/>
          <c:showVal val="1"/>
          <c:showCatName val="0"/>
          <c:showSerName val="0"/>
          <c:showPercent val="0"/>
          <c:showBubbleSize val="0"/>
        </c:dLbls>
        <c:gapWidth val="150"/>
        <c:overlap val="-25"/>
        <c:axId val="365532896"/>
        <c:axId val="365533288"/>
      </c:barChart>
      <c:catAx>
        <c:axId val="365532896"/>
        <c:scaling>
          <c:orientation val="minMax"/>
        </c:scaling>
        <c:delete val="0"/>
        <c:axPos val="b"/>
        <c:numFmt formatCode="General" sourceLinked="0"/>
        <c:majorTickMark val="none"/>
        <c:minorTickMark val="none"/>
        <c:tickLblPos val="nextTo"/>
        <c:txPr>
          <a:bodyPr/>
          <a:lstStyle/>
          <a:p>
            <a:pPr>
              <a:defRPr sz="1100"/>
            </a:pPr>
            <a:endParaRPr lang="es-ES"/>
          </a:p>
        </c:txPr>
        <c:crossAx val="365533288"/>
        <c:crosses val="autoZero"/>
        <c:auto val="1"/>
        <c:lblAlgn val="ctr"/>
        <c:lblOffset val="100"/>
        <c:noMultiLvlLbl val="0"/>
      </c:catAx>
      <c:valAx>
        <c:axId val="365533288"/>
        <c:scaling>
          <c:orientation val="minMax"/>
        </c:scaling>
        <c:delete val="1"/>
        <c:axPos val="l"/>
        <c:numFmt formatCode="###0" sourceLinked="1"/>
        <c:majorTickMark val="none"/>
        <c:minorTickMark val="none"/>
        <c:tickLblPos val="none"/>
        <c:crossAx val="365532896"/>
        <c:crosses val="autoZero"/>
        <c:crossBetween val="between"/>
      </c:valAx>
      <c:spPr>
        <a:noFill/>
        <a:ln w="25400">
          <a:noFill/>
        </a:ln>
      </c:spPr>
    </c:plotArea>
    <c:legend>
      <c:legendPos val="t"/>
      <c:overlay val="0"/>
    </c:legend>
    <c:plotVisOnly val="1"/>
    <c:dispBlanksAs val="gap"/>
    <c:showDLblsOverMax val="0"/>
  </c:chart>
  <c:spPr>
    <a:noFill/>
    <a:ln>
      <a:noFill/>
    </a:ln>
  </c:sp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GLOBAL!$V$37</c:f>
              <c:strCache>
                <c:ptCount val="1"/>
                <c:pt idx="0">
                  <c:v>Régimen Jurídico</c:v>
                </c:pt>
              </c:strCache>
            </c:strRef>
          </c:tx>
          <c:dLbls>
            <c:spPr>
              <a:noFill/>
              <a:ln>
                <a:noFill/>
              </a:ln>
              <a:effectLst/>
            </c:spPr>
            <c:txPr>
              <a:bodyPr/>
              <a:lstStyle/>
              <a:p>
                <a:pPr>
                  <a:defRPr sz="2000"/>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(GLOBAL!$V$38,GLOBAL!$V$39)</c:f>
              <c:strCache>
                <c:ptCount val="2"/>
                <c:pt idx="0">
                  <c:v>Funcionario</c:v>
                </c:pt>
                <c:pt idx="1">
                  <c:v>Laboral</c:v>
                </c:pt>
              </c:strCache>
            </c:strRef>
          </c:cat>
          <c:val>
            <c:numRef>
              <c:f>(GLOBAL!$Y$38,GLOBAL!$Y$39)</c:f>
              <c:numCache>
                <c:formatCode>General</c:formatCode>
                <c:ptCount val="2"/>
                <c:pt idx="0">
                  <c:v>173</c:v>
                </c:pt>
                <c:pt idx="1">
                  <c:v>112</c:v>
                </c:pt>
              </c:numCache>
            </c:numRef>
          </c:val>
          <c:extLst>
            <c:ext xmlns:c16="http://schemas.microsoft.com/office/drawing/2014/chart" uri="{C3380CC4-5D6E-409C-BE32-E72D297353CC}">
              <c16:uniqueId val="{00000000-8E9A-4220-BA63-5A72C15589E0}"/>
            </c:ext>
          </c:extLst>
        </c:ser>
        <c:dLbls>
          <c:showLegendKey val="0"/>
          <c:showVal val="0"/>
          <c:showCatName val="0"/>
          <c:showSerName val="0"/>
          <c:showPercent val="0"/>
          <c:showBubbleSize val="0"/>
          <c:showLeaderLines val="1"/>
        </c:dLbls>
      </c:pie3DChart>
    </c:plotArea>
    <c:legend>
      <c:legendPos val="t"/>
      <c:overlay val="0"/>
      <c:txPr>
        <a:bodyPr/>
        <a:lstStyle/>
        <a:p>
          <a:pPr rtl="0">
            <a:defRPr sz="1600"/>
          </a:pPr>
          <a:endParaRPr lang="es-ES"/>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47625</xdr:colOff>
      <xdr:row>19</xdr:row>
      <xdr:rowOff>253999</xdr:rowOff>
    </xdr:from>
    <xdr:to>
      <xdr:col>35</xdr:col>
      <xdr:colOff>301625</xdr:colOff>
      <xdr:row>30</xdr:row>
      <xdr:rowOff>79375</xdr:rowOff>
    </xdr:to>
    <xdr:graphicFrame macro="">
      <xdr:nvGraphicFramePr>
        <xdr:cNvPr id="2" name="2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15874</xdr:colOff>
      <xdr:row>20</xdr:row>
      <xdr:rowOff>2</xdr:rowOff>
    </xdr:from>
    <xdr:to>
      <xdr:col>16</xdr:col>
      <xdr:colOff>457199</xdr:colOff>
      <xdr:row>43</xdr:row>
      <xdr:rowOff>127000</xdr:rowOff>
    </xdr:to>
    <xdr:graphicFrame macro="">
      <xdr:nvGraphicFramePr>
        <xdr:cNvPr id="3" name="3 Gráfico">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19</xdr:col>
      <xdr:colOff>148166</xdr:colOff>
      <xdr:row>1</xdr:row>
      <xdr:rowOff>10584</xdr:rowOff>
    </xdr:from>
    <xdr:to>
      <xdr:col>21</xdr:col>
      <xdr:colOff>201083</xdr:colOff>
      <xdr:row>5</xdr:row>
      <xdr:rowOff>153459</xdr:rowOff>
    </xdr:to>
    <xdr:pic>
      <xdr:nvPicPr>
        <xdr:cNvPr id="4" name="Picture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grayscl/>
          <a:biLevel thresh="50000"/>
        </a:blip>
        <a:srcRect/>
        <a:stretch>
          <a:fillRect/>
        </a:stretch>
      </xdr:blipFill>
      <xdr:spPr bwMode="auto">
        <a:xfrm>
          <a:off x="14340416" y="201084"/>
          <a:ext cx="878417" cy="904875"/>
        </a:xfrm>
        <a:prstGeom prst="rect">
          <a:avLst/>
        </a:prstGeom>
        <a:noFill/>
        <a:ln w="9525">
          <a:noFill/>
          <a:miter lim="800000"/>
          <a:headEnd/>
          <a:tailEnd/>
        </a:ln>
      </xdr:spPr>
    </xdr:pic>
    <xdr:clientData/>
  </xdr:twoCellAnchor>
  <xdr:twoCellAnchor>
    <xdr:from>
      <xdr:col>17</xdr:col>
      <xdr:colOff>412749</xdr:colOff>
      <xdr:row>55</xdr:row>
      <xdr:rowOff>95250</xdr:rowOff>
    </xdr:from>
    <xdr:to>
      <xdr:col>39</xdr:col>
      <xdr:colOff>676275</xdr:colOff>
      <xdr:row>94</xdr:row>
      <xdr:rowOff>158750</xdr:rowOff>
    </xdr:to>
    <xdr:graphicFrame macro="">
      <xdr:nvGraphicFramePr>
        <xdr:cNvPr id="5" name="5 Gráfico">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28</xdr:col>
      <xdr:colOff>206375</xdr:colOff>
      <xdr:row>30</xdr:row>
      <xdr:rowOff>176211</xdr:rowOff>
    </xdr:from>
    <xdr:to>
      <xdr:col>35</xdr:col>
      <xdr:colOff>111126</xdr:colOff>
      <xdr:row>47</xdr:row>
      <xdr:rowOff>63499</xdr:rowOff>
    </xdr:to>
    <xdr:graphicFrame macro="">
      <xdr:nvGraphicFramePr>
        <xdr:cNvPr id="6" name="1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303067</xdr:colOff>
      <xdr:row>0</xdr:row>
      <xdr:rowOff>134937</xdr:rowOff>
    </xdr:from>
    <xdr:to>
      <xdr:col>22</xdr:col>
      <xdr:colOff>4329</xdr:colOff>
      <xdr:row>5</xdr:row>
      <xdr:rowOff>87312</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7984931" y="134937"/>
          <a:ext cx="861580" cy="904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ZZ221"/>
  <sheetViews>
    <sheetView showGridLines="0" tabSelected="1" view="pageBreakPreview" zoomScale="90" zoomScaleNormal="100" zoomScaleSheetLayoutView="90" workbookViewId="0">
      <selection activeCell="A182" sqref="A182:D182"/>
    </sheetView>
  </sheetViews>
  <sheetFormatPr baseColWidth="10" defaultRowHeight="15" x14ac:dyDescent="0.25"/>
  <cols>
    <col min="2" max="2" width="13.28515625" customWidth="1"/>
    <col min="6" max="6" width="19.140625" customWidth="1"/>
    <col min="8" max="8" width="11.42578125" customWidth="1"/>
    <col min="13" max="13" width="10.7109375" customWidth="1"/>
    <col min="14" max="14" width="8.5703125" customWidth="1"/>
    <col min="16" max="16" width="12.5703125" customWidth="1"/>
    <col min="17" max="17" width="7.140625" customWidth="1"/>
    <col min="18" max="18" width="8.42578125" customWidth="1"/>
    <col min="19" max="19" width="7.140625" customWidth="1"/>
    <col min="20" max="20" width="7.85546875" customWidth="1"/>
    <col min="21" max="21" width="4.42578125" bestFit="1" customWidth="1"/>
    <col min="22" max="22" width="10.85546875" bestFit="1" customWidth="1"/>
    <col min="23" max="23" width="7.5703125" bestFit="1" customWidth="1"/>
    <col min="24" max="26" width="8" bestFit="1" customWidth="1"/>
    <col min="27" max="27" width="8.140625" bestFit="1" customWidth="1"/>
    <col min="28" max="28" width="12.140625" customWidth="1"/>
    <col min="29" max="29" width="11.5703125" bestFit="1" customWidth="1"/>
    <col min="30" max="30" width="10.7109375" bestFit="1" customWidth="1"/>
    <col min="31" max="32" width="12.42578125" bestFit="1" customWidth="1"/>
    <col min="33" max="34" width="10.7109375" bestFit="1" customWidth="1"/>
    <col min="35" max="35" width="19.7109375" customWidth="1"/>
    <col min="36" max="36" width="16.85546875" customWidth="1"/>
    <col min="37" max="37" width="12.7109375" customWidth="1"/>
    <col min="38" max="38" width="16.42578125" bestFit="1" customWidth="1"/>
    <col min="39" max="39" width="11.28515625" style="174" bestFit="1" customWidth="1"/>
    <col min="40" max="40" width="10.85546875" style="174" customWidth="1"/>
    <col min="43" max="43" width="43.5703125" customWidth="1"/>
    <col min="702" max="702" width="24" customWidth="1"/>
  </cols>
  <sheetData>
    <row r="1" spans="1:702" x14ac:dyDescent="0.25">
      <c r="ZZ1" s="25"/>
    </row>
    <row r="2" spans="1:702" x14ac:dyDescent="0.25">
      <c r="A2" s="240"/>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row>
    <row r="3" spans="1:702" x14ac:dyDescent="0.25">
      <c r="A3" s="15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row>
    <row r="4" spans="1:702" x14ac:dyDescent="0.25">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row>
    <row r="5" spans="1:702" x14ac:dyDescent="0.25">
      <c r="A5" s="152"/>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row>
    <row r="6" spans="1:702" x14ac:dyDescent="0.25">
      <c r="A6" s="152"/>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row>
    <row r="7" spans="1:702" ht="15.75" x14ac:dyDescent="0.25">
      <c r="A7" s="241" t="s">
        <v>0</v>
      </c>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row>
    <row r="8" spans="1:702" x14ac:dyDescent="0.25">
      <c r="A8" s="242" t="s">
        <v>136</v>
      </c>
      <c r="B8" s="242"/>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242"/>
      <c r="AN8" s="242"/>
    </row>
    <row r="9" spans="1:702" ht="15.75" x14ac:dyDescent="0.25">
      <c r="A9" s="243"/>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row>
    <row r="10" spans="1:702" x14ac:dyDescent="0.25">
      <c r="A10" s="244" t="s">
        <v>538</v>
      </c>
      <c r="B10" s="244"/>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row>
    <row r="11" spans="1:702" x14ac:dyDescent="0.25">
      <c r="A11" s="244" t="s">
        <v>1</v>
      </c>
      <c r="B11" s="244"/>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row>
    <row r="14" spans="1:702" ht="33.75" x14ac:dyDescent="0.5">
      <c r="A14" s="245" t="s">
        <v>3</v>
      </c>
      <c r="B14" s="245"/>
      <c r="C14" s="245"/>
      <c r="D14" s="245"/>
      <c r="E14" s="245"/>
      <c r="F14" s="9">
        <v>285</v>
      </c>
    </row>
    <row r="15" spans="1:702" ht="33.75" x14ac:dyDescent="0.45">
      <c r="A15" s="245" t="s">
        <v>4</v>
      </c>
      <c r="B15" s="245"/>
      <c r="C15" s="245"/>
      <c r="D15" s="245"/>
      <c r="E15" s="245"/>
      <c r="F15" s="167">
        <f>+F14/532</f>
        <v>0.5357142857142857</v>
      </c>
      <c r="P15" s="1"/>
      <c r="Q15" s="1"/>
      <c r="R15" s="1"/>
      <c r="S15" s="1"/>
      <c r="T15" s="1"/>
      <c r="U15" s="1"/>
      <c r="V15" s="1"/>
      <c r="W15" s="1"/>
      <c r="X15" s="1"/>
      <c r="Y15" s="1"/>
      <c r="Z15" s="1"/>
      <c r="AA15" s="1"/>
      <c r="AB15" s="1"/>
      <c r="AC15" s="1"/>
    </row>
    <row r="16" spans="1:702" ht="36" customHeight="1" x14ac:dyDescent="0.5">
      <c r="A16" s="150"/>
      <c r="B16" s="150"/>
      <c r="C16" s="150"/>
      <c r="D16" s="150"/>
      <c r="E16" s="150"/>
      <c r="F16" s="2"/>
      <c r="P16" s="1"/>
      <c r="Q16" s="3"/>
      <c r="R16" s="3"/>
      <c r="S16" s="3"/>
      <c r="T16" s="3"/>
      <c r="U16" s="3"/>
      <c r="V16" s="3"/>
      <c r="W16" s="3"/>
      <c r="X16" s="3"/>
      <c r="Y16" s="3"/>
      <c r="Z16" s="3"/>
      <c r="AA16" s="3"/>
      <c r="AB16" s="3"/>
      <c r="AC16" s="1"/>
    </row>
    <row r="17" spans="1:37" ht="33.75" x14ac:dyDescent="0.25">
      <c r="A17" s="246" t="s">
        <v>125</v>
      </c>
      <c r="B17" s="246"/>
      <c r="C17" s="246"/>
      <c r="D17" s="246"/>
      <c r="E17" s="246"/>
      <c r="F17" s="246"/>
      <c r="G17" s="246"/>
      <c r="P17" s="1"/>
      <c r="Q17" s="4"/>
      <c r="R17" s="4"/>
      <c r="S17" s="4"/>
      <c r="T17" s="4"/>
      <c r="U17" s="5"/>
      <c r="V17" s="93"/>
      <c r="W17" s="4"/>
      <c r="X17" s="4"/>
      <c r="Y17" s="4"/>
      <c r="Z17" s="4"/>
      <c r="AA17" s="5"/>
      <c r="AB17" s="93"/>
      <c r="AC17" s="1"/>
    </row>
    <row r="18" spans="1:37" ht="34.5" customHeight="1" x14ac:dyDescent="0.5">
      <c r="B18" s="150"/>
      <c r="C18" s="150"/>
      <c r="D18" s="150"/>
      <c r="E18" s="150"/>
      <c r="F18" s="150"/>
      <c r="G18" s="2"/>
      <c r="O18" s="6"/>
      <c r="P18" s="6"/>
      <c r="Q18" s="4"/>
      <c r="R18" s="4"/>
      <c r="S18" s="4"/>
      <c r="T18" s="4"/>
      <c r="U18" s="7"/>
      <c r="V18" s="93"/>
      <c r="W18" s="4"/>
      <c r="X18" s="4"/>
      <c r="Y18" s="1"/>
    </row>
    <row r="19" spans="1:37" ht="34.5" customHeight="1" x14ac:dyDescent="0.5">
      <c r="B19" s="150"/>
      <c r="C19" s="150"/>
      <c r="D19" s="150"/>
      <c r="E19" s="150"/>
      <c r="F19" s="150"/>
      <c r="G19" s="2"/>
      <c r="O19" s="6"/>
      <c r="P19" s="6"/>
      <c r="Q19" s="4"/>
      <c r="R19" s="4"/>
      <c r="S19" s="4"/>
      <c r="T19" s="4"/>
      <c r="U19" s="7"/>
      <c r="V19" s="93"/>
      <c r="W19" s="4"/>
      <c r="X19" s="4"/>
      <c r="Y19" s="1"/>
      <c r="AC19" s="1"/>
      <c r="AD19" s="157"/>
      <c r="AE19" s="157"/>
      <c r="AF19" s="157"/>
      <c r="AG19" s="157"/>
      <c r="AH19" s="1"/>
    </row>
    <row r="20" spans="1:37" ht="34.5" customHeight="1" x14ac:dyDescent="0.5">
      <c r="B20" s="150"/>
      <c r="C20" s="150"/>
      <c r="D20" s="150"/>
      <c r="E20" s="150"/>
      <c r="F20" s="150"/>
      <c r="G20" s="2"/>
      <c r="O20" s="6"/>
      <c r="P20" s="6"/>
      <c r="Q20" s="4"/>
      <c r="R20" s="4"/>
      <c r="S20" s="4"/>
      <c r="T20" s="4"/>
      <c r="U20" s="7"/>
      <c r="V20" s="93"/>
      <c r="W20" s="4"/>
      <c r="X20" s="4"/>
      <c r="Y20" s="1"/>
      <c r="AC20" s="1"/>
      <c r="AD20" s="157"/>
      <c r="AE20" s="157"/>
      <c r="AF20" s="157"/>
      <c r="AG20" s="157"/>
      <c r="AH20" s="1"/>
    </row>
    <row r="21" spans="1:37" ht="34.5" customHeight="1" x14ac:dyDescent="0.5">
      <c r="B21" s="150"/>
      <c r="C21" s="150"/>
      <c r="D21" s="150"/>
      <c r="E21" s="150"/>
      <c r="F21" s="150"/>
      <c r="G21" s="2"/>
      <c r="O21" s="6"/>
      <c r="P21" s="6"/>
      <c r="Q21" s="4"/>
      <c r="R21" s="4"/>
      <c r="S21" s="4"/>
      <c r="T21" s="4"/>
      <c r="U21" s="7"/>
      <c r="V21" s="93"/>
      <c r="W21" s="4"/>
      <c r="X21" s="4"/>
      <c r="Y21" s="1"/>
      <c r="AC21" s="1"/>
      <c r="AD21" s="157"/>
      <c r="AE21" s="157"/>
      <c r="AF21" s="157"/>
      <c r="AG21" s="157"/>
      <c r="AH21" s="1"/>
    </row>
    <row r="22" spans="1:37" ht="34.5" customHeight="1" x14ac:dyDescent="0.5">
      <c r="B22" s="150"/>
      <c r="C22" s="150"/>
      <c r="D22" s="150"/>
      <c r="E22" s="150"/>
      <c r="F22" s="150"/>
      <c r="G22" s="2"/>
      <c r="O22" s="6"/>
      <c r="P22" s="6"/>
      <c r="Q22" s="4"/>
      <c r="R22" s="4"/>
      <c r="S22" s="4"/>
      <c r="T22" s="4"/>
      <c r="U22" s="7"/>
      <c r="V22" s="93"/>
      <c r="W22" s="4"/>
      <c r="X22" s="4"/>
      <c r="Y22" s="1"/>
    </row>
    <row r="23" spans="1:37" ht="36.75" customHeight="1" x14ac:dyDescent="0.25">
      <c r="E23" s="150"/>
      <c r="F23" s="3"/>
      <c r="G23" s="3"/>
      <c r="S23" s="1"/>
      <c r="T23" s="10"/>
      <c r="U23" s="10"/>
      <c r="V23" s="10"/>
      <c r="W23" s="10"/>
      <c r="X23" s="94"/>
      <c r="Y23" s="10"/>
      <c r="Z23" s="94"/>
      <c r="AA23" s="93"/>
      <c r="AB23" s="1"/>
    </row>
    <row r="24" spans="1:37" ht="24" customHeight="1" x14ac:dyDescent="0.25">
      <c r="E24" s="150"/>
      <c r="F24" s="95"/>
      <c r="G24" s="95"/>
      <c r="S24" s="1"/>
      <c r="T24" s="10"/>
      <c r="U24" s="10"/>
      <c r="V24" s="239" t="s">
        <v>10</v>
      </c>
      <c r="W24" s="239"/>
      <c r="X24" s="239"/>
      <c r="Y24" s="239"/>
      <c r="Z24" s="94"/>
      <c r="AA24" s="93"/>
      <c r="AB24" s="1"/>
    </row>
    <row r="25" spans="1:37" ht="26.25" customHeight="1" x14ac:dyDescent="0.25">
      <c r="E25" s="150"/>
      <c r="F25" s="95"/>
      <c r="G25" s="95"/>
      <c r="S25" s="1"/>
      <c r="T25" s="10"/>
      <c r="U25" s="10"/>
      <c r="V25" s="232" t="s">
        <v>11</v>
      </c>
      <c r="W25" s="232"/>
      <c r="X25" s="232"/>
      <c r="Y25" s="16">
        <v>148</v>
      </c>
      <c r="Z25" s="94"/>
      <c r="AA25" s="93"/>
      <c r="AB25" s="1"/>
    </row>
    <row r="26" spans="1:37" ht="26.25" customHeight="1" x14ac:dyDescent="0.35">
      <c r="E26" s="150"/>
      <c r="F26" s="150"/>
      <c r="G26" s="150"/>
      <c r="H26" s="155"/>
      <c r="I26" s="155"/>
      <c r="J26" s="155"/>
      <c r="K26" s="11"/>
      <c r="S26" s="1"/>
      <c r="T26" s="1"/>
      <c r="U26" s="1"/>
      <c r="V26" s="232" t="s">
        <v>12</v>
      </c>
      <c r="W26" s="232"/>
      <c r="X26" s="232"/>
      <c r="Y26" s="16">
        <v>137</v>
      </c>
      <c r="Z26" s="1"/>
      <c r="AA26" s="1"/>
      <c r="AB26" s="1"/>
      <c r="AI26" s="12"/>
      <c r="AJ26" s="13"/>
      <c r="AK26" s="14"/>
    </row>
    <row r="27" spans="1:37" ht="26.25" customHeight="1" x14ac:dyDescent="0.35">
      <c r="E27" s="235" t="s">
        <v>6</v>
      </c>
      <c r="F27" s="236"/>
      <c r="G27" s="236"/>
      <c r="H27" s="237"/>
      <c r="I27" s="155"/>
      <c r="J27" s="155"/>
      <c r="K27" s="11"/>
      <c r="S27" s="1"/>
      <c r="T27" s="15"/>
      <c r="U27" s="15"/>
      <c r="Z27" s="1"/>
      <c r="AA27" s="1"/>
      <c r="AB27" s="1"/>
      <c r="AI27" s="12"/>
      <c r="AJ27" s="13"/>
      <c r="AK27" s="14"/>
    </row>
    <row r="28" spans="1:37" ht="26.25" customHeight="1" x14ac:dyDescent="0.35">
      <c r="E28" s="232" t="s">
        <v>126</v>
      </c>
      <c r="F28" s="232"/>
      <c r="G28" s="232"/>
      <c r="H28" s="16">
        <v>238</v>
      </c>
      <c r="I28" s="155"/>
      <c r="J28" s="155"/>
      <c r="K28" s="11"/>
      <c r="S28" s="1"/>
      <c r="T28" s="15"/>
      <c r="U28" s="15"/>
      <c r="Z28" s="1"/>
      <c r="AA28" s="1"/>
      <c r="AB28" s="1"/>
      <c r="AI28" s="12"/>
      <c r="AJ28" s="13"/>
      <c r="AK28" s="14"/>
    </row>
    <row r="29" spans="1:37" ht="19.5" customHeight="1" x14ac:dyDescent="0.25">
      <c r="E29" s="232" t="s">
        <v>8</v>
      </c>
      <c r="F29" s="232"/>
      <c r="G29" s="232"/>
      <c r="H29" s="16">
        <v>47</v>
      </c>
      <c r="S29" s="1"/>
      <c r="T29" s="10"/>
      <c r="U29" s="10"/>
      <c r="Z29" s="1"/>
      <c r="AA29" s="1"/>
      <c r="AB29" s="1"/>
    </row>
    <row r="30" spans="1:37" ht="21" x14ac:dyDescent="0.25">
      <c r="S30" s="1"/>
      <c r="T30" s="10"/>
      <c r="U30" s="10"/>
      <c r="V30" s="238"/>
      <c r="W30" s="238"/>
      <c r="X30" s="238"/>
      <c r="Y30" s="18"/>
      <c r="Z30" s="1"/>
      <c r="AA30" s="1"/>
      <c r="AB30" s="1"/>
    </row>
    <row r="31" spans="1:37" x14ac:dyDescent="0.25">
      <c r="S31" s="1"/>
      <c r="T31" s="1"/>
      <c r="U31" s="1"/>
      <c r="V31" s="1"/>
      <c r="W31" s="1"/>
      <c r="X31" s="1"/>
      <c r="Y31" s="1"/>
      <c r="Z31" s="1"/>
      <c r="AA31" s="1"/>
      <c r="AB31" s="1"/>
    </row>
    <row r="32" spans="1:37" x14ac:dyDescent="0.25">
      <c r="S32" s="1"/>
      <c r="T32" s="1"/>
      <c r="U32" s="1"/>
      <c r="V32" s="1"/>
      <c r="W32" s="1"/>
      <c r="X32" s="1"/>
      <c r="Y32" s="1"/>
      <c r="Z32" s="1"/>
      <c r="AA32" s="1"/>
      <c r="AB32" s="1"/>
    </row>
    <row r="33" spans="19:28" x14ac:dyDescent="0.25">
      <c r="S33" s="1"/>
      <c r="T33" s="1"/>
      <c r="U33" s="1"/>
      <c r="V33" s="1"/>
      <c r="W33" s="1"/>
      <c r="X33" s="1"/>
      <c r="Y33" s="1"/>
      <c r="Z33" s="1"/>
      <c r="AA33" s="1"/>
      <c r="AB33" s="1"/>
    </row>
    <row r="34" spans="19:28" x14ac:dyDescent="0.25">
      <c r="S34" s="1"/>
      <c r="T34" s="1"/>
      <c r="U34" s="1"/>
      <c r="V34" s="1"/>
      <c r="W34" s="1"/>
      <c r="X34" s="1"/>
      <c r="Y34" s="1"/>
      <c r="Z34" s="1"/>
      <c r="AA34" s="1"/>
      <c r="AB34" s="1"/>
    </row>
    <row r="35" spans="19:28" x14ac:dyDescent="0.25">
      <c r="S35" s="1"/>
      <c r="T35" s="1"/>
      <c r="U35" s="1"/>
      <c r="V35" s="1"/>
      <c r="W35" s="1"/>
      <c r="X35" s="1"/>
      <c r="Y35" s="1"/>
      <c r="Z35" s="1"/>
      <c r="AA35" s="1"/>
      <c r="AB35" s="1"/>
    </row>
    <row r="36" spans="19:28" x14ac:dyDescent="0.25">
      <c r="S36" s="1"/>
      <c r="T36" s="1"/>
      <c r="U36" s="1"/>
      <c r="V36" s="1"/>
      <c r="W36" s="1"/>
      <c r="X36" s="1"/>
      <c r="Y36" s="1"/>
      <c r="Z36" s="1"/>
      <c r="AA36" s="1"/>
      <c r="AB36" s="1"/>
    </row>
    <row r="37" spans="19:28" ht="21" x14ac:dyDescent="0.25">
      <c r="S37" s="1"/>
      <c r="T37" s="1"/>
      <c r="U37" s="1"/>
      <c r="V37" s="239" t="s">
        <v>14</v>
      </c>
      <c r="W37" s="239"/>
      <c r="X37" s="239"/>
      <c r="Y37" s="239"/>
      <c r="Z37" s="1"/>
      <c r="AA37" s="1"/>
      <c r="AB37" s="1"/>
    </row>
    <row r="38" spans="19:28" ht="21" x14ac:dyDescent="0.25">
      <c r="S38" s="1"/>
      <c r="T38" s="1"/>
      <c r="U38" s="1"/>
      <c r="V38" s="232" t="s">
        <v>15</v>
      </c>
      <c r="W38" s="232"/>
      <c r="X38" s="232"/>
      <c r="Y38" s="16">
        <v>173</v>
      </c>
      <c r="Z38" s="1"/>
      <c r="AA38" s="1"/>
      <c r="AB38" s="1"/>
    </row>
    <row r="39" spans="19:28" ht="21" x14ac:dyDescent="0.25">
      <c r="S39" s="1"/>
      <c r="T39" s="1"/>
      <c r="U39" s="1"/>
      <c r="V39" s="232" t="s">
        <v>16</v>
      </c>
      <c r="W39" s="232"/>
      <c r="X39" s="232"/>
      <c r="Y39" s="16">
        <v>112</v>
      </c>
      <c r="Z39" s="1"/>
      <c r="AA39" s="1"/>
      <c r="AB39" s="1"/>
    </row>
    <row r="40" spans="19:28" x14ac:dyDescent="0.25">
      <c r="S40" s="1"/>
      <c r="T40" s="1"/>
      <c r="U40" s="1"/>
      <c r="V40" s="1"/>
      <c r="W40" s="1"/>
      <c r="X40" s="1"/>
      <c r="Y40" s="1"/>
      <c r="Z40" s="1"/>
      <c r="AA40" s="1"/>
      <c r="AB40" s="1"/>
    </row>
    <row r="41" spans="19:28" x14ac:dyDescent="0.25">
      <c r="S41" s="1"/>
      <c r="T41" s="1"/>
      <c r="U41" s="1"/>
      <c r="V41" s="1"/>
      <c r="W41" s="1"/>
      <c r="X41" s="1"/>
      <c r="Y41" s="1"/>
      <c r="Z41" s="1"/>
      <c r="AA41" s="1"/>
      <c r="AB41" s="1"/>
    </row>
    <row r="42" spans="19:28" x14ac:dyDescent="0.25">
      <c r="S42" s="1"/>
      <c r="T42" s="1"/>
      <c r="U42" s="1"/>
      <c r="V42" s="1"/>
      <c r="W42" s="1"/>
      <c r="X42" s="1"/>
      <c r="Y42" s="1"/>
      <c r="Z42" s="1"/>
      <c r="AA42" s="1"/>
      <c r="AB42" s="1"/>
    </row>
    <row r="43" spans="19:28" x14ac:dyDescent="0.25">
      <c r="S43" s="1"/>
      <c r="T43" s="1"/>
      <c r="U43" s="1"/>
      <c r="V43" s="1"/>
      <c r="W43" s="1"/>
      <c r="X43" s="1"/>
      <c r="Y43" s="1"/>
      <c r="Z43" s="1"/>
      <c r="AA43" s="1"/>
      <c r="AB43" s="1"/>
    </row>
    <row r="62" ht="15.75" customHeight="1" x14ac:dyDescent="0.25"/>
    <row r="72" spans="3:15" ht="18.75" x14ac:dyDescent="0.25">
      <c r="C72" s="233" t="s">
        <v>127</v>
      </c>
      <c r="D72" s="233"/>
      <c r="E72" s="233"/>
      <c r="F72" s="233"/>
      <c r="G72" s="233"/>
      <c r="H72" s="96" t="s">
        <v>128</v>
      </c>
      <c r="I72" s="234" t="s">
        <v>127</v>
      </c>
      <c r="J72" s="233"/>
      <c r="K72" s="233"/>
      <c r="L72" s="233"/>
      <c r="M72" s="233"/>
      <c r="N72" s="96" t="s">
        <v>128</v>
      </c>
    </row>
    <row r="73" spans="3:15" ht="39.75" customHeight="1" x14ac:dyDescent="0.25">
      <c r="C73" s="222" t="s">
        <v>132</v>
      </c>
      <c r="D73" s="223"/>
      <c r="E73" s="223"/>
      <c r="F73" s="223"/>
      <c r="G73" s="224"/>
      <c r="H73" s="97">
        <f>+'DATOS 2'!C27</f>
        <v>11</v>
      </c>
      <c r="I73" s="222" t="s">
        <v>248</v>
      </c>
      <c r="J73" s="223"/>
      <c r="K73" s="223"/>
      <c r="L73" s="223"/>
      <c r="M73" s="224"/>
      <c r="N73" s="97">
        <f>+'DATOS 2'!C40</f>
        <v>10</v>
      </c>
      <c r="O73" s="1"/>
    </row>
    <row r="74" spans="3:15" ht="36" customHeight="1" x14ac:dyDescent="0.25">
      <c r="C74" s="222" t="s">
        <v>244</v>
      </c>
      <c r="D74" s="223"/>
      <c r="E74" s="223"/>
      <c r="F74" s="223"/>
      <c r="G74" s="224"/>
      <c r="H74" s="97">
        <f>+'DATOS 2'!C28</f>
        <v>24</v>
      </c>
      <c r="I74" s="222" t="s">
        <v>236</v>
      </c>
      <c r="J74" s="223"/>
      <c r="K74" s="223"/>
      <c r="L74" s="223"/>
      <c r="M74" s="224"/>
      <c r="N74" s="97">
        <f>+'DATOS 2'!C41</f>
        <v>4</v>
      </c>
      <c r="O74" s="1"/>
    </row>
    <row r="75" spans="3:15" ht="36" customHeight="1" x14ac:dyDescent="0.25">
      <c r="C75" s="222" t="s">
        <v>130</v>
      </c>
      <c r="D75" s="223"/>
      <c r="E75" s="223"/>
      <c r="F75" s="223"/>
      <c r="G75" s="224"/>
      <c r="H75" s="97">
        <f>+'DATOS 2'!C29</f>
        <v>33</v>
      </c>
      <c r="I75" s="222" t="s">
        <v>129</v>
      </c>
      <c r="J75" s="223"/>
      <c r="K75" s="223"/>
      <c r="L75" s="223"/>
      <c r="M75" s="224"/>
      <c r="N75" s="97">
        <f>+'DATOS 2'!C42</f>
        <v>1</v>
      </c>
      <c r="O75" s="1"/>
    </row>
    <row r="76" spans="3:15" ht="34.5" customHeight="1" x14ac:dyDescent="0.25">
      <c r="C76" s="222" t="s">
        <v>239</v>
      </c>
      <c r="D76" s="223"/>
      <c r="E76" s="223"/>
      <c r="F76" s="223"/>
      <c r="G76" s="224"/>
      <c r="H76" s="97">
        <f>+'DATOS 2'!C30</f>
        <v>13</v>
      </c>
      <c r="I76" s="222" t="s">
        <v>240</v>
      </c>
      <c r="J76" s="223"/>
      <c r="K76" s="223"/>
      <c r="L76" s="223"/>
      <c r="M76" s="224"/>
      <c r="N76" s="97">
        <f>+'DATOS 2'!C43</f>
        <v>2</v>
      </c>
      <c r="O76" s="1"/>
    </row>
    <row r="77" spans="3:15" ht="18" customHeight="1" x14ac:dyDescent="0.25">
      <c r="C77" s="222" t="s">
        <v>136</v>
      </c>
      <c r="D77" s="223"/>
      <c r="E77" s="223"/>
      <c r="F77" s="223"/>
      <c r="G77" s="224"/>
      <c r="H77" s="97">
        <f>+'DATOS 2'!C31</f>
        <v>4</v>
      </c>
      <c r="I77" s="222" t="s">
        <v>249</v>
      </c>
      <c r="J77" s="223"/>
      <c r="K77" s="223"/>
      <c r="L77" s="223"/>
      <c r="M77" s="224"/>
      <c r="N77" s="97">
        <f>+'DATOS 2'!C44</f>
        <v>1</v>
      </c>
      <c r="O77" s="1"/>
    </row>
    <row r="78" spans="3:15" ht="55.5" customHeight="1" x14ac:dyDescent="0.25">
      <c r="C78" s="222" t="s">
        <v>238</v>
      </c>
      <c r="D78" s="223"/>
      <c r="E78" s="223"/>
      <c r="F78" s="223"/>
      <c r="G78" s="224"/>
      <c r="H78" s="97">
        <f>+'DATOS 2'!C32</f>
        <v>14</v>
      </c>
      <c r="I78" s="222" t="s">
        <v>250</v>
      </c>
      <c r="J78" s="223"/>
      <c r="K78" s="223"/>
      <c r="L78" s="223"/>
      <c r="M78" s="224"/>
      <c r="N78" s="97">
        <f>+'DATOS 2'!C45</f>
        <v>1</v>
      </c>
      <c r="O78" s="1"/>
    </row>
    <row r="79" spans="3:15" ht="36.75" customHeight="1" x14ac:dyDescent="0.25">
      <c r="C79" s="222" t="s">
        <v>245</v>
      </c>
      <c r="D79" s="223"/>
      <c r="E79" s="223"/>
      <c r="F79" s="223"/>
      <c r="G79" s="224"/>
      <c r="H79" s="97">
        <f>+'DATOS 2'!C33</f>
        <v>1</v>
      </c>
      <c r="I79" s="222" t="s">
        <v>341</v>
      </c>
      <c r="J79" s="223"/>
      <c r="K79" s="223"/>
      <c r="L79" s="223"/>
      <c r="M79" s="224"/>
      <c r="N79" s="97">
        <f>+'DATOS 2'!C46</f>
        <v>7</v>
      </c>
      <c r="O79" s="1"/>
    </row>
    <row r="80" spans="3:15" ht="18" customHeight="1" x14ac:dyDescent="0.25">
      <c r="C80" s="222" t="s">
        <v>235</v>
      </c>
      <c r="D80" s="223"/>
      <c r="E80" s="223"/>
      <c r="F80" s="223"/>
      <c r="G80" s="224"/>
      <c r="H80" s="97">
        <f>+'DATOS 2'!C34</f>
        <v>22</v>
      </c>
      <c r="I80" s="222" t="s">
        <v>134</v>
      </c>
      <c r="J80" s="223"/>
      <c r="K80" s="223"/>
      <c r="L80" s="223"/>
      <c r="M80" s="224"/>
      <c r="N80" s="97">
        <f>+'DATOS 2'!C47</f>
        <v>3</v>
      </c>
      <c r="O80" s="1"/>
    </row>
    <row r="81" spans="3:15" ht="18" customHeight="1" x14ac:dyDescent="0.25">
      <c r="C81" s="222" t="s">
        <v>234</v>
      </c>
      <c r="D81" s="223"/>
      <c r="E81" s="223"/>
      <c r="F81" s="223"/>
      <c r="G81" s="224"/>
      <c r="H81" s="97">
        <f>+'DATOS 2'!C35</f>
        <v>3</v>
      </c>
      <c r="I81" s="222" t="s">
        <v>135</v>
      </c>
      <c r="J81" s="223"/>
      <c r="K81" s="223"/>
      <c r="L81" s="223"/>
      <c r="M81" s="224"/>
      <c r="N81" s="97">
        <f>+'DATOS 2'!C48</f>
        <v>6</v>
      </c>
      <c r="O81" s="1"/>
    </row>
    <row r="82" spans="3:15" ht="18" customHeight="1" x14ac:dyDescent="0.25">
      <c r="C82" s="222" t="s">
        <v>241</v>
      </c>
      <c r="D82" s="223"/>
      <c r="E82" s="223"/>
      <c r="F82" s="223"/>
      <c r="G82" s="224"/>
      <c r="H82" s="97">
        <f>+'DATOS 2'!C36</f>
        <v>9</v>
      </c>
      <c r="I82" s="222" t="s">
        <v>251</v>
      </c>
      <c r="J82" s="223"/>
      <c r="K82" s="223"/>
      <c r="L82" s="223"/>
      <c r="M82" s="224"/>
      <c r="N82" s="97">
        <f>+'DATOS 2'!C49</f>
        <v>14</v>
      </c>
      <c r="O82" s="1"/>
    </row>
    <row r="83" spans="3:15" ht="18" customHeight="1" x14ac:dyDescent="0.25">
      <c r="C83" s="222" t="s">
        <v>133</v>
      </c>
      <c r="D83" s="223"/>
      <c r="E83" s="223"/>
      <c r="F83" s="223"/>
      <c r="G83" s="224"/>
      <c r="H83" s="97">
        <f>+'DATOS 2'!C37</f>
        <v>9</v>
      </c>
      <c r="I83" s="222" t="s">
        <v>237</v>
      </c>
      <c r="J83" s="223"/>
      <c r="K83" s="223"/>
      <c r="L83" s="223"/>
      <c r="M83" s="224"/>
      <c r="N83" s="97">
        <f>+'DATOS 2'!C50</f>
        <v>12</v>
      </c>
      <c r="O83" s="1"/>
    </row>
    <row r="84" spans="3:15" ht="35.25" customHeight="1" x14ac:dyDescent="0.25">
      <c r="C84" s="222" t="s">
        <v>246</v>
      </c>
      <c r="D84" s="223"/>
      <c r="E84" s="223"/>
      <c r="F84" s="223"/>
      <c r="G84" s="224"/>
      <c r="H84" s="97">
        <f>+'DATOS 2'!C38</f>
        <v>20</v>
      </c>
      <c r="I84" s="222" t="s">
        <v>131</v>
      </c>
      <c r="J84" s="223"/>
      <c r="K84" s="223"/>
      <c r="L84" s="223"/>
      <c r="M84" s="224"/>
      <c r="N84" s="97">
        <f>+'DATOS 2'!C51</f>
        <v>9</v>
      </c>
      <c r="O84" s="1"/>
    </row>
    <row r="85" spans="3:15" ht="18" customHeight="1" x14ac:dyDescent="0.25">
      <c r="C85" s="222" t="s">
        <v>247</v>
      </c>
      <c r="D85" s="223"/>
      <c r="E85" s="223"/>
      <c r="F85" s="223"/>
      <c r="G85" s="224"/>
      <c r="H85" s="97">
        <f>+'DATOS 2'!C39</f>
        <v>21</v>
      </c>
      <c r="I85" s="222" t="s">
        <v>252</v>
      </c>
      <c r="J85" s="223"/>
      <c r="K85" s="223"/>
      <c r="L85" s="223"/>
      <c r="M85" s="224"/>
      <c r="N85" s="97">
        <f>+'DATOS 2'!C52</f>
        <v>19</v>
      </c>
    </row>
    <row r="86" spans="3:15" ht="18" customHeight="1" x14ac:dyDescent="0.25">
      <c r="I86" s="222" t="s">
        <v>242</v>
      </c>
      <c r="J86" s="223"/>
      <c r="K86" s="223"/>
      <c r="L86" s="223"/>
      <c r="M86" s="224"/>
      <c r="N86" s="97">
        <f>+'DATOS 2'!C53</f>
        <v>12</v>
      </c>
    </row>
    <row r="87" spans="3:15" ht="18" x14ac:dyDescent="0.25">
      <c r="I87" s="231" t="str">
        <f>+'DATOS 2'!B54</f>
        <v>Total</v>
      </c>
      <c r="J87" s="231"/>
      <c r="K87" s="231"/>
      <c r="L87" s="231"/>
      <c r="M87" s="231"/>
      <c r="N87" s="97">
        <f>+'DATOS 2'!C54</f>
        <v>285</v>
      </c>
    </row>
    <row r="101" spans="1:43" x14ac:dyDescent="0.25">
      <c r="AI101" s="23"/>
    </row>
    <row r="102" spans="1:43" x14ac:dyDescent="0.25">
      <c r="AI102" s="23"/>
    </row>
    <row r="104" spans="1:43" ht="15.75" thickBot="1" x14ac:dyDescent="0.3"/>
    <row r="105" spans="1:43" ht="15" customHeight="1" x14ac:dyDescent="0.25">
      <c r="V105" s="225" t="s">
        <v>137</v>
      </c>
      <c r="W105" s="226"/>
      <c r="X105" s="226"/>
      <c r="Y105" s="226"/>
      <c r="Z105" s="226"/>
      <c r="AA105" s="227"/>
      <c r="AC105" s="216" t="s">
        <v>138</v>
      </c>
      <c r="AD105" s="216"/>
      <c r="AE105" s="216"/>
      <c r="AF105" s="216"/>
      <c r="AG105" s="216"/>
      <c r="AH105" s="216"/>
      <c r="AI105" s="217" t="s">
        <v>17</v>
      </c>
      <c r="AJ105" s="218"/>
      <c r="AK105" s="221" t="s">
        <v>139</v>
      </c>
      <c r="AL105" s="221"/>
      <c r="AM105" s="221"/>
      <c r="AN105" s="221"/>
    </row>
    <row r="106" spans="1:43" ht="15.75" thickBot="1" x14ac:dyDescent="0.3">
      <c r="V106" s="228"/>
      <c r="W106" s="229"/>
      <c r="X106" s="229"/>
      <c r="Y106" s="229"/>
      <c r="Z106" s="229"/>
      <c r="AA106" s="230"/>
      <c r="AC106" s="216"/>
      <c r="AD106" s="216"/>
      <c r="AE106" s="216"/>
      <c r="AF106" s="216"/>
      <c r="AG106" s="216"/>
      <c r="AH106" s="216"/>
      <c r="AI106" s="219"/>
      <c r="AJ106" s="220"/>
      <c r="AK106" s="221"/>
      <c r="AL106" s="221"/>
      <c r="AM106" s="221"/>
      <c r="AN106" s="221"/>
    </row>
    <row r="107" spans="1:43" s="25" customFormat="1" ht="40.5" customHeight="1" x14ac:dyDescent="0.25">
      <c r="A107" s="24"/>
      <c r="B107" s="204" t="s">
        <v>19</v>
      </c>
      <c r="C107" s="204"/>
      <c r="D107" s="204"/>
      <c r="E107" s="204"/>
      <c r="F107" s="204"/>
      <c r="G107" s="204"/>
      <c r="H107" s="204"/>
      <c r="I107" s="204"/>
      <c r="J107" s="204"/>
      <c r="K107" s="204"/>
      <c r="L107" s="204"/>
      <c r="M107" s="204"/>
      <c r="N107" s="204"/>
      <c r="O107" s="204"/>
      <c r="P107" s="204"/>
      <c r="Q107" s="204"/>
      <c r="R107" s="204"/>
      <c r="S107" s="204"/>
      <c r="T107" s="204"/>
      <c r="U107" s="204"/>
      <c r="V107" s="98">
        <v>1</v>
      </c>
      <c r="W107" s="98">
        <v>2</v>
      </c>
      <c r="X107" s="98">
        <v>3</v>
      </c>
      <c r="Y107" s="98">
        <v>4</v>
      </c>
      <c r="Z107" s="98">
        <v>5</v>
      </c>
      <c r="AA107" s="98" t="s">
        <v>140</v>
      </c>
      <c r="AB107" s="99" t="s">
        <v>141</v>
      </c>
      <c r="AC107" s="98">
        <v>1</v>
      </c>
      <c r="AD107" s="98">
        <v>2</v>
      </c>
      <c r="AE107" s="98">
        <v>3</v>
      </c>
      <c r="AF107" s="98">
        <v>4</v>
      </c>
      <c r="AG107" s="98">
        <v>5</v>
      </c>
      <c r="AH107" s="100" t="s">
        <v>140</v>
      </c>
      <c r="AI107" s="101" t="s">
        <v>142</v>
      </c>
      <c r="AJ107" s="102" t="s">
        <v>143</v>
      </c>
      <c r="AK107" s="103" t="s">
        <v>22</v>
      </c>
      <c r="AL107" s="27" t="s">
        <v>144</v>
      </c>
      <c r="AM107" s="175" t="s">
        <v>145</v>
      </c>
      <c r="AN107" s="175" t="s">
        <v>146</v>
      </c>
    </row>
    <row r="108" spans="1:43" s="33" customFormat="1" ht="20.100000000000001" customHeight="1" x14ac:dyDescent="0.25">
      <c r="A108" s="28">
        <v>1</v>
      </c>
      <c r="B108" s="198" t="s">
        <v>23</v>
      </c>
      <c r="C108" s="199"/>
      <c r="D108" s="199"/>
      <c r="E108" s="199"/>
      <c r="F108" s="199"/>
      <c r="G108" s="199"/>
      <c r="H108" s="199"/>
      <c r="I108" s="199"/>
      <c r="J108" s="199"/>
      <c r="K108" s="199"/>
      <c r="L108" s="199"/>
      <c r="M108" s="199"/>
      <c r="N108" s="199"/>
      <c r="O108" s="199"/>
      <c r="P108" s="199"/>
      <c r="Q108" s="199"/>
      <c r="R108" s="199"/>
      <c r="S108" s="199"/>
      <c r="T108" s="199"/>
      <c r="U108" s="199"/>
      <c r="V108" s="104">
        <f>+'Fuente de datos'!B3</f>
        <v>12</v>
      </c>
      <c r="W108" s="104">
        <f>+'Fuente de datos'!C3</f>
        <v>26</v>
      </c>
      <c r="X108" s="104">
        <f>+'Fuente de datos'!D3</f>
        <v>42</v>
      </c>
      <c r="Y108" s="104">
        <f>+'Fuente de datos'!E3</f>
        <v>108</v>
      </c>
      <c r="Z108" s="104">
        <f>+'Fuente de datos'!F3</f>
        <v>95</v>
      </c>
      <c r="AA108" s="104">
        <f>+'Fuente de datos'!G3</f>
        <v>2</v>
      </c>
      <c r="AB108" s="105">
        <f>SUM(V108:AA108)</f>
        <v>285</v>
      </c>
      <c r="AC108" s="29">
        <f t="shared" ref="AC108:AH115" si="0">V108/$AB108</f>
        <v>4.2105263157894736E-2</v>
      </c>
      <c r="AD108" s="29">
        <f t="shared" si="0"/>
        <v>9.1228070175438603E-2</v>
      </c>
      <c r="AE108" s="29">
        <f t="shared" si="0"/>
        <v>0.14736842105263157</v>
      </c>
      <c r="AF108" s="29">
        <f t="shared" si="0"/>
        <v>0.37894736842105264</v>
      </c>
      <c r="AG108" s="29">
        <f t="shared" si="0"/>
        <v>0.33333333333333331</v>
      </c>
      <c r="AH108" s="106">
        <f t="shared" si="0"/>
        <v>7.0175438596491229E-3</v>
      </c>
      <c r="AI108" s="107">
        <f t="shared" ref="AI108:AI115" si="1">(V108+W108)/(V108+W108+X108+Y108+Z108)</f>
        <v>0.13427561837455831</v>
      </c>
      <c r="AJ108" s="108">
        <f t="shared" ref="AJ108:AJ115" si="2">(X108+Y108+Z108)/(V108+W108+X108+Y108+Z108)</f>
        <v>0.86572438162544174</v>
      </c>
      <c r="AK108" s="32">
        <f>+'Fuente de datos'!O3</f>
        <v>3.88</v>
      </c>
      <c r="AL108" s="32">
        <f>+'Fuente de datos'!P3</f>
        <v>1.1100000000000001</v>
      </c>
      <c r="AM108" s="176">
        <f>+'Fuente de datos'!Q3</f>
        <v>4</v>
      </c>
      <c r="AN108" s="176">
        <f>+'Fuente de datos'!R3</f>
        <v>4</v>
      </c>
    </row>
    <row r="109" spans="1:43" s="33" customFormat="1" ht="20.100000000000001" customHeight="1" x14ac:dyDescent="0.25">
      <c r="A109" s="28">
        <v>2</v>
      </c>
      <c r="B109" s="198" t="s">
        <v>24</v>
      </c>
      <c r="C109" s="199"/>
      <c r="D109" s="199"/>
      <c r="E109" s="199"/>
      <c r="F109" s="199"/>
      <c r="G109" s="199"/>
      <c r="H109" s="199"/>
      <c r="I109" s="199"/>
      <c r="J109" s="199"/>
      <c r="K109" s="199"/>
      <c r="L109" s="199"/>
      <c r="M109" s="199"/>
      <c r="N109" s="199"/>
      <c r="O109" s="199"/>
      <c r="P109" s="199"/>
      <c r="Q109" s="199"/>
      <c r="R109" s="199"/>
      <c r="S109" s="199"/>
      <c r="T109" s="199"/>
      <c r="U109" s="199"/>
      <c r="V109" s="104">
        <f>+'Fuente de datos'!B4</f>
        <v>9</v>
      </c>
      <c r="W109" s="104">
        <f>+'Fuente de datos'!C4</f>
        <v>29</v>
      </c>
      <c r="X109" s="104">
        <f>+'Fuente de datos'!D4</f>
        <v>53</v>
      </c>
      <c r="Y109" s="104">
        <f>+'Fuente de datos'!E4</f>
        <v>111</v>
      </c>
      <c r="Z109" s="104">
        <f>+'Fuente de datos'!F4</f>
        <v>77</v>
      </c>
      <c r="AA109" s="104">
        <f>+'Fuente de datos'!G4</f>
        <v>6</v>
      </c>
      <c r="AB109" s="105">
        <f t="shared" ref="AB109:AB114" si="3">SUM(V109:AA109)</f>
        <v>285</v>
      </c>
      <c r="AC109" s="29">
        <f t="shared" si="0"/>
        <v>3.1578947368421054E-2</v>
      </c>
      <c r="AD109" s="29">
        <f t="shared" si="0"/>
        <v>0.10175438596491228</v>
      </c>
      <c r="AE109" s="29">
        <f t="shared" si="0"/>
        <v>0.18596491228070175</v>
      </c>
      <c r="AF109" s="29">
        <f t="shared" si="0"/>
        <v>0.38947368421052631</v>
      </c>
      <c r="AG109" s="29">
        <f t="shared" si="0"/>
        <v>0.27017543859649124</v>
      </c>
      <c r="AH109" s="106">
        <f t="shared" si="0"/>
        <v>2.1052631578947368E-2</v>
      </c>
      <c r="AI109" s="107">
        <f t="shared" si="1"/>
        <v>0.13620071684587814</v>
      </c>
      <c r="AJ109" s="108">
        <f t="shared" si="2"/>
        <v>0.86379928315412191</v>
      </c>
      <c r="AK109" s="32">
        <f>+'Fuente de datos'!O4</f>
        <v>3.78</v>
      </c>
      <c r="AL109" s="32">
        <f>+'Fuente de datos'!P4</f>
        <v>1.06</v>
      </c>
      <c r="AM109" s="176">
        <f>+'Fuente de datos'!Q4</f>
        <v>4</v>
      </c>
      <c r="AN109" s="176">
        <f>+'Fuente de datos'!R4</f>
        <v>4</v>
      </c>
    </row>
    <row r="110" spans="1:43" s="33" customFormat="1" ht="20.100000000000001" customHeight="1" x14ac:dyDescent="0.25">
      <c r="A110" s="28">
        <v>3</v>
      </c>
      <c r="B110" s="198" t="s">
        <v>25</v>
      </c>
      <c r="C110" s="199"/>
      <c r="D110" s="199"/>
      <c r="E110" s="199"/>
      <c r="F110" s="199"/>
      <c r="G110" s="199"/>
      <c r="H110" s="199"/>
      <c r="I110" s="199"/>
      <c r="J110" s="199"/>
      <c r="K110" s="199"/>
      <c r="L110" s="199"/>
      <c r="M110" s="199"/>
      <c r="N110" s="199"/>
      <c r="O110" s="199"/>
      <c r="P110" s="199"/>
      <c r="Q110" s="199"/>
      <c r="R110" s="199"/>
      <c r="S110" s="199"/>
      <c r="T110" s="199"/>
      <c r="U110" s="199"/>
      <c r="V110" s="104">
        <f>+'Fuente de datos'!B5</f>
        <v>11</v>
      </c>
      <c r="W110" s="104">
        <f>+'Fuente de datos'!C5</f>
        <v>23</v>
      </c>
      <c r="X110" s="104">
        <f>+'Fuente de datos'!D5</f>
        <v>49</v>
      </c>
      <c r="Y110" s="104">
        <f>+'Fuente de datos'!E5</f>
        <v>110</v>
      </c>
      <c r="Z110" s="104">
        <f>+'Fuente de datos'!F5</f>
        <v>90</v>
      </c>
      <c r="AA110" s="104">
        <f>+'Fuente de datos'!G5</f>
        <v>2</v>
      </c>
      <c r="AB110" s="105">
        <f t="shared" si="3"/>
        <v>285</v>
      </c>
      <c r="AC110" s="29">
        <f t="shared" si="0"/>
        <v>3.8596491228070177E-2</v>
      </c>
      <c r="AD110" s="29">
        <f t="shared" si="0"/>
        <v>8.0701754385964913E-2</v>
      </c>
      <c r="AE110" s="29">
        <f t="shared" si="0"/>
        <v>0.17192982456140352</v>
      </c>
      <c r="AF110" s="29">
        <f t="shared" si="0"/>
        <v>0.38596491228070173</v>
      </c>
      <c r="AG110" s="29">
        <f t="shared" si="0"/>
        <v>0.31578947368421051</v>
      </c>
      <c r="AH110" s="106">
        <f t="shared" si="0"/>
        <v>7.0175438596491229E-3</v>
      </c>
      <c r="AI110" s="107">
        <f t="shared" si="1"/>
        <v>0.12014134275618374</v>
      </c>
      <c r="AJ110" s="108">
        <f t="shared" si="2"/>
        <v>0.87985865724381629</v>
      </c>
      <c r="AK110" s="32">
        <f>+'Fuente de datos'!O5</f>
        <v>3.87</v>
      </c>
      <c r="AL110" s="32">
        <f>+'Fuente de datos'!P5</f>
        <v>1.07</v>
      </c>
      <c r="AM110" s="176">
        <f>+'Fuente de datos'!Q5</f>
        <v>4</v>
      </c>
      <c r="AN110" s="176">
        <f>+'Fuente de datos'!R5</f>
        <v>4</v>
      </c>
    </row>
    <row r="111" spans="1:43" s="33" customFormat="1" ht="20.100000000000001" customHeight="1" x14ac:dyDescent="0.25">
      <c r="A111" s="28">
        <v>4</v>
      </c>
      <c r="B111" s="198" t="s">
        <v>26</v>
      </c>
      <c r="C111" s="199"/>
      <c r="D111" s="199"/>
      <c r="E111" s="199"/>
      <c r="F111" s="199"/>
      <c r="G111" s="199"/>
      <c r="H111" s="199"/>
      <c r="I111" s="199"/>
      <c r="J111" s="199"/>
      <c r="K111" s="199"/>
      <c r="L111" s="199"/>
      <c r="M111" s="199"/>
      <c r="N111" s="199"/>
      <c r="O111" s="199"/>
      <c r="P111" s="199"/>
      <c r="Q111" s="199"/>
      <c r="R111" s="199"/>
      <c r="S111" s="199"/>
      <c r="T111" s="199"/>
      <c r="U111" s="199"/>
      <c r="V111" s="104">
        <f>+'Fuente de datos'!B6</f>
        <v>18</v>
      </c>
      <c r="W111" s="104">
        <f>+'Fuente de datos'!C6</f>
        <v>26</v>
      </c>
      <c r="X111" s="104">
        <f>+'Fuente de datos'!D6</f>
        <v>43</v>
      </c>
      <c r="Y111" s="104">
        <f>+'Fuente de datos'!E6</f>
        <v>99</v>
      </c>
      <c r="Z111" s="104">
        <f>+'Fuente de datos'!F6</f>
        <v>94</v>
      </c>
      <c r="AA111" s="104">
        <f>+'Fuente de datos'!G6</f>
        <v>5</v>
      </c>
      <c r="AB111" s="105">
        <f t="shared" si="3"/>
        <v>285</v>
      </c>
      <c r="AC111" s="29">
        <f t="shared" si="0"/>
        <v>6.3157894736842107E-2</v>
      </c>
      <c r="AD111" s="29">
        <f t="shared" si="0"/>
        <v>9.1228070175438603E-2</v>
      </c>
      <c r="AE111" s="29">
        <f t="shared" si="0"/>
        <v>0.15087719298245614</v>
      </c>
      <c r="AF111" s="29">
        <f t="shared" si="0"/>
        <v>0.3473684210526316</v>
      </c>
      <c r="AG111" s="29">
        <f t="shared" si="0"/>
        <v>0.3298245614035088</v>
      </c>
      <c r="AH111" s="106">
        <f t="shared" si="0"/>
        <v>1.7543859649122806E-2</v>
      </c>
      <c r="AI111" s="107">
        <f t="shared" si="1"/>
        <v>0.15714285714285714</v>
      </c>
      <c r="AJ111" s="108">
        <f t="shared" si="2"/>
        <v>0.84285714285714286</v>
      </c>
      <c r="AK111" s="32">
        <f>+'Fuente de datos'!O6</f>
        <v>3.8</v>
      </c>
      <c r="AL111" s="32">
        <f>+'Fuente de datos'!P6</f>
        <v>1.19</v>
      </c>
      <c r="AM111" s="176">
        <f>+'Fuente de datos'!Q6</f>
        <v>4</v>
      </c>
      <c r="AN111" s="176">
        <f>+'Fuente de datos'!R6</f>
        <v>4</v>
      </c>
      <c r="AQ111" s="109"/>
    </row>
    <row r="112" spans="1:43" s="33" customFormat="1" ht="20.100000000000001" customHeight="1" x14ac:dyDescent="0.25">
      <c r="A112" s="28">
        <v>5</v>
      </c>
      <c r="B112" s="198" t="s">
        <v>27</v>
      </c>
      <c r="C112" s="199"/>
      <c r="D112" s="199"/>
      <c r="E112" s="199"/>
      <c r="F112" s="199"/>
      <c r="G112" s="199"/>
      <c r="H112" s="199"/>
      <c r="I112" s="199"/>
      <c r="J112" s="199"/>
      <c r="K112" s="199"/>
      <c r="L112" s="199"/>
      <c r="M112" s="199"/>
      <c r="N112" s="199"/>
      <c r="O112" s="199"/>
      <c r="P112" s="199"/>
      <c r="Q112" s="199"/>
      <c r="R112" s="199"/>
      <c r="S112" s="199"/>
      <c r="T112" s="199"/>
      <c r="U112" s="199"/>
      <c r="V112" s="104">
        <f>+'Fuente de datos'!B7</f>
        <v>16</v>
      </c>
      <c r="W112" s="104">
        <f>+'Fuente de datos'!C7</f>
        <v>14</v>
      </c>
      <c r="X112" s="104">
        <f>+'Fuente de datos'!D7</f>
        <v>35</v>
      </c>
      <c r="Y112" s="104">
        <f>+'Fuente de datos'!E7</f>
        <v>99</v>
      </c>
      <c r="Z112" s="104">
        <f>+'Fuente de datos'!F7</f>
        <v>119</v>
      </c>
      <c r="AA112" s="104">
        <f>+'Fuente de datos'!G7</f>
        <v>2</v>
      </c>
      <c r="AB112" s="105">
        <f t="shared" si="3"/>
        <v>285</v>
      </c>
      <c r="AC112" s="29">
        <f t="shared" si="0"/>
        <v>5.6140350877192984E-2</v>
      </c>
      <c r="AD112" s="29">
        <f t="shared" si="0"/>
        <v>4.912280701754386E-2</v>
      </c>
      <c r="AE112" s="29">
        <f t="shared" si="0"/>
        <v>0.12280701754385964</v>
      </c>
      <c r="AF112" s="29">
        <f t="shared" si="0"/>
        <v>0.3473684210526316</v>
      </c>
      <c r="AG112" s="29">
        <f t="shared" si="0"/>
        <v>0.41754385964912283</v>
      </c>
      <c r="AH112" s="106">
        <f t="shared" si="0"/>
        <v>7.0175438596491229E-3</v>
      </c>
      <c r="AI112" s="107">
        <f t="shared" si="1"/>
        <v>0.10600706713780919</v>
      </c>
      <c r="AJ112" s="108">
        <f t="shared" si="2"/>
        <v>0.89399293286219084</v>
      </c>
      <c r="AK112" s="32">
        <f>+'Fuente de datos'!O7</f>
        <v>4.03</v>
      </c>
      <c r="AL112" s="32">
        <f>+'Fuente de datos'!P7</f>
        <v>1.1200000000000001</v>
      </c>
      <c r="AM112" s="176">
        <f>+'Fuente de datos'!Q7</f>
        <v>4</v>
      </c>
      <c r="AN112" s="176">
        <f>+'Fuente de datos'!R7</f>
        <v>5</v>
      </c>
    </row>
    <row r="113" spans="1:43" s="33" customFormat="1" ht="20.100000000000001" customHeight="1" x14ac:dyDescent="0.25">
      <c r="A113" s="28">
        <v>6</v>
      </c>
      <c r="B113" s="198" t="s">
        <v>28</v>
      </c>
      <c r="C113" s="199"/>
      <c r="D113" s="199"/>
      <c r="E113" s="199"/>
      <c r="F113" s="199"/>
      <c r="G113" s="199"/>
      <c r="H113" s="199"/>
      <c r="I113" s="199"/>
      <c r="J113" s="199"/>
      <c r="K113" s="199"/>
      <c r="L113" s="199"/>
      <c r="M113" s="199"/>
      <c r="N113" s="199"/>
      <c r="O113" s="199"/>
      <c r="P113" s="199"/>
      <c r="Q113" s="199"/>
      <c r="R113" s="199"/>
      <c r="S113" s="199"/>
      <c r="T113" s="199"/>
      <c r="U113" s="199"/>
      <c r="V113" s="104">
        <f>+'Fuente de datos'!B8</f>
        <v>10</v>
      </c>
      <c r="W113" s="104">
        <f>+'Fuente de datos'!C8</f>
        <v>13</v>
      </c>
      <c r="X113" s="104">
        <f>+'Fuente de datos'!D8</f>
        <v>28</v>
      </c>
      <c r="Y113" s="104">
        <f>+'Fuente de datos'!E8</f>
        <v>109</v>
      </c>
      <c r="Z113" s="104">
        <f>+'Fuente de datos'!F8</f>
        <v>121</v>
      </c>
      <c r="AA113" s="104">
        <f>+'Fuente de datos'!G8</f>
        <v>4</v>
      </c>
      <c r="AB113" s="105">
        <f t="shared" si="3"/>
        <v>285</v>
      </c>
      <c r="AC113" s="29">
        <f t="shared" si="0"/>
        <v>3.5087719298245612E-2</v>
      </c>
      <c r="AD113" s="29">
        <f t="shared" si="0"/>
        <v>4.5614035087719301E-2</v>
      </c>
      <c r="AE113" s="29">
        <f t="shared" si="0"/>
        <v>9.8245614035087719E-2</v>
      </c>
      <c r="AF113" s="29">
        <f t="shared" si="0"/>
        <v>0.38245614035087722</v>
      </c>
      <c r="AG113" s="29">
        <f t="shared" si="0"/>
        <v>0.42456140350877192</v>
      </c>
      <c r="AH113" s="106">
        <f t="shared" si="0"/>
        <v>1.4035087719298246E-2</v>
      </c>
      <c r="AI113" s="107">
        <f t="shared" si="1"/>
        <v>8.1850533807829182E-2</v>
      </c>
      <c r="AJ113" s="108">
        <f t="shared" si="2"/>
        <v>0.91814946619217086</v>
      </c>
      <c r="AK113" s="32">
        <f>+'Fuente de datos'!O8</f>
        <v>4.13</v>
      </c>
      <c r="AL113" s="32">
        <f>+'Fuente de datos'!P8</f>
        <v>1.01</v>
      </c>
      <c r="AM113" s="176">
        <f>+'Fuente de datos'!Q8</f>
        <v>4</v>
      </c>
      <c r="AN113" s="176">
        <f>+'Fuente de datos'!R8</f>
        <v>5</v>
      </c>
    </row>
    <row r="114" spans="1:43" s="33" customFormat="1" ht="20.100000000000001" customHeight="1" x14ac:dyDescent="0.25">
      <c r="A114" s="28">
        <v>7</v>
      </c>
      <c r="B114" s="198" t="s">
        <v>29</v>
      </c>
      <c r="C114" s="199"/>
      <c r="D114" s="199"/>
      <c r="E114" s="199"/>
      <c r="F114" s="199"/>
      <c r="G114" s="199"/>
      <c r="H114" s="199"/>
      <c r="I114" s="199"/>
      <c r="J114" s="199"/>
      <c r="K114" s="199"/>
      <c r="L114" s="199"/>
      <c r="M114" s="199"/>
      <c r="N114" s="199"/>
      <c r="O114" s="199"/>
      <c r="P114" s="199"/>
      <c r="Q114" s="199"/>
      <c r="R114" s="199"/>
      <c r="S114" s="199"/>
      <c r="T114" s="199"/>
      <c r="U114" s="199"/>
      <c r="V114" s="104">
        <f>+'Fuente de datos'!B9</f>
        <v>28</v>
      </c>
      <c r="W114" s="104">
        <f>+'Fuente de datos'!C9</f>
        <v>43</v>
      </c>
      <c r="X114" s="104">
        <f>+'Fuente de datos'!D9</f>
        <v>57</v>
      </c>
      <c r="Y114" s="104">
        <f>+'Fuente de datos'!E9</f>
        <v>95</v>
      </c>
      <c r="Z114" s="104">
        <f>+'Fuente de datos'!F9</f>
        <v>61</v>
      </c>
      <c r="AA114" s="104">
        <f>+'Fuente de datos'!G9</f>
        <v>1</v>
      </c>
      <c r="AB114" s="105">
        <f t="shared" si="3"/>
        <v>285</v>
      </c>
      <c r="AC114" s="29">
        <f t="shared" si="0"/>
        <v>9.8245614035087719E-2</v>
      </c>
      <c r="AD114" s="29">
        <f t="shared" si="0"/>
        <v>0.15087719298245614</v>
      </c>
      <c r="AE114" s="29">
        <f t="shared" si="0"/>
        <v>0.2</v>
      </c>
      <c r="AF114" s="29">
        <f t="shared" si="0"/>
        <v>0.33333333333333331</v>
      </c>
      <c r="AG114" s="29">
        <f t="shared" si="0"/>
        <v>0.21403508771929824</v>
      </c>
      <c r="AH114" s="106">
        <f t="shared" si="0"/>
        <v>3.5087719298245615E-3</v>
      </c>
      <c r="AI114" s="107">
        <f t="shared" si="1"/>
        <v>0.25</v>
      </c>
      <c r="AJ114" s="108">
        <f t="shared" si="2"/>
        <v>0.75</v>
      </c>
      <c r="AK114" s="32">
        <f>+'Fuente de datos'!O9</f>
        <v>3.42</v>
      </c>
      <c r="AL114" s="32">
        <f>+'Fuente de datos'!P9</f>
        <v>1.25</v>
      </c>
      <c r="AM114" s="176">
        <f>+'Fuente de datos'!Q9</f>
        <v>4</v>
      </c>
      <c r="AN114" s="176">
        <f>+'Fuente de datos'!R9</f>
        <v>4</v>
      </c>
      <c r="AQ114" s="109"/>
    </row>
    <row r="115" spans="1:43" s="33" customFormat="1" ht="25.5" customHeight="1" thickBot="1" x14ac:dyDescent="0.3">
      <c r="A115" s="214" t="s">
        <v>30</v>
      </c>
      <c r="B115" s="214"/>
      <c r="C115" s="214"/>
      <c r="D115" s="214"/>
      <c r="E115" s="214"/>
      <c r="F115" s="214"/>
      <c r="G115" s="214"/>
      <c r="H115" s="214"/>
      <c r="I115" s="214"/>
      <c r="J115" s="214"/>
      <c r="K115" s="214"/>
      <c r="L115" s="214"/>
      <c r="M115" s="214"/>
      <c r="N115" s="214"/>
      <c r="O115" s="214"/>
      <c r="P115" s="214"/>
      <c r="Q115" s="214"/>
      <c r="R115" s="214"/>
      <c r="S115" s="214"/>
      <c r="T115" s="214"/>
      <c r="U115" s="215"/>
      <c r="V115" s="110">
        <f t="shared" ref="V115:AB115" si="4">SUM(V108:V114)</f>
        <v>104</v>
      </c>
      <c r="W115" s="110">
        <f t="shared" si="4"/>
        <v>174</v>
      </c>
      <c r="X115" s="110">
        <f t="shared" si="4"/>
        <v>307</v>
      </c>
      <c r="Y115" s="110">
        <f t="shared" si="4"/>
        <v>731</v>
      </c>
      <c r="Z115" s="110">
        <f t="shared" si="4"/>
        <v>657</v>
      </c>
      <c r="AA115" s="110">
        <f t="shared" si="4"/>
        <v>22</v>
      </c>
      <c r="AB115" s="111">
        <f t="shared" si="4"/>
        <v>1995</v>
      </c>
      <c r="AC115" s="112">
        <f t="shared" si="0"/>
        <v>5.2130325814536339E-2</v>
      </c>
      <c r="AD115" s="112">
        <f t="shared" si="0"/>
        <v>8.7218045112781958E-2</v>
      </c>
      <c r="AE115" s="112">
        <f t="shared" si="0"/>
        <v>0.15388471177944862</v>
      </c>
      <c r="AF115" s="112">
        <f t="shared" si="0"/>
        <v>0.36641604010025064</v>
      </c>
      <c r="AG115" s="112">
        <f t="shared" si="0"/>
        <v>0.32932330827067668</v>
      </c>
      <c r="AH115" s="113">
        <f t="shared" si="0"/>
        <v>1.1027568922305764E-2</v>
      </c>
      <c r="AI115" s="114">
        <f t="shared" si="1"/>
        <v>0.14090217942219971</v>
      </c>
      <c r="AJ115" s="115">
        <f t="shared" si="2"/>
        <v>0.85909782057780026</v>
      </c>
      <c r="AK115" s="59">
        <f>AVERAGE(AK108:AK114)</f>
        <v>3.8442857142857148</v>
      </c>
      <c r="AL115" s="116"/>
      <c r="AM115" s="177">
        <f>MEDIAN(AM108:AM114)</f>
        <v>4</v>
      </c>
      <c r="AN115" s="178"/>
    </row>
    <row r="116" spans="1:43" s="42" customFormat="1" ht="15" customHeight="1" thickBot="1" x14ac:dyDescent="0.3">
      <c r="A116" s="208"/>
      <c r="B116" s="208"/>
      <c r="C116" s="208"/>
      <c r="D116" s="208"/>
      <c r="E116" s="38"/>
      <c r="F116" s="38"/>
      <c r="G116" s="38"/>
      <c r="H116" s="38"/>
      <c r="I116" s="38"/>
      <c r="J116" s="38"/>
      <c r="K116" s="38"/>
      <c r="L116" s="38"/>
      <c r="M116" s="38"/>
      <c r="N116" s="38"/>
      <c r="O116" s="38"/>
      <c r="P116" s="38"/>
      <c r="Q116" s="38"/>
      <c r="R116" s="38"/>
      <c r="S116" s="38"/>
      <c r="T116" s="38"/>
      <c r="U116" s="38"/>
      <c r="V116" s="40"/>
      <c r="W116" s="40"/>
      <c r="X116" s="40"/>
      <c r="Y116" s="40"/>
      <c r="Z116" s="40"/>
      <c r="AA116" s="40"/>
      <c r="AB116" s="40"/>
      <c r="AC116" s="40"/>
      <c r="AD116" s="40"/>
      <c r="AE116" s="40"/>
      <c r="AF116" s="40"/>
      <c r="AG116" s="40"/>
      <c r="AH116" s="40"/>
      <c r="AI116" s="40"/>
      <c r="AJ116" s="40"/>
      <c r="AK116" s="40"/>
      <c r="AL116" s="40"/>
      <c r="AM116" s="179"/>
      <c r="AN116" s="179"/>
      <c r="AQ116" s="117"/>
    </row>
    <row r="117" spans="1:43" s="25" customFormat="1" ht="36.75" customHeight="1" x14ac:dyDescent="0.25">
      <c r="A117" s="24"/>
      <c r="B117" s="204" t="s">
        <v>31</v>
      </c>
      <c r="C117" s="204"/>
      <c r="D117" s="204"/>
      <c r="E117" s="204"/>
      <c r="F117" s="204"/>
      <c r="G117" s="204"/>
      <c r="H117" s="204"/>
      <c r="I117" s="204"/>
      <c r="J117" s="204"/>
      <c r="K117" s="204"/>
      <c r="L117" s="204"/>
      <c r="M117" s="204"/>
      <c r="N117" s="204"/>
      <c r="O117" s="204"/>
      <c r="P117" s="204"/>
      <c r="Q117" s="204"/>
      <c r="R117" s="204"/>
      <c r="S117" s="204"/>
      <c r="T117" s="204"/>
      <c r="U117" s="205"/>
      <c r="V117" s="118">
        <v>1</v>
      </c>
      <c r="W117" s="118">
        <v>2</v>
      </c>
      <c r="X117" s="118">
        <v>3</v>
      </c>
      <c r="Y117" s="118">
        <v>4</v>
      </c>
      <c r="Z117" s="118">
        <v>5</v>
      </c>
      <c r="AA117" s="118" t="s">
        <v>140</v>
      </c>
      <c r="AB117" s="119" t="s">
        <v>141</v>
      </c>
      <c r="AC117" s="98">
        <v>1</v>
      </c>
      <c r="AD117" s="98">
        <v>2</v>
      </c>
      <c r="AE117" s="98">
        <v>3</v>
      </c>
      <c r="AF117" s="98">
        <v>4</v>
      </c>
      <c r="AG117" s="98">
        <v>5</v>
      </c>
      <c r="AH117" s="100" t="s">
        <v>140</v>
      </c>
      <c r="AI117" s="101" t="s">
        <v>142</v>
      </c>
      <c r="AJ117" s="102" t="s">
        <v>143</v>
      </c>
      <c r="AK117" s="103" t="s">
        <v>22</v>
      </c>
      <c r="AL117" s="27" t="s">
        <v>144</v>
      </c>
      <c r="AM117" s="175" t="s">
        <v>145</v>
      </c>
      <c r="AN117" s="175" t="s">
        <v>146</v>
      </c>
      <c r="AQ117" s="120"/>
    </row>
    <row r="118" spans="1:43" s="33" customFormat="1" ht="33" customHeight="1" x14ac:dyDescent="0.25">
      <c r="A118" s="28">
        <v>8</v>
      </c>
      <c r="B118" s="198" t="s">
        <v>32</v>
      </c>
      <c r="C118" s="199"/>
      <c r="D118" s="199"/>
      <c r="E118" s="199"/>
      <c r="F118" s="199"/>
      <c r="G118" s="199"/>
      <c r="H118" s="199"/>
      <c r="I118" s="199"/>
      <c r="J118" s="199"/>
      <c r="K118" s="199"/>
      <c r="L118" s="199"/>
      <c r="M118" s="199"/>
      <c r="N118" s="199"/>
      <c r="O118" s="199"/>
      <c r="P118" s="199"/>
      <c r="Q118" s="199"/>
      <c r="R118" s="199"/>
      <c r="S118" s="199"/>
      <c r="T118" s="199"/>
      <c r="U118" s="199"/>
      <c r="V118" s="104">
        <f>+'Fuente de datos'!B10</f>
        <v>19</v>
      </c>
      <c r="W118" s="104">
        <f>+'Fuente de datos'!C10</f>
        <v>28</v>
      </c>
      <c r="X118" s="104">
        <f>+'Fuente de datos'!D10</f>
        <v>74</v>
      </c>
      <c r="Y118" s="104">
        <f>+'Fuente de datos'!E10</f>
        <v>98</v>
      </c>
      <c r="Z118" s="104">
        <f>+'Fuente de datos'!F10</f>
        <v>56</v>
      </c>
      <c r="AA118" s="104">
        <f>+'Fuente de datos'!G10</f>
        <v>10</v>
      </c>
      <c r="AB118" s="164">
        <f>SUM(V118:AA118)</f>
        <v>285</v>
      </c>
      <c r="AC118" s="29">
        <f t="shared" ref="AC118:AH123" si="5">V118/$AB118</f>
        <v>6.6666666666666666E-2</v>
      </c>
      <c r="AD118" s="29">
        <f t="shared" si="5"/>
        <v>9.8245614035087719E-2</v>
      </c>
      <c r="AE118" s="29">
        <f t="shared" si="5"/>
        <v>0.25964912280701752</v>
      </c>
      <c r="AF118" s="29">
        <f t="shared" si="5"/>
        <v>0.34385964912280703</v>
      </c>
      <c r="AG118" s="29">
        <f t="shared" si="5"/>
        <v>0.19649122807017544</v>
      </c>
      <c r="AH118" s="106">
        <f t="shared" si="5"/>
        <v>3.5087719298245612E-2</v>
      </c>
      <c r="AI118" s="107">
        <f t="shared" ref="AI118:AI123" si="6">(V118+W118)/(V118+W118+X118+Y118+Z118)</f>
        <v>0.1709090909090909</v>
      </c>
      <c r="AJ118" s="108">
        <f t="shared" ref="AJ118:AJ123" si="7">(X118+Y118+Z118)/(V118+W118+X118+Y118+Z118)</f>
        <v>0.8290909090909091</v>
      </c>
      <c r="AK118" s="32">
        <f>+'Fuente de datos'!O10</f>
        <v>3.52</v>
      </c>
      <c r="AL118" s="32">
        <f>+'Fuente de datos'!P10</f>
        <v>1.1299999999999999</v>
      </c>
      <c r="AM118" s="176">
        <f>+'Fuente de datos'!Q10</f>
        <v>4</v>
      </c>
      <c r="AN118" s="176">
        <f>+'Fuente de datos'!R10</f>
        <v>4</v>
      </c>
      <c r="AQ118" s="109"/>
    </row>
    <row r="119" spans="1:43" s="33" customFormat="1" ht="18.75" x14ac:dyDescent="0.25">
      <c r="A119" s="28">
        <v>9</v>
      </c>
      <c r="B119" s="198" t="s">
        <v>33</v>
      </c>
      <c r="C119" s="199"/>
      <c r="D119" s="199"/>
      <c r="E119" s="199"/>
      <c r="F119" s="199"/>
      <c r="G119" s="199"/>
      <c r="H119" s="199"/>
      <c r="I119" s="199"/>
      <c r="J119" s="199"/>
      <c r="K119" s="199"/>
      <c r="L119" s="199"/>
      <c r="M119" s="199"/>
      <c r="N119" s="199"/>
      <c r="O119" s="199"/>
      <c r="P119" s="199"/>
      <c r="Q119" s="199"/>
      <c r="R119" s="199"/>
      <c r="S119" s="199"/>
      <c r="T119" s="199"/>
      <c r="U119" s="199"/>
      <c r="V119" s="104">
        <f>+'Fuente de datos'!B11</f>
        <v>24</v>
      </c>
      <c r="W119" s="104">
        <f>+'Fuente de datos'!C11</f>
        <v>31</v>
      </c>
      <c r="X119" s="104">
        <f>+'Fuente de datos'!D11</f>
        <v>65</v>
      </c>
      <c r="Y119" s="104">
        <f>+'Fuente de datos'!E11</f>
        <v>90</v>
      </c>
      <c r="Z119" s="104">
        <f>+'Fuente de datos'!F11</f>
        <v>74</v>
      </c>
      <c r="AA119" s="104">
        <f>+'Fuente de datos'!G11</f>
        <v>1</v>
      </c>
      <c r="AB119" s="164">
        <f>SUM(V119:AA119)</f>
        <v>285</v>
      </c>
      <c r="AC119" s="29">
        <f t="shared" si="5"/>
        <v>8.4210526315789472E-2</v>
      </c>
      <c r="AD119" s="29">
        <f t="shared" si="5"/>
        <v>0.10877192982456141</v>
      </c>
      <c r="AE119" s="29">
        <f t="shared" si="5"/>
        <v>0.22807017543859648</v>
      </c>
      <c r="AF119" s="29">
        <f t="shared" si="5"/>
        <v>0.31578947368421051</v>
      </c>
      <c r="AG119" s="29">
        <f t="shared" si="5"/>
        <v>0.25964912280701752</v>
      </c>
      <c r="AH119" s="106">
        <f t="shared" si="5"/>
        <v>3.5087719298245615E-3</v>
      </c>
      <c r="AI119" s="107">
        <f t="shared" si="6"/>
        <v>0.19366197183098591</v>
      </c>
      <c r="AJ119" s="108">
        <f t="shared" si="7"/>
        <v>0.80633802816901412</v>
      </c>
      <c r="AK119" s="32">
        <f>+'Fuente de datos'!O11</f>
        <v>3.56</v>
      </c>
      <c r="AL119" s="32">
        <f>+'Fuente de datos'!P11</f>
        <v>1.22</v>
      </c>
      <c r="AM119" s="176">
        <f>+'Fuente de datos'!Q11</f>
        <v>4</v>
      </c>
      <c r="AN119" s="176">
        <f>+'Fuente de datos'!R11</f>
        <v>4</v>
      </c>
    </row>
    <row r="120" spans="1:43" s="33" customFormat="1" ht="18.75" x14ac:dyDescent="0.25">
      <c r="A120" s="28">
        <v>10</v>
      </c>
      <c r="B120" s="198" t="s">
        <v>34</v>
      </c>
      <c r="C120" s="199"/>
      <c r="D120" s="199"/>
      <c r="E120" s="199"/>
      <c r="F120" s="199"/>
      <c r="G120" s="199"/>
      <c r="H120" s="199"/>
      <c r="I120" s="199"/>
      <c r="J120" s="199"/>
      <c r="K120" s="199"/>
      <c r="L120" s="199"/>
      <c r="M120" s="199"/>
      <c r="N120" s="199"/>
      <c r="O120" s="199"/>
      <c r="P120" s="199"/>
      <c r="Q120" s="199"/>
      <c r="R120" s="199"/>
      <c r="S120" s="199"/>
      <c r="T120" s="199"/>
      <c r="U120" s="199"/>
      <c r="V120" s="104">
        <f>+'Fuente de datos'!B12</f>
        <v>3</v>
      </c>
      <c r="W120" s="104">
        <f>+'Fuente de datos'!C12</f>
        <v>15</v>
      </c>
      <c r="X120" s="104">
        <f>+'Fuente de datos'!D12</f>
        <v>42</v>
      </c>
      <c r="Y120" s="104">
        <f>+'Fuente de datos'!E12</f>
        <v>117</v>
      </c>
      <c r="Z120" s="104">
        <f>+'Fuente de datos'!F12</f>
        <v>108</v>
      </c>
      <c r="AA120" s="104">
        <f>+'Fuente de datos'!G12</f>
        <v>0</v>
      </c>
      <c r="AB120" s="164">
        <f>SUM(V120:AA120)</f>
        <v>285</v>
      </c>
      <c r="AC120" s="29">
        <f t="shared" si="5"/>
        <v>1.0526315789473684E-2</v>
      </c>
      <c r="AD120" s="29">
        <f t="shared" si="5"/>
        <v>5.2631578947368418E-2</v>
      </c>
      <c r="AE120" s="29">
        <f t="shared" si="5"/>
        <v>0.14736842105263157</v>
      </c>
      <c r="AF120" s="29">
        <f t="shared" si="5"/>
        <v>0.41052631578947368</v>
      </c>
      <c r="AG120" s="29">
        <f t="shared" si="5"/>
        <v>0.37894736842105264</v>
      </c>
      <c r="AH120" s="106">
        <f t="shared" si="5"/>
        <v>0</v>
      </c>
      <c r="AI120" s="107">
        <f t="shared" si="6"/>
        <v>6.3157894736842107E-2</v>
      </c>
      <c r="AJ120" s="108">
        <f t="shared" si="7"/>
        <v>0.93684210526315792</v>
      </c>
      <c r="AK120" s="32">
        <f>+'Fuente de datos'!O12</f>
        <v>4.09</v>
      </c>
      <c r="AL120" s="32">
        <f>+'Fuente de datos'!P12</f>
        <v>0.91</v>
      </c>
      <c r="AM120" s="176">
        <f>+'Fuente de datos'!Q12</f>
        <v>4</v>
      </c>
      <c r="AN120" s="176">
        <f>+'Fuente de datos'!R12</f>
        <v>4</v>
      </c>
    </row>
    <row r="121" spans="1:43" s="33" customFormat="1" ht="18.75" x14ac:dyDescent="0.25">
      <c r="A121" s="28">
        <v>11</v>
      </c>
      <c r="B121" s="198" t="s">
        <v>35</v>
      </c>
      <c r="C121" s="199"/>
      <c r="D121" s="199"/>
      <c r="E121" s="199"/>
      <c r="F121" s="199"/>
      <c r="G121" s="199"/>
      <c r="H121" s="199"/>
      <c r="I121" s="199"/>
      <c r="J121" s="199"/>
      <c r="K121" s="199"/>
      <c r="L121" s="199"/>
      <c r="M121" s="199"/>
      <c r="N121" s="199"/>
      <c r="O121" s="199"/>
      <c r="P121" s="199"/>
      <c r="Q121" s="199"/>
      <c r="R121" s="199"/>
      <c r="S121" s="199"/>
      <c r="T121" s="199"/>
      <c r="U121" s="199"/>
      <c r="V121" s="104">
        <f>+'Fuente de datos'!B13</f>
        <v>4</v>
      </c>
      <c r="W121" s="104">
        <f>+'Fuente de datos'!C13</f>
        <v>16</v>
      </c>
      <c r="X121" s="104">
        <f>+'Fuente de datos'!D13</f>
        <v>44</v>
      </c>
      <c r="Y121" s="104">
        <f>+'Fuente de datos'!E13</f>
        <v>114</v>
      </c>
      <c r="Z121" s="104">
        <f>+'Fuente de datos'!F13</f>
        <v>107</v>
      </c>
      <c r="AA121" s="104">
        <f>+'Fuente de datos'!G13</f>
        <v>0</v>
      </c>
      <c r="AB121" s="164">
        <f>SUM(V121:AA121)</f>
        <v>285</v>
      </c>
      <c r="AC121" s="29">
        <f t="shared" si="5"/>
        <v>1.4035087719298246E-2</v>
      </c>
      <c r="AD121" s="29">
        <f t="shared" si="5"/>
        <v>5.6140350877192984E-2</v>
      </c>
      <c r="AE121" s="29">
        <f t="shared" si="5"/>
        <v>0.15438596491228071</v>
      </c>
      <c r="AF121" s="29">
        <f t="shared" si="5"/>
        <v>0.4</v>
      </c>
      <c r="AG121" s="29">
        <f t="shared" si="5"/>
        <v>0.37543859649122807</v>
      </c>
      <c r="AH121" s="106">
        <f t="shared" si="5"/>
        <v>0</v>
      </c>
      <c r="AI121" s="107">
        <f t="shared" si="6"/>
        <v>7.0175438596491224E-2</v>
      </c>
      <c r="AJ121" s="108">
        <f t="shared" si="7"/>
        <v>0.92982456140350878</v>
      </c>
      <c r="AK121" s="32">
        <f>+'Fuente de datos'!O13</f>
        <v>4.07</v>
      </c>
      <c r="AL121" s="32">
        <f>+'Fuente de datos'!P13</f>
        <v>0.94</v>
      </c>
      <c r="AM121" s="176">
        <f>+'Fuente de datos'!Q13</f>
        <v>4</v>
      </c>
      <c r="AN121" s="176">
        <f>+'Fuente de datos'!R13</f>
        <v>4</v>
      </c>
    </row>
    <row r="122" spans="1:43" s="33" customFormat="1" ht="18.75" x14ac:dyDescent="0.25">
      <c r="A122" s="28">
        <v>12</v>
      </c>
      <c r="B122" s="198" t="s">
        <v>36</v>
      </c>
      <c r="C122" s="199"/>
      <c r="D122" s="199"/>
      <c r="E122" s="199"/>
      <c r="F122" s="199"/>
      <c r="G122" s="199"/>
      <c r="H122" s="199"/>
      <c r="I122" s="199"/>
      <c r="J122" s="199"/>
      <c r="K122" s="199"/>
      <c r="L122" s="199"/>
      <c r="M122" s="199"/>
      <c r="N122" s="199"/>
      <c r="O122" s="199"/>
      <c r="P122" s="199"/>
      <c r="Q122" s="199"/>
      <c r="R122" s="199"/>
      <c r="S122" s="199"/>
      <c r="T122" s="199"/>
      <c r="U122" s="199"/>
      <c r="V122" s="104">
        <f>+'Fuente de datos'!B14</f>
        <v>6</v>
      </c>
      <c r="W122" s="104">
        <f>+'Fuente de datos'!C14</f>
        <v>13</v>
      </c>
      <c r="X122" s="104">
        <f>+'Fuente de datos'!D14</f>
        <v>40</v>
      </c>
      <c r="Y122" s="104">
        <f>+'Fuente de datos'!E14</f>
        <v>111</v>
      </c>
      <c r="Z122" s="104">
        <f>+'Fuente de datos'!F14</f>
        <v>114</v>
      </c>
      <c r="AA122" s="104">
        <f>+'Fuente de datos'!G14</f>
        <v>1</v>
      </c>
      <c r="AB122" s="164">
        <f>SUM(V122:AA122)</f>
        <v>285</v>
      </c>
      <c r="AC122" s="29">
        <f t="shared" si="5"/>
        <v>2.1052631578947368E-2</v>
      </c>
      <c r="AD122" s="29">
        <f t="shared" si="5"/>
        <v>4.5614035087719301E-2</v>
      </c>
      <c r="AE122" s="29">
        <f t="shared" si="5"/>
        <v>0.14035087719298245</v>
      </c>
      <c r="AF122" s="29">
        <f t="shared" si="5"/>
        <v>0.38947368421052631</v>
      </c>
      <c r="AG122" s="29">
        <f t="shared" si="5"/>
        <v>0.4</v>
      </c>
      <c r="AH122" s="106">
        <f t="shared" si="5"/>
        <v>3.5087719298245615E-3</v>
      </c>
      <c r="AI122" s="107">
        <f t="shared" si="6"/>
        <v>6.6901408450704219E-2</v>
      </c>
      <c r="AJ122" s="108">
        <f t="shared" si="7"/>
        <v>0.93309859154929575</v>
      </c>
      <c r="AK122" s="32">
        <f>+'Fuente de datos'!O14</f>
        <v>4.1100000000000003</v>
      </c>
      <c r="AL122" s="32">
        <f>+'Fuente de datos'!P14</f>
        <v>0.95</v>
      </c>
      <c r="AM122" s="176">
        <f>+'Fuente de datos'!Q14</f>
        <v>4</v>
      </c>
      <c r="AN122" s="176">
        <f>+'Fuente de datos'!R14</f>
        <v>5</v>
      </c>
    </row>
    <row r="123" spans="1:43" s="33" customFormat="1" ht="19.5" thickBot="1" x14ac:dyDescent="0.3">
      <c r="A123" s="213" t="s">
        <v>37</v>
      </c>
      <c r="B123" s="213"/>
      <c r="C123" s="213"/>
      <c r="D123" s="213"/>
      <c r="E123" s="213"/>
      <c r="F123" s="213"/>
      <c r="G123" s="213"/>
      <c r="H123" s="213"/>
      <c r="I123" s="213"/>
      <c r="J123" s="213"/>
      <c r="K123" s="213"/>
      <c r="L123" s="213"/>
      <c r="M123" s="213"/>
      <c r="N123" s="213"/>
      <c r="O123" s="213"/>
      <c r="P123" s="213"/>
      <c r="Q123" s="213"/>
      <c r="R123" s="213"/>
      <c r="S123" s="213"/>
      <c r="T123" s="213"/>
      <c r="U123" s="213"/>
      <c r="V123" s="111">
        <f t="shared" ref="V123:AB123" si="8">SUM(V118:V122)</f>
        <v>56</v>
      </c>
      <c r="W123" s="111">
        <f t="shared" si="8"/>
        <v>103</v>
      </c>
      <c r="X123" s="111">
        <f t="shared" si="8"/>
        <v>265</v>
      </c>
      <c r="Y123" s="111">
        <f t="shared" si="8"/>
        <v>530</v>
      </c>
      <c r="Z123" s="111">
        <f t="shared" si="8"/>
        <v>459</v>
      </c>
      <c r="AA123" s="111">
        <f t="shared" si="8"/>
        <v>12</v>
      </c>
      <c r="AB123" s="111">
        <f t="shared" si="8"/>
        <v>1425</v>
      </c>
      <c r="AC123" s="112">
        <f t="shared" si="5"/>
        <v>3.9298245614035089E-2</v>
      </c>
      <c r="AD123" s="112">
        <f t="shared" si="5"/>
        <v>7.2280701754385959E-2</v>
      </c>
      <c r="AE123" s="112">
        <f t="shared" si="5"/>
        <v>0.18596491228070175</v>
      </c>
      <c r="AF123" s="112">
        <f t="shared" si="5"/>
        <v>0.3719298245614035</v>
      </c>
      <c r="AG123" s="112">
        <f t="shared" si="5"/>
        <v>0.32210526315789473</v>
      </c>
      <c r="AH123" s="113">
        <f t="shared" si="5"/>
        <v>8.4210526315789472E-3</v>
      </c>
      <c r="AI123" s="114">
        <f t="shared" si="6"/>
        <v>0.11252653927813164</v>
      </c>
      <c r="AJ123" s="115">
        <f t="shared" si="7"/>
        <v>0.88747346072186839</v>
      </c>
      <c r="AK123" s="59">
        <f>AVERAGE(AK118:AK122)</f>
        <v>3.87</v>
      </c>
      <c r="AL123" s="116"/>
      <c r="AM123" s="177">
        <f>MEDIAN(AM118:AM122)</f>
        <v>4</v>
      </c>
      <c r="AN123" s="178"/>
    </row>
    <row r="124" spans="1:43" s="25" customFormat="1" ht="19.5" thickBot="1" x14ac:dyDescent="0.3">
      <c r="A124" s="208"/>
      <c r="B124" s="208"/>
      <c r="C124" s="208"/>
      <c r="D124" s="208"/>
      <c r="E124" s="46"/>
      <c r="F124" s="46"/>
      <c r="G124" s="46"/>
      <c r="H124" s="46"/>
      <c r="I124" s="46"/>
      <c r="J124" s="46"/>
      <c r="K124" s="46"/>
      <c r="L124" s="46"/>
      <c r="M124" s="46"/>
      <c r="N124" s="46"/>
      <c r="O124" s="46"/>
      <c r="P124" s="46"/>
      <c r="Q124" s="46"/>
      <c r="R124" s="46"/>
      <c r="S124" s="46"/>
      <c r="T124" s="46"/>
      <c r="U124" s="46"/>
      <c r="V124" s="47"/>
      <c r="W124" s="47"/>
      <c r="X124" s="47"/>
      <c r="Y124" s="47"/>
      <c r="Z124" s="47"/>
      <c r="AA124" s="47"/>
      <c r="AB124" s="47"/>
      <c r="AC124" s="47"/>
      <c r="AD124" s="47"/>
      <c r="AE124" s="47"/>
      <c r="AF124" s="47"/>
      <c r="AG124" s="47"/>
      <c r="AH124" s="47"/>
      <c r="AI124" s="47"/>
      <c r="AJ124" s="47"/>
      <c r="AK124" s="47"/>
      <c r="AL124" s="47"/>
      <c r="AM124" s="180"/>
      <c r="AN124" s="180"/>
    </row>
    <row r="125" spans="1:43" s="25" customFormat="1" ht="37.5" x14ac:dyDescent="0.25">
      <c r="A125" s="24"/>
      <c r="B125" s="204" t="s">
        <v>38</v>
      </c>
      <c r="C125" s="204"/>
      <c r="D125" s="204"/>
      <c r="E125" s="204"/>
      <c r="F125" s="204"/>
      <c r="G125" s="204"/>
      <c r="H125" s="204"/>
      <c r="I125" s="204"/>
      <c r="J125" s="204"/>
      <c r="K125" s="204"/>
      <c r="L125" s="204"/>
      <c r="M125" s="204"/>
      <c r="N125" s="204"/>
      <c r="O125" s="204"/>
      <c r="P125" s="204"/>
      <c r="Q125" s="204"/>
      <c r="R125" s="204"/>
      <c r="S125" s="204"/>
      <c r="T125" s="204"/>
      <c r="U125" s="205"/>
      <c r="V125" s="98">
        <v>1</v>
      </c>
      <c r="W125" s="98">
        <v>2</v>
      </c>
      <c r="X125" s="98">
        <v>3</v>
      </c>
      <c r="Y125" s="98">
        <v>4</v>
      </c>
      <c r="Z125" s="98">
        <v>5</v>
      </c>
      <c r="AA125" s="98" t="s">
        <v>140</v>
      </c>
      <c r="AB125" s="121" t="s">
        <v>141</v>
      </c>
      <c r="AC125" s="98">
        <v>1</v>
      </c>
      <c r="AD125" s="98">
        <v>2</v>
      </c>
      <c r="AE125" s="98">
        <v>3</v>
      </c>
      <c r="AF125" s="98">
        <v>4</v>
      </c>
      <c r="AG125" s="98">
        <v>5</v>
      </c>
      <c r="AH125" s="100" t="s">
        <v>140</v>
      </c>
      <c r="AI125" s="101" t="s">
        <v>142</v>
      </c>
      <c r="AJ125" s="102" t="s">
        <v>143</v>
      </c>
      <c r="AK125" s="103" t="s">
        <v>22</v>
      </c>
      <c r="AL125" s="27" t="s">
        <v>144</v>
      </c>
      <c r="AM125" s="175" t="s">
        <v>145</v>
      </c>
      <c r="AN125" s="175" t="s">
        <v>146</v>
      </c>
    </row>
    <row r="126" spans="1:43" s="33" customFormat="1" ht="32.25" customHeight="1" x14ac:dyDescent="0.25">
      <c r="A126" s="28">
        <v>13</v>
      </c>
      <c r="B126" s="198" t="s">
        <v>39</v>
      </c>
      <c r="C126" s="199"/>
      <c r="D126" s="199"/>
      <c r="E126" s="199"/>
      <c r="F126" s="199"/>
      <c r="G126" s="199"/>
      <c r="H126" s="199"/>
      <c r="I126" s="199"/>
      <c r="J126" s="199"/>
      <c r="K126" s="199"/>
      <c r="L126" s="199"/>
      <c r="M126" s="199"/>
      <c r="N126" s="199"/>
      <c r="O126" s="199"/>
      <c r="P126" s="199"/>
      <c r="Q126" s="199"/>
      <c r="R126" s="199"/>
      <c r="S126" s="199"/>
      <c r="T126" s="199"/>
      <c r="U126" s="199"/>
      <c r="V126" s="104">
        <f>+'Fuente de datos'!B15</f>
        <v>20</v>
      </c>
      <c r="W126" s="104">
        <f>+'Fuente de datos'!C15</f>
        <v>25</v>
      </c>
      <c r="X126" s="104">
        <f>+'Fuente de datos'!D15</f>
        <v>60</v>
      </c>
      <c r="Y126" s="104">
        <f>+'Fuente de datos'!E15</f>
        <v>104</v>
      </c>
      <c r="Z126" s="104">
        <f>+'Fuente de datos'!F15</f>
        <v>67</v>
      </c>
      <c r="AA126" s="104">
        <f>+'Fuente de datos'!G15</f>
        <v>9</v>
      </c>
      <c r="AB126" s="164">
        <f>SUM(V126:AA126)</f>
        <v>285</v>
      </c>
      <c r="AC126" s="29">
        <f t="shared" ref="AC126:AH129" si="9">V126/$AB126</f>
        <v>7.0175438596491224E-2</v>
      </c>
      <c r="AD126" s="29">
        <f t="shared" si="9"/>
        <v>8.771929824561403E-2</v>
      </c>
      <c r="AE126" s="29">
        <f t="shared" si="9"/>
        <v>0.21052631578947367</v>
      </c>
      <c r="AF126" s="29">
        <f t="shared" si="9"/>
        <v>0.36491228070175441</v>
      </c>
      <c r="AG126" s="29">
        <f t="shared" si="9"/>
        <v>0.23508771929824562</v>
      </c>
      <c r="AH126" s="106">
        <f t="shared" si="9"/>
        <v>3.1578947368421054E-2</v>
      </c>
      <c r="AI126" s="107">
        <f>(V126+W126)/(V126+W126+X126+Y126+Z126)</f>
        <v>0.16304347826086957</v>
      </c>
      <c r="AJ126" s="108">
        <f>(X126+Y126+Z126)/(V126+W126+X126+Y126+Z126)</f>
        <v>0.83695652173913049</v>
      </c>
      <c r="AK126" s="32">
        <f>+'Fuente de datos'!O15</f>
        <v>3.63</v>
      </c>
      <c r="AL126" s="32">
        <f>+'Fuente de datos'!P15</f>
        <v>1.1599999999999999</v>
      </c>
      <c r="AM126" s="176">
        <f>+'Fuente de datos'!Q15</f>
        <v>4</v>
      </c>
      <c r="AN126" s="176">
        <f>+'Fuente de datos'!R15</f>
        <v>4</v>
      </c>
    </row>
    <row r="127" spans="1:43" s="33" customFormat="1" ht="18.75" x14ac:dyDescent="0.25">
      <c r="A127" s="28">
        <v>14</v>
      </c>
      <c r="B127" s="198" t="s">
        <v>40</v>
      </c>
      <c r="C127" s="199"/>
      <c r="D127" s="199"/>
      <c r="E127" s="199"/>
      <c r="F127" s="199"/>
      <c r="G127" s="199"/>
      <c r="H127" s="199"/>
      <c r="I127" s="199"/>
      <c r="J127" s="199"/>
      <c r="K127" s="199"/>
      <c r="L127" s="199"/>
      <c r="M127" s="199"/>
      <c r="N127" s="199"/>
      <c r="O127" s="199"/>
      <c r="P127" s="199"/>
      <c r="Q127" s="199"/>
      <c r="R127" s="199"/>
      <c r="S127" s="199"/>
      <c r="T127" s="199"/>
      <c r="U127" s="199"/>
      <c r="V127" s="104">
        <f>+'Fuente de datos'!B16</f>
        <v>20</v>
      </c>
      <c r="W127" s="104">
        <f>+'Fuente de datos'!C16</f>
        <v>33</v>
      </c>
      <c r="X127" s="104">
        <f>+'Fuente de datos'!D16</f>
        <v>53</v>
      </c>
      <c r="Y127" s="104">
        <f>+'Fuente de datos'!E16</f>
        <v>108</v>
      </c>
      <c r="Z127" s="104">
        <f>+'Fuente de datos'!F16</f>
        <v>65</v>
      </c>
      <c r="AA127" s="104">
        <f>+'Fuente de datos'!G16</f>
        <v>6</v>
      </c>
      <c r="AB127" s="164">
        <f>SUM(V127:AA127)</f>
        <v>285</v>
      </c>
      <c r="AC127" s="29">
        <f t="shared" si="9"/>
        <v>7.0175438596491224E-2</v>
      </c>
      <c r="AD127" s="29">
        <f t="shared" si="9"/>
        <v>0.11578947368421053</v>
      </c>
      <c r="AE127" s="29">
        <f t="shared" si="9"/>
        <v>0.18596491228070175</v>
      </c>
      <c r="AF127" s="29">
        <f t="shared" si="9"/>
        <v>0.37894736842105264</v>
      </c>
      <c r="AG127" s="29">
        <f t="shared" si="9"/>
        <v>0.22807017543859648</v>
      </c>
      <c r="AH127" s="106">
        <f t="shared" si="9"/>
        <v>2.1052631578947368E-2</v>
      </c>
      <c r="AI127" s="107">
        <f>(V127+W127)/(V127+W127+X127+Y127+Z127)</f>
        <v>0.18996415770609318</v>
      </c>
      <c r="AJ127" s="108">
        <f>(X127+Y127+Z127)/(V127+W127+X127+Y127+Z127)</f>
        <v>0.81003584229390679</v>
      </c>
      <c r="AK127" s="32">
        <f>+'Fuente de datos'!O16</f>
        <v>3.59</v>
      </c>
      <c r="AL127" s="32">
        <f>+'Fuente de datos'!P16</f>
        <v>1.17</v>
      </c>
      <c r="AM127" s="176">
        <f>+'Fuente de datos'!Q16</f>
        <v>4</v>
      </c>
      <c r="AN127" s="176">
        <f>+'Fuente de datos'!R16</f>
        <v>4</v>
      </c>
    </row>
    <row r="128" spans="1:43" s="33" customFormat="1" ht="18.75" x14ac:dyDescent="0.25">
      <c r="A128" s="28">
        <v>15</v>
      </c>
      <c r="B128" s="198" t="s">
        <v>41</v>
      </c>
      <c r="C128" s="199"/>
      <c r="D128" s="199"/>
      <c r="E128" s="199"/>
      <c r="F128" s="199"/>
      <c r="G128" s="199"/>
      <c r="H128" s="199"/>
      <c r="I128" s="199"/>
      <c r="J128" s="199"/>
      <c r="K128" s="199"/>
      <c r="L128" s="199"/>
      <c r="M128" s="199"/>
      <c r="N128" s="199"/>
      <c r="O128" s="199"/>
      <c r="P128" s="199"/>
      <c r="Q128" s="199"/>
      <c r="R128" s="199"/>
      <c r="S128" s="199"/>
      <c r="T128" s="199"/>
      <c r="U128" s="199"/>
      <c r="V128" s="104">
        <f>+'Fuente de datos'!B17</f>
        <v>12</v>
      </c>
      <c r="W128" s="104">
        <f>+'Fuente de datos'!C17</f>
        <v>21</v>
      </c>
      <c r="X128" s="104">
        <f>+'Fuente de datos'!D17</f>
        <v>43</v>
      </c>
      <c r="Y128" s="104">
        <f>+'Fuente de datos'!E17</f>
        <v>101</v>
      </c>
      <c r="Z128" s="104">
        <f>+'Fuente de datos'!F17</f>
        <v>104</v>
      </c>
      <c r="AA128" s="104">
        <f>+'Fuente de datos'!G17</f>
        <v>4</v>
      </c>
      <c r="AB128" s="164">
        <f>SUM(V128:AA128)</f>
        <v>285</v>
      </c>
      <c r="AC128" s="29">
        <f t="shared" si="9"/>
        <v>4.2105263157894736E-2</v>
      </c>
      <c r="AD128" s="29">
        <f t="shared" si="9"/>
        <v>7.3684210526315783E-2</v>
      </c>
      <c r="AE128" s="29">
        <f t="shared" si="9"/>
        <v>0.15087719298245614</v>
      </c>
      <c r="AF128" s="29">
        <f t="shared" si="9"/>
        <v>0.35438596491228069</v>
      </c>
      <c r="AG128" s="29">
        <f t="shared" si="9"/>
        <v>0.36491228070175441</v>
      </c>
      <c r="AH128" s="106">
        <f t="shared" si="9"/>
        <v>1.4035087719298246E-2</v>
      </c>
      <c r="AI128" s="107">
        <f>(V128+W128)/(V128+W128+X128+Y128+Z128)</f>
        <v>0.11743772241992882</v>
      </c>
      <c r="AJ128" s="108">
        <f>(X128+Y128+Z128)/(V128+W128+X128+Y128+Z128)</f>
        <v>0.88256227758007122</v>
      </c>
      <c r="AK128" s="32">
        <f>+'Fuente de datos'!O17</f>
        <v>3.94</v>
      </c>
      <c r="AL128" s="32">
        <f>+'Fuente de datos'!P17</f>
        <v>1.1000000000000001</v>
      </c>
      <c r="AM128" s="176">
        <f>+'Fuente de datos'!Q17</f>
        <v>4</v>
      </c>
      <c r="AN128" s="176">
        <f>+'Fuente de datos'!R17</f>
        <v>5</v>
      </c>
    </row>
    <row r="129" spans="1:43" s="33" customFormat="1" ht="19.5" thickBot="1" x14ac:dyDescent="0.3">
      <c r="A129" s="213" t="s">
        <v>42</v>
      </c>
      <c r="B129" s="213"/>
      <c r="C129" s="213"/>
      <c r="D129" s="213"/>
      <c r="E129" s="213"/>
      <c r="F129" s="213"/>
      <c r="G129" s="213"/>
      <c r="H129" s="213"/>
      <c r="I129" s="213"/>
      <c r="J129" s="213"/>
      <c r="K129" s="213"/>
      <c r="L129" s="213"/>
      <c r="M129" s="213"/>
      <c r="N129" s="213"/>
      <c r="O129" s="213"/>
      <c r="P129" s="213"/>
      <c r="Q129" s="213"/>
      <c r="R129" s="213"/>
      <c r="S129" s="213"/>
      <c r="T129" s="213"/>
      <c r="U129" s="213"/>
      <c r="V129" s="110">
        <f t="shared" ref="V129:AB129" si="10">SUM(V126:V128)</f>
        <v>52</v>
      </c>
      <c r="W129" s="110">
        <f t="shared" si="10"/>
        <v>79</v>
      </c>
      <c r="X129" s="110">
        <f t="shared" si="10"/>
        <v>156</v>
      </c>
      <c r="Y129" s="110">
        <f t="shared" si="10"/>
        <v>313</v>
      </c>
      <c r="Z129" s="110">
        <f t="shared" si="10"/>
        <v>236</v>
      </c>
      <c r="AA129" s="110">
        <f t="shared" si="10"/>
        <v>19</v>
      </c>
      <c r="AB129" s="111">
        <f t="shared" si="10"/>
        <v>855</v>
      </c>
      <c r="AC129" s="112">
        <f t="shared" si="9"/>
        <v>6.0818713450292397E-2</v>
      </c>
      <c r="AD129" s="112">
        <f t="shared" si="9"/>
        <v>9.2397660818713451E-2</v>
      </c>
      <c r="AE129" s="112">
        <f t="shared" si="9"/>
        <v>0.18245614035087721</v>
      </c>
      <c r="AF129" s="112">
        <f t="shared" si="9"/>
        <v>0.36608187134502923</v>
      </c>
      <c r="AG129" s="112">
        <f t="shared" si="9"/>
        <v>0.2760233918128655</v>
      </c>
      <c r="AH129" s="113">
        <f t="shared" si="9"/>
        <v>2.2222222222222223E-2</v>
      </c>
      <c r="AI129" s="114">
        <f>(V129+W129)/(V129+W129+X129+Y129+Z129)</f>
        <v>0.15669856459330145</v>
      </c>
      <c r="AJ129" s="115">
        <f>(X129+Y129+Z129)/(V129+W129+X129+Y129+Z129)</f>
        <v>0.84330143540669855</v>
      </c>
      <c r="AK129" s="59">
        <f>AVERAGE(AK126:AK128)</f>
        <v>3.72</v>
      </c>
      <c r="AL129" s="116"/>
      <c r="AM129" s="177">
        <f>MEDIAN(AM126:AM128)</f>
        <v>4</v>
      </c>
      <c r="AN129" s="178"/>
    </row>
    <row r="130" spans="1:43" s="25" customFormat="1" ht="19.5" thickBot="1" x14ac:dyDescent="0.3">
      <c r="A130" s="208"/>
      <c r="B130" s="208"/>
      <c r="C130" s="208"/>
      <c r="D130" s="208"/>
      <c r="E130" s="46"/>
      <c r="F130" s="46"/>
      <c r="G130" s="46"/>
      <c r="H130" s="46"/>
      <c r="I130" s="46"/>
      <c r="J130" s="46"/>
      <c r="K130" s="46"/>
      <c r="L130" s="46"/>
      <c r="M130" s="46"/>
      <c r="N130" s="46"/>
      <c r="O130" s="46"/>
      <c r="P130" s="46"/>
      <c r="Q130" s="46"/>
      <c r="R130" s="46"/>
      <c r="S130" s="46"/>
      <c r="T130" s="46"/>
      <c r="U130" s="46"/>
      <c r="V130" s="47"/>
      <c r="W130" s="47"/>
      <c r="X130" s="47"/>
      <c r="Y130" s="47"/>
      <c r="Z130" s="47"/>
      <c r="AA130" s="47"/>
      <c r="AB130" s="47"/>
      <c r="AC130" s="47"/>
      <c r="AD130" s="47"/>
      <c r="AE130" s="47"/>
      <c r="AF130" s="47"/>
      <c r="AG130" s="47"/>
      <c r="AH130" s="47"/>
      <c r="AI130" s="47"/>
      <c r="AJ130" s="47"/>
      <c r="AK130" s="47"/>
      <c r="AL130" s="47"/>
      <c r="AM130" s="180"/>
      <c r="AN130" s="180"/>
    </row>
    <row r="131" spans="1:43" s="25" customFormat="1" ht="37.5" x14ac:dyDescent="0.25">
      <c r="A131" s="24"/>
      <c r="B131" s="204" t="s">
        <v>43</v>
      </c>
      <c r="C131" s="204"/>
      <c r="D131" s="204"/>
      <c r="E131" s="204"/>
      <c r="F131" s="204"/>
      <c r="G131" s="204"/>
      <c r="H131" s="204"/>
      <c r="I131" s="204"/>
      <c r="J131" s="204"/>
      <c r="K131" s="204"/>
      <c r="L131" s="204"/>
      <c r="M131" s="204"/>
      <c r="N131" s="204"/>
      <c r="O131" s="204"/>
      <c r="P131" s="204"/>
      <c r="Q131" s="204"/>
      <c r="R131" s="204"/>
      <c r="S131" s="204"/>
      <c r="T131" s="204"/>
      <c r="U131" s="205"/>
      <c r="V131" s="98">
        <v>1</v>
      </c>
      <c r="W131" s="98">
        <v>2</v>
      </c>
      <c r="X131" s="98">
        <v>3</v>
      </c>
      <c r="Y131" s="98">
        <v>4</v>
      </c>
      <c r="Z131" s="98">
        <v>5</v>
      </c>
      <c r="AA131" s="98" t="s">
        <v>140</v>
      </c>
      <c r="AB131" s="121" t="s">
        <v>141</v>
      </c>
      <c r="AC131" s="98">
        <v>1</v>
      </c>
      <c r="AD131" s="98">
        <v>2</v>
      </c>
      <c r="AE131" s="98">
        <v>3</v>
      </c>
      <c r="AF131" s="98">
        <v>4</v>
      </c>
      <c r="AG131" s="98">
        <v>5</v>
      </c>
      <c r="AH131" s="100" t="s">
        <v>140</v>
      </c>
      <c r="AI131" s="101" t="s">
        <v>142</v>
      </c>
      <c r="AJ131" s="102" t="s">
        <v>143</v>
      </c>
      <c r="AK131" s="103" t="s">
        <v>22</v>
      </c>
      <c r="AL131" s="27" t="s">
        <v>144</v>
      </c>
      <c r="AM131" s="175" t="s">
        <v>145</v>
      </c>
      <c r="AN131" s="175" t="s">
        <v>146</v>
      </c>
      <c r="AQ131" s="120"/>
    </row>
    <row r="132" spans="1:43" s="33" customFormat="1" ht="18.75" x14ac:dyDescent="0.25">
      <c r="A132" s="28">
        <v>16</v>
      </c>
      <c r="B132" s="198" t="s">
        <v>47</v>
      </c>
      <c r="C132" s="199"/>
      <c r="D132" s="199"/>
      <c r="E132" s="199"/>
      <c r="F132" s="199"/>
      <c r="G132" s="199"/>
      <c r="H132" s="199"/>
      <c r="I132" s="199"/>
      <c r="J132" s="199"/>
      <c r="K132" s="199"/>
      <c r="L132" s="199"/>
      <c r="M132" s="199"/>
      <c r="N132" s="199"/>
      <c r="O132" s="199"/>
      <c r="P132" s="199"/>
      <c r="Q132" s="199"/>
      <c r="R132" s="199"/>
      <c r="S132" s="199"/>
      <c r="T132" s="199"/>
      <c r="U132" s="199"/>
      <c r="V132" s="104">
        <f>+'Fuente de datos'!B18</f>
        <v>13</v>
      </c>
      <c r="W132" s="104">
        <f>+'Fuente de datos'!C18</f>
        <v>22</v>
      </c>
      <c r="X132" s="104">
        <f>+'Fuente de datos'!D18</f>
        <v>54</v>
      </c>
      <c r="Y132" s="104">
        <f>+'Fuente de datos'!E18</f>
        <v>100</v>
      </c>
      <c r="Z132" s="104">
        <f>+'Fuente de datos'!F18</f>
        <v>88</v>
      </c>
      <c r="AA132" s="104">
        <f>+'Fuente de datos'!G18</f>
        <v>8</v>
      </c>
      <c r="AB132" s="164">
        <f>SUM(V132:AA132)</f>
        <v>285</v>
      </c>
      <c r="AC132" s="29">
        <f t="shared" ref="AC132:AH139" si="11">V132/$AB132</f>
        <v>4.5614035087719301E-2</v>
      </c>
      <c r="AD132" s="29">
        <f t="shared" si="11"/>
        <v>7.7192982456140355E-2</v>
      </c>
      <c r="AE132" s="29">
        <f t="shared" si="11"/>
        <v>0.18947368421052632</v>
      </c>
      <c r="AF132" s="29">
        <f t="shared" si="11"/>
        <v>0.35087719298245612</v>
      </c>
      <c r="AG132" s="29">
        <f t="shared" si="11"/>
        <v>0.30877192982456142</v>
      </c>
      <c r="AH132" s="106">
        <f t="shared" si="11"/>
        <v>2.8070175438596492E-2</v>
      </c>
      <c r="AI132" s="107">
        <f t="shared" ref="AI132:AI139" si="12">(V132+W132)/(V132+W132+X132+Y132+Z132)</f>
        <v>0.1263537906137184</v>
      </c>
      <c r="AJ132" s="108">
        <f t="shared" ref="AJ132:AJ139" si="13">(X132+Y132+Z132)/(V132+W132+X132+Y132+Z132)</f>
        <v>0.87364620938628157</v>
      </c>
      <c r="AK132" s="32">
        <f>+'Fuente de datos'!O18</f>
        <v>3.82</v>
      </c>
      <c r="AL132" s="32">
        <f>+'Fuente de datos'!P18</f>
        <v>1.1100000000000001</v>
      </c>
      <c r="AM132" s="176">
        <f>+'Fuente de datos'!Q18</f>
        <v>4</v>
      </c>
      <c r="AN132" s="176">
        <f>+'Fuente de datos'!R18</f>
        <v>4</v>
      </c>
    </row>
    <row r="133" spans="1:43" s="33" customFormat="1" ht="18.75" x14ac:dyDescent="0.25">
      <c r="A133" s="28">
        <v>17</v>
      </c>
      <c r="B133" s="198" t="s">
        <v>48</v>
      </c>
      <c r="C133" s="199"/>
      <c r="D133" s="199"/>
      <c r="E133" s="199"/>
      <c r="F133" s="199"/>
      <c r="G133" s="199"/>
      <c r="H133" s="199"/>
      <c r="I133" s="199"/>
      <c r="J133" s="199"/>
      <c r="K133" s="199"/>
      <c r="L133" s="199"/>
      <c r="M133" s="199"/>
      <c r="N133" s="199"/>
      <c r="O133" s="199"/>
      <c r="P133" s="199"/>
      <c r="Q133" s="199"/>
      <c r="R133" s="199"/>
      <c r="S133" s="199"/>
      <c r="T133" s="199"/>
      <c r="U133" s="199"/>
      <c r="V133" s="104">
        <f>+'Fuente de datos'!B19</f>
        <v>16</v>
      </c>
      <c r="W133" s="104">
        <f>+'Fuente de datos'!C19</f>
        <v>25</v>
      </c>
      <c r="X133" s="104">
        <f>+'Fuente de datos'!D19</f>
        <v>83</v>
      </c>
      <c r="Y133" s="104">
        <f>+'Fuente de datos'!E19</f>
        <v>92</v>
      </c>
      <c r="Z133" s="104">
        <f>+'Fuente de datos'!F19</f>
        <v>64</v>
      </c>
      <c r="AA133" s="104">
        <f>+'Fuente de datos'!G19</f>
        <v>5</v>
      </c>
      <c r="AB133" s="164">
        <f t="shared" ref="AB133:AB138" si="14">SUM(V133:AA133)</f>
        <v>285</v>
      </c>
      <c r="AC133" s="29">
        <f t="shared" si="11"/>
        <v>5.6140350877192984E-2</v>
      </c>
      <c r="AD133" s="29">
        <f t="shared" si="11"/>
        <v>8.771929824561403E-2</v>
      </c>
      <c r="AE133" s="29">
        <f t="shared" si="11"/>
        <v>0.29122807017543861</v>
      </c>
      <c r="AF133" s="29">
        <f t="shared" si="11"/>
        <v>0.32280701754385965</v>
      </c>
      <c r="AG133" s="29">
        <f t="shared" si="11"/>
        <v>0.22456140350877193</v>
      </c>
      <c r="AH133" s="106">
        <f t="shared" si="11"/>
        <v>1.7543859649122806E-2</v>
      </c>
      <c r="AI133" s="107">
        <f t="shared" si="12"/>
        <v>0.14642857142857144</v>
      </c>
      <c r="AJ133" s="108">
        <f t="shared" si="13"/>
        <v>0.85357142857142854</v>
      </c>
      <c r="AK133" s="32">
        <f>+'Fuente de datos'!O19</f>
        <v>3.58</v>
      </c>
      <c r="AL133" s="32">
        <f>+'Fuente de datos'!P19</f>
        <v>1.1100000000000001</v>
      </c>
      <c r="AM133" s="176">
        <f>+'Fuente de datos'!Q19</f>
        <v>4</v>
      </c>
      <c r="AN133" s="176">
        <f>+'Fuente de datos'!R19</f>
        <v>4</v>
      </c>
      <c r="AQ133" s="109"/>
    </row>
    <row r="134" spans="1:43" s="33" customFormat="1" ht="18.75" x14ac:dyDescent="0.25">
      <c r="A134" s="28">
        <v>18</v>
      </c>
      <c r="B134" s="198" t="s">
        <v>49</v>
      </c>
      <c r="C134" s="199"/>
      <c r="D134" s="199"/>
      <c r="E134" s="199"/>
      <c r="F134" s="199"/>
      <c r="G134" s="199"/>
      <c r="H134" s="199"/>
      <c r="I134" s="199"/>
      <c r="J134" s="199"/>
      <c r="K134" s="199"/>
      <c r="L134" s="199"/>
      <c r="M134" s="199"/>
      <c r="N134" s="199"/>
      <c r="O134" s="199"/>
      <c r="P134" s="199"/>
      <c r="Q134" s="199"/>
      <c r="R134" s="199"/>
      <c r="S134" s="199"/>
      <c r="T134" s="199"/>
      <c r="U134" s="199"/>
      <c r="V134" s="104">
        <f>+'Fuente de datos'!B20</f>
        <v>33</v>
      </c>
      <c r="W134" s="104">
        <f>+'Fuente de datos'!C20</f>
        <v>47</v>
      </c>
      <c r="X134" s="104">
        <f>+'Fuente de datos'!D20</f>
        <v>82</v>
      </c>
      <c r="Y134" s="104">
        <f>+'Fuente de datos'!E20</f>
        <v>86</v>
      </c>
      <c r="Z134" s="104">
        <f>+'Fuente de datos'!F20</f>
        <v>27</v>
      </c>
      <c r="AA134" s="104">
        <f>+'Fuente de datos'!G20</f>
        <v>10</v>
      </c>
      <c r="AB134" s="164">
        <f t="shared" si="14"/>
        <v>285</v>
      </c>
      <c r="AC134" s="29">
        <f t="shared" si="11"/>
        <v>0.11578947368421053</v>
      </c>
      <c r="AD134" s="29">
        <f t="shared" si="11"/>
        <v>0.1649122807017544</v>
      </c>
      <c r="AE134" s="29">
        <f t="shared" si="11"/>
        <v>0.28771929824561404</v>
      </c>
      <c r="AF134" s="29">
        <f t="shared" si="11"/>
        <v>0.30175438596491228</v>
      </c>
      <c r="AG134" s="29">
        <f t="shared" si="11"/>
        <v>9.4736842105263161E-2</v>
      </c>
      <c r="AH134" s="106">
        <f t="shared" si="11"/>
        <v>3.5087719298245612E-2</v>
      </c>
      <c r="AI134" s="107">
        <f t="shared" si="12"/>
        <v>0.29090909090909089</v>
      </c>
      <c r="AJ134" s="108">
        <f t="shared" si="13"/>
        <v>0.70909090909090911</v>
      </c>
      <c r="AK134" s="32">
        <f>+'Fuente de datos'!O20</f>
        <v>3.1</v>
      </c>
      <c r="AL134" s="32">
        <f>+'Fuente de datos'!P20</f>
        <v>1.1599999999999999</v>
      </c>
      <c r="AM134" s="176">
        <f>+'Fuente de datos'!Q20</f>
        <v>3</v>
      </c>
      <c r="AN134" s="176">
        <f>+'Fuente de datos'!R20</f>
        <v>4</v>
      </c>
    </row>
    <row r="135" spans="1:43" s="33" customFormat="1" ht="18.75" x14ac:dyDescent="0.25">
      <c r="A135" s="28">
        <v>19</v>
      </c>
      <c r="B135" s="198" t="s">
        <v>50</v>
      </c>
      <c r="C135" s="199"/>
      <c r="D135" s="199"/>
      <c r="E135" s="199"/>
      <c r="F135" s="199"/>
      <c r="G135" s="199"/>
      <c r="H135" s="199"/>
      <c r="I135" s="199"/>
      <c r="J135" s="199"/>
      <c r="K135" s="199"/>
      <c r="L135" s="199"/>
      <c r="M135" s="199"/>
      <c r="N135" s="199"/>
      <c r="O135" s="199"/>
      <c r="P135" s="199"/>
      <c r="Q135" s="199"/>
      <c r="R135" s="199"/>
      <c r="S135" s="199"/>
      <c r="T135" s="199"/>
      <c r="U135" s="199"/>
      <c r="V135" s="104">
        <f>+'Fuente de datos'!B21</f>
        <v>32</v>
      </c>
      <c r="W135" s="104">
        <f>+'Fuente de datos'!C21</f>
        <v>47</v>
      </c>
      <c r="X135" s="104">
        <f>+'Fuente de datos'!D21</f>
        <v>77</v>
      </c>
      <c r="Y135" s="104">
        <f>+'Fuente de datos'!E21</f>
        <v>86</v>
      </c>
      <c r="Z135" s="104">
        <f>+'Fuente de datos'!F21</f>
        <v>31</v>
      </c>
      <c r="AA135" s="104">
        <f>+'Fuente de datos'!G21</f>
        <v>12</v>
      </c>
      <c r="AB135" s="164">
        <f t="shared" si="14"/>
        <v>285</v>
      </c>
      <c r="AC135" s="29">
        <f t="shared" si="11"/>
        <v>0.11228070175438597</v>
      </c>
      <c r="AD135" s="29">
        <f t="shared" si="11"/>
        <v>0.1649122807017544</v>
      </c>
      <c r="AE135" s="29">
        <f t="shared" si="11"/>
        <v>0.27017543859649124</v>
      </c>
      <c r="AF135" s="29">
        <f t="shared" si="11"/>
        <v>0.30175438596491228</v>
      </c>
      <c r="AG135" s="29">
        <f t="shared" si="11"/>
        <v>0.10877192982456141</v>
      </c>
      <c r="AH135" s="106">
        <f t="shared" si="11"/>
        <v>4.2105263157894736E-2</v>
      </c>
      <c r="AI135" s="107">
        <f t="shared" si="12"/>
        <v>0.2893772893772894</v>
      </c>
      <c r="AJ135" s="108">
        <f t="shared" si="13"/>
        <v>0.71062271062271065</v>
      </c>
      <c r="AK135" s="32">
        <f>+'Fuente de datos'!O21</f>
        <v>3.14</v>
      </c>
      <c r="AL135" s="32">
        <f>+'Fuente de datos'!P21</f>
        <v>1.18</v>
      </c>
      <c r="AM135" s="176">
        <f>+'Fuente de datos'!Q21</f>
        <v>3</v>
      </c>
      <c r="AN135" s="176">
        <f>+'Fuente de datos'!R21</f>
        <v>4</v>
      </c>
    </row>
    <row r="136" spans="1:43" s="33" customFormat="1" ht="18.75" x14ac:dyDescent="0.25">
      <c r="A136" s="28">
        <v>20</v>
      </c>
      <c r="B136" s="198" t="s">
        <v>51</v>
      </c>
      <c r="C136" s="199"/>
      <c r="D136" s="199"/>
      <c r="E136" s="199"/>
      <c r="F136" s="199"/>
      <c r="G136" s="199"/>
      <c r="H136" s="199"/>
      <c r="I136" s="199"/>
      <c r="J136" s="199"/>
      <c r="K136" s="199"/>
      <c r="L136" s="199"/>
      <c r="M136" s="199"/>
      <c r="N136" s="199"/>
      <c r="O136" s="199"/>
      <c r="P136" s="199"/>
      <c r="Q136" s="199"/>
      <c r="R136" s="199"/>
      <c r="S136" s="199"/>
      <c r="T136" s="199"/>
      <c r="U136" s="199"/>
      <c r="V136" s="104">
        <f>+'Fuente de datos'!B22</f>
        <v>8</v>
      </c>
      <c r="W136" s="104">
        <f>+'Fuente de datos'!C22</f>
        <v>23</v>
      </c>
      <c r="X136" s="104">
        <f>+'Fuente de datos'!D22</f>
        <v>62</v>
      </c>
      <c r="Y136" s="104">
        <f>+'Fuente de datos'!E22</f>
        <v>119</v>
      </c>
      <c r="Z136" s="104">
        <f>+'Fuente de datos'!F22</f>
        <v>61</v>
      </c>
      <c r="AA136" s="104">
        <f>+'Fuente de datos'!G22</f>
        <v>12</v>
      </c>
      <c r="AB136" s="164">
        <f t="shared" si="14"/>
        <v>285</v>
      </c>
      <c r="AC136" s="29">
        <f t="shared" si="11"/>
        <v>2.8070175438596492E-2</v>
      </c>
      <c r="AD136" s="29">
        <f t="shared" si="11"/>
        <v>8.0701754385964913E-2</v>
      </c>
      <c r="AE136" s="29">
        <f t="shared" si="11"/>
        <v>0.21754385964912282</v>
      </c>
      <c r="AF136" s="29">
        <f t="shared" si="11"/>
        <v>0.41754385964912283</v>
      </c>
      <c r="AG136" s="29">
        <f t="shared" si="11"/>
        <v>0.21403508771929824</v>
      </c>
      <c r="AH136" s="106">
        <f t="shared" si="11"/>
        <v>4.2105263157894736E-2</v>
      </c>
      <c r="AI136" s="107">
        <f t="shared" si="12"/>
        <v>0.11355311355311355</v>
      </c>
      <c r="AJ136" s="108">
        <f t="shared" si="13"/>
        <v>0.88644688644688641</v>
      </c>
      <c r="AK136" s="32">
        <f>+'Fuente de datos'!O22</f>
        <v>3.74</v>
      </c>
      <c r="AL136" s="32">
        <f>+'Fuente de datos'!P22</f>
        <v>0.99</v>
      </c>
      <c r="AM136" s="176">
        <f>+'Fuente de datos'!Q22</f>
        <v>4</v>
      </c>
      <c r="AN136" s="176">
        <f>+'Fuente de datos'!R22</f>
        <v>4</v>
      </c>
    </row>
    <row r="137" spans="1:43" s="33" customFormat="1" ht="18.75" x14ac:dyDescent="0.25">
      <c r="A137" s="28">
        <v>21</v>
      </c>
      <c r="B137" s="198" t="s">
        <v>52</v>
      </c>
      <c r="C137" s="199"/>
      <c r="D137" s="199"/>
      <c r="E137" s="199"/>
      <c r="F137" s="199"/>
      <c r="G137" s="199"/>
      <c r="H137" s="199"/>
      <c r="I137" s="199"/>
      <c r="J137" s="199"/>
      <c r="K137" s="199"/>
      <c r="L137" s="199"/>
      <c r="M137" s="199"/>
      <c r="N137" s="199"/>
      <c r="O137" s="199"/>
      <c r="P137" s="199"/>
      <c r="Q137" s="199"/>
      <c r="R137" s="199"/>
      <c r="S137" s="199"/>
      <c r="T137" s="199"/>
      <c r="U137" s="199"/>
      <c r="V137" s="104">
        <f>+'Fuente de datos'!B23</f>
        <v>13</v>
      </c>
      <c r="W137" s="104">
        <f>+'Fuente de datos'!C23</f>
        <v>30</v>
      </c>
      <c r="X137" s="104">
        <f>+'Fuente de datos'!D23</f>
        <v>63</v>
      </c>
      <c r="Y137" s="104">
        <f>+'Fuente de datos'!E23</f>
        <v>109</v>
      </c>
      <c r="Z137" s="104">
        <f>+'Fuente de datos'!F23</f>
        <v>59</v>
      </c>
      <c r="AA137" s="104">
        <f>+'Fuente de datos'!G23</f>
        <v>11</v>
      </c>
      <c r="AB137" s="164">
        <f t="shared" si="14"/>
        <v>285</v>
      </c>
      <c r="AC137" s="29">
        <f t="shared" si="11"/>
        <v>4.5614035087719301E-2</v>
      </c>
      <c r="AD137" s="29">
        <f t="shared" si="11"/>
        <v>0.10526315789473684</v>
      </c>
      <c r="AE137" s="29">
        <f t="shared" si="11"/>
        <v>0.22105263157894736</v>
      </c>
      <c r="AF137" s="29">
        <f t="shared" si="11"/>
        <v>0.38245614035087722</v>
      </c>
      <c r="AG137" s="29">
        <f t="shared" si="11"/>
        <v>0.20701754385964913</v>
      </c>
      <c r="AH137" s="106">
        <f t="shared" si="11"/>
        <v>3.8596491228070177E-2</v>
      </c>
      <c r="AI137" s="107">
        <f t="shared" si="12"/>
        <v>0.15693430656934307</v>
      </c>
      <c r="AJ137" s="108">
        <f t="shared" si="13"/>
        <v>0.84306569343065696</v>
      </c>
      <c r="AK137" s="32">
        <f>+'Fuente de datos'!O23</f>
        <v>3.62</v>
      </c>
      <c r="AL137" s="32">
        <f>+'Fuente de datos'!P23</f>
        <v>1.08</v>
      </c>
      <c r="AM137" s="176">
        <f>+'Fuente de datos'!Q23</f>
        <v>4</v>
      </c>
      <c r="AN137" s="176">
        <f>+'Fuente de datos'!R23</f>
        <v>4</v>
      </c>
    </row>
    <row r="138" spans="1:43" s="33" customFormat="1" ht="18.75" x14ac:dyDescent="0.25">
      <c r="A138" s="28">
        <v>22</v>
      </c>
      <c r="B138" s="198" t="s">
        <v>53</v>
      </c>
      <c r="C138" s="199"/>
      <c r="D138" s="199"/>
      <c r="E138" s="199"/>
      <c r="F138" s="199"/>
      <c r="G138" s="199"/>
      <c r="H138" s="199"/>
      <c r="I138" s="199"/>
      <c r="J138" s="199"/>
      <c r="K138" s="199"/>
      <c r="L138" s="199"/>
      <c r="M138" s="199"/>
      <c r="N138" s="199"/>
      <c r="O138" s="199"/>
      <c r="P138" s="199"/>
      <c r="Q138" s="199"/>
      <c r="R138" s="199"/>
      <c r="S138" s="199"/>
      <c r="T138" s="199"/>
      <c r="U138" s="199"/>
      <c r="V138" s="104">
        <f>+'Fuente de datos'!B24</f>
        <v>28</v>
      </c>
      <c r="W138" s="104">
        <f>+'Fuente de datos'!C24</f>
        <v>31</v>
      </c>
      <c r="X138" s="104">
        <f>+'Fuente de datos'!D24</f>
        <v>68</v>
      </c>
      <c r="Y138" s="104">
        <f>+'Fuente de datos'!E24</f>
        <v>74</v>
      </c>
      <c r="Z138" s="104">
        <f>+'Fuente de datos'!F24</f>
        <v>31</v>
      </c>
      <c r="AA138" s="104">
        <f>+'Fuente de datos'!G24</f>
        <v>53</v>
      </c>
      <c r="AB138" s="164">
        <f t="shared" si="14"/>
        <v>285</v>
      </c>
      <c r="AC138" s="29">
        <f t="shared" si="11"/>
        <v>9.8245614035087719E-2</v>
      </c>
      <c r="AD138" s="29">
        <f t="shared" si="11"/>
        <v>0.10877192982456141</v>
      </c>
      <c r="AE138" s="29">
        <f t="shared" si="11"/>
        <v>0.23859649122807017</v>
      </c>
      <c r="AF138" s="29">
        <f t="shared" si="11"/>
        <v>0.25964912280701752</v>
      </c>
      <c r="AG138" s="29">
        <f t="shared" si="11"/>
        <v>0.10877192982456141</v>
      </c>
      <c r="AH138" s="106">
        <f t="shared" si="11"/>
        <v>0.18596491228070175</v>
      </c>
      <c r="AI138" s="107">
        <f t="shared" si="12"/>
        <v>0.25431034482758619</v>
      </c>
      <c r="AJ138" s="108">
        <f t="shared" si="13"/>
        <v>0.74568965517241381</v>
      </c>
      <c r="AK138" s="32">
        <f>+'Fuente de datos'!O24</f>
        <v>3.21</v>
      </c>
      <c r="AL138" s="32">
        <f>+'Fuente de datos'!P24</f>
        <v>1.2</v>
      </c>
      <c r="AM138" s="176">
        <f>+'Fuente de datos'!Q24</f>
        <v>3</v>
      </c>
      <c r="AN138" s="176">
        <f>+'Fuente de datos'!R24</f>
        <v>4</v>
      </c>
    </row>
    <row r="139" spans="1:43" s="33" customFormat="1" ht="19.5" thickBot="1" x14ac:dyDescent="0.3">
      <c r="A139" s="213" t="s">
        <v>54</v>
      </c>
      <c r="B139" s="213"/>
      <c r="C139" s="213"/>
      <c r="D139" s="213"/>
      <c r="E139" s="213"/>
      <c r="F139" s="213"/>
      <c r="G139" s="213"/>
      <c r="H139" s="213"/>
      <c r="I139" s="213"/>
      <c r="J139" s="213"/>
      <c r="K139" s="213"/>
      <c r="L139" s="213"/>
      <c r="M139" s="213"/>
      <c r="N139" s="213"/>
      <c r="O139" s="213"/>
      <c r="P139" s="213"/>
      <c r="Q139" s="213"/>
      <c r="R139" s="213"/>
      <c r="S139" s="213"/>
      <c r="T139" s="213"/>
      <c r="U139" s="213"/>
      <c r="V139" s="110">
        <f t="shared" ref="V139:AB139" si="15">SUM(V132:V138)</f>
        <v>143</v>
      </c>
      <c r="W139" s="110">
        <f t="shared" si="15"/>
        <v>225</v>
      </c>
      <c r="X139" s="110">
        <f t="shared" si="15"/>
        <v>489</v>
      </c>
      <c r="Y139" s="110">
        <f t="shared" si="15"/>
        <v>666</v>
      </c>
      <c r="Z139" s="110">
        <f t="shared" si="15"/>
        <v>361</v>
      </c>
      <c r="AA139" s="110">
        <f t="shared" si="15"/>
        <v>111</v>
      </c>
      <c r="AB139" s="111">
        <f t="shared" si="15"/>
        <v>1995</v>
      </c>
      <c r="AC139" s="112">
        <f t="shared" si="11"/>
        <v>7.1679197994987467E-2</v>
      </c>
      <c r="AD139" s="112">
        <f t="shared" si="11"/>
        <v>0.11278195488721804</v>
      </c>
      <c r="AE139" s="112">
        <f t="shared" si="11"/>
        <v>0.24511278195488723</v>
      </c>
      <c r="AF139" s="112">
        <f t="shared" si="11"/>
        <v>0.33383458646616543</v>
      </c>
      <c r="AG139" s="112">
        <f t="shared" si="11"/>
        <v>0.18095238095238095</v>
      </c>
      <c r="AH139" s="113">
        <f t="shared" si="11"/>
        <v>5.5639097744360905E-2</v>
      </c>
      <c r="AI139" s="114">
        <f t="shared" si="12"/>
        <v>0.19532908704883228</v>
      </c>
      <c r="AJ139" s="115">
        <f t="shared" si="13"/>
        <v>0.80467091295116777</v>
      </c>
      <c r="AK139" s="59">
        <f>AVERAGE(AK132:AK138)</f>
        <v>3.4585714285714291</v>
      </c>
      <c r="AL139" s="116"/>
      <c r="AM139" s="177">
        <f>MEDIAN(AM132:AM138)</f>
        <v>4</v>
      </c>
      <c r="AN139" s="178"/>
    </row>
    <row r="140" spans="1:43" s="25" customFormat="1" ht="19.5" thickBot="1" x14ac:dyDescent="0.3">
      <c r="A140" s="208"/>
      <c r="B140" s="208"/>
      <c r="C140" s="208"/>
      <c r="D140" s="208"/>
      <c r="E140" s="55"/>
      <c r="F140" s="56"/>
      <c r="G140" s="57"/>
      <c r="H140" s="57"/>
      <c r="I140" s="57"/>
      <c r="J140" s="57"/>
      <c r="K140" s="57"/>
      <c r="L140" s="57"/>
      <c r="M140" s="57"/>
      <c r="N140" s="57"/>
      <c r="O140" s="57"/>
      <c r="P140" s="57"/>
      <c r="Q140" s="57"/>
      <c r="R140" s="57"/>
      <c r="S140" s="57"/>
      <c r="T140" s="57"/>
      <c r="U140" s="57"/>
      <c r="V140" s="58"/>
      <c r="W140" s="58"/>
      <c r="X140" s="58"/>
      <c r="Y140" s="58"/>
      <c r="Z140" s="58"/>
      <c r="AA140" s="58"/>
      <c r="AB140" s="58"/>
      <c r="AC140" s="58"/>
      <c r="AD140" s="58"/>
      <c r="AE140" s="58"/>
      <c r="AF140" s="58"/>
      <c r="AG140" s="58"/>
      <c r="AH140" s="58"/>
      <c r="AI140" s="58"/>
      <c r="AJ140" s="58"/>
      <c r="AK140" s="58"/>
      <c r="AL140" s="58"/>
      <c r="AM140" s="181"/>
      <c r="AN140" s="181"/>
    </row>
    <row r="141" spans="1:43" s="25" customFormat="1" ht="37.5" x14ac:dyDescent="0.25">
      <c r="A141" s="24"/>
      <c r="B141" s="204" t="s">
        <v>55</v>
      </c>
      <c r="C141" s="204"/>
      <c r="D141" s="204"/>
      <c r="E141" s="204"/>
      <c r="F141" s="204"/>
      <c r="G141" s="204"/>
      <c r="H141" s="204"/>
      <c r="I141" s="204"/>
      <c r="J141" s="204"/>
      <c r="K141" s="204"/>
      <c r="L141" s="204"/>
      <c r="M141" s="204"/>
      <c r="N141" s="204"/>
      <c r="O141" s="204"/>
      <c r="P141" s="204"/>
      <c r="Q141" s="204"/>
      <c r="R141" s="204"/>
      <c r="S141" s="204"/>
      <c r="T141" s="204"/>
      <c r="U141" s="204"/>
      <c r="V141" s="98">
        <v>1</v>
      </c>
      <c r="W141" s="98">
        <v>2</v>
      </c>
      <c r="X141" s="98">
        <v>3</v>
      </c>
      <c r="Y141" s="98">
        <v>4</v>
      </c>
      <c r="Z141" s="98">
        <v>5</v>
      </c>
      <c r="AA141" s="98" t="s">
        <v>140</v>
      </c>
      <c r="AB141" s="121" t="s">
        <v>141</v>
      </c>
      <c r="AC141" s="98">
        <v>1</v>
      </c>
      <c r="AD141" s="98">
        <v>2</v>
      </c>
      <c r="AE141" s="98">
        <v>3</v>
      </c>
      <c r="AF141" s="98">
        <v>4</v>
      </c>
      <c r="AG141" s="98">
        <v>5</v>
      </c>
      <c r="AH141" s="100" t="s">
        <v>140</v>
      </c>
      <c r="AI141" s="101" t="s">
        <v>142</v>
      </c>
      <c r="AJ141" s="102" t="s">
        <v>143</v>
      </c>
      <c r="AK141" s="103" t="s">
        <v>22</v>
      </c>
      <c r="AL141" s="27" t="s">
        <v>144</v>
      </c>
      <c r="AM141" s="175" t="s">
        <v>145</v>
      </c>
      <c r="AN141" s="175" t="s">
        <v>146</v>
      </c>
    </row>
    <row r="142" spans="1:43" s="33" customFormat="1" ht="20.100000000000001" customHeight="1" x14ac:dyDescent="0.25">
      <c r="A142" s="28">
        <v>23</v>
      </c>
      <c r="B142" s="198" t="s">
        <v>147</v>
      </c>
      <c r="C142" s="199"/>
      <c r="D142" s="199"/>
      <c r="E142" s="199"/>
      <c r="F142" s="199"/>
      <c r="G142" s="199"/>
      <c r="H142" s="199"/>
      <c r="I142" s="199"/>
      <c r="J142" s="199"/>
      <c r="K142" s="199"/>
      <c r="L142" s="199"/>
      <c r="M142" s="199"/>
      <c r="N142" s="199"/>
      <c r="O142" s="199"/>
      <c r="P142" s="199"/>
      <c r="Q142" s="199"/>
      <c r="R142" s="199"/>
      <c r="S142" s="199"/>
      <c r="T142" s="199"/>
      <c r="U142" s="199"/>
      <c r="V142" s="104">
        <f>+'Fuente de datos'!B25</f>
        <v>16</v>
      </c>
      <c r="W142" s="104">
        <f>+'Fuente de datos'!C25</f>
        <v>19</v>
      </c>
      <c r="X142" s="104">
        <f>+'Fuente de datos'!D25</f>
        <v>39</v>
      </c>
      <c r="Y142" s="104">
        <f>+'Fuente de datos'!E25</f>
        <v>102</v>
      </c>
      <c r="Z142" s="104">
        <f>+'Fuente de datos'!F25</f>
        <v>105</v>
      </c>
      <c r="AA142" s="104">
        <f>+'Fuente de datos'!G25</f>
        <v>4</v>
      </c>
      <c r="AB142" s="164">
        <f>SUM(V142:AA142)</f>
        <v>285</v>
      </c>
      <c r="AC142" s="29">
        <f t="shared" ref="AC142:AH144" si="16">V142/$AB142</f>
        <v>5.6140350877192984E-2</v>
      </c>
      <c r="AD142" s="29">
        <f t="shared" si="16"/>
        <v>6.6666666666666666E-2</v>
      </c>
      <c r="AE142" s="29">
        <f t="shared" si="16"/>
        <v>0.1368421052631579</v>
      </c>
      <c r="AF142" s="29">
        <f t="shared" si="16"/>
        <v>0.35789473684210527</v>
      </c>
      <c r="AG142" s="29">
        <f t="shared" si="16"/>
        <v>0.36842105263157893</v>
      </c>
      <c r="AH142" s="106">
        <f t="shared" si="16"/>
        <v>1.4035087719298246E-2</v>
      </c>
      <c r="AI142" s="107">
        <f>(V142+W142)/(V142+W142+X142+Y142+Z142)</f>
        <v>0.12455516014234876</v>
      </c>
      <c r="AJ142" s="108">
        <f>(X142+Y142+Z142)/(V142+W142+X142+Y142+Z142)</f>
        <v>0.8754448398576512</v>
      </c>
      <c r="AK142" s="32">
        <f>+'Fuente de datos'!O25</f>
        <v>3.93</v>
      </c>
      <c r="AL142" s="32">
        <f>+'Fuente de datos'!P25</f>
        <v>1.1399999999999999</v>
      </c>
      <c r="AM142" s="176">
        <f>+'Fuente de datos'!Q25</f>
        <v>4</v>
      </c>
      <c r="AN142" s="176">
        <f>+'Fuente de datos'!R25</f>
        <v>5</v>
      </c>
    </row>
    <row r="143" spans="1:43" s="33" customFormat="1" ht="20.100000000000001" customHeight="1" x14ac:dyDescent="0.25">
      <c r="A143" s="28">
        <v>24</v>
      </c>
      <c r="B143" s="198" t="s">
        <v>57</v>
      </c>
      <c r="C143" s="199"/>
      <c r="D143" s="199"/>
      <c r="E143" s="199"/>
      <c r="F143" s="199"/>
      <c r="G143" s="199"/>
      <c r="H143" s="199"/>
      <c r="I143" s="199"/>
      <c r="J143" s="199"/>
      <c r="K143" s="199"/>
      <c r="L143" s="199"/>
      <c r="M143" s="199"/>
      <c r="N143" s="199"/>
      <c r="O143" s="199"/>
      <c r="P143" s="199"/>
      <c r="Q143" s="199"/>
      <c r="R143" s="199"/>
      <c r="S143" s="199"/>
      <c r="T143" s="199"/>
      <c r="U143" s="199"/>
      <c r="V143" s="104">
        <f>+'Fuente de datos'!B26</f>
        <v>13</v>
      </c>
      <c r="W143" s="104">
        <f>+'Fuente de datos'!C26</f>
        <v>21</v>
      </c>
      <c r="X143" s="104">
        <f>+'Fuente de datos'!D26</f>
        <v>49</v>
      </c>
      <c r="Y143" s="104">
        <f>+'Fuente de datos'!E26</f>
        <v>91</v>
      </c>
      <c r="Z143" s="104">
        <f>+'Fuente de datos'!F26</f>
        <v>108</v>
      </c>
      <c r="AA143" s="104">
        <f>+'Fuente de datos'!G26</f>
        <v>3</v>
      </c>
      <c r="AB143" s="164">
        <f>SUM(V143:AA143)</f>
        <v>285</v>
      </c>
      <c r="AC143" s="29">
        <f t="shared" si="16"/>
        <v>4.5614035087719301E-2</v>
      </c>
      <c r="AD143" s="29">
        <f t="shared" si="16"/>
        <v>7.3684210526315783E-2</v>
      </c>
      <c r="AE143" s="29">
        <f t="shared" si="16"/>
        <v>0.17192982456140352</v>
      </c>
      <c r="AF143" s="29">
        <f t="shared" si="16"/>
        <v>0.31929824561403508</v>
      </c>
      <c r="AG143" s="29">
        <f t="shared" si="16"/>
        <v>0.37894736842105264</v>
      </c>
      <c r="AH143" s="106">
        <f t="shared" si="16"/>
        <v>1.0526315789473684E-2</v>
      </c>
      <c r="AI143" s="107">
        <f>(V143+W143)/(V143+W143+X143+Y143+Z143)</f>
        <v>0.12056737588652482</v>
      </c>
      <c r="AJ143" s="108">
        <f>(X143+Y143+Z143)/(V143+W143+X143+Y143+Z143)</f>
        <v>0.87943262411347523</v>
      </c>
      <c r="AK143" s="32">
        <f>+'Fuente de datos'!O26</f>
        <v>3.92</v>
      </c>
      <c r="AL143" s="32">
        <f>+'Fuente de datos'!P26</f>
        <v>1.1299999999999999</v>
      </c>
      <c r="AM143" s="176">
        <f>+'Fuente de datos'!Q26</f>
        <v>4</v>
      </c>
      <c r="AN143" s="176">
        <f>+'Fuente de datos'!R26</f>
        <v>5</v>
      </c>
    </row>
    <row r="144" spans="1:43" s="33" customFormat="1" ht="19.5" thickBot="1" x14ac:dyDescent="0.3">
      <c r="A144" s="213" t="s">
        <v>58</v>
      </c>
      <c r="B144" s="213"/>
      <c r="C144" s="213"/>
      <c r="D144" s="213"/>
      <c r="E144" s="213"/>
      <c r="F144" s="213"/>
      <c r="G144" s="213"/>
      <c r="H144" s="213"/>
      <c r="I144" s="213"/>
      <c r="J144" s="213"/>
      <c r="K144" s="213"/>
      <c r="L144" s="213"/>
      <c r="M144" s="213"/>
      <c r="N144" s="213"/>
      <c r="O144" s="213"/>
      <c r="P144" s="213"/>
      <c r="Q144" s="213"/>
      <c r="R144" s="213"/>
      <c r="S144" s="213"/>
      <c r="T144" s="213"/>
      <c r="U144" s="213"/>
      <c r="V144" s="110">
        <f t="shared" ref="V144:AB144" si="17">SUM(V142:V143)</f>
        <v>29</v>
      </c>
      <c r="W144" s="110">
        <f t="shared" si="17"/>
        <v>40</v>
      </c>
      <c r="X144" s="110">
        <f t="shared" si="17"/>
        <v>88</v>
      </c>
      <c r="Y144" s="110">
        <f t="shared" si="17"/>
        <v>193</v>
      </c>
      <c r="Z144" s="110">
        <f t="shared" si="17"/>
        <v>213</v>
      </c>
      <c r="AA144" s="110">
        <f t="shared" si="17"/>
        <v>7</v>
      </c>
      <c r="AB144" s="111">
        <f t="shared" si="17"/>
        <v>570</v>
      </c>
      <c r="AC144" s="112">
        <f t="shared" si="16"/>
        <v>5.0877192982456139E-2</v>
      </c>
      <c r="AD144" s="112">
        <f t="shared" si="16"/>
        <v>7.0175438596491224E-2</v>
      </c>
      <c r="AE144" s="112">
        <f t="shared" si="16"/>
        <v>0.15438596491228071</v>
      </c>
      <c r="AF144" s="112">
        <f t="shared" si="16"/>
        <v>0.33859649122807017</v>
      </c>
      <c r="AG144" s="112">
        <f t="shared" si="16"/>
        <v>0.37368421052631579</v>
      </c>
      <c r="AH144" s="113">
        <f t="shared" si="16"/>
        <v>1.2280701754385965E-2</v>
      </c>
      <c r="AI144" s="114">
        <f>(V144+W144)/(V144+W144+X144+Y144+Z144)</f>
        <v>0.12255772646536411</v>
      </c>
      <c r="AJ144" s="115">
        <f>(X144+Y144+Z144)/(V144+W144+X144+Y144+Z144)</f>
        <v>0.87744227353463589</v>
      </c>
      <c r="AK144" s="59">
        <f>AVERAGE(AK142:AK143)</f>
        <v>3.9249999999999998</v>
      </c>
      <c r="AL144" s="116"/>
      <c r="AM144" s="177">
        <f>MEDIAN(AM142:AM143)</f>
        <v>4</v>
      </c>
      <c r="AN144" s="178"/>
    </row>
    <row r="145" spans="1:43" s="25" customFormat="1" ht="19.5" thickBot="1" x14ac:dyDescent="0.3">
      <c r="A145" s="52"/>
      <c r="B145" s="53"/>
      <c r="C145" s="53"/>
      <c r="D145" s="54"/>
      <c r="E145" s="60"/>
      <c r="F145" s="56"/>
      <c r="G145" s="56"/>
      <c r="H145" s="56"/>
      <c r="I145" s="56"/>
      <c r="J145" s="56"/>
      <c r="K145" s="56"/>
      <c r="L145" s="56"/>
      <c r="M145" s="56"/>
      <c r="N145" s="56"/>
      <c r="O145" s="56"/>
      <c r="P145" s="56"/>
      <c r="Q145" s="56"/>
      <c r="R145" s="56"/>
      <c r="S145" s="56"/>
      <c r="T145" s="56"/>
      <c r="U145" s="56"/>
      <c r="V145" s="7"/>
      <c r="W145" s="7"/>
      <c r="X145" s="7"/>
      <c r="Y145" s="7"/>
      <c r="Z145" s="7"/>
      <c r="AA145" s="7"/>
      <c r="AB145" s="7"/>
      <c r="AC145" s="7"/>
      <c r="AD145" s="7"/>
      <c r="AE145" s="7"/>
      <c r="AF145" s="7"/>
      <c r="AG145" s="7"/>
      <c r="AH145" s="7"/>
      <c r="AI145" s="7"/>
      <c r="AJ145" s="7"/>
      <c r="AK145" s="7"/>
      <c r="AL145" s="7"/>
      <c r="AM145" s="182"/>
      <c r="AN145" s="182"/>
      <c r="AQ145" s="120"/>
    </row>
    <row r="146" spans="1:43" s="25" customFormat="1" ht="37.5" x14ac:dyDescent="0.25">
      <c r="A146" s="24"/>
      <c r="B146" s="204" t="s">
        <v>59</v>
      </c>
      <c r="C146" s="204"/>
      <c r="D146" s="204"/>
      <c r="E146" s="204"/>
      <c r="F146" s="204"/>
      <c r="G146" s="204"/>
      <c r="H146" s="204"/>
      <c r="I146" s="204"/>
      <c r="J146" s="204"/>
      <c r="K146" s="204"/>
      <c r="L146" s="204"/>
      <c r="M146" s="204"/>
      <c r="N146" s="204"/>
      <c r="O146" s="204"/>
      <c r="P146" s="204"/>
      <c r="Q146" s="204"/>
      <c r="R146" s="204"/>
      <c r="S146" s="204"/>
      <c r="T146" s="204"/>
      <c r="U146" s="205"/>
      <c r="V146" s="98">
        <v>1</v>
      </c>
      <c r="W146" s="98">
        <v>2</v>
      </c>
      <c r="X146" s="98">
        <v>3</v>
      </c>
      <c r="Y146" s="98">
        <v>4</v>
      </c>
      <c r="Z146" s="98">
        <v>5</v>
      </c>
      <c r="AA146" s="98" t="s">
        <v>140</v>
      </c>
      <c r="AB146" s="121" t="s">
        <v>141</v>
      </c>
      <c r="AC146" s="98">
        <v>1</v>
      </c>
      <c r="AD146" s="98">
        <v>2</v>
      </c>
      <c r="AE146" s="98">
        <v>3</v>
      </c>
      <c r="AF146" s="98">
        <v>4</v>
      </c>
      <c r="AG146" s="98">
        <v>5</v>
      </c>
      <c r="AH146" s="100" t="s">
        <v>140</v>
      </c>
      <c r="AI146" s="101" t="s">
        <v>142</v>
      </c>
      <c r="AJ146" s="102" t="s">
        <v>143</v>
      </c>
      <c r="AK146" s="103" t="s">
        <v>22</v>
      </c>
      <c r="AL146" s="27" t="s">
        <v>144</v>
      </c>
      <c r="AM146" s="175" t="s">
        <v>145</v>
      </c>
      <c r="AN146" s="175" t="s">
        <v>146</v>
      </c>
    </row>
    <row r="147" spans="1:43" s="33" customFormat="1" ht="18" customHeight="1" x14ac:dyDescent="0.25">
      <c r="A147" s="28">
        <v>25</v>
      </c>
      <c r="B147" s="198" t="s">
        <v>60</v>
      </c>
      <c r="C147" s="199"/>
      <c r="D147" s="199"/>
      <c r="E147" s="199"/>
      <c r="F147" s="199"/>
      <c r="G147" s="199"/>
      <c r="H147" s="199"/>
      <c r="I147" s="199"/>
      <c r="J147" s="199"/>
      <c r="K147" s="199"/>
      <c r="L147" s="199"/>
      <c r="M147" s="199"/>
      <c r="N147" s="199"/>
      <c r="O147" s="199"/>
      <c r="P147" s="199"/>
      <c r="Q147" s="199"/>
      <c r="R147" s="199"/>
      <c r="S147" s="199"/>
      <c r="T147" s="199"/>
      <c r="U147" s="199"/>
      <c r="V147" s="104">
        <f>+'Fuente de datos'!B27</f>
        <v>10</v>
      </c>
      <c r="W147" s="104">
        <f>+'Fuente de datos'!C27</f>
        <v>26</v>
      </c>
      <c r="X147" s="104">
        <f>+'Fuente de datos'!D27</f>
        <v>51</v>
      </c>
      <c r="Y147" s="104">
        <f>+'Fuente de datos'!E27</f>
        <v>114</v>
      </c>
      <c r="Z147" s="104">
        <f>+'Fuente de datos'!F27</f>
        <v>79</v>
      </c>
      <c r="AA147" s="104">
        <f>+'Fuente de datos'!G27</f>
        <v>5</v>
      </c>
      <c r="AB147" s="164">
        <f>SUM(V147:AA147)</f>
        <v>285</v>
      </c>
      <c r="AC147" s="29">
        <f t="shared" ref="AC147:AH152" si="18">V147/$AB147</f>
        <v>3.5087719298245612E-2</v>
      </c>
      <c r="AD147" s="29">
        <f t="shared" si="18"/>
        <v>9.1228070175438603E-2</v>
      </c>
      <c r="AE147" s="29">
        <f t="shared" si="18"/>
        <v>0.17894736842105263</v>
      </c>
      <c r="AF147" s="29">
        <f t="shared" si="18"/>
        <v>0.4</v>
      </c>
      <c r="AG147" s="29">
        <f t="shared" si="18"/>
        <v>0.27719298245614032</v>
      </c>
      <c r="AH147" s="106">
        <f t="shared" si="18"/>
        <v>1.7543859649122806E-2</v>
      </c>
      <c r="AI147" s="107">
        <f t="shared" ref="AI147:AI152" si="19">(V147+W147)/(V147+W147+X147+Y147+Z147)</f>
        <v>0.12857142857142856</v>
      </c>
      <c r="AJ147" s="108">
        <f t="shared" ref="AJ147:AJ152" si="20">(X147+Y147+Z147)/(V147+W147+X147+Y147+Z147)</f>
        <v>0.87142857142857144</v>
      </c>
      <c r="AK147" s="32">
        <f>+'Fuente de datos'!O27</f>
        <v>3.81</v>
      </c>
      <c r="AL147" s="32">
        <f>+'Fuente de datos'!P27</f>
        <v>1.06</v>
      </c>
      <c r="AM147" s="176">
        <f>+'Fuente de datos'!Q27</f>
        <v>4</v>
      </c>
      <c r="AN147" s="176">
        <f>+'Fuente de datos'!R27</f>
        <v>4</v>
      </c>
    </row>
    <row r="148" spans="1:43" s="33" customFormat="1" ht="18" customHeight="1" x14ac:dyDescent="0.25">
      <c r="A148" s="28">
        <v>26</v>
      </c>
      <c r="B148" s="198" t="s">
        <v>61</v>
      </c>
      <c r="C148" s="199"/>
      <c r="D148" s="199"/>
      <c r="E148" s="199"/>
      <c r="F148" s="199"/>
      <c r="G148" s="199"/>
      <c r="H148" s="199"/>
      <c r="I148" s="199"/>
      <c r="J148" s="199"/>
      <c r="K148" s="199"/>
      <c r="L148" s="199"/>
      <c r="M148" s="199"/>
      <c r="N148" s="199"/>
      <c r="O148" s="199"/>
      <c r="P148" s="199"/>
      <c r="Q148" s="199"/>
      <c r="R148" s="199"/>
      <c r="S148" s="199"/>
      <c r="T148" s="199"/>
      <c r="U148" s="199"/>
      <c r="V148" s="104">
        <f>+'Fuente de datos'!B28</f>
        <v>8</v>
      </c>
      <c r="W148" s="104">
        <f>+'Fuente de datos'!C28</f>
        <v>26</v>
      </c>
      <c r="X148" s="104">
        <f>+'Fuente de datos'!D28</f>
        <v>49</v>
      </c>
      <c r="Y148" s="104">
        <f>+'Fuente de datos'!E28</f>
        <v>107</v>
      </c>
      <c r="Z148" s="104">
        <f>+'Fuente de datos'!F28</f>
        <v>93</v>
      </c>
      <c r="AA148" s="104">
        <f>+'Fuente de datos'!G28</f>
        <v>2</v>
      </c>
      <c r="AB148" s="164">
        <f>SUM(V148:AA148)</f>
        <v>285</v>
      </c>
      <c r="AC148" s="29">
        <f t="shared" si="18"/>
        <v>2.8070175438596492E-2</v>
      </c>
      <c r="AD148" s="29">
        <f t="shared" si="18"/>
        <v>9.1228070175438603E-2</v>
      </c>
      <c r="AE148" s="29">
        <f t="shared" si="18"/>
        <v>0.17192982456140352</v>
      </c>
      <c r="AF148" s="29">
        <f t="shared" si="18"/>
        <v>0.37543859649122807</v>
      </c>
      <c r="AG148" s="29">
        <f t="shared" si="18"/>
        <v>0.32631578947368423</v>
      </c>
      <c r="AH148" s="106">
        <f t="shared" si="18"/>
        <v>7.0175438596491229E-3</v>
      </c>
      <c r="AI148" s="107">
        <f t="shared" si="19"/>
        <v>0.12014134275618374</v>
      </c>
      <c r="AJ148" s="108">
        <f t="shared" si="20"/>
        <v>0.87985865724381629</v>
      </c>
      <c r="AK148" s="32">
        <f>+'Fuente de datos'!O28</f>
        <v>3.89</v>
      </c>
      <c r="AL148" s="32">
        <f>+'Fuente de datos'!P28</f>
        <v>1.06</v>
      </c>
      <c r="AM148" s="176">
        <f>+'Fuente de datos'!Q28</f>
        <v>4</v>
      </c>
      <c r="AN148" s="176">
        <f>+'Fuente de datos'!R28</f>
        <v>4</v>
      </c>
    </row>
    <row r="149" spans="1:43" s="33" customFormat="1" ht="18" customHeight="1" x14ac:dyDescent="0.25">
      <c r="A149" s="28">
        <v>27</v>
      </c>
      <c r="B149" s="198" t="s">
        <v>62</v>
      </c>
      <c r="C149" s="199"/>
      <c r="D149" s="199"/>
      <c r="E149" s="199"/>
      <c r="F149" s="199"/>
      <c r="G149" s="199"/>
      <c r="H149" s="199"/>
      <c r="I149" s="199"/>
      <c r="J149" s="199"/>
      <c r="K149" s="199"/>
      <c r="L149" s="199"/>
      <c r="M149" s="199"/>
      <c r="N149" s="199"/>
      <c r="O149" s="199"/>
      <c r="P149" s="199"/>
      <c r="Q149" s="199"/>
      <c r="R149" s="199"/>
      <c r="S149" s="199"/>
      <c r="T149" s="199"/>
      <c r="U149" s="199"/>
      <c r="V149" s="104">
        <f>+'Fuente de datos'!B29</f>
        <v>10</v>
      </c>
      <c r="W149" s="104">
        <f>+'Fuente de datos'!C29</f>
        <v>18</v>
      </c>
      <c r="X149" s="104">
        <f>+'Fuente de datos'!D29</f>
        <v>37</v>
      </c>
      <c r="Y149" s="104">
        <f>+'Fuente de datos'!E29</f>
        <v>87</v>
      </c>
      <c r="Z149" s="104">
        <f>+'Fuente de datos'!F29</f>
        <v>127</v>
      </c>
      <c r="AA149" s="104">
        <f>+'Fuente de datos'!G29</f>
        <v>6</v>
      </c>
      <c r="AB149" s="164">
        <f>SUM(V149:AA149)</f>
        <v>285</v>
      </c>
      <c r="AC149" s="29">
        <f t="shared" si="18"/>
        <v>3.5087719298245612E-2</v>
      </c>
      <c r="AD149" s="29">
        <f t="shared" si="18"/>
        <v>6.3157894736842107E-2</v>
      </c>
      <c r="AE149" s="29">
        <f t="shared" si="18"/>
        <v>0.12982456140350876</v>
      </c>
      <c r="AF149" s="29">
        <f t="shared" si="18"/>
        <v>0.30526315789473685</v>
      </c>
      <c r="AG149" s="29">
        <f t="shared" si="18"/>
        <v>0.4456140350877193</v>
      </c>
      <c r="AH149" s="106">
        <f t="shared" si="18"/>
        <v>2.1052631578947368E-2</v>
      </c>
      <c r="AI149" s="107">
        <f t="shared" si="19"/>
        <v>0.1003584229390681</v>
      </c>
      <c r="AJ149" s="108">
        <f t="shared" si="20"/>
        <v>0.89964157706093195</v>
      </c>
      <c r="AK149" s="32">
        <f>+'Fuente de datos'!O29</f>
        <v>4.09</v>
      </c>
      <c r="AL149" s="32">
        <f>+'Fuente de datos'!P29</f>
        <v>1.08</v>
      </c>
      <c r="AM149" s="176">
        <f>+'Fuente de datos'!Q29</f>
        <v>4</v>
      </c>
      <c r="AN149" s="176">
        <f>+'Fuente de datos'!R29</f>
        <v>5</v>
      </c>
    </row>
    <row r="150" spans="1:43" s="33" customFormat="1" ht="18" customHeight="1" x14ac:dyDescent="0.25">
      <c r="A150" s="28">
        <v>28</v>
      </c>
      <c r="B150" s="198" t="s">
        <v>63</v>
      </c>
      <c r="C150" s="199"/>
      <c r="D150" s="199"/>
      <c r="E150" s="199"/>
      <c r="F150" s="199"/>
      <c r="G150" s="199"/>
      <c r="H150" s="199"/>
      <c r="I150" s="199"/>
      <c r="J150" s="199"/>
      <c r="K150" s="199"/>
      <c r="L150" s="199"/>
      <c r="M150" s="199"/>
      <c r="N150" s="199"/>
      <c r="O150" s="199"/>
      <c r="P150" s="199"/>
      <c r="Q150" s="199"/>
      <c r="R150" s="199"/>
      <c r="S150" s="199"/>
      <c r="T150" s="199"/>
      <c r="U150" s="199"/>
      <c r="V150" s="104">
        <f>+'Fuente de datos'!B30</f>
        <v>8</v>
      </c>
      <c r="W150" s="104">
        <f>+'Fuente de datos'!C30</f>
        <v>17</v>
      </c>
      <c r="X150" s="104">
        <f>+'Fuente de datos'!D30</f>
        <v>36</v>
      </c>
      <c r="Y150" s="104">
        <f>+'Fuente de datos'!E30</f>
        <v>95</v>
      </c>
      <c r="Z150" s="104">
        <f>+'Fuente de datos'!F30</f>
        <v>126</v>
      </c>
      <c r="AA150" s="104">
        <f>+'Fuente de datos'!G30</f>
        <v>3</v>
      </c>
      <c r="AB150" s="164">
        <f>SUM(V150:AA150)</f>
        <v>285</v>
      </c>
      <c r="AC150" s="29">
        <f t="shared" si="18"/>
        <v>2.8070175438596492E-2</v>
      </c>
      <c r="AD150" s="29">
        <f t="shared" si="18"/>
        <v>5.9649122807017542E-2</v>
      </c>
      <c r="AE150" s="29">
        <f t="shared" si="18"/>
        <v>0.12631578947368421</v>
      </c>
      <c r="AF150" s="29">
        <f t="shared" si="18"/>
        <v>0.33333333333333331</v>
      </c>
      <c r="AG150" s="29">
        <f t="shared" si="18"/>
        <v>0.44210526315789472</v>
      </c>
      <c r="AH150" s="106">
        <f t="shared" si="18"/>
        <v>1.0526315789473684E-2</v>
      </c>
      <c r="AI150" s="107">
        <f t="shared" si="19"/>
        <v>8.8652482269503549E-2</v>
      </c>
      <c r="AJ150" s="108">
        <f t="shared" si="20"/>
        <v>0.91134751773049649</v>
      </c>
      <c r="AK150" s="32">
        <f>+'Fuente de datos'!O30</f>
        <v>4.1100000000000003</v>
      </c>
      <c r="AL150" s="32">
        <f>+'Fuente de datos'!P30</f>
        <v>1.03</v>
      </c>
      <c r="AM150" s="176">
        <f>+'Fuente de datos'!Q30</f>
        <v>4</v>
      </c>
      <c r="AN150" s="176">
        <f>+'Fuente de datos'!R30</f>
        <v>5</v>
      </c>
      <c r="AQ150" s="109"/>
    </row>
    <row r="151" spans="1:43" s="33" customFormat="1" ht="18" customHeight="1" x14ac:dyDescent="0.25">
      <c r="A151" s="28">
        <v>29</v>
      </c>
      <c r="B151" s="198" t="s">
        <v>64</v>
      </c>
      <c r="C151" s="199"/>
      <c r="D151" s="199"/>
      <c r="E151" s="199"/>
      <c r="F151" s="199"/>
      <c r="G151" s="199"/>
      <c r="H151" s="199"/>
      <c r="I151" s="199"/>
      <c r="J151" s="199"/>
      <c r="K151" s="199"/>
      <c r="L151" s="199"/>
      <c r="M151" s="199"/>
      <c r="N151" s="199"/>
      <c r="O151" s="199"/>
      <c r="P151" s="199"/>
      <c r="Q151" s="199"/>
      <c r="R151" s="199"/>
      <c r="S151" s="199"/>
      <c r="T151" s="199"/>
      <c r="U151" s="199"/>
      <c r="V151" s="104">
        <f>+'Fuente de datos'!B31</f>
        <v>11</v>
      </c>
      <c r="W151" s="104">
        <f>+'Fuente de datos'!C31</f>
        <v>38</v>
      </c>
      <c r="X151" s="104">
        <f>+'Fuente de datos'!D31</f>
        <v>60</v>
      </c>
      <c r="Y151" s="104">
        <f>+'Fuente de datos'!E31</f>
        <v>113</v>
      </c>
      <c r="Z151" s="104">
        <f>+'Fuente de datos'!F31</f>
        <v>49</v>
      </c>
      <c r="AA151" s="104">
        <f>+'Fuente de datos'!G31</f>
        <v>14</v>
      </c>
      <c r="AB151" s="164">
        <f>SUM(V151:AA151)</f>
        <v>285</v>
      </c>
      <c r="AC151" s="29">
        <f t="shared" si="18"/>
        <v>3.8596491228070177E-2</v>
      </c>
      <c r="AD151" s="29">
        <f t="shared" si="18"/>
        <v>0.13333333333333333</v>
      </c>
      <c r="AE151" s="29">
        <f t="shared" si="18"/>
        <v>0.21052631578947367</v>
      </c>
      <c r="AF151" s="29">
        <f t="shared" si="18"/>
        <v>0.39649122807017545</v>
      </c>
      <c r="AG151" s="29">
        <f t="shared" si="18"/>
        <v>0.17192982456140352</v>
      </c>
      <c r="AH151" s="106">
        <f t="shared" si="18"/>
        <v>4.912280701754386E-2</v>
      </c>
      <c r="AI151" s="107">
        <f t="shared" si="19"/>
        <v>0.18081180811808117</v>
      </c>
      <c r="AJ151" s="108">
        <f t="shared" si="20"/>
        <v>0.81918819188191883</v>
      </c>
      <c r="AK151" s="32">
        <f>+'Fuente de datos'!O31</f>
        <v>3.56</v>
      </c>
      <c r="AL151" s="32">
        <f>+'Fuente de datos'!P31</f>
        <v>1.07</v>
      </c>
      <c r="AM151" s="176">
        <f>+'Fuente de datos'!Q31</f>
        <v>4</v>
      </c>
      <c r="AN151" s="176">
        <f>+'Fuente de datos'!R31</f>
        <v>4</v>
      </c>
    </row>
    <row r="152" spans="1:43" s="33" customFormat="1" ht="19.5" thickBot="1" x14ac:dyDescent="0.3">
      <c r="A152" s="213" t="s">
        <v>65</v>
      </c>
      <c r="B152" s="213"/>
      <c r="C152" s="213"/>
      <c r="D152" s="213"/>
      <c r="E152" s="213"/>
      <c r="F152" s="213"/>
      <c r="G152" s="213"/>
      <c r="H152" s="213"/>
      <c r="I152" s="213"/>
      <c r="J152" s="213"/>
      <c r="K152" s="213"/>
      <c r="L152" s="213"/>
      <c r="M152" s="213"/>
      <c r="N152" s="213"/>
      <c r="O152" s="213"/>
      <c r="P152" s="213"/>
      <c r="Q152" s="213"/>
      <c r="R152" s="213"/>
      <c r="S152" s="213"/>
      <c r="T152" s="213"/>
      <c r="U152" s="213"/>
      <c r="V152" s="111">
        <f t="shared" ref="V152:AB152" si="21">SUM(V147:V151)</f>
        <v>47</v>
      </c>
      <c r="W152" s="111">
        <f t="shared" si="21"/>
        <v>125</v>
      </c>
      <c r="X152" s="111">
        <f t="shared" si="21"/>
        <v>233</v>
      </c>
      <c r="Y152" s="111">
        <f t="shared" si="21"/>
        <v>516</v>
      </c>
      <c r="Z152" s="111">
        <f t="shared" si="21"/>
        <v>474</v>
      </c>
      <c r="AA152" s="111">
        <f t="shared" si="21"/>
        <v>30</v>
      </c>
      <c r="AB152" s="123">
        <f t="shared" si="21"/>
        <v>1425</v>
      </c>
      <c r="AC152" s="112">
        <f t="shared" si="18"/>
        <v>3.2982456140350877E-2</v>
      </c>
      <c r="AD152" s="112">
        <f t="shared" si="18"/>
        <v>8.771929824561403E-2</v>
      </c>
      <c r="AE152" s="112">
        <f t="shared" si="18"/>
        <v>0.16350877192982455</v>
      </c>
      <c r="AF152" s="112">
        <f t="shared" si="18"/>
        <v>0.36210526315789476</v>
      </c>
      <c r="AG152" s="112">
        <f t="shared" si="18"/>
        <v>0.33263157894736844</v>
      </c>
      <c r="AH152" s="113">
        <f t="shared" si="18"/>
        <v>2.1052631578947368E-2</v>
      </c>
      <c r="AI152" s="114">
        <f t="shared" si="19"/>
        <v>0.12329749103942653</v>
      </c>
      <c r="AJ152" s="115">
        <f t="shared" si="20"/>
        <v>0.87670250896057345</v>
      </c>
      <c r="AK152" s="59">
        <f>AVERAGE(AK147:AK151)</f>
        <v>3.8919999999999995</v>
      </c>
      <c r="AL152" s="116"/>
      <c r="AM152" s="177">
        <f>MEDIAN(AM147:AM151)</f>
        <v>4</v>
      </c>
      <c r="AN152" s="178"/>
      <c r="AQ152" s="109"/>
    </row>
    <row r="153" spans="1:43" s="25" customFormat="1" ht="19.5" thickBot="1" x14ac:dyDescent="0.3">
      <c r="A153" s="208"/>
      <c r="B153" s="208"/>
      <c r="C153" s="208"/>
      <c r="D153" s="208"/>
      <c r="E153" s="60"/>
      <c r="F153" s="56"/>
      <c r="G153" s="56"/>
      <c r="H153" s="56"/>
      <c r="I153" s="56"/>
      <c r="J153" s="56"/>
      <c r="K153" s="56"/>
      <c r="L153" s="56"/>
      <c r="M153" s="56"/>
      <c r="N153" s="56"/>
      <c r="O153" s="56"/>
      <c r="P153" s="56"/>
      <c r="Q153" s="56"/>
      <c r="R153" s="56"/>
      <c r="S153" s="56"/>
      <c r="T153" s="56"/>
      <c r="U153" s="56"/>
      <c r="V153" s="7"/>
      <c r="W153" s="7"/>
      <c r="X153" s="7"/>
      <c r="Y153" s="7"/>
      <c r="Z153" s="7"/>
      <c r="AA153" s="7"/>
      <c r="AB153" s="7"/>
      <c r="AC153" s="7"/>
      <c r="AD153" s="7"/>
      <c r="AE153" s="7"/>
      <c r="AF153" s="7"/>
      <c r="AG153" s="7"/>
      <c r="AH153" s="7"/>
      <c r="AI153" s="7"/>
      <c r="AJ153" s="7"/>
      <c r="AK153" s="7"/>
      <c r="AL153" s="7"/>
      <c r="AM153" s="182"/>
      <c r="AN153" s="182"/>
    </row>
    <row r="154" spans="1:43" s="25" customFormat="1" ht="37.5" x14ac:dyDescent="0.25">
      <c r="A154" s="24"/>
      <c r="B154" s="204" t="s">
        <v>66</v>
      </c>
      <c r="C154" s="204"/>
      <c r="D154" s="204"/>
      <c r="E154" s="204"/>
      <c r="F154" s="204"/>
      <c r="G154" s="204"/>
      <c r="H154" s="204"/>
      <c r="I154" s="204"/>
      <c r="J154" s="204"/>
      <c r="K154" s="204"/>
      <c r="L154" s="204"/>
      <c r="M154" s="204"/>
      <c r="N154" s="204"/>
      <c r="O154" s="204"/>
      <c r="P154" s="204"/>
      <c r="Q154" s="204"/>
      <c r="R154" s="204"/>
      <c r="S154" s="204"/>
      <c r="T154" s="204"/>
      <c r="U154" s="205"/>
      <c r="V154" s="98">
        <v>1</v>
      </c>
      <c r="W154" s="98">
        <v>2</v>
      </c>
      <c r="X154" s="98">
        <v>3</v>
      </c>
      <c r="Y154" s="98">
        <v>4</v>
      </c>
      <c r="Z154" s="98">
        <v>5</v>
      </c>
      <c r="AA154" s="98" t="s">
        <v>140</v>
      </c>
      <c r="AB154" s="121" t="s">
        <v>141</v>
      </c>
      <c r="AC154" s="98">
        <v>1</v>
      </c>
      <c r="AD154" s="98">
        <v>2</v>
      </c>
      <c r="AE154" s="98">
        <v>3</v>
      </c>
      <c r="AF154" s="98">
        <v>4</v>
      </c>
      <c r="AG154" s="98">
        <v>5</v>
      </c>
      <c r="AH154" s="100" t="s">
        <v>140</v>
      </c>
      <c r="AI154" s="101" t="s">
        <v>142</v>
      </c>
      <c r="AJ154" s="102" t="s">
        <v>143</v>
      </c>
      <c r="AK154" s="103" t="s">
        <v>22</v>
      </c>
      <c r="AL154" s="27" t="s">
        <v>144</v>
      </c>
      <c r="AM154" s="175" t="s">
        <v>145</v>
      </c>
      <c r="AN154" s="175" t="s">
        <v>146</v>
      </c>
    </row>
    <row r="155" spans="1:43" s="33" customFormat="1" ht="20.100000000000001" customHeight="1" x14ac:dyDescent="0.25">
      <c r="A155" s="28">
        <v>30</v>
      </c>
      <c r="B155" s="198" t="s">
        <v>67</v>
      </c>
      <c r="C155" s="199"/>
      <c r="D155" s="199"/>
      <c r="E155" s="199"/>
      <c r="F155" s="199"/>
      <c r="G155" s="199"/>
      <c r="H155" s="199"/>
      <c r="I155" s="199"/>
      <c r="J155" s="199"/>
      <c r="K155" s="199"/>
      <c r="L155" s="199"/>
      <c r="M155" s="199"/>
      <c r="N155" s="199"/>
      <c r="O155" s="199"/>
      <c r="P155" s="199"/>
      <c r="Q155" s="199"/>
      <c r="R155" s="199"/>
      <c r="S155" s="199"/>
      <c r="T155" s="199"/>
      <c r="U155" s="199"/>
      <c r="V155" s="104">
        <f>+'Fuente de datos'!B32</f>
        <v>57</v>
      </c>
      <c r="W155" s="104">
        <f>+'Fuente de datos'!C32</f>
        <v>51</v>
      </c>
      <c r="X155" s="104">
        <f>+'Fuente de datos'!D32</f>
        <v>76</v>
      </c>
      <c r="Y155" s="104">
        <f>+'Fuente de datos'!E32</f>
        <v>54</v>
      </c>
      <c r="Z155" s="104">
        <f>+'Fuente de datos'!F32</f>
        <v>24</v>
      </c>
      <c r="AA155" s="104">
        <f>+'Fuente de datos'!G32</f>
        <v>23</v>
      </c>
      <c r="AB155" s="164">
        <f>SUM(V155:AA155)</f>
        <v>285</v>
      </c>
      <c r="AC155" s="29">
        <f t="shared" ref="AC155:AH160" si="22">V155/$AB155</f>
        <v>0.2</v>
      </c>
      <c r="AD155" s="29">
        <f t="shared" si="22"/>
        <v>0.17894736842105263</v>
      </c>
      <c r="AE155" s="29">
        <f t="shared" si="22"/>
        <v>0.26666666666666666</v>
      </c>
      <c r="AF155" s="29">
        <f t="shared" si="22"/>
        <v>0.18947368421052632</v>
      </c>
      <c r="AG155" s="29">
        <f t="shared" si="22"/>
        <v>8.4210526315789472E-2</v>
      </c>
      <c r="AH155" s="106">
        <f t="shared" si="22"/>
        <v>8.0701754385964913E-2</v>
      </c>
      <c r="AI155" s="107">
        <f t="shared" ref="AI155:AI160" si="23">(V155+W155)/(V155+W155+X155+Y155+Z155)</f>
        <v>0.41221374045801529</v>
      </c>
      <c r="AJ155" s="108">
        <f t="shared" ref="AJ155:AJ160" si="24">(X155+Y155+Z155)/(V155+W155+X155+Y155+Z155)</f>
        <v>0.58778625954198471</v>
      </c>
      <c r="AK155" s="32">
        <f>+'Fuente de datos'!O32</f>
        <v>2.76</v>
      </c>
      <c r="AL155" s="32">
        <f>+'Fuente de datos'!P32</f>
        <v>1.26</v>
      </c>
      <c r="AM155" s="176">
        <f>+'Fuente de datos'!Q32</f>
        <v>3</v>
      </c>
      <c r="AN155" s="176">
        <f>+'Fuente de datos'!R32</f>
        <v>3</v>
      </c>
      <c r="AQ155" s="124"/>
    </row>
    <row r="156" spans="1:43" s="33" customFormat="1" ht="20.100000000000001" customHeight="1" x14ac:dyDescent="0.25">
      <c r="A156" s="28">
        <v>31</v>
      </c>
      <c r="B156" s="198" t="s">
        <v>68</v>
      </c>
      <c r="C156" s="199"/>
      <c r="D156" s="199"/>
      <c r="E156" s="199"/>
      <c r="F156" s="199"/>
      <c r="G156" s="199"/>
      <c r="H156" s="199"/>
      <c r="I156" s="199"/>
      <c r="J156" s="199"/>
      <c r="K156" s="199"/>
      <c r="L156" s="199"/>
      <c r="M156" s="199"/>
      <c r="N156" s="199"/>
      <c r="O156" s="199"/>
      <c r="P156" s="199"/>
      <c r="Q156" s="199"/>
      <c r="R156" s="199"/>
      <c r="S156" s="199"/>
      <c r="T156" s="199"/>
      <c r="U156" s="199"/>
      <c r="V156" s="104">
        <f>+'Fuente de datos'!B33</f>
        <v>54</v>
      </c>
      <c r="W156" s="104">
        <f>+'Fuente de datos'!C33</f>
        <v>59</v>
      </c>
      <c r="X156" s="104">
        <f>+'Fuente de datos'!D33</f>
        <v>77</v>
      </c>
      <c r="Y156" s="104">
        <f>+'Fuente de datos'!E33</f>
        <v>55</v>
      </c>
      <c r="Z156" s="104">
        <f>+'Fuente de datos'!F33</f>
        <v>19</v>
      </c>
      <c r="AA156" s="104">
        <f>+'Fuente de datos'!G33</f>
        <v>21</v>
      </c>
      <c r="AB156" s="164">
        <f>SUM(V156:AA156)</f>
        <v>285</v>
      </c>
      <c r="AC156" s="29">
        <f t="shared" si="22"/>
        <v>0.18947368421052632</v>
      </c>
      <c r="AD156" s="29">
        <f t="shared" si="22"/>
        <v>0.20701754385964913</v>
      </c>
      <c r="AE156" s="29">
        <f t="shared" si="22"/>
        <v>0.27017543859649124</v>
      </c>
      <c r="AF156" s="29">
        <f t="shared" si="22"/>
        <v>0.19298245614035087</v>
      </c>
      <c r="AG156" s="29">
        <f t="shared" si="22"/>
        <v>6.6666666666666666E-2</v>
      </c>
      <c r="AH156" s="106">
        <f t="shared" si="22"/>
        <v>7.3684210526315783E-2</v>
      </c>
      <c r="AI156" s="107">
        <f t="shared" si="23"/>
        <v>0.42803030303030304</v>
      </c>
      <c r="AJ156" s="108">
        <f t="shared" si="24"/>
        <v>0.57196969696969702</v>
      </c>
      <c r="AK156" s="32">
        <f>+'Fuente de datos'!O33</f>
        <v>2.72</v>
      </c>
      <c r="AL156" s="32">
        <f>+'Fuente de datos'!P33</f>
        <v>1.21</v>
      </c>
      <c r="AM156" s="176">
        <f>+'Fuente de datos'!Q33</f>
        <v>3</v>
      </c>
      <c r="AN156" s="176">
        <f>+'Fuente de datos'!R33</f>
        <v>3</v>
      </c>
    </row>
    <row r="157" spans="1:43" s="33" customFormat="1" ht="20.100000000000001" customHeight="1" x14ac:dyDescent="0.25">
      <c r="A157" s="28">
        <v>32</v>
      </c>
      <c r="B157" s="198" t="s">
        <v>69</v>
      </c>
      <c r="C157" s="199"/>
      <c r="D157" s="199"/>
      <c r="E157" s="199"/>
      <c r="F157" s="199"/>
      <c r="G157" s="199"/>
      <c r="H157" s="199"/>
      <c r="I157" s="199"/>
      <c r="J157" s="199"/>
      <c r="K157" s="199"/>
      <c r="L157" s="199"/>
      <c r="M157" s="199"/>
      <c r="N157" s="199"/>
      <c r="O157" s="199"/>
      <c r="P157" s="199"/>
      <c r="Q157" s="199"/>
      <c r="R157" s="199"/>
      <c r="S157" s="199"/>
      <c r="T157" s="199"/>
      <c r="U157" s="199"/>
      <c r="V157" s="104">
        <f>+'Fuente de datos'!B34</f>
        <v>50</v>
      </c>
      <c r="W157" s="104">
        <f>+'Fuente de datos'!C34</f>
        <v>52</v>
      </c>
      <c r="X157" s="104">
        <f>+'Fuente de datos'!D34</f>
        <v>75</v>
      </c>
      <c r="Y157" s="104">
        <f>+'Fuente de datos'!E34</f>
        <v>60</v>
      </c>
      <c r="Z157" s="104">
        <f>+'Fuente de datos'!F34</f>
        <v>30</v>
      </c>
      <c r="AA157" s="104">
        <f>+'Fuente de datos'!G34</f>
        <v>18</v>
      </c>
      <c r="AB157" s="164">
        <f>SUM(V157:AA157)</f>
        <v>285</v>
      </c>
      <c r="AC157" s="29">
        <f t="shared" si="22"/>
        <v>0.17543859649122806</v>
      </c>
      <c r="AD157" s="29">
        <f t="shared" si="22"/>
        <v>0.18245614035087721</v>
      </c>
      <c r="AE157" s="29">
        <f t="shared" si="22"/>
        <v>0.26315789473684209</v>
      </c>
      <c r="AF157" s="29">
        <f t="shared" si="22"/>
        <v>0.21052631578947367</v>
      </c>
      <c r="AG157" s="29">
        <f t="shared" si="22"/>
        <v>0.10526315789473684</v>
      </c>
      <c r="AH157" s="106">
        <f t="shared" si="22"/>
        <v>6.3157894736842107E-2</v>
      </c>
      <c r="AI157" s="107">
        <f t="shared" si="23"/>
        <v>0.38202247191011235</v>
      </c>
      <c r="AJ157" s="108">
        <f t="shared" si="24"/>
        <v>0.6179775280898876</v>
      </c>
      <c r="AK157" s="32">
        <f>+'Fuente de datos'!O34</f>
        <v>2.88</v>
      </c>
      <c r="AL157" s="32">
        <f>+'Fuente de datos'!P34</f>
        <v>1.27</v>
      </c>
      <c r="AM157" s="176">
        <f>+'Fuente de datos'!Q34</f>
        <v>3</v>
      </c>
      <c r="AN157" s="176">
        <f>+'Fuente de datos'!R34</f>
        <v>3</v>
      </c>
    </row>
    <row r="158" spans="1:43" s="33" customFormat="1" ht="20.100000000000001" customHeight="1" x14ac:dyDescent="0.25">
      <c r="A158" s="28">
        <v>33</v>
      </c>
      <c r="B158" s="198" t="s">
        <v>70</v>
      </c>
      <c r="C158" s="199"/>
      <c r="D158" s="199"/>
      <c r="E158" s="199"/>
      <c r="F158" s="199"/>
      <c r="G158" s="199"/>
      <c r="H158" s="199"/>
      <c r="I158" s="199"/>
      <c r="J158" s="199"/>
      <c r="K158" s="199"/>
      <c r="L158" s="199"/>
      <c r="M158" s="199"/>
      <c r="N158" s="199"/>
      <c r="O158" s="199"/>
      <c r="P158" s="199"/>
      <c r="Q158" s="199"/>
      <c r="R158" s="199"/>
      <c r="S158" s="199"/>
      <c r="T158" s="199"/>
      <c r="U158" s="199"/>
      <c r="V158" s="104">
        <f>+'Fuente de datos'!B35</f>
        <v>67</v>
      </c>
      <c r="W158" s="104">
        <f>+'Fuente de datos'!C35</f>
        <v>57</v>
      </c>
      <c r="X158" s="104">
        <f>+'Fuente de datos'!D35</f>
        <v>73</v>
      </c>
      <c r="Y158" s="104">
        <f>+'Fuente de datos'!E35</f>
        <v>44</v>
      </c>
      <c r="Z158" s="104">
        <f>+'Fuente de datos'!F35</f>
        <v>21</v>
      </c>
      <c r="AA158" s="104">
        <f>+'Fuente de datos'!G35</f>
        <v>23</v>
      </c>
      <c r="AB158" s="164">
        <f>SUM(V158:AA158)</f>
        <v>285</v>
      </c>
      <c r="AC158" s="29">
        <f t="shared" si="22"/>
        <v>0.23508771929824562</v>
      </c>
      <c r="AD158" s="29">
        <f t="shared" si="22"/>
        <v>0.2</v>
      </c>
      <c r="AE158" s="29">
        <f t="shared" si="22"/>
        <v>0.256140350877193</v>
      </c>
      <c r="AF158" s="29">
        <f t="shared" si="22"/>
        <v>0.15438596491228071</v>
      </c>
      <c r="AG158" s="29">
        <f t="shared" si="22"/>
        <v>7.3684210526315783E-2</v>
      </c>
      <c r="AH158" s="106">
        <f t="shared" si="22"/>
        <v>8.0701754385964913E-2</v>
      </c>
      <c r="AI158" s="107">
        <f t="shared" si="23"/>
        <v>0.47328244274809161</v>
      </c>
      <c r="AJ158" s="108">
        <f t="shared" si="24"/>
        <v>0.52671755725190839</v>
      </c>
      <c r="AK158" s="32">
        <f>+'Fuente de datos'!O35</f>
        <v>2.6</v>
      </c>
      <c r="AL158" s="32">
        <f>+'Fuente de datos'!P35</f>
        <v>1.25</v>
      </c>
      <c r="AM158" s="176">
        <f>+'Fuente de datos'!Q35</f>
        <v>3</v>
      </c>
      <c r="AN158" s="176">
        <f>+'Fuente de datos'!R35</f>
        <v>3</v>
      </c>
      <c r="AQ158" s="109"/>
    </row>
    <row r="159" spans="1:43" s="33" customFormat="1" ht="20.100000000000001" customHeight="1" x14ac:dyDescent="0.25">
      <c r="A159" s="28">
        <v>34</v>
      </c>
      <c r="B159" s="198" t="s">
        <v>71</v>
      </c>
      <c r="C159" s="199"/>
      <c r="D159" s="199"/>
      <c r="E159" s="199"/>
      <c r="F159" s="199"/>
      <c r="G159" s="199"/>
      <c r="H159" s="199"/>
      <c r="I159" s="199"/>
      <c r="J159" s="199"/>
      <c r="K159" s="199"/>
      <c r="L159" s="199"/>
      <c r="M159" s="199"/>
      <c r="N159" s="199"/>
      <c r="O159" s="199"/>
      <c r="P159" s="199"/>
      <c r="Q159" s="199"/>
      <c r="R159" s="199"/>
      <c r="S159" s="199"/>
      <c r="T159" s="199"/>
      <c r="U159" s="199"/>
      <c r="V159" s="104">
        <f>+'Fuente de datos'!B36</f>
        <v>27</v>
      </c>
      <c r="W159" s="104">
        <f>+'Fuente de datos'!C36</f>
        <v>23</v>
      </c>
      <c r="X159" s="104">
        <f>+'Fuente de datos'!D36</f>
        <v>55</v>
      </c>
      <c r="Y159" s="104">
        <f>+'Fuente de datos'!E36</f>
        <v>74</v>
      </c>
      <c r="Z159" s="104">
        <f>+'Fuente de datos'!F36</f>
        <v>57</v>
      </c>
      <c r="AA159" s="104">
        <f>+'Fuente de datos'!G36</f>
        <v>49</v>
      </c>
      <c r="AB159" s="164">
        <f>SUM(V159:AA159)</f>
        <v>285</v>
      </c>
      <c r="AC159" s="29">
        <f t="shared" si="22"/>
        <v>9.4736842105263161E-2</v>
      </c>
      <c r="AD159" s="29">
        <f t="shared" si="22"/>
        <v>8.0701754385964913E-2</v>
      </c>
      <c r="AE159" s="29">
        <f t="shared" si="22"/>
        <v>0.19298245614035087</v>
      </c>
      <c r="AF159" s="29">
        <f t="shared" si="22"/>
        <v>0.25964912280701752</v>
      </c>
      <c r="AG159" s="29">
        <f t="shared" si="22"/>
        <v>0.2</v>
      </c>
      <c r="AH159" s="106">
        <f t="shared" si="22"/>
        <v>0.17192982456140352</v>
      </c>
      <c r="AI159" s="107">
        <f t="shared" si="23"/>
        <v>0.21186440677966101</v>
      </c>
      <c r="AJ159" s="108">
        <f t="shared" si="24"/>
        <v>0.78813559322033899</v>
      </c>
      <c r="AK159" s="32">
        <f>+'Fuente de datos'!O36</f>
        <v>3.47</v>
      </c>
      <c r="AL159" s="32">
        <f>+'Fuente de datos'!P36</f>
        <v>1.27</v>
      </c>
      <c r="AM159" s="176">
        <f>+'Fuente de datos'!Q36</f>
        <v>4</v>
      </c>
      <c r="AN159" s="176">
        <f>+'Fuente de datos'!R36</f>
        <v>4</v>
      </c>
    </row>
    <row r="160" spans="1:43" s="33" customFormat="1" ht="19.5" thickBot="1" x14ac:dyDescent="0.3">
      <c r="A160" s="213" t="s">
        <v>72</v>
      </c>
      <c r="B160" s="213"/>
      <c r="C160" s="213"/>
      <c r="D160" s="213"/>
      <c r="E160" s="213"/>
      <c r="F160" s="213"/>
      <c r="G160" s="213"/>
      <c r="H160" s="213"/>
      <c r="I160" s="213"/>
      <c r="J160" s="213"/>
      <c r="K160" s="213"/>
      <c r="L160" s="213"/>
      <c r="M160" s="213"/>
      <c r="N160" s="213"/>
      <c r="O160" s="213"/>
      <c r="P160" s="213"/>
      <c r="Q160" s="213"/>
      <c r="R160" s="213"/>
      <c r="S160" s="213"/>
      <c r="T160" s="213"/>
      <c r="U160" s="213"/>
      <c r="V160" s="111">
        <f t="shared" ref="V160:AB160" si="25">SUM(V155:V159)</f>
        <v>255</v>
      </c>
      <c r="W160" s="111">
        <f t="shared" si="25"/>
        <v>242</v>
      </c>
      <c r="X160" s="111">
        <f t="shared" si="25"/>
        <v>356</v>
      </c>
      <c r="Y160" s="111">
        <f t="shared" si="25"/>
        <v>287</v>
      </c>
      <c r="Z160" s="111">
        <f t="shared" si="25"/>
        <v>151</v>
      </c>
      <c r="AA160" s="111">
        <f t="shared" si="25"/>
        <v>134</v>
      </c>
      <c r="AB160" s="123">
        <f t="shared" si="25"/>
        <v>1425</v>
      </c>
      <c r="AC160" s="112">
        <f t="shared" si="22"/>
        <v>0.17894736842105263</v>
      </c>
      <c r="AD160" s="112">
        <f t="shared" si="22"/>
        <v>0.16982456140350877</v>
      </c>
      <c r="AE160" s="112">
        <f t="shared" si="22"/>
        <v>0.24982456140350878</v>
      </c>
      <c r="AF160" s="112">
        <f t="shared" si="22"/>
        <v>0.20140350877192983</v>
      </c>
      <c r="AG160" s="112">
        <f t="shared" si="22"/>
        <v>0.10596491228070175</v>
      </c>
      <c r="AH160" s="113">
        <f t="shared" si="22"/>
        <v>9.4035087719298249E-2</v>
      </c>
      <c r="AI160" s="114">
        <f t="shared" si="23"/>
        <v>0.38497288923315259</v>
      </c>
      <c r="AJ160" s="115">
        <f t="shared" si="24"/>
        <v>0.61502711076684735</v>
      </c>
      <c r="AK160" s="59">
        <f>AVERAGE(AK155:AK159)</f>
        <v>2.8860000000000001</v>
      </c>
      <c r="AL160" s="116"/>
      <c r="AM160" s="177">
        <f>MEDIAN(AM155:AM159)</f>
        <v>3</v>
      </c>
      <c r="AN160" s="178"/>
    </row>
    <row r="161" spans="1:43" s="25" customFormat="1" ht="19.5" thickBot="1" x14ac:dyDescent="0.3">
      <c r="A161" s="208"/>
      <c r="B161" s="208"/>
      <c r="C161" s="208"/>
      <c r="D161" s="208"/>
      <c r="E161" s="60"/>
      <c r="F161" s="56"/>
      <c r="G161" s="56"/>
      <c r="H161" s="56"/>
      <c r="I161" s="56"/>
      <c r="J161" s="56"/>
      <c r="K161" s="56"/>
      <c r="L161" s="56"/>
      <c r="M161" s="56"/>
      <c r="N161" s="56"/>
      <c r="O161" s="56"/>
      <c r="P161" s="56"/>
      <c r="Q161" s="56"/>
      <c r="R161" s="56"/>
      <c r="S161" s="56"/>
      <c r="T161" s="56"/>
      <c r="U161" s="56"/>
      <c r="V161" s="7"/>
      <c r="W161" s="7"/>
      <c r="X161" s="7"/>
      <c r="Y161" s="7"/>
      <c r="Z161" s="7"/>
      <c r="AA161" s="7"/>
      <c r="AB161" s="7"/>
      <c r="AC161" s="7"/>
      <c r="AD161" s="7"/>
      <c r="AE161" s="7"/>
      <c r="AF161" s="7"/>
      <c r="AG161" s="7"/>
      <c r="AH161" s="7"/>
      <c r="AI161" s="7"/>
      <c r="AJ161" s="7"/>
      <c r="AK161" s="7"/>
      <c r="AL161" s="7"/>
      <c r="AM161" s="182"/>
      <c r="AN161" s="182"/>
    </row>
    <row r="162" spans="1:43" s="25" customFormat="1" ht="37.5" x14ac:dyDescent="0.25">
      <c r="A162" s="24"/>
      <c r="B162" s="204" t="s">
        <v>73</v>
      </c>
      <c r="C162" s="204"/>
      <c r="D162" s="204"/>
      <c r="E162" s="204"/>
      <c r="F162" s="204"/>
      <c r="G162" s="204"/>
      <c r="H162" s="204"/>
      <c r="I162" s="204"/>
      <c r="J162" s="204"/>
      <c r="K162" s="204"/>
      <c r="L162" s="204"/>
      <c r="M162" s="204"/>
      <c r="N162" s="204"/>
      <c r="O162" s="204"/>
      <c r="P162" s="204"/>
      <c r="Q162" s="204"/>
      <c r="R162" s="204"/>
      <c r="S162" s="204"/>
      <c r="T162" s="204"/>
      <c r="U162" s="205"/>
      <c r="V162" s="98">
        <v>1</v>
      </c>
      <c r="W162" s="98">
        <v>2</v>
      </c>
      <c r="X162" s="98">
        <v>3</v>
      </c>
      <c r="Y162" s="98">
        <v>4</v>
      </c>
      <c r="Z162" s="98">
        <v>5</v>
      </c>
      <c r="AA162" s="98" t="s">
        <v>140</v>
      </c>
      <c r="AB162" s="121" t="s">
        <v>141</v>
      </c>
      <c r="AC162" s="98">
        <v>1</v>
      </c>
      <c r="AD162" s="98">
        <v>2</v>
      </c>
      <c r="AE162" s="98">
        <v>3</v>
      </c>
      <c r="AF162" s="98">
        <v>4</v>
      </c>
      <c r="AG162" s="98">
        <v>5</v>
      </c>
      <c r="AH162" s="100" t="s">
        <v>140</v>
      </c>
      <c r="AI162" s="101" t="s">
        <v>142</v>
      </c>
      <c r="AJ162" s="102" t="s">
        <v>143</v>
      </c>
      <c r="AK162" s="103" t="s">
        <v>22</v>
      </c>
      <c r="AL162" s="27" t="s">
        <v>144</v>
      </c>
      <c r="AM162" s="175" t="s">
        <v>145</v>
      </c>
      <c r="AN162" s="175" t="s">
        <v>146</v>
      </c>
    </row>
    <row r="163" spans="1:43" s="33" customFormat="1" ht="18" customHeight="1" x14ac:dyDescent="0.25">
      <c r="A163" s="28">
        <v>35</v>
      </c>
      <c r="B163" s="198" t="s">
        <v>74</v>
      </c>
      <c r="C163" s="199"/>
      <c r="D163" s="199"/>
      <c r="E163" s="199"/>
      <c r="F163" s="199"/>
      <c r="G163" s="199"/>
      <c r="H163" s="199"/>
      <c r="I163" s="199"/>
      <c r="J163" s="199"/>
      <c r="K163" s="199"/>
      <c r="L163" s="199"/>
      <c r="M163" s="199"/>
      <c r="N163" s="199"/>
      <c r="O163" s="199"/>
      <c r="P163" s="199"/>
      <c r="Q163" s="199"/>
      <c r="R163" s="199"/>
      <c r="S163" s="199"/>
      <c r="T163" s="199"/>
      <c r="U163" s="199"/>
      <c r="V163" s="104">
        <f>+'Fuente de datos'!B37</f>
        <v>17</v>
      </c>
      <c r="W163" s="104">
        <f>+'Fuente de datos'!C37</f>
        <v>30</v>
      </c>
      <c r="X163" s="104">
        <f>+'Fuente de datos'!D37</f>
        <v>78</v>
      </c>
      <c r="Y163" s="104">
        <f>+'Fuente de datos'!E37</f>
        <v>115</v>
      </c>
      <c r="Z163" s="104">
        <f>+'Fuente de datos'!F37</f>
        <v>39</v>
      </c>
      <c r="AA163" s="104">
        <f>+'Fuente de datos'!G37</f>
        <v>6</v>
      </c>
      <c r="AB163" s="164">
        <f>SUM(V163:AA163)</f>
        <v>285</v>
      </c>
      <c r="AC163" s="29">
        <f t="shared" ref="AC163:AH171" si="26">V163/$AB163</f>
        <v>5.9649122807017542E-2</v>
      </c>
      <c r="AD163" s="29">
        <f t="shared" si="26"/>
        <v>0.10526315789473684</v>
      </c>
      <c r="AE163" s="29">
        <f t="shared" si="26"/>
        <v>0.27368421052631581</v>
      </c>
      <c r="AF163" s="29">
        <f t="shared" si="26"/>
        <v>0.40350877192982454</v>
      </c>
      <c r="AG163" s="29">
        <f t="shared" si="26"/>
        <v>0.1368421052631579</v>
      </c>
      <c r="AH163" s="106">
        <f t="shared" si="26"/>
        <v>2.1052631578947368E-2</v>
      </c>
      <c r="AI163" s="107">
        <f t="shared" ref="AI163:AI171" si="27">(V163+W163)/(V163+W163+X163+Y163+Z163)</f>
        <v>0.16845878136200718</v>
      </c>
      <c r="AJ163" s="108">
        <f t="shared" ref="AJ163:AJ171" si="28">(X163+Y163+Z163)/(V163+W163+X163+Y163+Z163)</f>
        <v>0.8315412186379928</v>
      </c>
      <c r="AK163" s="32">
        <f>+'Fuente de datos'!O37</f>
        <v>3.46</v>
      </c>
      <c r="AL163" s="32">
        <f>+'Fuente de datos'!P37</f>
        <v>1.05</v>
      </c>
      <c r="AM163" s="176">
        <f>+'Fuente de datos'!Q37</f>
        <v>4</v>
      </c>
      <c r="AN163" s="176">
        <f>+'Fuente de datos'!R37</f>
        <v>4</v>
      </c>
      <c r="AQ163" s="109"/>
    </row>
    <row r="164" spans="1:43" s="33" customFormat="1" ht="18" customHeight="1" x14ac:dyDescent="0.25">
      <c r="A164" s="28">
        <v>36</v>
      </c>
      <c r="B164" s="198" t="s">
        <v>75</v>
      </c>
      <c r="C164" s="199"/>
      <c r="D164" s="199"/>
      <c r="E164" s="199"/>
      <c r="F164" s="199"/>
      <c r="G164" s="199"/>
      <c r="H164" s="199"/>
      <c r="I164" s="199"/>
      <c r="J164" s="199"/>
      <c r="K164" s="199"/>
      <c r="L164" s="199"/>
      <c r="M164" s="199"/>
      <c r="N164" s="199"/>
      <c r="O164" s="199"/>
      <c r="P164" s="199"/>
      <c r="Q164" s="199"/>
      <c r="R164" s="199"/>
      <c r="S164" s="199"/>
      <c r="T164" s="199"/>
      <c r="U164" s="199"/>
      <c r="V164" s="104">
        <f>+'Fuente de datos'!B38</f>
        <v>23</v>
      </c>
      <c r="W164" s="104">
        <f>+'Fuente de datos'!C38</f>
        <v>46</v>
      </c>
      <c r="X164" s="104">
        <f>+'Fuente de datos'!D38</f>
        <v>69</v>
      </c>
      <c r="Y164" s="104">
        <f>+'Fuente de datos'!E38</f>
        <v>75</v>
      </c>
      <c r="Z164" s="104">
        <f>+'Fuente de datos'!F38</f>
        <v>24</v>
      </c>
      <c r="AA164" s="104">
        <f>+'Fuente de datos'!G38</f>
        <v>48</v>
      </c>
      <c r="AB164" s="164">
        <f t="shared" ref="AB164:AB170" si="29">SUM(V164:AA164)</f>
        <v>285</v>
      </c>
      <c r="AC164" s="29">
        <f t="shared" si="26"/>
        <v>8.0701754385964913E-2</v>
      </c>
      <c r="AD164" s="29">
        <f t="shared" si="26"/>
        <v>0.16140350877192983</v>
      </c>
      <c r="AE164" s="29">
        <f t="shared" si="26"/>
        <v>0.24210526315789474</v>
      </c>
      <c r="AF164" s="29">
        <f t="shared" si="26"/>
        <v>0.26315789473684209</v>
      </c>
      <c r="AG164" s="29">
        <f t="shared" si="26"/>
        <v>8.4210526315789472E-2</v>
      </c>
      <c r="AH164" s="106">
        <f t="shared" si="26"/>
        <v>0.16842105263157894</v>
      </c>
      <c r="AI164" s="107">
        <f t="shared" si="27"/>
        <v>0.29113924050632911</v>
      </c>
      <c r="AJ164" s="108">
        <f t="shared" si="28"/>
        <v>0.70886075949367089</v>
      </c>
      <c r="AK164" s="32">
        <f>+'Fuente de datos'!O38</f>
        <v>3.13</v>
      </c>
      <c r="AL164" s="32">
        <f>+'Fuente de datos'!P38</f>
        <v>1.1399999999999999</v>
      </c>
      <c r="AM164" s="176">
        <f>+'Fuente de datos'!Q38</f>
        <v>3</v>
      </c>
      <c r="AN164" s="176">
        <f>+'Fuente de datos'!R38</f>
        <v>4</v>
      </c>
    </row>
    <row r="165" spans="1:43" s="33" customFormat="1" ht="18" customHeight="1" x14ac:dyDescent="0.25">
      <c r="A165" s="28">
        <v>37</v>
      </c>
      <c r="B165" s="198" t="s">
        <v>76</v>
      </c>
      <c r="C165" s="199"/>
      <c r="D165" s="199"/>
      <c r="E165" s="199"/>
      <c r="F165" s="199"/>
      <c r="G165" s="199"/>
      <c r="H165" s="199"/>
      <c r="I165" s="199"/>
      <c r="J165" s="199"/>
      <c r="K165" s="199"/>
      <c r="L165" s="199"/>
      <c r="M165" s="199"/>
      <c r="N165" s="199"/>
      <c r="O165" s="199"/>
      <c r="P165" s="199"/>
      <c r="Q165" s="199"/>
      <c r="R165" s="199"/>
      <c r="S165" s="199"/>
      <c r="T165" s="199"/>
      <c r="U165" s="199"/>
      <c r="V165" s="104">
        <f>+'Fuente de datos'!B39</f>
        <v>19</v>
      </c>
      <c r="W165" s="104">
        <f>+'Fuente de datos'!C39</f>
        <v>36</v>
      </c>
      <c r="X165" s="104">
        <f>+'Fuente de datos'!D39</f>
        <v>51</v>
      </c>
      <c r="Y165" s="104">
        <f>+'Fuente de datos'!E39</f>
        <v>76</v>
      </c>
      <c r="Z165" s="104">
        <f>+'Fuente de datos'!F39</f>
        <v>33</v>
      </c>
      <c r="AA165" s="104">
        <f>+'Fuente de datos'!G39</f>
        <v>70</v>
      </c>
      <c r="AB165" s="164">
        <f t="shared" si="29"/>
        <v>285</v>
      </c>
      <c r="AC165" s="29">
        <f t="shared" si="26"/>
        <v>6.6666666666666666E-2</v>
      </c>
      <c r="AD165" s="29">
        <f t="shared" si="26"/>
        <v>0.12631578947368421</v>
      </c>
      <c r="AE165" s="29">
        <f t="shared" si="26"/>
        <v>0.17894736842105263</v>
      </c>
      <c r="AF165" s="29">
        <f t="shared" si="26"/>
        <v>0.26666666666666666</v>
      </c>
      <c r="AG165" s="29">
        <f t="shared" si="26"/>
        <v>0.11578947368421053</v>
      </c>
      <c r="AH165" s="106">
        <f t="shared" si="26"/>
        <v>0.24561403508771928</v>
      </c>
      <c r="AI165" s="107">
        <f t="shared" si="27"/>
        <v>0.2558139534883721</v>
      </c>
      <c r="AJ165" s="108">
        <f t="shared" si="28"/>
        <v>0.7441860465116279</v>
      </c>
      <c r="AK165" s="32">
        <f>+'Fuente de datos'!O39</f>
        <v>3.32</v>
      </c>
      <c r="AL165" s="32">
        <f>+'Fuente de datos'!P39</f>
        <v>1.18</v>
      </c>
      <c r="AM165" s="176">
        <f>+'Fuente de datos'!Q39</f>
        <v>4</v>
      </c>
      <c r="AN165" s="176">
        <f>+'Fuente de datos'!R39</f>
        <v>4</v>
      </c>
      <c r="AQ165" s="124"/>
    </row>
    <row r="166" spans="1:43" s="33" customFormat="1" ht="18" customHeight="1" x14ac:dyDescent="0.25">
      <c r="A166" s="28">
        <v>38</v>
      </c>
      <c r="B166" s="198" t="s">
        <v>148</v>
      </c>
      <c r="C166" s="199"/>
      <c r="D166" s="199"/>
      <c r="E166" s="199"/>
      <c r="F166" s="199"/>
      <c r="G166" s="199"/>
      <c r="H166" s="199"/>
      <c r="I166" s="199"/>
      <c r="J166" s="199"/>
      <c r="K166" s="199"/>
      <c r="L166" s="199"/>
      <c r="M166" s="199"/>
      <c r="N166" s="199"/>
      <c r="O166" s="199"/>
      <c r="P166" s="199"/>
      <c r="Q166" s="199"/>
      <c r="R166" s="199"/>
      <c r="S166" s="199"/>
      <c r="T166" s="199"/>
      <c r="U166" s="199"/>
      <c r="V166" s="104">
        <f>+'Fuente de datos'!B40</f>
        <v>47</v>
      </c>
      <c r="W166" s="104">
        <f>+'Fuente de datos'!C40</f>
        <v>34</v>
      </c>
      <c r="X166" s="104">
        <f>+'Fuente de datos'!D40</f>
        <v>74</v>
      </c>
      <c r="Y166" s="104">
        <f>+'Fuente de datos'!E40</f>
        <v>68</v>
      </c>
      <c r="Z166" s="104">
        <f>+'Fuente de datos'!F40</f>
        <v>45</v>
      </c>
      <c r="AA166" s="104">
        <f>+'Fuente de datos'!G40</f>
        <v>17</v>
      </c>
      <c r="AB166" s="164">
        <f t="shared" si="29"/>
        <v>285</v>
      </c>
      <c r="AC166" s="29">
        <f t="shared" si="26"/>
        <v>0.1649122807017544</v>
      </c>
      <c r="AD166" s="29">
        <f t="shared" si="26"/>
        <v>0.11929824561403508</v>
      </c>
      <c r="AE166" s="29">
        <f t="shared" si="26"/>
        <v>0.25964912280701752</v>
      </c>
      <c r="AF166" s="29">
        <f t="shared" si="26"/>
        <v>0.23859649122807017</v>
      </c>
      <c r="AG166" s="29">
        <f t="shared" si="26"/>
        <v>0.15789473684210525</v>
      </c>
      <c r="AH166" s="106">
        <f t="shared" si="26"/>
        <v>5.9649122807017542E-2</v>
      </c>
      <c r="AI166" s="107">
        <f t="shared" si="27"/>
        <v>0.30223880597014924</v>
      </c>
      <c r="AJ166" s="108">
        <f t="shared" si="28"/>
        <v>0.69776119402985071</v>
      </c>
      <c r="AK166" s="32">
        <f>+'Fuente de datos'!O40</f>
        <v>3.11</v>
      </c>
      <c r="AL166" s="32">
        <f>+'Fuente de datos'!P40</f>
        <v>1.32</v>
      </c>
      <c r="AM166" s="176">
        <f>+'Fuente de datos'!Q40</f>
        <v>3</v>
      </c>
      <c r="AN166" s="176">
        <f>+'Fuente de datos'!R40</f>
        <v>3</v>
      </c>
    </row>
    <row r="167" spans="1:43" s="33" customFormat="1" ht="18" customHeight="1" x14ac:dyDescent="0.25">
      <c r="A167" s="28">
        <v>39</v>
      </c>
      <c r="B167" s="198" t="s">
        <v>78</v>
      </c>
      <c r="C167" s="199"/>
      <c r="D167" s="199"/>
      <c r="E167" s="199"/>
      <c r="F167" s="199"/>
      <c r="G167" s="199"/>
      <c r="H167" s="199"/>
      <c r="I167" s="199"/>
      <c r="J167" s="199"/>
      <c r="K167" s="199"/>
      <c r="L167" s="199"/>
      <c r="M167" s="199"/>
      <c r="N167" s="199"/>
      <c r="O167" s="199"/>
      <c r="P167" s="199"/>
      <c r="Q167" s="199"/>
      <c r="R167" s="199"/>
      <c r="S167" s="199"/>
      <c r="T167" s="199"/>
      <c r="U167" s="199"/>
      <c r="V167" s="104">
        <f>+'Fuente de datos'!B41</f>
        <v>55</v>
      </c>
      <c r="W167" s="104">
        <f>+'Fuente de datos'!C41</f>
        <v>49</v>
      </c>
      <c r="X167" s="104">
        <f>+'Fuente de datos'!D41</f>
        <v>91</v>
      </c>
      <c r="Y167" s="104">
        <f>+'Fuente de datos'!E41</f>
        <v>42</v>
      </c>
      <c r="Z167" s="104">
        <f>+'Fuente de datos'!F41</f>
        <v>18</v>
      </c>
      <c r="AA167" s="104">
        <f>+'Fuente de datos'!G41</f>
        <v>30</v>
      </c>
      <c r="AB167" s="164">
        <f t="shared" si="29"/>
        <v>285</v>
      </c>
      <c r="AC167" s="29">
        <f t="shared" si="26"/>
        <v>0.19298245614035087</v>
      </c>
      <c r="AD167" s="29">
        <f t="shared" si="26"/>
        <v>0.17192982456140352</v>
      </c>
      <c r="AE167" s="29">
        <f t="shared" si="26"/>
        <v>0.31929824561403508</v>
      </c>
      <c r="AF167" s="29">
        <f t="shared" si="26"/>
        <v>0.14736842105263157</v>
      </c>
      <c r="AG167" s="29">
        <f t="shared" si="26"/>
        <v>6.3157894736842107E-2</v>
      </c>
      <c r="AH167" s="106">
        <f t="shared" si="26"/>
        <v>0.10526315789473684</v>
      </c>
      <c r="AI167" s="107">
        <f t="shared" si="27"/>
        <v>0.40784313725490196</v>
      </c>
      <c r="AJ167" s="108">
        <f t="shared" si="28"/>
        <v>0.59215686274509804</v>
      </c>
      <c r="AK167" s="32">
        <f>+'Fuente de datos'!O41</f>
        <v>2.68</v>
      </c>
      <c r="AL167" s="32">
        <f>+'Fuente de datos'!P41</f>
        <v>1.19</v>
      </c>
      <c r="AM167" s="176">
        <f>+'Fuente de datos'!Q41</f>
        <v>3</v>
      </c>
      <c r="AN167" s="176">
        <f>+'Fuente de datos'!R41</f>
        <v>3</v>
      </c>
    </row>
    <row r="168" spans="1:43" s="33" customFormat="1" ht="27" customHeight="1" x14ac:dyDescent="0.25">
      <c r="A168" s="28">
        <v>40</v>
      </c>
      <c r="B168" s="198" t="s">
        <v>79</v>
      </c>
      <c r="C168" s="199"/>
      <c r="D168" s="199"/>
      <c r="E168" s="199"/>
      <c r="F168" s="199"/>
      <c r="G168" s="199"/>
      <c r="H168" s="199"/>
      <c r="I168" s="199"/>
      <c r="J168" s="199"/>
      <c r="K168" s="199"/>
      <c r="L168" s="199"/>
      <c r="M168" s="199"/>
      <c r="N168" s="199"/>
      <c r="O168" s="199"/>
      <c r="P168" s="199"/>
      <c r="Q168" s="199"/>
      <c r="R168" s="199"/>
      <c r="S168" s="199"/>
      <c r="T168" s="199"/>
      <c r="U168" s="199"/>
      <c r="V168" s="104">
        <f>+'Fuente de datos'!B42</f>
        <v>14</v>
      </c>
      <c r="W168" s="104">
        <f>+'Fuente de datos'!C42</f>
        <v>25</v>
      </c>
      <c r="X168" s="104">
        <f>+'Fuente de datos'!D42</f>
        <v>71</v>
      </c>
      <c r="Y168" s="104">
        <f>+'Fuente de datos'!E42</f>
        <v>107</v>
      </c>
      <c r="Z168" s="104">
        <f>+'Fuente de datos'!F42</f>
        <v>52</v>
      </c>
      <c r="AA168" s="104">
        <f>+'Fuente de datos'!G42</f>
        <v>16</v>
      </c>
      <c r="AB168" s="164">
        <f t="shared" si="29"/>
        <v>285</v>
      </c>
      <c r="AC168" s="29">
        <f t="shared" si="26"/>
        <v>4.912280701754386E-2</v>
      </c>
      <c r="AD168" s="29">
        <f t="shared" si="26"/>
        <v>8.771929824561403E-2</v>
      </c>
      <c r="AE168" s="29">
        <f t="shared" si="26"/>
        <v>0.24912280701754386</v>
      </c>
      <c r="AF168" s="29">
        <f t="shared" si="26"/>
        <v>0.37543859649122807</v>
      </c>
      <c r="AG168" s="29">
        <f t="shared" si="26"/>
        <v>0.18245614035087721</v>
      </c>
      <c r="AH168" s="106">
        <f t="shared" si="26"/>
        <v>5.6140350877192984E-2</v>
      </c>
      <c r="AI168" s="107">
        <f t="shared" si="27"/>
        <v>0.1449814126394052</v>
      </c>
      <c r="AJ168" s="108">
        <f t="shared" si="28"/>
        <v>0.85501858736059477</v>
      </c>
      <c r="AK168" s="32">
        <f>+'Fuente de datos'!O42</f>
        <v>3.59</v>
      </c>
      <c r="AL168" s="32">
        <f>+'Fuente de datos'!P42</f>
        <v>1.06</v>
      </c>
      <c r="AM168" s="176">
        <f>+'Fuente de datos'!Q42</f>
        <v>4</v>
      </c>
      <c r="AN168" s="176">
        <f>+'Fuente de datos'!R42</f>
        <v>4</v>
      </c>
    </row>
    <row r="169" spans="1:43" s="33" customFormat="1" ht="18" customHeight="1" x14ac:dyDescent="0.25">
      <c r="A169" s="28">
        <v>41</v>
      </c>
      <c r="B169" s="198" t="s">
        <v>80</v>
      </c>
      <c r="C169" s="199"/>
      <c r="D169" s="199"/>
      <c r="E169" s="199"/>
      <c r="F169" s="199"/>
      <c r="G169" s="199"/>
      <c r="H169" s="199"/>
      <c r="I169" s="199"/>
      <c r="J169" s="199"/>
      <c r="K169" s="199"/>
      <c r="L169" s="199"/>
      <c r="M169" s="199"/>
      <c r="N169" s="199"/>
      <c r="O169" s="199"/>
      <c r="P169" s="199"/>
      <c r="Q169" s="199"/>
      <c r="R169" s="199"/>
      <c r="S169" s="199"/>
      <c r="T169" s="199"/>
      <c r="U169" s="199"/>
      <c r="V169" s="104">
        <f>+'Fuente de datos'!B43</f>
        <v>2</v>
      </c>
      <c r="W169" s="104">
        <f>+'Fuente de datos'!C43</f>
        <v>6</v>
      </c>
      <c r="X169" s="104">
        <f>+'Fuente de datos'!D43</f>
        <v>28</v>
      </c>
      <c r="Y169" s="104">
        <f>+'Fuente de datos'!E43</f>
        <v>95</v>
      </c>
      <c r="Z169" s="104">
        <f>+'Fuente de datos'!F43</f>
        <v>147</v>
      </c>
      <c r="AA169" s="104">
        <f>+'Fuente de datos'!G43</f>
        <v>7</v>
      </c>
      <c r="AB169" s="164">
        <f t="shared" si="29"/>
        <v>285</v>
      </c>
      <c r="AC169" s="29">
        <f t="shared" si="26"/>
        <v>7.0175438596491229E-3</v>
      </c>
      <c r="AD169" s="29">
        <f t="shared" si="26"/>
        <v>2.1052631578947368E-2</v>
      </c>
      <c r="AE169" s="29">
        <f t="shared" si="26"/>
        <v>9.8245614035087719E-2</v>
      </c>
      <c r="AF169" s="29">
        <f t="shared" si="26"/>
        <v>0.33333333333333331</v>
      </c>
      <c r="AG169" s="29">
        <f t="shared" si="26"/>
        <v>0.51578947368421058</v>
      </c>
      <c r="AH169" s="106">
        <f t="shared" si="26"/>
        <v>2.456140350877193E-2</v>
      </c>
      <c r="AI169" s="107">
        <f t="shared" si="27"/>
        <v>2.8776978417266189E-2</v>
      </c>
      <c r="AJ169" s="108">
        <f t="shared" si="28"/>
        <v>0.97122302158273377</v>
      </c>
      <c r="AK169" s="32">
        <f>+'Fuente de datos'!O43</f>
        <v>4.3600000000000003</v>
      </c>
      <c r="AL169" s="32">
        <f>+'Fuente de datos'!P43</f>
        <v>0.81</v>
      </c>
      <c r="AM169" s="176">
        <f>+'Fuente de datos'!Q43</f>
        <v>5</v>
      </c>
      <c r="AN169" s="176">
        <f>+'Fuente de datos'!R43</f>
        <v>5</v>
      </c>
    </row>
    <row r="170" spans="1:43" s="33" customFormat="1" ht="30.75" customHeight="1" x14ac:dyDescent="0.25">
      <c r="A170" s="28">
        <v>42</v>
      </c>
      <c r="B170" s="198" t="s">
        <v>81</v>
      </c>
      <c r="C170" s="199"/>
      <c r="D170" s="199"/>
      <c r="E170" s="199"/>
      <c r="F170" s="199"/>
      <c r="G170" s="199"/>
      <c r="H170" s="199"/>
      <c r="I170" s="199"/>
      <c r="J170" s="199"/>
      <c r="K170" s="199"/>
      <c r="L170" s="199"/>
      <c r="M170" s="199"/>
      <c r="N170" s="199"/>
      <c r="O170" s="199"/>
      <c r="P170" s="199"/>
      <c r="Q170" s="199"/>
      <c r="R170" s="199"/>
      <c r="S170" s="199"/>
      <c r="T170" s="199"/>
      <c r="U170" s="199"/>
      <c r="V170" s="104">
        <f>+'Fuente de datos'!B44</f>
        <v>5</v>
      </c>
      <c r="W170" s="104">
        <f>+'Fuente de datos'!C44</f>
        <v>11</v>
      </c>
      <c r="X170" s="104">
        <f>+'Fuente de datos'!D44</f>
        <v>49</v>
      </c>
      <c r="Y170" s="104">
        <f>+'Fuente de datos'!E44</f>
        <v>78</v>
      </c>
      <c r="Z170" s="104">
        <f>+'Fuente de datos'!F44</f>
        <v>131</v>
      </c>
      <c r="AA170" s="104">
        <f>+'Fuente de datos'!G44</f>
        <v>11</v>
      </c>
      <c r="AB170" s="164">
        <f t="shared" si="29"/>
        <v>285</v>
      </c>
      <c r="AC170" s="29">
        <f t="shared" si="26"/>
        <v>1.7543859649122806E-2</v>
      </c>
      <c r="AD170" s="29">
        <f t="shared" si="26"/>
        <v>3.8596491228070177E-2</v>
      </c>
      <c r="AE170" s="29">
        <f t="shared" si="26"/>
        <v>0.17192982456140352</v>
      </c>
      <c r="AF170" s="29">
        <f t="shared" si="26"/>
        <v>0.27368421052631581</v>
      </c>
      <c r="AG170" s="29">
        <f t="shared" si="26"/>
        <v>0.45964912280701753</v>
      </c>
      <c r="AH170" s="106">
        <f t="shared" si="26"/>
        <v>3.8596491228070177E-2</v>
      </c>
      <c r="AI170" s="107">
        <f t="shared" si="27"/>
        <v>5.8394160583941604E-2</v>
      </c>
      <c r="AJ170" s="108">
        <f t="shared" si="28"/>
        <v>0.94160583941605835</v>
      </c>
      <c r="AK170" s="32">
        <f>+'Fuente de datos'!O44</f>
        <v>4.16</v>
      </c>
      <c r="AL170" s="32">
        <f>+'Fuente de datos'!P44</f>
        <v>0.98</v>
      </c>
      <c r="AM170" s="176">
        <f>+'Fuente de datos'!Q44</f>
        <v>4</v>
      </c>
      <c r="AN170" s="176">
        <f>+'Fuente de datos'!R44</f>
        <v>5</v>
      </c>
    </row>
    <row r="171" spans="1:43" s="33" customFormat="1" ht="19.5" customHeight="1" thickBot="1" x14ac:dyDescent="0.3">
      <c r="A171" s="201" t="s">
        <v>82</v>
      </c>
      <c r="B171" s="202"/>
      <c r="C171" s="202"/>
      <c r="D171" s="202"/>
      <c r="E171" s="202"/>
      <c r="F171" s="202"/>
      <c r="G171" s="202"/>
      <c r="H171" s="202"/>
      <c r="I171" s="202"/>
      <c r="J171" s="202"/>
      <c r="K171" s="202"/>
      <c r="L171" s="202"/>
      <c r="M171" s="202"/>
      <c r="N171" s="202"/>
      <c r="O171" s="202"/>
      <c r="P171" s="202"/>
      <c r="Q171" s="202"/>
      <c r="R171" s="202"/>
      <c r="S171" s="202"/>
      <c r="T171" s="202"/>
      <c r="U171" s="203"/>
      <c r="V171" s="111">
        <f t="shared" ref="V171:AB171" si="30">SUM(V163:V170)</f>
        <v>182</v>
      </c>
      <c r="W171" s="111">
        <f t="shared" si="30"/>
        <v>237</v>
      </c>
      <c r="X171" s="111">
        <f t="shared" si="30"/>
        <v>511</v>
      </c>
      <c r="Y171" s="111">
        <f t="shared" si="30"/>
        <v>656</v>
      </c>
      <c r="Z171" s="111">
        <f t="shared" si="30"/>
        <v>489</v>
      </c>
      <c r="AA171" s="111">
        <f t="shared" si="30"/>
        <v>205</v>
      </c>
      <c r="AB171" s="123">
        <f t="shared" si="30"/>
        <v>2280</v>
      </c>
      <c r="AC171" s="112">
        <f t="shared" si="26"/>
        <v>7.982456140350877E-2</v>
      </c>
      <c r="AD171" s="112">
        <f t="shared" si="26"/>
        <v>0.10394736842105264</v>
      </c>
      <c r="AE171" s="112">
        <f t="shared" si="26"/>
        <v>0.22412280701754386</v>
      </c>
      <c r="AF171" s="112">
        <f t="shared" si="26"/>
        <v>0.28771929824561404</v>
      </c>
      <c r="AG171" s="112">
        <f t="shared" si="26"/>
        <v>0.21447368421052632</v>
      </c>
      <c r="AH171" s="113">
        <f t="shared" si="26"/>
        <v>8.9912280701754388E-2</v>
      </c>
      <c r="AI171" s="114">
        <f t="shared" si="27"/>
        <v>0.20192771084337349</v>
      </c>
      <c r="AJ171" s="115">
        <f t="shared" si="28"/>
        <v>0.79807228915662654</v>
      </c>
      <c r="AK171" s="59">
        <f>AVERAGE(AK163:AK170)</f>
        <v>3.4762499999999998</v>
      </c>
      <c r="AL171" s="116"/>
      <c r="AM171" s="177">
        <f>MEDIAN(AM163:AM170)</f>
        <v>4</v>
      </c>
      <c r="AN171" s="178"/>
    </row>
    <row r="172" spans="1:43" s="25" customFormat="1" ht="18.75" x14ac:dyDescent="0.25">
      <c r="A172" s="208"/>
      <c r="B172" s="208"/>
      <c r="C172" s="208"/>
      <c r="D172" s="208"/>
      <c r="E172" s="55"/>
      <c r="F172" s="56"/>
      <c r="G172" s="57"/>
      <c r="H172" s="57"/>
      <c r="I172" s="57"/>
      <c r="J172" s="57"/>
      <c r="K172" s="57"/>
      <c r="L172" s="57"/>
      <c r="M172" s="57"/>
      <c r="N172" s="57"/>
      <c r="O172" s="57"/>
      <c r="P172" s="57"/>
      <c r="Q172" s="57"/>
      <c r="R172" s="57"/>
      <c r="S172" s="57"/>
      <c r="T172" s="57"/>
      <c r="U172" s="57"/>
      <c r="V172" s="7"/>
      <c r="W172" s="7"/>
      <c r="X172" s="7"/>
      <c r="Y172" s="7"/>
      <c r="Z172" s="7"/>
      <c r="AA172" s="7"/>
      <c r="AB172" s="7"/>
      <c r="AC172" s="7"/>
      <c r="AD172" s="7"/>
      <c r="AE172" s="7"/>
      <c r="AF172" s="7"/>
      <c r="AG172" s="7"/>
      <c r="AH172" s="7"/>
      <c r="AI172" s="7"/>
      <c r="AJ172" s="7"/>
      <c r="AK172" s="7"/>
      <c r="AL172" s="7"/>
      <c r="AM172" s="182"/>
      <c r="AN172" s="182"/>
    </row>
    <row r="173" spans="1:43" s="25" customFormat="1" ht="19.5" thickBot="1" x14ac:dyDescent="0.3">
      <c r="A173" s="52"/>
      <c r="B173" s="53"/>
      <c r="C173" s="53"/>
      <c r="D173" s="54"/>
      <c r="E173" s="60"/>
      <c r="F173" s="56"/>
      <c r="G173" s="56"/>
      <c r="H173" s="56"/>
      <c r="I173" s="56"/>
      <c r="J173" s="56"/>
      <c r="K173" s="56"/>
      <c r="L173" s="56"/>
      <c r="M173" s="56"/>
      <c r="N173" s="56"/>
      <c r="O173" s="56"/>
      <c r="P173" s="56"/>
      <c r="Q173" s="56"/>
      <c r="R173" s="56"/>
      <c r="S173" s="56"/>
      <c r="T173" s="56"/>
      <c r="U173" s="56"/>
      <c r="V173" s="7"/>
      <c r="W173" s="7"/>
      <c r="X173" s="7"/>
      <c r="Y173" s="7"/>
      <c r="Z173" s="7"/>
      <c r="AA173" s="7"/>
      <c r="AB173" s="7"/>
      <c r="AC173" s="7"/>
      <c r="AD173" s="7"/>
      <c r="AE173" s="7"/>
      <c r="AF173" s="7"/>
      <c r="AG173" s="7"/>
      <c r="AH173" s="7"/>
      <c r="AI173" s="7"/>
      <c r="AJ173" s="7"/>
      <c r="AK173" s="7"/>
      <c r="AL173" s="7"/>
      <c r="AM173" s="182"/>
      <c r="AN173" s="182"/>
      <c r="AQ173" s="125"/>
    </row>
    <row r="174" spans="1:43" s="25" customFormat="1" ht="37.5" x14ac:dyDescent="0.25">
      <c r="A174" s="24"/>
      <c r="B174" s="204" t="s">
        <v>83</v>
      </c>
      <c r="C174" s="204"/>
      <c r="D174" s="204"/>
      <c r="E174" s="204"/>
      <c r="F174" s="204"/>
      <c r="G174" s="204"/>
      <c r="H174" s="204"/>
      <c r="I174" s="204"/>
      <c r="J174" s="204"/>
      <c r="K174" s="204"/>
      <c r="L174" s="204"/>
      <c r="M174" s="204"/>
      <c r="N174" s="204"/>
      <c r="O174" s="204"/>
      <c r="P174" s="204"/>
      <c r="Q174" s="204"/>
      <c r="R174" s="204"/>
      <c r="S174" s="204"/>
      <c r="T174" s="204"/>
      <c r="U174" s="205"/>
      <c r="V174" s="98">
        <v>1</v>
      </c>
      <c r="W174" s="98">
        <v>2</v>
      </c>
      <c r="X174" s="98">
        <v>3</v>
      </c>
      <c r="Y174" s="98">
        <v>4</v>
      </c>
      <c r="Z174" s="98">
        <v>5</v>
      </c>
      <c r="AA174" s="98" t="s">
        <v>140</v>
      </c>
      <c r="AB174" s="99" t="s">
        <v>141</v>
      </c>
      <c r="AC174" s="118">
        <v>1</v>
      </c>
      <c r="AD174" s="118">
        <v>2</v>
      </c>
      <c r="AE174" s="118">
        <v>3</v>
      </c>
      <c r="AF174" s="118">
        <v>4</v>
      </c>
      <c r="AG174" s="118">
        <v>5</v>
      </c>
      <c r="AH174" s="126" t="s">
        <v>140</v>
      </c>
      <c r="AI174" s="101" t="s">
        <v>142</v>
      </c>
      <c r="AJ174" s="102" t="s">
        <v>143</v>
      </c>
      <c r="AK174" s="103" t="s">
        <v>22</v>
      </c>
      <c r="AL174" s="27" t="s">
        <v>144</v>
      </c>
      <c r="AM174" s="175" t="s">
        <v>145</v>
      </c>
      <c r="AN174" s="175" t="s">
        <v>146</v>
      </c>
    </row>
    <row r="175" spans="1:43" s="33" customFormat="1" ht="22.5" customHeight="1" x14ac:dyDescent="0.25">
      <c r="A175" s="28">
        <v>43</v>
      </c>
      <c r="B175" s="198" t="s">
        <v>84</v>
      </c>
      <c r="C175" s="199"/>
      <c r="D175" s="199"/>
      <c r="E175" s="199"/>
      <c r="F175" s="199"/>
      <c r="G175" s="199"/>
      <c r="H175" s="199"/>
      <c r="I175" s="199"/>
      <c r="J175" s="199"/>
      <c r="K175" s="199"/>
      <c r="L175" s="199"/>
      <c r="M175" s="199"/>
      <c r="N175" s="199"/>
      <c r="O175" s="199"/>
      <c r="P175" s="199"/>
      <c r="Q175" s="199"/>
      <c r="R175" s="199"/>
      <c r="S175" s="199"/>
      <c r="T175" s="199"/>
      <c r="U175" s="199"/>
      <c r="V175" s="104">
        <f>+'Fuente de datos'!B45</f>
        <v>6</v>
      </c>
      <c r="W175" s="104">
        <f>+'Fuente de datos'!C45</f>
        <v>22</v>
      </c>
      <c r="X175" s="104">
        <f>+'Fuente de datos'!D45</f>
        <v>67</v>
      </c>
      <c r="Y175" s="104">
        <f>+'Fuente de datos'!E45</f>
        <v>136</v>
      </c>
      <c r="Z175" s="104">
        <f>+'Fuente de datos'!F45</f>
        <v>52</v>
      </c>
      <c r="AA175" s="104">
        <f>+'Fuente de datos'!G45</f>
        <v>2</v>
      </c>
      <c r="AB175" s="164">
        <f>SUM(V175:AA175)</f>
        <v>285</v>
      </c>
      <c r="AC175" s="29">
        <f t="shared" ref="AC175:AH175" si="31">V175/$AB175</f>
        <v>2.1052631578947368E-2</v>
      </c>
      <c r="AD175" s="29">
        <f t="shared" si="31"/>
        <v>7.7192982456140355E-2</v>
      </c>
      <c r="AE175" s="29">
        <f t="shared" si="31"/>
        <v>0.23508771929824562</v>
      </c>
      <c r="AF175" s="29">
        <f t="shared" si="31"/>
        <v>0.47719298245614034</v>
      </c>
      <c r="AG175" s="29">
        <f t="shared" si="31"/>
        <v>0.18245614035087721</v>
      </c>
      <c r="AH175" s="106">
        <f t="shared" si="31"/>
        <v>7.0175438596491229E-3</v>
      </c>
      <c r="AI175" s="107">
        <f>(V175+W175)/(V175+W175+X175+Y175+Z175)</f>
        <v>9.8939929328621903E-2</v>
      </c>
      <c r="AJ175" s="108">
        <f>(X175+Y175+Z175)/(V175+W175+X175+Y175+Z175)</f>
        <v>0.90106007067137805</v>
      </c>
      <c r="AK175" s="32">
        <f>+'Fuente de datos'!O45</f>
        <v>3.73</v>
      </c>
      <c r="AL175" s="32">
        <f>+'Fuente de datos'!P45</f>
        <v>0.92</v>
      </c>
      <c r="AM175" s="176">
        <f>+'Fuente de datos'!Q45</f>
        <v>4</v>
      </c>
      <c r="AN175" s="176">
        <f>+'Fuente de datos'!R45</f>
        <v>4</v>
      </c>
    </row>
    <row r="176" spans="1:43" s="33" customFormat="1" ht="18.75" x14ac:dyDescent="0.25">
      <c r="A176" s="62"/>
      <c r="B176" s="63"/>
      <c r="C176" s="63"/>
      <c r="D176" s="62"/>
      <c r="E176" s="64"/>
      <c r="F176" s="65"/>
      <c r="G176" s="66"/>
      <c r="H176" s="66"/>
      <c r="I176" s="66"/>
      <c r="J176" s="66"/>
      <c r="K176" s="66"/>
      <c r="L176" s="66"/>
      <c r="M176" s="66"/>
      <c r="N176" s="66"/>
      <c r="O176" s="66"/>
      <c r="P176" s="66"/>
      <c r="Q176" s="66"/>
      <c r="R176" s="66"/>
      <c r="S176" s="66"/>
      <c r="T176" s="66"/>
      <c r="U176" s="66"/>
      <c r="V176" s="71"/>
      <c r="W176" s="71"/>
      <c r="X176" s="71"/>
      <c r="Y176" s="71"/>
      <c r="Z176" s="71"/>
      <c r="AA176" s="127"/>
      <c r="AB176" s="127"/>
      <c r="AC176" s="128"/>
      <c r="AD176" s="128"/>
      <c r="AE176" s="128"/>
      <c r="AF176" s="128"/>
      <c r="AG176" s="128"/>
      <c r="AH176" s="129"/>
      <c r="AI176" s="130"/>
      <c r="AJ176" s="131"/>
      <c r="AK176" s="71"/>
      <c r="AL176" s="71"/>
      <c r="AM176" s="183"/>
      <c r="AN176" s="183"/>
    </row>
    <row r="177" spans="1:43" s="33" customFormat="1" ht="30.75" customHeight="1" x14ac:dyDescent="0.25">
      <c r="A177" s="28">
        <v>44</v>
      </c>
      <c r="B177" s="198" t="s">
        <v>149</v>
      </c>
      <c r="C177" s="199"/>
      <c r="D177" s="199"/>
      <c r="E177" s="199"/>
      <c r="F177" s="199"/>
      <c r="G177" s="199"/>
      <c r="H177" s="199"/>
      <c r="I177" s="199"/>
      <c r="J177" s="199"/>
      <c r="K177" s="199"/>
      <c r="L177" s="199"/>
      <c r="M177" s="199"/>
      <c r="N177" s="199"/>
      <c r="O177" s="199"/>
      <c r="P177" s="199"/>
      <c r="Q177" s="199"/>
      <c r="R177" s="199"/>
      <c r="S177" s="199"/>
      <c r="T177" s="199"/>
      <c r="U177" s="199"/>
      <c r="V177" s="104">
        <f>+'Fuente de datos'!B46</f>
        <v>22</v>
      </c>
      <c r="W177" s="104">
        <f>+'Fuente de datos'!C46</f>
        <v>35</v>
      </c>
      <c r="X177" s="104">
        <f>+'Fuente de datos'!D46</f>
        <v>70</v>
      </c>
      <c r="Y177" s="104">
        <f>+'Fuente de datos'!E46</f>
        <v>102</v>
      </c>
      <c r="Z177" s="104">
        <f>+'Fuente de datos'!F46</f>
        <v>52</v>
      </c>
      <c r="AA177" s="104">
        <f>+'Fuente de datos'!G46</f>
        <v>4</v>
      </c>
      <c r="AB177" s="164">
        <f>SUM(V177:AA177)</f>
        <v>285</v>
      </c>
      <c r="AC177" s="29">
        <f t="shared" ref="AC177:AH181" si="32">V177/$AB177</f>
        <v>7.7192982456140355E-2</v>
      </c>
      <c r="AD177" s="29">
        <f t="shared" si="32"/>
        <v>0.12280701754385964</v>
      </c>
      <c r="AE177" s="29">
        <f t="shared" si="32"/>
        <v>0.24561403508771928</v>
      </c>
      <c r="AF177" s="29">
        <f t="shared" si="32"/>
        <v>0.35789473684210527</v>
      </c>
      <c r="AG177" s="29">
        <f t="shared" si="32"/>
        <v>0.18245614035087721</v>
      </c>
      <c r="AH177" s="106">
        <f t="shared" si="32"/>
        <v>1.4035087719298246E-2</v>
      </c>
      <c r="AI177" s="107">
        <f>(V177+W177)/(V177+W177+X177+Y177+Z177)</f>
        <v>0.20284697508896798</v>
      </c>
      <c r="AJ177" s="108">
        <f>(X177+Y177+Z177)/(V177+W177+X177+Y177+Z177)</f>
        <v>0.79715302491103202</v>
      </c>
      <c r="AK177" s="32">
        <f>+'Fuente de datos'!O46</f>
        <v>3.45</v>
      </c>
      <c r="AL177" s="32">
        <f>+'Fuente de datos'!P46</f>
        <v>1.1599999999999999</v>
      </c>
      <c r="AM177" s="176">
        <f>+'Fuente de datos'!Q46</f>
        <v>4</v>
      </c>
      <c r="AN177" s="176">
        <f>+'Fuente de datos'!R46</f>
        <v>4</v>
      </c>
      <c r="AQ177" s="132"/>
    </row>
    <row r="178" spans="1:43" s="33" customFormat="1" ht="18" customHeight="1" x14ac:dyDescent="0.25">
      <c r="A178" s="28">
        <v>45</v>
      </c>
      <c r="B178" s="198" t="s">
        <v>150</v>
      </c>
      <c r="C178" s="199"/>
      <c r="D178" s="199"/>
      <c r="E178" s="199"/>
      <c r="F178" s="199"/>
      <c r="G178" s="199"/>
      <c r="H178" s="199"/>
      <c r="I178" s="199"/>
      <c r="J178" s="199"/>
      <c r="K178" s="199"/>
      <c r="L178" s="199"/>
      <c r="M178" s="199"/>
      <c r="N178" s="199"/>
      <c r="O178" s="199"/>
      <c r="P178" s="199"/>
      <c r="Q178" s="199"/>
      <c r="R178" s="199"/>
      <c r="S178" s="199"/>
      <c r="T178" s="199"/>
      <c r="U178" s="199"/>
      <c r="V178" s="104">
        <f>+'Fuente de datos'!B47</f>
        <v>8</v>
      </c>
      <c r="W178" s="104">
        <f>+'Fuente de datos'!C47</f>
        <v>9</v>
      </c>
      <c r="X178" s="104">
        <f>+'Fuente de datos'!D47</f>
        <v>30</v>
      </c>
      <c r="Y178" s="104">
        <f>+'Fuente de datos'!E47</f>
        <v>89</v>
      </c>
      <c r="Z178" s="104">
        <f>+'Fuente de datos'!F47</f>
        <v>147</v>
      </c>
      <c r="AA178" s="104">
        <f>+'Fuente de datos'!G47</f>
        <v>2</v>
      </c>
      <c r="AB178" s="164">
        <f>SUM(V178:AA178)</f>
        <v>285</v>
      </c>
      <c r="AC178" s="29">
        <f t="shared" si="32"/>
        <v>2.8070175438596492E-2</v>
      </c>
      <c r="AD178" s="29">
        <f t="shared" si="32"/>
        <v>3.1578947368421054E-2</v>
      </c>
      <c r="AE178" s="29">
        <f t="shared" si="32"/>
        <v>0.10526315789473684</v>
      </c>
      <c r="AF178" s="29">
        <f t="shared" si="32"/>
        <v>0.31228070175438599</v>
      </c>
      <c r="AG178" s="29">
        <f t="shared" si="32"/>
        <v>0.51578947368421058</v>
      </c>
      <c r="AH178" s="106">
        <f t="shared" si="32"/>
        <v>7.0175438596491229E-3</v>
      </c>
      <c r="AI178" s="107">
        <f>(V178+W178)/(V178+W178+X178+Y178+Z178)</f>
        <v>6.0070671378091869E-2</v>
      </c>
      <c r="AJ178" s="108">
        <f>(X178+Y178+Z178)/(V178+W178+X178+Y178+Z178)</f>
        <v>0.93992932862190814</v>
      </c>
      <c r="AK178" s="32">
        <f>+'Fuente de datos'!O47</f>
        <v>4.2699999999999996</v>
      </c>
      <c r="AL178" s="32">
        <f>+'Fuente de datos'!P47</f>
        <v>0.97</v>
      </c>
      <c r="AM178" s="176">
        <f>+'Fuente de datos'!Q47</f>
        <v>5</v>
      </c>
      <c r="AN178" s="176">
        <f>+'Fuente de datos'!R47</f>
        <v>5</v>
      </c>
    </row>
    <row r="179" spans="1:43" s="33" customFormat="1" ht="18" customHeight="1" x14ac:dyDescent="0.25">
      <c r="A179" s="28">
        <v>46</v>
      </c>
      <c r="B179" s="198" t="s">
        <v>151</v>
      </c>
      <c r="C179" s="199"/>
      <c r="D179" s="199"/>
      <c r="E179" s="199"/>
      <c r="F179" s="199"/>
      <c r="G179" s="199"/>
      <c r="H179" s="199"/>
      <c r="I179" s="199"/>
      <c r="J179" s="199"/>
      <c r="K179" s="199"/>
      <c r="L179" s="199"/>
      <c r="M179" s="199"/>
      <c r="N179" s="199"/>
      <c r="O179" s="199"/>
      <c r="P179" s="199"/>
      <c r="Q179" s="199"/>
      <c r="R179" s="199"/>
      <c r="S179" s="199"/>
      <c r="T179" s="199"/>
      <c r="U179" s="199"/>
      <c r="V179" s="104">
        <f>+'Fuente de datos'!B48</f>
        <v>6</v>
      </c>
      <c r="W179" s="104">
        <f>+'Fuente de datos'!C48</f>
        <v>6</v>
      </c>
      <c r="X179" s="104">
        <f>+'Fuente de datos'!D48</f>
        <v>18</v>
      </c>
      <c r="Y179" s="104">
        <f>+'Fuente de datos'!E48</f>
        <v>84</v>
      </c>
      <c r="Z179" s="104">
        <f>+'Fuente de datos'!F48</f>
        <v>170</v>
      </c>
      <c r="AA179" s="104">
        <f>+'Fuente de datos'!G48</f>
        <v>1</v>
      </c>
      <c r="AB179" s="164">
        <f>SUM(V179:AA179)</f>
        <v>285</v>
      </c>
      <c r="AC179" s="29">
        <f t="shared" si="32"/>
        <v>2.1052631578947368E-2</v>
      </c>
      <c r="AD179" s="29">
        <f t="shared" si="32"/>
        <v>2.1052631578947368E-2</v>
      </c>
      <c r="AE179" s="29">
        <f t="shared" si="32"/>
        <v>6.3157894736842107E-2</v>
      </c>
      <c r="AF179" s="29">
        <f t="shared" si="32"/>
        <v>0.29473684210526313</v>
      </c>
      <c r="AG179" s="29">
        <f t="shared" si="32"/>
        <v>0.59649122807017541</v>
      </c>
      <c r="AH179" s="106">
        <f t="shared" si="32"/>
        <v>3.5087719298245615E-3</v>
      </c>
      <c r="AI179" s="107">
        <f>(V179+W179)/(V179+W179+X179+Y179+Z179)</f>
        <v>4.2253521126760563E-2</v>
      </c>
      <c r="AJ179" s="108">
        <f>(X179+Y179+Z179)/(V179+W179+X179+Y179+Z179)</f>
        <v>0.95774647887323938</v>
      </c>
      <c r="AK179" s="32">
        <f>+'Fuente de datos'!O48</f>
        <v>4.43</v>
      </c>
      <c r="AL179" s="32">
        <f>+'Fuente de datos'!P48</f>
        <v>0.87</v>
      </c>
      <c r="AM179" s="176">
        <f>+'Fuente de datos'!Q48</f>
        <v>5</v>
      </c>
      <c r="AN179" s="176">
        <f>+'Fuente de datos'!R48</f>
        <v>5</v>
      </c>
    </row>
    <row r="180" spans="1:43" s="33" customFormat="1" ht="18" customHeight="1" x14ac:dyDescent="0.25">
      <c r="A180" s="28">
        <v>47</v>
      </c>
      <c r="B180" s="212" t="s">
        <v>88</v>
      </c>
      <c r="C180" s="212"/>
      <c r="D180" s="212"/>
      <c r="E180" s="212"/>
      <c r="F180" s="212"/>
      <c r="G180" s="212"/>
      <c r="H180" s="212"/>
      <c r="I180" s="212"/>
      <c r="J180" s="212"/>
      <c r="K180" s="212"/>
      <c r="L180" s="212"/>
      <c r="M180" s="212"/>
      <c r="N180" s="212"/>
      <c r="O180" s="212"/>
      <c r="P180" s="212"/>
      <c r="Q180" s="212"/>
      <c r="R180" s="212"/>
      <c r="S180" s="212"/>
      <c r="T180" s="212"/>
      <c r="U180" s="212"/>
      <c r="V180" s="104">
        <f>+'Fuente de datos'!B49</f>
        <v>14</v>
      </c>
      <c r="W180" s="104">
        <f>+'Fuente de datos'!C49</f>
        <v>16</v>
      </c>
      <c r="X180" s="104">
        <f>+'Fuente de datos'!D49</f>
        <v>40</v>
      </c>
      <c r="Y180" s="104">
        <f>+'Fuente de datos'!E49</f>
        <v>103</v>
      </c>
      <c r="Z180" s="104">
        <f>+'Fuente de datos'!F49</f>
        <v>86</v>
      </c>
      <c r="AA180" s="104">
        <f>+'Fuente de datos'!G49</f>
        <v>26</v>
      </c>
      <c r="AB180" s="164">
        <f>SUM(V180:AA180)</f>
        <v>285</v>
      </c>
      <c r="AC180" s="29">
        <f t="shared" si="32"/>
        <v>4.912280701754386E-2</v>
      </c>
      <c r="AD180" s="29">
        <f t="shared" si="32"/>
        <v>5.6140350877192984E-2</v>
      </c>
      <c r="AE180" s="29">
        <f t="shared" si="32"/>
        <v>0.14035087719298245</v>
      </c>
      <c r="AF180" s="29">
        <f t="shared" si="32"/>
        <v>0.36140350877192984</v>
      </c>
      <c r="AG180" s="29">
        <f t="shared" si="32"/>
        <v>0.30175438596491228</v>
      </c>
      <c r="AH180" s="106">
        <f t="shared" si="32"/>
        <v>9.1228070175438603E-2</v>
      </c>
      <c r="AI180" s="107">
        <f>(V180+W180)/(V180+W180+X180+Y180+Z180)</f>
        <v>0.11583011583011583</v>
      </c>
      <c r="AJ180" s="108">
        <f>(X180+Y180+Z180)/(V180+W180+X180+Y180+Z180)</f>
        <v>0.88416988416988418</v>
      </c>
      <c r="AK180" s="32">
        <f>+'Fuente de datos'!O49</f>
        <v>3.89</v>
      </c>
      <c r="AL180" s="32">
        <f>+'Fuente de datos'!P49</f>
        <v>1.1000000000000001</v>
      </c>
      <c r="AM180" s="176">
        <f>+'Fuente de datos'!Q49</f>
        <v>4</v>
      </c>
      <c r="AN180" s="176">
        <f>+'Fuente de datos'!R49</f>
        <v>4</v>
      </c>
    </row>
    <row r="181" spans="1:43" s="33" customFormat="1" ht="19.5" customHeight="1" thickBot="1" x14ac:dyDescent="0.3">
      <c r="A181" s="201" t="s">
        <v>89</v>
      </c>
      <c r="B181" s="202"/>
      <c r="C181" s="202"/>
      <c r="D181" s="202"/>
      <c r="E181" s="202"/>
      <c r="F181" s="202"/>
      <c r="G181" s="202"/>
      <c r="H181" s="202"/>
      <c r="I181" s="202"/>
      <c r="J181" s="202"/>
      <c r="K181" s="202"/>
      <c r="L181" s="202"/>
      <c r="M181" s="202"/>
      <c r="N181" s="202"/>
      <c r="O181" s="202"/>
      <c r="P181" s="202"/>
      <c r="Q181" s="202"/>
      <c r="R181" s="202"/>
      <c r="S181" s="202"/>
      <c r="T181" s="202"/>
      <c r="U181" s="203"/>
      <c r="V181" s="122">
        <f>SUM(V175:V180)</f>
        <v>56</v>
      </c>
      <c r="W181" s="122">
        <f t="shared" ref="W181:AB181" si="33">SUM(W175:W180)</f>
        <v>88</v>
      </c>
      <c r="X181" s="122">
        <f t="shared" si="33"/>
        <v>225</v>
      </c>
      <c r="Y181" s="122">
        <f t="shared" si="33"/>
        <v>514</v>
      </c>
      <c r="Z181" s="122">
        <f t="shared" si="33"/>
        <v>507</v>
      </c>
      <c r="AA181" s="122">
        <f t="shared" si="33"/>
        <v>35</v>
      </c>
      <c r="AB181" s="122">
        <f t="shared" si="33"/>
        <v>1425</v>
      </c>
      <c r="AC181" s="112">
        <f t="shared" si="32"/>
        <v>3.9298245614035089E-2</v>
      </c>
      <c r="AD181" s="112">
        <f t="shared" si="32"/>
        <v>6.1754385964912284E-2</v>
      </c>
      <c r="AE181" s="112">
        <f t="shared" si="32"/>
        <v>0.15789473684210525</v>
      </c>
      <c r="AF181" s="112">
        <f t="shared" si="32"/>
        <v>0.36070175438596491</v>
      </c>
      <c r="AG181" s="112">
        <f t="shared" si="32"/>
        <v>0.35578947368421054</v>
      </c>
      <c r="AH181" s="113">
        <f t="shared" si="32"/>
        <v>2.456140350877193E-2</v>
      </c>
      <c r="AI181" s="114">
        <f>(V181+W181)/(V181+W181+X181+Y181+Z181)</f>
        <v>0.10359712230215827</v>
      </c>
      <c r="AJ181" s="115">
        <f>(X181+Y181+Z181)/(V181+W181+X181+Y181+Z181)</f>
        <v>0.89640287769784177</v>
      </c>
      <c r="AK181" s="59">
        <f>AVERAGE(AK175,AK178:AK179)</f>
        <v>4.1433333333333335</v>
      </c>
      <c r="AL181" s="116"/>
      <c r="AM181" s="177">
        <f>MEDIAN(AM175,AM178:AM179)</f>
        <v>5</v>
      </c>
      <c r="AN181" s="178"/>
    </row>
    <row r="182" spans="1:43" s="25" customFormat="1" ht="19.5" thickBot="1" x14ac:dyDescent="0.3">
      <c r="A182" s="208"/>
      <c r="B182" s="208"/>
      <c r="C182" s="208"/>
      <c r="D182" s="208"/>
      <c r="V182" s="74"/>
      <c r="W182" s="74"/>
      <c r="X182" s="74"/>
      <c r="Y182" s="74"/>
      <c r="Z182" s="74"/>
      <c r="AA182" s="74"/>
      <c r="AB182" s="74"/>
      <c r="AC182" s="74"/>
      <c r="AD182" s="74"/>
      <c r="AE182" s="74"/>
      <c r="AF182" s="74"/>
      <c r="AG182" s="74"/>
      <c r="AH182" s="74"/>
      <c r="AI182" s="74"/>
      <c r="AJ182" s="74"/>
      <c r="AK182" s="74"/>
      <c r="AL182" s="74"/>
      <c r="AM182" s="184"/>
      <c r="AN182" s="184"/>
    </row>
    <row r="183" spans="1:43" s="25" customFormat="1" ht="37.5" x14ac:dyDescent="0.25">
      <c r="A183" s="24"/>
      <c r="B183" s="204" t="s">
        <v>90</v>
      </c>
      <c r="C183" s="204"/>
      <c r="D183" s="204"/>
      <c r="E183" s="204"/>
      <c r="F183" s="204"/>
      <c r="G183" s="204"/>
      <c r="H183" s="204"/>
      <c r="I183" s="204"/>
      <c r="J183" s="204"/>
      <c r="K183" s="204"/>
      <c r="L183" s="204"/>
      <c r="M183" s="204"/>
      <c r="N183" s="204"/>
      <c r="O183" s="204"/>
      <c r="P183" s="204"/>
      <c r="Q183" s="204"/>
      <c r="R183" s="204"/>
      <c r="S183" s="204"/>
      <c r="T183" s="204"/>
      <c r="U183" s="205"/>
      <c r="V183" s="98">
        <v>1</v>
      </c>
      <c r="W183" s="98">
        <v>2</v>
      </c>
      <c r="X183" s="98">
        <v>3</v>
      </c>
      <c r="Y183" s="98">
        <v>4</v>
      </c>
      <c r="Z183" s="98">
        <v>5</v>
      </c>
      <c r="AA183" s="98" t="s">
        <v>140</v>
      </c>
      <c r="AB183" s="121" t="s">
        <v>141</v>
      </c>
      <c r="AC183" s="98">
        <v>1</v>
      </c>
      <c r="AD183" s="98">
        <v>2</v>
      </c>
      <c r="AE183" s="98">
        <v>3</v>
      </c>
      <c r="AF183" s="98">
        <v>4</v>
      </c>
      <c r="AG183" s="98">
        <v>5</v>
      </c>
      <c r="AH183" s="100" t="s">
        <v>140</v>
      </c>
      <c r="AI183" s="101" t="s">
        <v>142</v>
      </c>
      <c r="AJ183" s="102" t="s">
        <v>143</v>
      </c>
      <c r="AK183" s="103" t="s">
        <v>22</v>
      </c>
      <c r="AL183" s="27" t="s">
        <v>144</v>
      </c>
      <c r="AM183" s="175" t="s">
        <v>145</v>
      </c>
      <c r="AN183" s="175" t="s">
        <v>146</v>
      </c>
    </row>
    <row r="184" spans="1:43" s="33" customFormat="1" ht="18" customHeight="1" x14ac:dyDescent="0.25">
      <c r="A184" s="28">
        <v>48</v>
      </c>
      <c r="B184" s="198" t="s">
        <v>91</v>
      </c>
      <c r="C184" s="199"/>
      <c r="D184" s="199"/>
      <c r="E184" s="199"/>
      <c r="F184" s="199"/>
      <c r="G184" s="199"/>
      <c r="H184" s="199"/>
      <c r="I184" s="199"/>
      <c r="J184" s="199"/>
      <c r="K184" s="199"/>
      <c r="L184" s="199"/>
      <c r="M184" s="199"/>
      <c r="N184" s="199"/>
      <c r="O184" s="199"/>
      <c r="P184" s="199"/>
      <c r="Q184" s="199"/>
      <c r="R184" s="199"/>
      <c r="S184" s="199"/>
      <c r="T184" s="199"/>
      <c r="U184" s="199"/>
      <c r="V184" s="104">
        <f>+'Fuente de datos'!B50</f>
        <v>16</v>
      </c>
      <c r="W184" s="104">
        <f>+'Fuente de datos'!C50</f>
        <v>21</v>
      </c>
      <c r="X184" s="104">
        <f>+'Fuente de datos'!D50</f>
        <v>47</v>
      </c>
      <c r="Y184" s="104">
        <f>+'Fuente de datos'!E50</f>
        <v>69</v>
      </c>
      <c r="Z184" s="104">
        <f>+'Fuente de datos'!F50</f>
        <v>50</v>
      </c>
      <c r="AA184" s="104">
        <f>+'Fuente de datos'!G50</f>
        <v>30</v>
      </c>
      <c r="AB184" s="164">
        <f t="shared" ref="AB184:AB194" si="34">SUM(V184:AA184)</f>
        <v>233</v>
      </c>
      <c r="AC184" s="29">
        <f t="shared" ref="AC184:AH195" si="35">V184/$AB184</f>
        <v>6.8669527896995708E-2</v>
      </c>
      <c r="AD184" s="29">
        <f t="shared" si="35"/>
        <v>9.012875536480687E-2</v>
      </c>
      <c r="AE184" s="29">
        <f t="shared" si="35"/>
        <v>0.20171673819742489</v>
      </c>
      <c r="AF184" s="29">
        <f t="shared" si="35"/>
        <v>0.29613733905579398</v>
      </c>
      <c r="AG184" s="29">
        <f t="shared" si="35"/>
        <v>0.21459227467811159</v>
      </c>
      <c r="AH184" s="106">
        <f t="shared" si="35"/>
        <v>0.12875536480686695</v>
      </c>
      <c r="AI184" s="107">
        <f t="shared" ref="AI184:AI195" si="36">(V184+W184)/(V184+W184+X184+Y184+Z184)</f>
        <v>0.18226600985221675</v>
      </c>
      <c r="AJ184" s="108">
        <f>(X184+Y184+Z184)/(V184+W184+X184+Y184+Z184)</f>
        <v>0.81773399014778325</v>
      </c>
      <c r="AK184" s="32">
        <f>+'Fuente de datos'!O50</f>
        <v>3.57</v>
      </c>
      <c r="AL184" s="32">
        <f>+'Fuente de datos'!P50</f>
        <v>1.19</v>
      </c>
      <c r="AM184" s="176">
        <f>+'Fuente de datos'!Q50</f>
        <v>4</v>
      </c>
      <c r="AN184" s="176">
        <f>+'Fuente de datos'!R50</f>
        <v>4</v>
      </c>
      <c r="AO184" s="134"/>
    </row>
    <row r="185" spans="1:43" s="33" customFormat="1" ht="18" customHeight="1" x14ac:dyDescent="0.25">
      <c r="A185" s="28">
        <v>49</v>
      </c>
      <c r="B185" s="198" t="s">
        <v>92</v>
      </c>
      <c r="C185" s="199"/>
      <c r="D185" s="199"/>
      <c r="E185" s="199"/>
      <c r="F185" s="199"/>
      <c r="G185" s="199"/>
      <c r="H185" s="199"/>
      <c r="I185" s="199"/>
      <c r="J185" s="199"/>
      <c r="K185" s="199"/>
      <c r="L185" s="199"/>
      <c r="M185" s="199"/>
      <c r="N185" s="199"/>
      <c r="O185" s="199"/>
      <c r="P185" s="199"/>
      <c r="Q185" s="199"/>
      <c r="R185" s="199"/>
      <c r="S185" s="199"/>
      <c r="T185" s="199"/>
      <c r="U185" s="199"/>
      <c r="V185" s="104">
        <f>+'Fuente de datos'!B51</f>
        <v>16</v>
      </c>
      <c r="W185" s="104">
        <f>+'Fuente de datos'!C51</f>
        <v>19</v>
      </c>
      <c r="X185" s="104">
        <f>+'Fuente de datos'!D51</f>
        <v>39</v>
      </c>
      <c r="Y185" s="104">
        <f>+'Fuente de datos'!E51</f>
        <v>77</v>
      </c>
      <c r="Z185" s="104">
        <f>+'Fuente de datos'!F51</f>
        <v>53</v>
      </c>
      <c r="AA185" s="104">
        <f>+'Fuente de datos'!G51</f>
        <v>29</v>
      </c>
      <c r="AB185" s="164">
        <f t="shared" si="34"/>
        <v>233</v>
      </c>
      <c r="AC185" s="29">
        <f t="shared" si="35"/>
        <v>6.8669527896995708E-2</v>
      </c>
      <c r="AD185" s="29">
        <f t="shared" si="35"/>
        <v>8.15450643776824E-2</v>
      </c>
      <c r="AE185" s="29">
        <f t="shared" si="35"/>
        <v>0.16738197424892703</v>
      </c>
      <c r="AF185" s="29">
        <f t="shared" si="35"/>
        <v>0.33047210300429186</v>
      </c>
      <c r="AG185" s="29">
        <f t="shared" si="35"/>
        <v>0.22746781115879827</v>
      </c>
      <c r="AH185" s="106">
        <f t="shared" si="35"/>
        <v>0.12446351931330472</v>
      </c>
      <c r="AI185" s="107">
        <f t="shared" si="36"/>
        <v>0.17156862745098039</v>
      </c>
      <c r="AJ185" s="108">
        <f t="shared" ref="AJ185:AJ195" si="37">(X185+Y185+Z185)/(V185+W185+X185+Y185+Z185)</f>
        <v>0.82843137254901966</v>
      </c>
      <c r="AK185" s="32">
        <f>+'Fuente de datos'!O51</f>
        <v>3.65</v>
      </c>
      <c r="AL185" s="32">
        <f>+'Fuente de datos'!P51</f>
        <v>1.19</v>
      </c>
      <c r="AM185" s="176">
        <f>+'Fuente de datos'!Q51</f>
        <v>4</v>
      </c>
      <c r="AN185" s="176">
        <f>+'Fuente de datos'!R51</f>
        <v>4</v>
      </c>
      <c r="AO185" s="134"/>
    </row>
    <row r="186" spans="1:43" s="33" customFormat="1" ht="18" customHeight="1" x14ac:dyDescent="0.25">
      <c r="A186" s="28">
        <v>50</v>
      </c>
      <c r="B186" s="198" t="s">
        <v>93</v>
      </c>
      <c r="C186" s="199"/>
      <c r="D186" s="199"/>
      <c r="E186" s="199"/>
      <c r="F186" s="199"/>
      <c r="G186" s="199"/>
      <c r="H186" s="199"/>
      <c r="I186" s="199"/>
      <c r="J186" s="199"/>
      <c r="K186" s="199"/>
      <c r="L186" s="199"/>
      <c r="M186" s="199"/>
      <c r="N186" s="199"/>
      <c r="O186" s="199"/>
      <c r="P186" s="199"/>
      <c r="Q186" s="199"/>
      <c r="R186" s="199"/>
      <c r="S186" s="199"/>
      <c r="T186" s="199"/>
      <c r="U186" s="199"/>
      <c r="V186" s="104">
        <f>+'Fuente de datos'!B52</f>
        <v>21</v>
      </c>
      <c r="W186" s="104">
        <f>+'Fuente de datos'!C52</f>
        <v>18</v>
      </c>
      <c r="X186" s="104">
        <f>+'Fuente de datos'!D52</f>
        <v>50</v>
      </c>
      <c r="Y186" s="104">
        <f>+'Fuente de datos'!E52</f>
        <v>73</v>
      </c>
      <c r="Z186" s="104">
        <f>+'Fuente de datos'!F52</f>
        <v>53</v>
      </c>
      <c r="AA186" s="104">
        <f>+'Fuente de datos'!G52</f>
        <v>18</v>
      </c>
      <c r="AB186" s="164">
        <f t="shared" si="34"/>
        <v>233</v>
      </c>
      <c r="AC186" s="29">
        <f t="shared" si="35"/>
        <v>9.012875536480687E-2</v>
      </c>
      <c r="AD186" s="29">
        <f t="shared" si="35"/>
        <v>7.7253218884120178E-2</v>
      </c>
      <c r="AE186" s="29">
        <f t="shared" si="35"/>
        <v>0.21459227467811159</v>
      </c>
      <c r="AF186" s="29">
        <f t="shared" si="35"/>
        <v>0.31330472103004292</v>
      </c>
      <c r="AG186" s="29">
        <f t="shared" si="35"/>
        <v>0.22746781115879827</v>
      </c>
      <c r="AH186" s="106">
        <f t="shared" si="35"/>
        <v>7.7253218884120178E-2</v>
      </c>
      <c r="AI186" s="107">
        <f t="shared" si="36"/>
        <v>0.18139534883720931</v>
      </c>
      <c r="AJ186" s="108">
        <f t="shared" si="37"/>
        <v>0.81860465116279069</v>
      </c>
      <c r="AK186" s="32">
        <f>+'Fuente de datos'!O52</f>
        <v>3.55</v>
      </c>
      <c r="AL186" s="32">
        <f>+'Fuente de datos'!P52</f>
        <v>1.23</v>
      </c>
      <c r="AM186" s="176">
        <f>+'Fuente de datos'!Q52</f>
        <v>4</v>
      </c>
      <c r="AN186" s="176">
        <f>+'Fuente de datos'!R52</f>
        <v>4</v>
      </c>
      <c r="AO186" s="134"/>
    </row>
    <row r="187" spans="1:43" s="33" customFormat="1" ht="18" customHeight="1" x14ac:dyDescent="0.25">
      <c r="A187" s="28">
        <v>51</v>
      </c>
      <c r="B187" s="198" t="s">
        <v>94</v>
      </c>
      <c r="C187" s="199"/>
      <c r="D187" s="199"/>
      <c r="E187" s="199"/>
      <c r="F187" s="199"/>
      <c r="G187" s="199"/>
      <c r="H187" s="199"/>
      <c r="I187" s="199"/>
      <c r="J187" s="199"/>
      <c r="K187" s="199"/>
      <c r="L187" s="199"/>
      <c r="M187" s="199"/>
      <c r="N187" s="199"/>
      <c r="O187" s="199"/>
      <c r="P187" s="199"/>
      <c r="Q187" s="199"/>
      <c r="R187" s="199"/>
      <c r="S187" s="199"/>
      <c r="T187" s="199"/>
      <c r="U187" s="199"/>
      <c r="V187" s="104">
        <f>+'Fuente de datos'!B53</f>
        <v>17</v>
      </c>
      <c r="W187" s="104">
        <f>+'Fuente de datos'!C53</f>
        <v>18</v>
      </c>
      <c r="X187" s="104">
        <f>+'Fuente de datos'!D53</f>
        <v>38</v>
      </c>
      <c r="Y187" s="104">
        <f>+'Fuente de datos'!E53</f>
        <v>76</v>
      </c>
      <c r="Z187" s="104">
        <f>+'Fuente de datos'!F53</f>
        <v>68</v>
      </c>
      <c r="AA187" s="104">
        <f>+'Fuente de datos'!G53</f>
        <v>16</v>
      </c>
      <c r="AB187" s="164">
        <f t="shared" si="34"/>
        <v>233</v>
      </c>
      <c r="AC187" s="29">
        <f t="shared" si="35"/>
        <v>7.2961373390557943E-2</v>
      </c>
      <c r="AD187" s="29">
        <f t="shared" si="35"/>
        <v>7.7253218884120178E-2</v>
      </c>
      <c r="AE187" s="29">
        <f t="shared" si="35"/>
        <v>0.1630901287553648</v>
      </c>
      <c r="AF187" s="29">
        <f t="shared" si="35"/>
        <v>0.3261802575107296</v>
      </c>
      <c r="AG187" s="29">
        <f t="shared" si="35"/>
        <v>0.29184549356223177</v>
      </c>
      <c r="AH187" s="106">
        <f t="shared" si="35"/>
        <v>6.8669527896995708E-2</v>
      </c>
      <c r="AI187" s="107">
        <f t="shared" si="36"/>
        <v>0.16129032258064516</v>
      </c>
      <c r="AJ187" s="108">
        <f t="shared" si="37"/>
        <v>0.83870967741935487</v>
      </c>
      <c r="AK187" s="32">
        <f>+'Fuente de datos'!O53</f>
        <v>3.74</v>
      </c>
      <c r="AL187" s="32">
        <f>+'Fuente de datos'!P53</f>
        <v>1.21</v>
      </c>
      <c r="AM187" s="176">
        <f>+'Fuente de datos'!Q53</f>
        <v>4</v>
      </c>
      <c r="AN187" s="176">
        <f>+'Fuente de datos'!R53</f>
        <v>4</v>
      </c>
      <c r="AO187" s="134"/>
    </row>
    <row r="188" spans="1:43" s="33" customFormat="1" ht="18" customHeight="1" x14ac:dyDescent="0.25">
      <c r="A188" s="28">
        <v>52</v>
      </c>
      <c r="B188" s="198" t="s">
        <v>95</v>
      </c>
      <c r="C188" s="199"/>
      <c r="D188" s="199"/>
      <c r="E188" s="199"/>
      <c r="F188" s="199"/>
      <c r="G188" s="199"/>
      <c r="H188" s="199"/>
      <c r="I188" s="199"/>
      <c r="J188" s="199"/>
      <c r="K188" s="199"/>
      <c r="L188" s="199"/>
      <c r="M188" s="199"/>
      <c r="N188" s="199"/>
      <c r="O188" s="199"/>
      <c r="P188" s="199"/>
      <c r="Q188" s="199"/>
      <c r="R188" s="199"/>
      <c r="S188" s="199"/>
      <c r="T188" s="199"/>
      <c r="U188" s="199"/>
      <c r="V188" s="104">
        <f>+'Fuente de datos'!B54</f>
        <v>16</v>
      </c>
      <c r="W188" s="104">
        <f>+'Fuente de datos'!C54</f>
        <v>18</v>
      </c>
      <c r="X188" s="104">
        <f>+'Fuente de datos'!D54</f>
        <v>39</v>
      </c>
      <c r="Y188" s="104">
        <f>+'Fuente de datos'!E54</f>
        <v>74</v>
      </c>
      <c r="Z188" s="104">
        <f>+'Fuente de datos'!F54</f>
        <v>67</v>
      </c>
      <c r="AA188" s="104">
        <f>+'Fuente de datos'!G54</f>
        <v>19</v>
      </c>
      <c r="AB188" s="164">
        <f t="shared" si="34"/>
        <v>233</v>
      </c>
      <c r="AC188" s="29">
        <f t="shared" si="35"/>
        <v>6.8669527896995708E-2</v>
      </c>
      <c r="AD188" s="29">
        <f t="shared" si="35"/>
        <v>7.7253218884120178E-2</v>
      </c>
      <c r="AE188" s="29">
        <f t="shared" si="35"/>
        <v>0.16738197424892703</v>
      </c>
      <c r="AF188" s="29">
        <f t="shared" si="35"/>
        <v>0.31759656652360513</v>
      </c>
      <c r="AG188" s="29">
        <f t="shared" si="35"/>
        <v>0.28755364806866951</v>
      </c>
      <c r="AH188" s="106">
        <f t="shared" si="35"/>
        <v>8.15450643776824E-2</v>
      </c>
      <c r="AI188" s="107">
        <f t="shared" si="36"/>
        <v>0.15887850467289719</v>
      </c>
      <c r="AJ188" s="108">
        <f t="shared" si="37"/>
        <v>0.84112149532710279</v>
      </c>
      <c r="AK188" s="32">
        <f>+'Fuente de datos'!O54</f>
        <v>3.74</v>
      </c>
      <c r="AL188" s="32">
        <f>+'Fuente de datos'!P54</f>
        <v>1.2</v>
      </c>
      <c r="AM188" s="176">
        <f>+'Fuente de datos'!Q54</f>
        <v>4</v>
      </c>
      <c r="AN188" s="176">
        <f>+'Fuente de datos'!R54</f>
        <v>4</v>
      </c>
      <c r="AO188" s="134"/>
    </row>
    <row r="189" spans="1:43" s="33" customFormat="1" ht="18" customHeight="1" x14ac:dyDescent="0.25">
      <c r="A189" s="28">
        <v>53</v>
      </c>
      <c r="B189" s="198" t="s">
        <v>96</v>
      </c>
      <c r="C189" s="199"/>
      <c r="D189" s="199"/>
      <c r="E189" s="199"/>
      <c r="F189" s="199"/>
      <c r="G189" s="199"/>
      <c r="H189" s="199"/>
      <c r="I189" s="199"/>
      <c r="J189" s="199"/>
      <c r="K189" s="199"/>
      <c r="L189" s="199"/>
      <c r="M189" s="199"/>
      <c r="N189" s="199"/>
      <c r="O189" s="199"/>
      <c r="P189" s="199"/>
      <c r="Q189" s="199"/>
      <c r="R189" s="199"/>
      <c r="S189" s="199"/>
      <c r="T189" s="199"/>
      <c r="U189" s="199"/>
      <c r="V189" s="104">
        <f>+'Fuente de datos'!B55</f>
        <v>17</v>
      </c>
      <c r="W189" s="104">
        <f>+'Fuente de datos'!C55</f>
        <v>21</v>
      </c>
      <c r="X189" s="104">
        <f>+'Fuente de datos'!D55</f>
        <v>49</v>
      </c>
      <c r="Y189" s="104">
        <f>+'Fuente de datos'!E55</f>
        <v>66</v>
      </c>
      <c r="Z189" s="104">
        <f>+'Fuente de datos'!F55</f>
        <v>57</v>
      </c>
      <c r="AA189" s="104">
        <f>+'Fuente de datos'!G55</f>
        <v>23</v>
      </c>
      <c r="AB189" s="164">
        <f t="shared" si="34"/>
        <v>233</v>
      </c>
      <c r="AC189" s="29">
        <f t="shared" si="35"/>
        <v>7.2961373390557943E-2</v>
      </c>
      <c r="AD189" s="29">
        <f t="shared" si="35"/>
        <v>9.012875536480687E-2</v>
      </c>
      <c r="AE189" s="29">
        <f t="shared" si="35"/>
        <v>0.21030042918454936</v>
      </c>
      <c r="AF189" s="29">
        <f t="shared" si="35"/>
        <v>0.2832618025751073</v>
      </c>
      <c r="AG189" s="29">
        <f t="shared" si="35"/>
        <v>0.24463519313304721</v>
      </c>
      <c r="AH189" s="106">
        <f t="shared" si="35"/>
        <v>9.8712446351931327E-2</v>
      </c>
      <c r="AI189" s="107">
        <f t="shared" si="36"/>
        <v>0.18095238095238095</v>
      </c>
      <c r="AJ189" s="108">
        <f t="shared" si="37"/>
        <v>0.81904761904761902</v>
      </c>
      <c r="AK189" s="32">
        <f>+'Fuente de datos'!O55</f>
        <v>3.6</v>
      </c>
      <c r="AL189" s="32">
        <f>+'Fuente de datos'!P55</f>
        <v>1.22</v>
      </c>
      <c r="AM189" s="176">
        <f>+'Fuente de datos'!Q55</f>
        <v>4</v>
      </c>
      <c r="AN189" s="176">
        <f>+'Fuente de datos'!R55</f>
        <v>4</v>
      </c>
      <c r="AO189" s="134"/>
    </row>
    <row r="190" spans="1:43" s="33" customFormat="1" ht="18" customHeight="1" x14ac:dyDescent="0.25">
      <c r="A190" s="28">
        <v>54</v>
      </c>
      <c r="B190" s="198" t="s">
        <v>97</v>
      </c>
      <c r="C190" s="199"/>
      <c r="D190" s="199"/>
      <c r="E190" s="199"/>
      <c r="F190" s="199"/>
      <c r="G190" s="199"/>
      <c r="H190" s="199"/>
      <c r="I190" s="199"/>
      <c r="J190" s="199"/>
      <c r="K190" s="199"/>
      <c r="L190" s="199"/>
      <c r="M190" s="199"/>
      <c r="N190" s="199"/>
      <c r="O190" s="199"/>
      <c r="P190" s="199"/>
      <c r="Q190" s="199"/>
      <c r="R190" s="199"/>
      <c r="S190" s="199"/>
      <c r="T190" s="199"/>
      <c r="U190" s="199"/>
      <c r="V190" s="104">
        <f>+'Fuente de datos'!B56</f>
        <v>17</v>
      </c>
      <c r="W190" s="104">
        <f>+'Fuente de datos'!C56</f>
        <v>20</v>
      </c>
      <c r="X190" s="104">
        <f>+'Fuente de datos'!D56</f>
        <v>48</v>
      </c>
      <c r="Y190" s="104">
        <f>+'Fuente de datos'!E56</f>
        <v>74</v>
      </c>
      <c r="Z190" s="104">
        <f>+'Fuente de datos'!F56</f>
        <v>55</v>
      </c>
      <c r="AA190" s="104">
        <f>+'Fuente de datos'!G56</f>
        <v>19</v>
      </c>
      <c r="AB190" s="164">
        <f t="shared" si="34"/>
        <v>233</v>
      </c>
      <c r="AC190" s="29">
        <f t="shared" si="35"/>
        <v>7.2961373390557943E-2</v>
      </c>
      <c r="AD190" s="29">
        <f t="shared" si="35"/>
        <v>8.5836909871244635E-2</v>
      </c>
      <c r="AE190" s="29">
        <f t="shared" si="35"/>
        <v>0.20600858369098712</v>
      </c>
      <c r="AF190" s="29">
        <f t="shared" si="35"/>
        <v>0.31759656652360513</v>
      </c>
      <c r="AG190" s="29">
        <f t="shared" si="35"/>
        <v>0.23605150214592274</v>
      </c>
      <c r="AH190" s="106">
        <f t="shared" si="35"/>
        <v>8.15450643776824E-2</v>
      </c>
      <c r="AI190" s="107">
        <f t="shared" si="36"/>
        <v>0.17289719626168223</v>
      </c>
      <c r="AJ190" s="108">
        <f t="shared" si="37"/>
        <v>0.82710280373831779</v>
      </c>
      <c r="AK190" s="32">
        <f>+'Fuente de datos'!O56</f>
        <v>3.61</v>
      </c>
      <c r="AL190" s="32">
        <f>+'Fuente de datos'!P56</f>
        <v>1.19</v>
      </c>
      <c r="AM190" s="176">
        <f>+'Fuente de datos'!Q56</f>
        <v>4</v>
      </c>
      <c r="AN190" s="176">
        <f>+'Fuente de datos'!R56</f>
        <v>4</v>
      </c>
      <c r="AO190" s="134"/>
    </row>
    <row r="191" spans="1:43" s="33" customFormat="1" ht="18" customHeight="1" x14ac:dyDescent="0.25">
      <c r="A191" s="28">
        <v>55</v>
      </c>
      <c r="B191" s="198" t="s">
        <v>98</v>
      </c>
      <c r="C191" s="199"/>
      <c r="D191" s="199"/>
      <c r="E191" s="199"/>
      <c r="F191" s="199"/>
      <c r="G191" s="199"/>
      <c r="H191" s="199"/>
      <c r="I191" s="199"/>
      <c r="J191" s="199"/>
      <c r="K191" s="199"/>
      <c r="L191" s="199"/>
      <c r="M191" s="199"/>
      <c r="N191" s="199"/>
      <c r="O191" s="199"/>
      <c r="P191" s="199"/>
      <c r="Q191" s="199"/>
      <c r="R191" s="199"/>
      <c r="S191" s="199"/>
      <c r="T191" s="199"/>
      <c r="U191" s="199"/>
      <c r="V191" s="104">
        <f>+'Fuente de datos'!B57</f>
        <v>20</v>
      </c>
      <c r="W191" s="104">
        <f>+'Fuente de datos'!C57</f>
        <v>20</v>
      </c>
      <c r="X191" s="104">
        <f>+'Fuente de datos'!D57</f>
        <v>43</v>
      </c>
      <c r="Y191" s="104">
        <f>+'Fuente de datos'!E57</f>
        <v>78</v>
      </c>
      <c r="Z191" s="104">
        <f>+'Fuente de datos'!F57</f>
        <v>51</v>
      </c>
      <c r="AA191" s="104">
        <f>+'Fuente de datos'!G57</f>
        <v>21</v>
      </c>
      <c r="AB191" s="164">
        <f t="shared" si="34"/>
        <v>233</v>
      </c>
      <c r="AC191" s="29">
        <f t="shared" si="35"/>
        <v>8.5836909871244635E-2</v>
      </c>
      <c r="AD191" s="29">
        <f t="shared" si="35"/>
        <v>8.5836909871244635E-2</v>
      </c>
      <c r="AE191" s="29">
        <f t="shared" si="35"/>
        <v>0.18454935622317598</v>
      </c>
      <c r="AF191" s="29">
        <f t="shared" si="35"/>
        <v>0.33476394849785407</v>
      </c>
      <c r="AG191" s="29">
        <f t="shared" si="35"/>
        <v>0.21888412017167383</v>
      </c>
      <c r="AH191" s="106">
        <f t="shared" si="35"/>
        <v>9.012875536480687E-2</v>
      </c>
      <c r="AI191" s="107">
        <f t="shared" si="36"/>
        <v>0.18867924528301888</v>
      </c>
      <c r="AJ191" s="108">
        <f t="shared" si="37"/>
        <v>0.81132075471698117</v>
      </c>
      <c r="AK191" s="32">
        <f>+'Fuente de datos'!O57</f>
        <v>3.57</v>
      </c>
      <c r="AL191" s="32">
        <f>+'Fuente de datos'!P57</f>
        <v>1.22</v>
      </c>
      <c r="AM191" s="176">
        <f>+'Fuente de datos'!Q57</f>
        <v>4</v>
      </c>
      <c r="AN191" s="176">
        <f>+'Fuente de datos'!R57</f>
        <v>4</v>
      </c>
      <c r="AO191" s="134"/>
    </row>
    <row r="192" spans="1:43" s="33" customFormat="1" ht="18" customHeight="1" x14ac:dyDescent="0.25">
      <c r="A192" s="28">
        <v>56</v>
      </c>
      <c r="B192" s="198" t="s">
        <v>99</v>
      </c>
      <c r="C192" s="199"/>
      <c r="D192" s="199"/>
      <c r="E192" s="199"/>
      <c r="F192" s="199"/>
      <c r="G192" s="199"/>
      <c r="H192" s="199"/>
      <c r="I192" s="199"/>
      <c r="J192" s="199"/>
      <c r="K192" s="199"/>
      <c r="L192" s="199"/>
      <c r="M192" s="199"/>
      <c r="N192" s="199"/>
      <c r="O192" s="199"/>
      <c r="P192" s="199"/>
      <c r="Q192" s="199"/>
      <c r="R192" s="199"/>
      <c r="S192" s="199"/>
      <c r="T192" s="199"/>
      <c r="U192" s="199"/>
      <c r="V192" s="104">
        <f>+'Fuente de datos'!B58</f>
        <v>21</v>
      </c>
      <c r="W192" s="104">
        <f>+'Fuente de datos'!C58</f>
        <v>17</v>
      </c>
      <c r="X192" s="104">
        <f>+'Fuente de datos'!D58</f>
        <v>48</v>
      </c>
      <c r="Y192" s="104">
        <f>+'Fuente de datos'!E58</f>
        <v>72</v>
      </c>
      <c r="Z192" s="104">
        <f>+'Fuente de datos'!F58</f>
        <v>56</v>
      </c>
      <c r="AA192" s="104">
        <f>+'Fuente de datos'!G58</f>
        <v>19</v>
      </c>
      <c r="AB192" s="164">
        <f t="shared" si="34"/>
        <v>233</v>
      </c>
      <c r="AC192" s="29">
        <f t="shared" si="35"/>
        <v>9.012875536480687E-2</v>
      </c>
      <c r="AD192" s="29">
        <f t="shared" si="35"/>
        <v>7.2961373390557943E-2</v>
      </c>
      <c r="AE192" s="29">
        <f t="shared" si="35"/>
        <v>0.20600858369098712</v>
      </c>
      <c r="AF192" s="29">
        <f t="shared" si="35"/>
        <v>0.30901287553648071</v>
      </c>
      <c r="AG192" s="29">
        <f t="shared" si="35"/>
        <v>0.24034334763948498</v>
      </c>
      <c r="AH192" s="106">
        <f t="shared" si="35"/>
        <v>8.15450643776824E-2</v>
      </c>
      <c r="AI192" s="107">
        <f t="shared" si="36"/>
        <v>0.17757009345794392</v>
      </c>
      <c r="AJ192" s="108">
        <f t="shared" si="37"/>
        <v>0.82242990654205606</v>
      </c>
      <c r="AK192" s="32">
        <f>+'Fuente de datos'!O58</f>
        <v>3.58</v>
      </c>
      <c r="AL192" s="32">
        <f>+'Fuente de datos'!P58</f>
        <v>1.23</v>
      </c>
      <c r="AM192" s="176">
        <f>+'Fuente de datos'!Q58</f>
        <v>4</v>
      </c>
      <c r="AN192" s="176">
        <f>+'Fuente de datos'!R58</f>
        <v>4</v>
      </c>
      <c r="AO192" s="134"/>
    </row>
    <row r="193" spans="1:41" s="33" customFormat="1" ht="18" customHeight="1" x14ac:dyDescent="0.25">
      <c r="A193" s="76">
        <v>57</v>
      </c>
      <c r="B193" s="198" t="s">
        <v>100</v>
      </c>
      <c r="C193" s="199"/>
      <c r="D193" s="199"/>
      <c r="E193" s="199"/>
      <c r="F193" s="199"/>
      <c r="G193" s="199"/>
      <c r="H193" s="199"/>
      <c r="I193" s="199"/>
      <c r="J193" s="199"/>
      <c r="K193" s="199"/>
      <c r="L193" s="199"/>
      <c r="M193" s="199"/>
      <c r="N193" s="199"/>
      <c r="O193" s="199"/>
      <c r="P193" s="199"/>
      <c r="Q193" s="199"/>
      <c r="R193" s="199"/>
      <c r="S193" s="199"/>
      <c r="T193" s="199"/>
      <c r="U193" s="199"/>
      <c r="V193" s="104">
        <f>+'Fuente de datos'!B59</f>
        <v>26</v>
      </c>
      <c r="W193" s="104">
        <f>+'Fuente de datos'!C59</f>
        <v>19</v>
      </c>
      <c r="X193" s="104">
        <f>+'Fuente de datos'!D59</f>
        <v>48</v>
      </c>
      <c r="Y193" s="104">
        <f>+'Fuente de datos'!E59</f>
        <v>68</v>
      </c>
      <c r="Z193" s="104">
        <f>+'Fuente de datos'!F59</f>
        <v>51</v>
      </c>
      <c r="AA193" s="104">
        <f>+'Fuente de datos'!G59</f>
        <v>21</v>
      </c>
      <c r="AB193" s="164">
        <f t="shared" si="34"/>
        <v>233</v>
      </c>
      <c r="AC193" s="29">
        <f t="shared" si="35"/>
        <v>0.11158798283261803</v>
      </c>
      <c r="AD193" s="29">
        <f t="shared" si="35"/>
        <v>8.15450643776824E-2</v>
      </c>
      <c r="AE193" s="29">
        <f t="shared" si="35"/>
        <v>0.20600858369098712</v>
      </c>
      <c r="AF193" s="29">
        <f t="shared" si="35"/>
        <v>0.29184549356223177</v>
      </c>
      <c r="AG193" s="29">
        <f t="shared" si="35"/>
        <v>0.21888412017167383</v>
      </c>
      <c r="AH193" s="106">
        <f t="shared" si="35"/>
        <v>9.012875536480687E-2</v>
      </c>
      <c r="AI193" s="107">
        <f t="shared" si="36"/>
        <v>0.21226415094339623</v>
      </c>
      <c r="AJ193" s="108">
        <f t="shared" si="37"/>
        <v>0.78773584905660377</v>
      </c>
      <c r="AK193" s="32">
        <f>+'Fuente de datos'!O59</f>
        <v>3.47</v>
      </c>
      <c r="AL193" s="32">
        <f>+'Fuente de datos'!P59</f>
        <v>1.29</v>
      </c>
      <c r="AM193" s="176">
        <f>+'Fuente de datos'!Q59</f>
        <v>4</v>
      </c>
      <c r="AN193" s="176">
        <f>+'Fuente de datos'!R59</f>
        <v>4</v>
      </c>
      <c r="AO193" s="134"/>
    </row>
    <row r="194" spans="1:41" s="33" customFormat="1" ht="18" customHeight="1" x14ac:dyDescent="0.25">
      <c r="A194" s="28">
        <v>58</v>
      </c>
      <c r="B194" s="198" t="s">
        <v>101</v>
      </c>
      <c r="C194" s="199"/>
      <c r="D194" s="199"/>
      <c r="E194" s="199"/>
      <c r="F194" s="199"/>
      <c r="G194" s="199"/>
      <c r="H194" s="199"/>
      <c r="I194" s="199"/>
      <c r="J194" s="199"/>
      <c r="K194" s="199"/>
      <c r="L194" s="199"/>
      <c r="M194" s="199"/>
      <c r="N194" s="199"/>
      <c r="O194" s="199"/>
      <c r="P194" s="199"/>
      <c r="Q194" s="199"/>
      <c r="R194" s="199"/>
      <c r="S194" s="199"/>
      <c r="T194" s="199"/>
      <c r="U194" s="199"/>
      <c r="V194" s="104">
        <f>+'Fuente de datos'!B60</f>
        <v>18</v>
      </c>
      <c r="W194" s="104">
        <f>+'Fuente de datos'!C60</f>
        <v>13</v>
      </c>
      <c r="X194" s="104">
        <f>+'Fuente de datos'!D60</f>
        <v>43</v>
      </c>
      <c r="Y194" s="104">
        <f>+'Fuente de datos'!E60</f>
        <v>74</v>
      </c>
      <c r="Z194" s="104">
        <f>+'Fuente de datos'!F60</f>
        <v>55</v>
      </c>
      <c r="AA194" s="104">
        <f>+'Fuente de datos'!G60</f>
        <v>30</v>
      </c>
      <c r="AB194" s="164">
        <f t="shared" si="34"/>
        <v>233</v>
      </c>
      <c r="AC194" s="29">
        <f t="shared" si="35"/>
        <v>7.7253218884120178E-2</v>
      </c>
      <c r="AD194" s="29">
        <f t="shared" si="35"/>
        <v>5.5793991416309016E-2</v>
      </c>
      <c r="AE194" s="29">
        <f t="shared" si="35"/>
        <v>0.18454935622317598</v>
      </c>
      <c r="AF194" s="29">
        <f t="shared" si="35"/>
        <v>0.31759656652360513</v>
      </c>
      <c r="AG194" s="29">
        <f t="shared" si="35"/>
        <v>0.23605150214592274</v>
      </c>
      <c r="AH194" s="106">
        <f t="shared" si="35"/>
        <v>0.12875536480686695</v>
      </c>
      <c r="AI194" s="107">
        <f t="shared" si="36"/>
        <v>0.15270935960591134</v>
      </c>
      <c r="AJ194" s="108">
        <f t="shared" si="37"/>
        <v>0.84729064039408863</v>
      </c>
      <c r="AK194" s="32">
        <f>+'Fuente de datos'!O60</f>
        <v>3.67</v>
      </c>
      <c r="AL194" s="32">
        <f>+'Fuente de datos'!P60</f>
        <v>1.2</v>
      </c>
      <c r="AM194" s="176">
        <f>+'Fuente de datos'!Q60</f>
        <v>4</v>
      </c>
      <c r="AN194" s="176">
        <f>+'Fuente de datos'!R60</f>
        <v>4</v>
      </c>
      <c r="AO194" s="134"/>
    </row>
    <row r="195" spans="1:41" s="33" customFormat="1" ht="19.5" customHeight="1" thickBot="1" x14ac:dyDescent="0.3">
      <c r="A195" s="201" t="s">
        <v>102</v>
      </c>
      <c r="B195" s="210"/>
      <c r="C195" s="210"/>
      <c r="D195" s="210"/>
      <c r="E195" s="210"/>
      <c r="F195" s="210"/>
      <c r="G195" s="210"/>
      <c r="H195" s="210"/>
      <c r="I195" s="210"/>
      <c r="J195" s="210"/>
      <c r="K195" s="210"/>
      <c r="L195" s="210"/>
      <c r="M195" s="210"/>
      <c r="N195" s="210"/>
      <c r="O195" s="210"/>
      <c r="P195" s="210"/>
      <c r="Q195" s="210"/>
      <c r="R195" s="210"/>
      <c r="S195" s="210"/>
      <c r="T195" s="210"/>
      <c r="U195" s="211"/>
      <c r="V195" s="111">
        <f t="shared" ref="V195:AB195" si="38">SUM(V184:V194)</f>
        <v>205</v>
      </c>
      <c r="W195" s="111">
        <f t="shared" si="38"/>
        <v>204</v>
      </c>
      <c r="X195" s="111">
        <f t="shared" si="38"/>
        <v>492</v>
      </c>
      <c r="Y195" s="111">
        <f t="shared" si="38"/>
        <v>801</v>
      </c>
      <c r="Z195" s="111">
        <f t="shared" si="38"/>
        <v>616</v>
      </c>
      <c r="AA195" s="111">
        <f t="shared" si="38"/>
        <v>245</v>
      </c>
      <c r="AB195" s="123">
        <f t="shared" si="38"/>
        <v>2563</v>
      </c>
      <c r="AC195" s="112">
        <f t="shared" si="35"/>
        <v>7.9984393289114317E-2</v>
      </c>
      <c r="AD195" s="112">
        <f t="shared" si="35"/>
        <v>7.9594225516972303E-2</v>
      </c>
      <c r="AE195" s="112">
        <f t="shared" si="35"/>
        <v>0.19196254389387438</v>
      </c>
      <c r="AF195" s="112">
        <f t="shared" si="35"/>
        <v>0.31252438548575889</v>
      </c>
      <c r="AG195" s="112">
        <f t="shared" si="35"/>
        <v>0.24034334763948498</v>
      </c>
      <c r="AH195" s="113">
        <f t="shared" si="35"/>
        <v>9.5591104174795161E-2</v>
      </c>
      <c r="AI195" s="114">
        <f t="shared" si="36"/>
        <v>0.17644521138912855</v>
      </c>
      <c r="AJ195" s="115">
        <f t="shared" si="37"/>
        <v>0.82355478861087139</v>
      </c>
      <c r="AK195" s="59">
        <f>AVERAGE(AK184:AK194)</f>
        <v>3.6136363636363638</v>
      </c>
      <c r="AL195" s="116"/>
      <c r="AM195" s="177">
        <f>MEDIAN(AM184:AM194)</f>
        <v>4</v>
      </c>
      <c r="AN195" s="178"/>
    </row>
    <row r="196" spans="1:41" s="25" customFormat="1" ht="19.5" thickBot="1" x14ac:dyDescent="0.3">
      <c r="A196" s="208"/>
      <c r="B196" s="208"/>
      <c r="C196" s="208"/>
      <c r="D196" s="208"/>
      <c r="V196" s="74"/>
      <c r="W196" s="74"/>
      <c r="X196" s="74"/>
      <c r="Y196" s="74"/>
      <c r="Z196" s="74"/>
      <c r="AA196" s="74"/>
      <c r="AB196" s="74"/>
      <c r="AC196" s="74"/>
      <c r="AD196" s="74"/>
      <c r="AE196" s="74"/>
      <c r="AF196" s="74"/>
      <c r="AG196" s="74"/>
      <c r="AH196" s="74"/>
      <c r="AI196" s="74"/>
      <c r="AJ196" s="74"/>
      <c r="AK196" s="74"/>
      <c r="AL196" s="74"/>
      <c r="AM196" s="184"/>
      <c r="AN196" s="184"/>
    </row>
    <row r="197" spans="1:41" s="25" customFormat="1" ht="37.5" x14ac:dyDescent="0.25">
      <c r="A197" s="24"/>
      <c r="B197" s="204" t="s">
        <v>103</v>
      </c>
      <c r="C197" s="204"/>
      <c r="D197" s="204"/>
      <c r="E197" s="204"/>
      <c r="F197" s="204"/>
      <c r="G197" s="204"/>
      <c r="H197" s="204"/>
      <c r="I197" s="204"/>
      <c r="J197" s="204"/>
      <c r="K197" s="204"/>
      <c r="L197" s="204"/>
      <c r="M197" s="204"/>
      <c r="N197" s="204"/>
      <c r="O197" s="204"/>
      <c r="P197" s="204"/>
      <c r="Q197" s="204"/>
      <c r="R197" s="204"/>
      <c r="S197" s="204"/>
      <c r="T197" s="204"/>
      <c r="U197" s="205"/>
      <c r="V197" s="98">
        <v>1</v>
      </c>
      <c r="W197" s="98">
        <v>2</v>
      </c>
      <c r="X197" s="98">
        <v>3</v>
      </c>
      <c r="Y197" s="98">
        <v>4</v>
      </c>
      <c r="Z197" s="98">
        <v>5</v>
      </c>
      <c r="AA197" s="98" t="s">
        <v>140</v>
      </c>
      <c r="AB197" s="121" t="s">
        <v>141</v>
      </c>
      <c r="AC197" s="98">
        <v>1</v>
      </c>
      <c r="AD197" s="98">
        <v>2</v>
      </c>
      <c r="AE197" s="98">
        <v>3</v>
      </c>
      <c r="AF197" s="98">
        <v>4</v>
      </c>
      <c r="AG197" s="98">
        <v>5</v>
      </c>
      <c r="AH197" s="100" t="s">
        <v>140</v>
      </c>
      <c r="AI197" s="101" t="s">
        <v>142</v>
      </c>
      <c r="AJ197" s="102" t="s">
        <v>143</v>
      </c>
      <c r="AK197" s="103" t="s">
        <v>22</v>
      </c>
      <c r="AL197" s="27" t="s">
        <v>144</v>
      </c>
      <c r="AM197" s="175" t="s">
        <v>145</v>
      </c>
      <c r="AN197" s="175" t="s">
        <v>146</v>
      </c>
    </row>
    <row r="198" spans="1:41" s="33" customFormat="1" ht="18.75" x14ac:dyDescent="0.25">
      <c r="A198" s="28">
        <v>59</v>
      </c>
      <c r="B198" s="198" t="s">
        <v>104</v>
      </c>
      <c r="C198" s="199"/>
      <c r="D198" s="199"/>
      <c r="E198" s="199"/>
      <c r="F198" s="199"/>
      <c r="G198" s="199"/>
      <c r="H198" s="199"/>
      <c r="I198" s="199"/>
      <c r="J198" s="199"/>
      <c r="K198" s="199"/>
      <c r="L198" s="199"/>
      <c r="M198" s="199"/>
      <c r="N198" s="199"/>
      <c r="O198" s="199"/>
      <c r="P198" s="199"/>
      <c r="Q198" s="199"/>
      <c r="R198" s="199"/>
      <c r="S198" s="199"/>
      <c r="T198" s="199"/>
      <c r="U198" s="199"/>
      <c r="V198" s="104">
        <f>+'Fuente de datos'!B61</f>
        <v>2</v>
      </c>
      <c r="W198" s="104">
        <f>+'Fuente de datos'!C61</f>
        <v>6</v>
      </c>
      <c r="X198" s="104">
        <f>+'Fuente de datos'!D61</f>
        <v>11</v>
      </c>
      <c r="Y198" s="104">
        <f>+'Fuente de datos'!E61</f>
        <v>11</v>
      </c>
      <c r="Z198" s="104">
        <f>+'Fuente de datos'!F61</f>
        <v>8</v>
      </c>
      <c r="AA198" s="104">
        <f>+'Fuente de datos'!G61</f>
        <v>2</v>
      </c>
      <c r="AB198" s="164">
        <f>SUM(V198:AA198)</f>
        <v>40</v>
      </c>
      <c r="AC198" s="29">
        <f t="shared" ref="AC198:AH203" si="39">V198/$AB198</f>
        <v>0.05</v>
      </c>
      <c r="AD198" s="29">
        <f t="shared" si="39"/>
        <v>0.15</v>
      </c>
      <c r="AE198" s="29">
        <f t="shared" si="39"/>
        <v>0.27500000000000002</v>
      </c>
      <c r="AF198" s="29">
        <f t="shared" si="39"/>
        <v>0.27500000000000002</v>
      </c>
      <c r="AG198" s="29">
        <f t="shared" si="39"/>
        <v>0.2</v>
      </c>
      <c r="AH198" s="106">
        <f t="shared" si="39"/>
        <v>0.05</v>
      </c>
      <c r="AI198" s="107">
        <f t="shared" ref="AI198:AI203" si="40">(V198+W198)/(V198+W198+X198+Y198+Z198)</f>
        <v>0.21052631578947367</v>
      </c>
      <c r="AJ198" s="108">
        <f t="shared" ref="AJ198:AJ203" si="41">(X198+Y198+Z198)/(V198+W198+X198+Y198+Z198)</f>
        <v>0.78947368421052633</v>
      </c>
      <c r="AK198" s="32">
        <f>+'Fuente de datos'!O61</f>
        <v>3.45</v>
      </c>
      <c r="AL198" s="32">
        <f>+'Fuente de datos'!P61</f>
        <v>1.1599999999999999</v>
      </c>
      <c r="AM198" s="176">
        <f>+'Fuente de datos'!Q61</f>
        <v>4</v>
      </c>
      <c r="AN198" s="176" t="str">
        <f>+'Fuente de datos'!R61</f>
        <v>3a</v>
      </c>
    </row>
    <row r="199" spans="1:41" s="33" customFormat="1" ht="18.75" x14ac:dyDescent="0.25">
      <c r="A199" s="28">
        <v>60</v>
      </c>
      <c r="B199" s="198" t="s">
        <v>105</v>
      </c>
      <c r="C199" s="199"/>
      <c r="D199" s="199"/>
      <c r="E199" s="199"/>
      <c r="F199" s="199"/>
      <c r="G199" s="199"/>
      <c r="H199" s="199"/>
      <c r="I199" s="199"/>
      <c r="J199" s="199"/>
      <c r="K199" s="199"/>
      <c r="L199" s="199"/>
      <c r="M199" s="199"/>
      <c r="N199" s="199"/>
      <c r="O199" s="199"/>
      <c r="P199" s="199"/>
      <c r="Q199" s="199"/>
      <c r="R199" s="199"/>
      <c r="S199" s="199"/>
      <c r="T199" s="199"/>
      <c r="U199" s="199"/>
      <c r="V199" s="104">
        <f>+'Fuente de datos'!B62</f>
        <v>2</v>
      </c>
      <c r="W199" s="104">
        <f>+'Fuente de datos'!C62</f>
        <v>2</v>
      </c>
      <c r="X199" s="104">
        <f>+'Fuente de datos'!D62</f>
        <v>11</v>
      </c>
      <c r="Y199" s="104">
        <f>+'Fuente de datos'!E62</f>
        <v>11</v>
      </c>
      <c r="Z199" s="104">
        <f>+'Fuente de datos'!F62</f>
        <v>6</v>
      </c>
      <c r="AA199" s="104">
        <f>+'Fuente de datos'!G62</f>
        <v>8</v>
      </c>
      <c r="AB199" s="164">
        <f>SUM(V199:AA199)</f>
        <v>40</v>
      </c>
      <c r="AC199" s="29">
        <f t="shared" si="39"/>
        <v>0.05</v>
      </c>
      <c r="AD199" s="29">
        <f t="shared" si="39"/>
        <v>0.05</v>
      </c>
      <c r="AE199" s="29">
        <f t="shared" si="39"/>
        <v>0.27500000000000002</v>
      </c>
      <c r="AF199" s="29">
        <f t="shared" si="39"/>
        <v>0.27500000000000002</v>
      </c>
      <c r="AG199" s="29">
        <f t="shared" si="39"/>
        <v>0.15</v>
      </c>
      <c r="AH199" s="106">
        <f t="shared" si="39"/>
        <v>0.2</v>
      </c>
      <c r="AI199" s="107">
        <f t="shared" si="40"/>
        <v>0.125</v>
      </c>
      <c r="AJ199" s="108">
        <f t="shared" si="41"/>
        <v>0.875</v>
      </c>
      <c r="AK199" s="32">
        <f>+'Fuente de datos'!O62</f>
        <v>3.53</v>
      </c>
      <c r="AL199" s="32">
        <f>+'Fuente de datos'!P62</f>
        <v>1.08</v>
      </c>
      <c r="AM199" s="176">
        <f>+'Fuente de datos'!Q62</f>
        <v>4</v>
      </c>
      <c r="AN199" s="176" t="str">
        <f>+'Fuente de datos'!R62</f>
        <v>3a</v>
      </c>
    </row>
    <row r="200" spans="1:41" s="33" customFormat="1" ht="18.75" x14ac:dyDescent="0.25">
      <c r="A200" s="28">
        <v>61</v>
      </c>
      <c r="B200" s="198" t="s">
        <v>106</v>
      </c>
      <c r="C200" s="199"/>
      <c r="D200" s="199"/>
      <c r="E200" s="199"/>
      <c r="F200" s="199"/>
      <c r="G200" s="199"/>
      <c r="H200" s="199"/>
      <c r="I200" s="199"/>
      <c r="J200" s="199"/>
      <c r="K200" s="199"/>
      <c r="L200" s="199"/>
      <c r="M200" s="199"/>
      <c r="N200" s="199"/>
      <c r="O200" s="199"/>
      <c r="P200" s="199"/>
      <c r="Q200" s="199"/>
      <c r="R200" s="199"/>
      <c r="S200" s="199"/>
      <c r="T200" s="199"/>
      <c r="U200" s="199"/>
      <c r="V200" s="104">
        <f>+'Fuente de datos'!B63</f>
        <v>2</v>
      </c>
      <c r="W200" s="104">
        <f>+'Fuente de datos'!C63</f>
        <v>5</v>
      </c>
      <c r="X200" s="104">
        <f>+'Fuente de datos'!D63</f>
        <v>8</v>
      </c>
      <c r="Y200" s="104">
        <f>+'Fuente de datos'!E63</f>
        <v>15</v>
      </c>
      <c r="Z200" s="104">
        <f>+'Fuente de datos'!F63</f>
        <v>4</v>
      </c>
      <c r="AA200" s="104">
        <f>+'Fuente de datos'!G63</f>
        <v>6</v>
      </c>
      <c r="AB200" s="164">
        <f>SUM(V200:AA200)</f>
        <v>40</v>
      </c>
      <c r="AC200" s="29">
        <f t="shared" si="39"/>
        <v>0.05</v>
      </c>
      <c r="AD200" s="29">
        <f t="shared" si="39"/>
        <v>0.125</v>
      </c>
      <c r="AE200" s="29">
        <f t="shared" si="39"/>
        <v>0.2</v>
      </c>
      <c r="AF200" s="29">
        <f t="shared" si="39"/>
        <v>0.375</v>
      </c>
      <c r="AG200" s="29">
        <f t="shared" si="39"/>
        <v>0.1</v>
      </c>
      <c r="AH200" s="106">
        <f t="shared" si="39"/>
        <v>0.15</v>
      </c>
      <c r="AI200" s="107">
        <f t="shared" si="40"/>
        <v>0.20588235294117646</v>
      </c>
      <c r="AJ200" s="108">
        <f t="shared" si="41"/>
        <v>0.79411764705882348</v>
      </c>
      <c r="AK200" s="32">
        <f>+'Fuente de datos'!O63</f>
        <v>3.41</v>
      </c>
      <c r="AL200" s="32">
        <f>+'Fuente de datos'!P63</f>
        <v>1.08</v>
      </c>
      <c r="AM200" s="176">
        <f>+'Fuente de datos'!Q63</f>
        <v>4</v>
      </c>
      <c r="AN200" s="176">
        <f>+'Fuente de datos'!R63</f>
        <v>4</v>
      </c>
    </row>
    <row r="201" spans="1:41" s="33" customFormat="1" ht="18.75" x14ac:dyDescent="0.25">
      <c r="A201" s="28">
        <v>62</v>
      </c>
      <c r="B201" s="198" t="s">
        <v>107</v>
      </c>
      <c r="C201" s="199"/>
      <c r="D201" s="199"/>
      <c r="E201" s="199"/>
      <c r="F201" s="199"/>
      <c r="G201" s="199"/>
      <c r="H201" s="199"/>
      <c r="I201" s="199"/>
      <c r="J201" s="199"/>
      <c r="K201" s="199"/>
      <c r="L201" s="199"/>
      <c r="M201" s="199"/>
      <c r="N201" s="199"/>
      <c r="O201" s="199"/>
      <c r="P201" s="199"/>
      <c r="Q201" s="199"/>
      <c r="R201" s="199"/>
      <c r="S201" s="199"/>
      <c r="T201" s="199"/>
      <c r="U201" s="199"/>
      <c r="V201" s="104">
        <f>+'Fuente de datos'!B64</f>
        <v>3</v>
      </c>
      <c r="W201" s="104">
        <f>+'Fuente de datos'!C64</f>
        <v>2</v>
      </c>
      <c r="X201" s="104">
        <f>+'Fuente de datos'!D64</f>
        <v>11</v>
      </c>
      <c r="Y201" s="104">
        <f>+'Fuente de datos'!E64</f>
        <v>14</v>
      </c>
      <c r="Z201" s="104">
        <f>+'Fuente de datos'!F64</f>
        <v>4</v>
      </c>
      <c r="AA201" s="104">
        <f>+'Fuente de datos'!G64</f>
        <v>6</v>
      </c>
      <c r="AB201" s="164">
        <f>SUM(V201:AA201)</f>
        <v>40</v>
      </c>
      <c r="AC201" s="29">
        <f t="shared" si="39"/>
        <v>7.4999999999999997E-2</v>
      </c>
      <c r="AD201" s="29">
        <f t="shared" si="39"/>
        <v>0.05</v>
      </c>
      <c r="AE201" s="29">
        <f t="shared" si="39"/>
        <v>0.27500000000000002</v>
      </c>
      <c r="AF201" s="29">
        <f t="shared" si="39"/>
        <v>0.35</v>
      </c>
      <c r="AG201" s="29">
        <f t="shared" si="39"/>
        <v>0.1</v>
      </c>
      <c r="AH201" s="106">
        <f t="shared" si="39"/>
        <v>0.15</v>
      </c>
      <c r="AI201" s="107">
        <f t="shared" si="40"/>
        <v>0.14705882352941177</v>
      </c>
      <c r="AJ201" s="108">
        <f t="shared" si="41"/>
        <v>0.8529411764705882</v>
      </c>
      <c r="AK201" s="32">
        <f>+'Fuente de datos'!O64</f>
        <v>3.41</v>
      </c>
      <c r="AL201" s="32">
        <f>+'Fuente de datos'!P64</f>
        <v>1.08</v>
      </c>
      <c r="AM201" s="176">
        <f>+'Fuente de datos'!Q64</f>
        <v>4</v>
      </c>
      <c r="AN201" s="176">
        <f>+'Fuente de datos'!R64</f>
        <v>4</v>
      </c>
    </row>
    <row r="202" spans="1:41" s="33" customFormat="1" ht="30.75" customHeight="1" x14ac:dyDescent="0.25">
      <c r="A202" s="28">
        <v>63</v>
      </c>
      <c r="B202" s="198" t="s">
        <v>109</v>
      </c>
      <c r="C202" s="199"/>
      <c r="D202" s="199"/>
      <c r="E202" s="199"/>
      <c r="F202" s="199"/>
      <c r="G202" s="199"/>
      <c r="H202" s="199"/>
      <c r="I202" s="199"/>
      <c r="J202" s="199"/>
      <c r="K202" s="199"/>
      <c r="L202" s="199"/>
      <c r="M202" s="199"/>
      <c r="N202" s="199"/>
      <c r="O202" s="199"/>
      <c r="P202" s="199"/>
      <c r="Q202" s="199"/>
      <c r="R202" s="199"/>
      <c r="S202" s="199"/>
      <c r="T202" s="199"/>
      <c r="U202" s="199"/>
      <c r="V202" s="104">
        <f>+'Fuente de datos'!B65</f>
        <v>2</v>
      </c>
      <c r="W202" s="104">
        <f>+'Fuente de datos'!C65</f>
        <v>2</v>
      </c>
      <c r="X202" s="104">
        <f>+'Fuente de datos'!D65</f>
        <v>10</v>
      </c>
      <c r="Y202" s="104">
        <f>+'Fuente de datos'!E65</f>
        <v>15</v>
      </c>
      <c r="Z202" s="104">
        <f>+'Fuente de datos'!F65</f>
        <v>5</v>
      </c>
      <c r="AA202" s="104">
        <f>+'Fuente de datos'!G65</f>
        <v>6</v>
      </c>
      <c r="AB202" s="164">
        <f>SUM(V202:AA202)</f>
        <v>40</v>
      </c>
      <c r="AC202" s="29">
        <f t="shared" si="39"/>
        <v>0.05</v>
      </c>
      <c r="AD202" s="29">
        <f t="shared" si="39"/>
        <v>0.05</v>
      </c>
      <c r="AE202" s="29">
        <f t="shared" si="39"/>
        <v>0.25</v>
      </c>
      <c r="AF202" s="29">
        <f t="shared" si="39"/>
        <v>0.375</v>
      </c>
      <c r="AG202" s="29">
        <f t="shared" si="39"/>
        <v>0.125</v>
      </c>
      <c r="AH202" s="106">
        <f t="shared" si="39"/>
        <v>0.15</v>
      </c>
      <c r="AI202" s="107">
        <f t="shared" si="40"/>
        <v>0.11764705882352941</v>
      </c>
      <c r="AJ202" s="108">
        <f t="shared" si="41"/>
        <v>0.88235294117647056</v>
      </c>
      <c r="AK202" s="32">
        <f>+'Fuente de datos'!O65</f>
        <v>3.56</v>
      </c>
      <c r="AL202" s="32">
        <f>+'Fuente de datos'!P65</f>
        <v>1.02</v>
      </c>
      <c r="AM202" s="176">
        <f>+'Fuente de datos'!Q65</f>
        <v>4</v>
      </c>
      <c r="AN202" s="176">
        <f>+'Fuente de datos'!R65</f>
        <v>4</v>
      </c>
    </row>
    <row r="203" spans="1:41" s="33" customFormat="1" ht="18.75" customHeight="1" thickBot="1" x14ac:dyDescent="0.3">
      <c r="A203" s="201" t="s">
        <v>110</v>
      </c>
      <c r="B203" s="202"/>
      <c r="C203" s="202"/>
      <c r="D203" s="202"/>
      <c r="E203" s="202"/>
      <c r="F203" s="202"/>
      <c r="G203" s="202"/>
      <c r="H203" s="202"/>
      <c r="I203" s="202"/>
      <c r="J203" s="202"/>
      <c r="K203" s="202"/>
      <c r="L203" s="202"/>
      <c r="M203" s="202"/>
      <c r="N203" s="202"/>
      <c r="O203" s="202"/>
      <c r="P203" s="202"/>
      <c r="Q203" s="202"/>
      <c r="R203" s="202"/>
      <c r="S203" s="202"/>
      <c r="T203" s="202"/>
      <c r="U203" s="203"/>
      <c r="V203" s="111">
        <f t="shared" ref="V203:AB203" si="42">SUM(V198:V202)</f>
        <v>11</v>
      </c>
      <c r="W203" s="111">
        <f t="shared" si="42"/>
        <v>17</v>
      </c>
      <c r="X203" s="111">
        <f t="shared" si="42"/>
        <v>51</v>
      </c>
      <c r="Y203" s="111">
        <f t="shared" si="42"/>
        <v>66</v>
      </c>
      <c r="Z203" s="111">
        <f t="shared" si="42"/>
        <v>27</v>
      </c>
      <c r="AA203" s="111">
        <f t="shared" si="42"/>
        <v>28</v>
      </c>
      <c r="AB203" s="123">
        <f t="shared" si="42"/>
        <v>200</v>
      </c>
      <c r="AC203" s="112">
        <f t="shared" si="39"/>
        <v>5.5E-2</v>
      </c>
      <c r="AD203" s="112">
        <f t="shared" si="39"/>
        <v>8.5000000000000006E-2</v>
      </c>
      <c r="AE203" s="112">
        <f t="shared" si="39"/>
        <v>0.255</v>
      </c>
      <c r="AF203" s="112">
        <f t="shared" si="39"/>
        <v>0.33</v>
      </c>
      <c r="AG203" s="112">
        <f t="shared" si="39"/>
        <v>0.13500000000000001</v>
      </c>
      <c r="AH203" s="113">
        <f t="shared" si="39"/>
        <v>0.14000000000000001</v>
      </c>
      <c r="AI203" s="114">
        <f t="shared" si="40"/>
        <v>0.16279069767441862</v>
      </c>
      <c r="AJ203" s="115">
        <f t="shared" si="41"/>
        <v>0.83720930232558144</v>
      </c>
      <c r="AK203" s="59">
        <f>AVERAGE(AK198:AK202)</f>
        <v>3.472</v>
      </c>
      <c r="AL203" s="116"/>
      <c r="AM203" s="177">
        <f>MEDIAN(AM198:AM202)</f>
        <v>4</v>
      </c>
      <c r="AN203" s="178"/>
    </row>
    <row r="204" spans="1:41" s="72" customFormat="1" ht="19.5" thickBot="1" x14ac:dyDescent="0.3">
      <c r="A204" s="208"/>
      <c r="B204" s="208"/>
      <c r="C204" s="208"/>
      <c r="D204" s="208"/>
      <c r="E204" s="83"/>
      <c r="F204" s="83"/>
      <c r="G204" s="83"/>
      <c r="H204" s="83"/>
      <c r="I204" s="83"/>
      <c r="J204" s="83"/>
      <c r="K204" s="83"/>
      <c r="L204" s="83"/>
      <c r="M204" s="83"/>
      <c r="N204" s="83"/>
      <c r="O204" s="83"/>
      <c r="P204" s="83"/>
      <c r="Q204" s="83"/>
      <c r="R204" s="83"/>
      <c r="S204" s="83"/>
      <c r="T204" s="83"/>
      <c r="U204" s="83"/>
      <c r="V204" s="94"/>
      <c r="W204" s="94"/>
      <c r="X204" s="94"/>
      <c r="Y204" s="94"/>
      <c r="Z204" s="94"/>
      <c r="AA204" s="94"/>
      <c r="AB204" s="94"/>
      <c r="AC204" s="135"/>
      <c r="AD204" s="135"/>
      <c r="AE204" s="135"/>
      <c r="AF204" s="135"/>
      <c r="AG204" s="135"/>
      <c r="AH204" s="135"/>
      <c r="AI204" s="84"/>
      <c r="AJ204" s="84"/>
      <c r="AK204" s="85"/>
      <c r="AL204" s="85"/>
      <c r="AM204" s="185"/>
      <c r="AN204" s="185"/>
    </row>
    <row r="205" spans="1:41" s="25" customFormat="1" ht="37.5" x14ac:dyDescent="0.25">
      <c r="A205" s="24"/>
      <c r="B205" s="209" t="s">
        <v>152</v>
      </c>
      <c r="C205" s="209"/>
      <c r="D205" s="209"/>
      <c r="E205" s="209"/>
      <c r="F205" s="209"/>
      <c r="G205" s="209"/>
      <c r="H205" s="209"/>
      <c r="I205" s="209"/>
      <c r="J205" s="209"/>
      <c r="K205" s="209"/>
      <c r="L205" s="209"/>
      <c r="M205" s="209"/>
      <c r="N205" s="209"/>
      <c r="O205" s="209"/>
      <c r="P205" s="209"/>
      <c r="Q205" s="209"/>
      <c r="R205" s="209"/>
      <c r="S205" s="209"/>
      <c r="T205" s="209"/>
      <c r="U205" s="209"/>
      <c r="V205" s="98">
        <v>1</v>
      </c>
      <c r="W205" s="98">
        <v>2</v>
      </c>
      <c r="X205" s="98">
        <v>3</v>
      </c>
      <c r="Y205" s="98">
        <v>4</v>
      </c>
      <c r="Z205" s="98">
        <v>5</v>
      </c>
      <c r="AA205" s="98" t="s">
        <v>140</v>
      </c>
      <c r="AB205" s="136" t="s">
        <v>141</v>
      </c>
      <c r="AC205" s="137">
        <v>1</v>
      </c>
      <c r="AD205" s="137">
        <v>2</v>
      </c>
      <c r="AE205" s="137">
        <v>3</v>
      </c>
      <c r="AF205" s="137">
        <v>4</v>
      </c>
      <c r="AG205" s="137">
        <v>5</v>
      </c>
      <c r="AH205" s="138" t="s">
        <v>140</v>
      </c>
      <c r="AI205" s="101" t="s">
        <v>142</v>
      </c>
      <c r="AJ205" s="102" t="s">
        <v>143</v>
      </c>
      <c r="AK205" s="103" t="s">
        <v>22</v>
      </c>
      <c r="AL205" s="27" t="s">
        <v>144</v>
      </c>
      <c r="AM205" s="175" t="s">
        <v>145</v>
      </c>
      <c r="AN205" s="175" t="s">
        <v>146</v>
      </c>
    </row>
    <row r="206" spans="1:41" s="33" customFormat="1" ht="20.100000000000001" customHeight="1" x14ac:dyDescent="0.25">
      <c r="A206" s="28">
        <v>64</v>
      </c>
      <c r="B206" s="198" t="s">
        <v>112</v>
      </c>
      <c r="C206" s="199"/>
      <c r="D206" s="199"/>
      <c r="E206" s="199"/>
      <c r="F206" s="199"/>
      <c r="G206" s="199"/>
      <c r="H206" s="199"/>
      <c r="I206" s="199"/>
      <c r="J206" s="199"/>
      <c r="K206" s="199"/>
      <c r="L206" s="199"/>
      <c r="M206" s="199"/>
      <c r="N206" s="199"/>
      <c r="O206" s="199"/>
      <c r="P206" s="199"/>
      <c r="Q206" s="199"/>
      <c r="R206" s="199"/>
      <c r="S206" s="199"/>
      <c r="T206" s="199"/>
      <c r="U206" s="200"/>
      <c r="V206" s="104">
        <f>+'Fuente de datos'!B66</f>
        <v>6</v>
      </c>
      <c r="W206" s="104">
        <f>+'Fuente de datos'!C66</f>
        <v>13</v>
      </c>
      <c r="X206" s="104">
        <f>+'Fuente de datos'!D66</f>
        <v>47</v>
      </c>
      <c r="Y206" s="104">
        <f>+'Fuente de datos'!E66</f>
        <v>100</v>
      </c>
      <c r="Z206" s="104">
        <f>+'Fuente de datos'!F66</f>
        <v>77</v>
      </c>
      <c r="AA206" s="104">
        <f>+'Fuente de datos'!G66</f>
        <v>33</v>
      </c>
      <c r="AB206" s="164">
        <f>SUM(V206:AA206)</f>
        <v>276</v>
      </c>
      <c r="AC206" s="29">
        <f t="shared" ref="AC206:AH213" si="43">V206/$AB206</f>
        <v>2.1739130434782608E-2</v>
      </c>
      <c r="AD206" s="29">
        <f t="shared" si="43"/>
        <v>4.710144927536232E-2</v>
      </c>
      <c r="AE206" s="29">
        <f t="shared" si="43"/>
        <v>0.17028985507246377</v>
      </c>
      <c r="AF206" s="29">
        <f t="shared" si="43"/>
        <v>0.36231884057971014</v>
      </c>
      <c r="AG206" s="29">
        <f t="shared" si="43"/>
        <v>0.27898550724637683</v>
      </c>
      <c r="AH206" s="106">
        <f t="shared" si="43"/>
        <v>0.11956521739130435</v>
      </c>
      <c r="AI206" s="107">
        <f t="shared" ref="AI206:AI213" si="44">(V206+W206)/(V206+W206+X206+Y206+Z206)</f>
        <v>7.8189300411522639E-2</v>
      </c>
      <c r="AJ206" s="108">
        <f t="shared" ref="AJ206:AJ213" si="45">(X206+Y206+Z206)/(V206+W206+X206+Y206+Z206)</f>
        <v>0.92181069958847739</v>
      </c>
      <c r="AK206" s="32">
        <f>+'Fuente de datos'!O66</f>
        <v>3.94</v>
      </c>
      <c r="AL206" s="32">
        <f>+'Fuente de datos'!P66</f>
        <v>0.97</v>
      </c>
      <c r="AM206" s="176">
        <f>+'Fuente de datos'!Q66</f>
        <v>4</v>
      </c>
      <c r="AN206" s="176">
        <f>+'Fuente de datos'!R66</f>
        <v>4</v>
      </c>
    </row>
    <row r="207" spans="1:41" s="33" customFormat="1" ht="20.100000000000001" customHeight="1" x14ac:dyDescent="0.25">
      <c r="A207" s="28">
        <v>65</v>
      </c>
      <c r="B207" s="198" t="s">
        <v>113</v>
      </c>
      <c r="C207" s="199"/>
      <c r="D207" s="199"/>
      <c r="E207" s="199"/>
      <c r="F207" s="199"/>
      <c r="G207" s="199"/>
      <c r="H207" s="199"/>
      <c r="I207" s="199"/>
      <c r="J207" s="199"/>
      <c r="K207" s="199"/>
      <c r="L207" s="199"/>
      <c r="M207" s="199"/>
      <c r="N207" s="199"/>
      <c r="O207" s="199"/>
      <c r="P207" s="199"/>
      <c r="Q207" s="199"/>
      <c r="R207" s="199"/>
      <c r="S207" s="199"/>
      <c r="T207" s="199"/>
      <c r="U207" s="200"/>
      <c r="V207" s="104">
        <f>+'Fuente de datos'!B67</f>
        <v>5</v>
      </c>
      <c r="W207" s="104">
        <f>+'Fuente de datos'!C67</f>
        <v>11</v>
      </c>
      <c r="X207" s="104">
        <f>+'Fuente de datos'!D67</f>
        <v>41</v>
      </c>
      <c r="Y207" s="104">
        <f>+'Fuente de datos'!E67</f>
        <v>93</v>
      </c>
      <c r="Z207" s="104">
        <f>+'Fuente de datos'!F67</f>
        <v>119</v>
      </c>
      <c r="AA207" s="104">
        <f>+'Fuente de datos'!G67</f>
        <v>7</v>
      </c>
      <c r="AB207" s="164">
        <f t="shared" ref="AB207:AB212" si="46">SUM(V207:AA207)</f>
        <v>276</v>
      </c>
      <c r="AC207" s="29">
        <f t="shared" si="43"/>
        <v>1.8115942028985508E-2</v>
      </c>
      <c r="AD207" s="29">
        <f t="shared" si="43"/>
        <v>3.9855072463768113E-2</v>
      </c>
      <c r="AE207" s="29">
        <f t="shared" si="43"/>
        <v>0.14855072463768115</v>
      </c>
      <c r="AF207" s="29">
        <f t="shared" si="43"/>
        <v>0.33695652173913043</v>
      </c>
      <c r="AG207" s="29">
        <f t="shared" si="43"/>
        <v>0.4311594202898551</v>
      </c>
      <c r="AH207" s="106">
        <f t="shared" si="43"/>
        <v>2.5362318840579712E-2</v>
      </c>
      <c r="AI207" s="107">
        <f t="shared" si="44"/>
        <v>5.9479553903345722E-2</v>
      </c>
      <c r="AJ207" s="108">
        <f t="shared" si="45"/>
        <v>0.94052044609665431</v>
      </c>
      <c r="AK207" s="32">
        <f>+'Fuente de datos'!O67</f>
        <v>4.1500000000000004</v>
      </c>
      <c r="AL207" s="32">
        <f>+'Fuente de datos'!P67</f>
        <v>0.95</v>
      </c>
      <c r="AM207" s="176">
        <f>+'Fuente de datos'!Q67</f>
        <v>4</v>
      </c>
      <c r="AN207" s="176">
        <f>+'Fuente de datos'!R67</f>
        <v>5</v>
      </c>
    </row>
    <row r="208" spans="1:41" s="33" customFormat="1" ht="20.100000000000001" customHeight="1" x14ac:dyDescent="0.25">
      <c r="A208" s="28">
        <v>66</v>
      </c>
      <c r="B208" s="198" t="s">
        <v>116</v>
      </c>
      <c r="C208" s="199"/>
      <c r="D208" s="199"/>
      <c r="E208" s="199"/>
      <c r="F208" s="199"/>
      <c r="G208" s="199"/>
      <c r="H208" s="199"/>
      <c r="I208" s="199"/>
      <c r="J208" s="199"/>
      <c r="K208" s="199"/>
      <c r="L208" s="199"/>
      <c r="M208" s="199"/>
      <c r="N208" s="199"/>
      <c r="O208" s="199"/>
      <c r="P208" s="199"/>
      <c r="Q208" s="199"/>
      <c r="R208" s="199"/>
      <c r="S208" s="199"/>
      <c r="T208" s="199"/>
      <c r="U208" s="200"/>
      <c r="V208" s="104">
        <f>+'Fuente de datos'!B68</f>
        <v>12</v>
      </c>
      <c r="W208" s="104">
        <f>+'Fuente de datos'!C68</f>
        <v>26</v>
      </c>
      <c r="X208" s="104">
        <f>+'Fuente de datos'!D68</f>
        <v>52</v>
      </c>
      <c r="Y208" s="104">
        <f>+'Fuente de datos'!E68</f>
        <v>90</v>
      </c>
      <c r="Z208" s="104">
        <f>+'Fuente de datos'!F68</f>
        <v>70</v>
      </c>
      <c r="AA208" s="104">
        <f>+'Fuente de datos'!G68</f>
        <v>26</v>
      </c>
      <c r="AB208" s="164">
        <f t="shared" si="46"/>
        <v>276</v>
      </c>
      <c r="AC208" s="29">
        <f t="shared" si="43"/>
        <v>4.3478260869565216E-2</v>
      </c>
      <c r="AD208" s="29">
        <f t="shared" si="43"/>
        <v>9.420289855072464E-2</v>
      </c>
      <c r="AE208" s="29">
        <f t="shared" si="43"/>
        <v>0.18840579710144928</v>
      </c>
      <c r="AF208" s="29">
        <f t="shared" si="43"/>
        <v>0.32608695652173914</v>
      </c>
      <c r="AG208" s="29">
        <f t="shared" si="43"/>
        <v>0.25362318840579712</v>
      </c>
      <c r="AH208" s="106">
        <f t="shared" si="43"/>
        <v>9.420289855072464E-2</v>
      </c>
      <c r="AI208" s="107">
        <f t="shared" si="44"/>
        <v>0.152</v>
      </c>
      <c r="AJ208" s="108">
        <f t="shared" si="45"/>
        <v>0.84799999999999998</v>
      </c>
      <c r="AK208" s="32">
        <f>+'Fuente de datos'!O68</f>
        <v>3.72</v>
      </c>
      <c r="AL208" s="32">
        <f>+'Fuente de datos'!P68</f>
        <v>1.1200000000000001</v>
      </c>
      <c r="AM208" s="176">
        <f>+'Fuente de datos'!Q68</f>
        <v>4</v>
      </c>
      <c r="AN208" s="176">
        <f>+'Fuente de datos'!R68</f>
        <v>4</v>
      </c>
    </row>
    <row r="209" spans="1:43" s="33" customFormat="1" ht="20.100000000000001" customHeight="1" x14ac:dyDescent="0.25">
      <c r="A209" s="28">
        <v>67</v>
      </c>
      <c r="B209" s="198" t="s">
        <v>118</v>
      </c>
      <c r="C209" s="199"/>
      <c r="D209" s="199"/>
      <c r="E209" s="199"/>
      <c r="F209" s="199"/>
      <c r="G209" s="199"/>
      <c r="H209" s="199"/>
      <c r="I209" s="199"/>
      <c r="J209" s="199"/>
      <c r="K209" s="199"/>
      <c r="L209" s="199"/>
      <c r="M209" s="199"/>
      <c r="N209" s="199"/>
      <c r="O209" s="199"/>
      <c r="P209" s="199"/>
      <c r="Q209" s="199"/>
      <c r="R209" s="199"/>
      <c r="S209" s="199"/>
      <c r="T209" s="199"/>
      <c r="U209" s="200"/>
      <c r="V209" s="104">
        <f>+'Fuente de datos'!B69</f>
        <v>12</v>
      </c>
      <c r="W209" s="104">
        <f>+'Fuente de datos'!C69</f>
        <v>30</v>
      </c>
      <c r="X209" s="104">
        <f>+'Fuente de datos'!D69</f>
        <v>65</v>
      </c>
      <c r="Y209" s="104">
        <f>+'Fuente de datos'!E69</f>
        <v>95</v>
      </c>
      <c r="Z209" s="104">
        <f>+'Fuente de datos'!F69</f>
        <v>41</v>
      </c>
      <c r="AA209" s="104">
        <f>+'Fuente de datos'!G69</f>
        <v>42</v>
      </c>
      <c r="AB209" s="164">
        <f t="shared" si="46"/>
        <v>285</v>
      </c>
      <c r="AC209" s="29">
        <f t="shared" si="43"/>
        <v>4.2105263157894736E-2</v>
      </c>
      <c r="AD209" s="29">
        <f t="shared" si="43"/>
        <v>0.10526315789473684</v>
      </c>
      <c r="AE209" s="29">
        <f t="shared" si="43"/>
        <v>0.22807017543859648</v>
      </c>
      <c r="AF209" s="29">
        <f t="shared" si="43"/>
        <v>0.33333333333333331</v>
      </c>
      <c r="AG209" s="29">
        <f t="shared" si="43"/>
        <v>0.14385964912280702</v>
      </c>
      <c r="AH209" s="106">
        <f t="shared" si="43"/>
        <v>0.14736842105263157</v>
      </c>
      <c r="AI209" s="107">
        <f t="shared" si="44"/>
        <v>0.1728395061728395</v>
      </c>
      <c r="AJ209" s="108">
        <f t="shared" si="45"/>
        <v>0.8271604938271605</v>
      </c>
      <c r="AK209" s="32">
        <f>+'Fuente de datos'!O69</f>
        <v>3.51</v>
      </c>
      <c r="AL209" s="32">
        <f>+'Fuente de datos'!P69</f>
        <v>1.07</v>
      </c>
      <c r="AM209" s="176">
        <f>+'Fuente de datos'!Q69</f>
        <v>4</v>
      </c>
      <c r="AN209" s="176">
        <f>+'Fuente de datos'!R69</f>
        <v>4</v>
      </c>
    </row>
    <row r="210" spans="1:43" s="33" customFormat="1" ht="20.100000000000001" customHeight="1" x14ac:dyDescent="0.25">
      <c r="A210" s="28">
        <v>68</v>
      </c>
      <c r="B210" s="198" t="s">
        <v>119</v>
      </c>
      <c r="C210" s="199"/>
      <c r="D210" s="199"/>
      <c r="E210" s="199"/>
      <c r="F210" s="199"/>
      <c r="G210" s="199"/>
      <c r="H210" s="199"/>
      <c r="I210" s="199"/>
      <c r="J210" s="199"/>
      <c r="K210" s="199"/>
      <c r="L210" s="199"/>
      <c r="M210" s="199"/>
      <c r="N210" s="199"/>
      <c r="O210" s="199"/>
      <c r="P210" s="199"/>
      <c r="Q210" s="199"/>
      <c r="R210" s="199"/>
      <c r="S210" s="199"/>
      <c r="T210" s="199"/>
      <c r="U210" s="200"/>
      <c r="V210" s="104">
        <f>+'Fuente de datos'!B70</f>
        <v>10</v>
      </c>
      <c r="W210" s="104">
        <f>+'Fuente de datos'!C70</f>
        <v>26</v>
      </c>
      <c r="X210" s="104">
        <f>+'Fuente de datos'!D70</f>
        <v>63</v>
      </c>
      <c r="Y210" s="104">
        <f>+'Fuente de datos'!E70</f>
        <v>110</v>
      </c>
      <c r="Z210" s="104">
        <f>+'Fuente de datos'!F70</f>
        <v>59</v>
      </c>
      <c r="AA210" s="104">
        <f>+'Fuente de datos'!G70</f>
        <v>17</v>
      </c>
      <c r="AB210" s="164">
        <f t="shared" si="46"/>
        <v>285</v>
      </c>
      <c r="AC210" s="29">
        <f t="shared" si="43"/>
        <v>3.5087719298245612E-2</v>
      </c>
      <c r="AD210" s="29">
        <f t="shared" si="43"/>
        <v>9.1228070175438603E-2</v>
      </c>
      <c r="AE210" s="29">
        <f t="shared" si="43"/>
        <v>0.22105263157894736</v>
      </c>
      <c r="AF210" s="29">
        <f t="shared" si="43"/>
        <v>0.38596491228070173</v>
      </c>
      <c r="AG210" s="29">
        <f t="shared" si="43"/>
        <v>0.20701754385964913</v>
      </c>
      <c r="AH210" s="106">
        <f t="shared" si="43"/>
        <v>5.9649122807017542E-2</v>
      </c>
      <c r="AI210" s="107">
        <f t="shared" si="44"/>
        <v>0.13432835820895522</v>
      </c>
      <c r="AJ210" s="108">
        <f t="shared" si="45"/>
        <v>0.86567164179104472</v>
      </c>
      <c r="AK210" s="32">
        <f>+'Fuente de datos'!O70</f>
        <v>3.68</v>
      </c>
      <c r="AL210" s="32">
        <f>+'Fuente de datos'!P70</f>
        <v>1.04</v>
      </c>
      <c r="AM210" s="176">
        <f>+'Fuente de datos'!Q70</f>
        <v>4</v>
      </c>
      <c r="AN210" s="176">
        <f>+'Fuente de datos'!R70</f>
        <v>4</v>
      </c>
    </row>
    <row r="211" spans="1:43" s="33" customFormat="1" ht="20.100000000000001" customHeight="1" x14ac:dyDescent="0.25">
      <c r="A211" s="28">
        <v>69</v>
      </c>
      <c r="B211" s="198" t="s">
        <v>120</v>
      </c>
      <c r="C211" s="199"/>
      <c r="D211" s="199"/>
      <c r="E211" s="199"/>
      <c r="F211" s="199"/>
      <c r="G211" s="199"/>
      <c r="H211" s="199"/>
      <c r="I211" s="199"/>
      <c r="J211" s="199"/>
      <c r="K211" s="199"/>
      <c r="L211" s="199"/>
      <c r="M211" s="199"/>
      <c r="N211" s="199"/>
      <c r="O211" s="199"/>
      <c r="P211" s="199"/>
      <c r="Q211" s="199"/>
      <c r="R211" s="199"/>
      <c r="S211" s="199"/>
      <c r="T211" s="199"/>
      <c r="U211" s="200"/>
      <c r="V211" s="104">
        <f>+'Fuente de datos'!B71</f>
        <v>18</v>
      </c>
      <c r="W211" s="104">
        <f>+'Fuente de datos'!C71</f>
        <v>29</v>
      </c>
      <c r="X211" s="104">
        <f>+'Fuente de datos'!D71</f>
        <v>56</v>
      </c>
      <c r="Y211" s="104">
        <f>+'Fuente de datos'!E71</f>
        <v>110</v>
      </c>
      <c r="Z211" s="104">
        <f>+'Fuente de datos'!F71</f>
        <v>48</v>
      </c>
      <c r="AA211" s="104">
        <f>+'Fuente de datos'!G71</f>
        <v>24</v>
      </c>
      <c r="AB211" s="164">
        <f t="shared" si="46"/>
        <v>285</v>
      </c>
      <c r="AC211" s="29">
        <f t="shared" si="43"/>
        <v>6.3157894736842107E-2</v>
      </c>
      <c r="AD211" s="29">
        <f t="shared" si="43"/>
        <v>0.10175438596491228</v>
      </c>
      <c r="AE211" s="29">
        <f t="shared" si="43"/>
        <v>0.19649122807017544</v>
      </c>
      <c r="AF211" s="29">
        <f t="shared" si="43"/>
        <v>0.38596491228070173</v>
      </c>
      <c r="AG211" s="29">
        <f t="shared" si="43"/>
        <v>0.16842105263157894</v>
      </c>
      <c r="AH211" s="106">
        <f t="shared" si="43"/>
        <v>8.4210526315789472E-2</v>
      </c>
      <c r="AI211" s="107">
        <f t="shared" si="44"/>
        <v>0.18007662835249041</v>
      </c>
      <c r="AJ211" s="108">
        <f t="shared" si="45"/>
        <v>0.81992337164750961</v>
      </c>
      <c r="AK211" s="32">
        <f>+'Fuente de datos'!O71</f>
        <v>3.54</v>
      </c>
      <c r="AL211" s="32">
        <f>+'Fuente de datos'!P71</f>
        <v>1.1200000000000001</v>
      </c>
      <c r="AM211" s="176">
        <f>+'Fuente de datos'!Q71</f>
        <v>4</v>
      </c>
      <c r="AN211" s="176">
        <f>+'Fuente de datos'!R71</f>
        <v>4</v>
      </c>
    </row>
    <row r="212" spans="1:43" s="33" customFormat="1" ht="20.100000000000001" customHeight="1" x14ac:dyDescent="0.25">
      <c r="A212" s="28">
        <v>70</v>
      </c>
      <c r="B212" s="198" t="s">
        <v>121</v>
      </c>
      <c r="C212" s="199"/>
      <c r="D212" s="199"/>
      <c r="E212" s="199"/>
      <c r="F212" s="199"/>
      <c r="G212" s="199"/>
      <c r="H212" s="199"/>
      <c r="I212" s="199"/>
      <c r="J212" s="199"/>
      <c r="K212" s="199"/>
      <c r="L212" s="199"/>
      <c r="M212" s="199"/>
      <c r="N212" s="199"/>
      <c r="O212" s="199"/>
      <c r="P212" s="199"/>
      <c r="Q212" s="199"/>
      <c r="R212" s="199"/>
      <c r="S212" s="199"/>
      <c r="T212" s="199"/>
      <c r="U212" s="200"/>
      <c r="V212" s="104">
        <f>+'Fuente de datos'!B72</f>
        <v>8</v>
      </c>
      <c r="W212" s="104">
        <f>+'Fuente de datos'!C72</f>
        <v>16</v>
      </c>
      <c r="X212" s="104">
        <f>+'Fuente de datos'!D72</f>
        <v>53</v>
      </c>
      <c r="Y212" s="104">
        <f>+'Fuente de datos'!E72</f>
        <v>134</v>
      </c>
      <c r="Z212" s="104">
        <f>+'Fuente de datos'!F72</f>
        <v>63</v>
      </c>
      <c r="AA212" s="104">
        <f>+'Fuente de datos'!G72</f>
        <v>11</v>
      </c>
      <c r="AB212" s="164">
        <f t="shared" si="46"/>
        <v>285</v>
      </c>
      <c r="AC212" s="29">
        <f t="shared" si="43"/>
        <v>2.8070175438596492E-2</v>
      </c>
      <c r="AD212" s="29">
        <f t="shared" si="43"/>
        <v>5.6140350877192984E-2</v>
      </c>
      <c r="AE212" s="29">
        <f t="shared" si="43"/>
        <v>0.18596491228070175</v>
      </c>
      <c r="AF212" s="29">
        <f t="shared" si="43"/>
        <v>0.47017543859649125</v>
      </c>
      <c r="AG212" s="29">
        <f t="shared" si="43"/>
        <v>0.22105263157894736</v>
      </c>
      <c r="AH212" s="106">
        <f t="shared" si="43"/>
        <v>3.8596491228070177E-2</v>
      </c>
      <c r="AI212" s="107">
        <f t="shared" si="44"/>
        <v>8.7591240875912413E-2</v>
      </c>
      <c r="AJ212" s="108">
        <f t="shared" si="45"/>
        <v>0.91240875912408759</v>
      </c>
      <c r="AK212" s="32">
        <f>+'Fuente de datos'!O72</f>
        <v>3.83</v>
      </c>
      <c r="AL212" s="32">
        <f>+'Fuente de datos'!P72</f>
        <v>0.95</v>
      </c>
      <c r="AM212" s="176">
        <f>+'Fuente de datos'!Q72</f>
        <v>4</v>
      </c>
      <c r="AN212" s="176">
        <f>+'Fuente de datos'!R72</f>
        <v>4</v>
      </c>
    </row>
    <row r="213" spans="1:43" s="33" customFormat="1" ht="19.5" customHeight="1" thickBot="1" x14ac:dyDescent="0.3">
      <c r="A213" s="201" t="s">
        <v>153</v>
      </c>
      <c r="B213" s="202"/>
      <c r="C213" s="202"/>
      <c r="D213" s="202"/>
      <c r="E213" s="202"/>
      <c r="F213" s="202"/>
      <c r="G213" s="202"/>
      <c r="H213" s="202"/>
      <c r="I213" s="202"/>
      <c r="J213" s="202"/>
      <c r="K213" s="202"/>
      <c r="L213" s="202"/>
      <c r="M213" s="202"/>
      <c r="N213" s="202"/>
      <c r="O213" s="202"/>
      <c r="P213" s="202"/>
      <c r="Q213" s="202"/>
      <c r="R213" s="202"/>
      <c r="S213" s="202"/>
      <c r="T213" s="202"/>
      <c r="U213" s="203"/>
      <c r="V213" s="122">
        <f t="shared" ref="V213:AB213" si="47">SUM(V206:V212)</f>
        <v>71</v>
      </c>
      <c r="W213" s="122">
        <f t="shared" si="47"/>
        <v>151</v>
      </c>
      <c r="X213" s="122">
        <f t="shared" si="47"/>
        <v>377</v>
      </c>
      <c r="Y213" s="122">
        <f t="shared" si="47"/>
        <v>732</v>
      </c>
      <c r="Z213" s="122">
        <f t="shared" si="47"/>
        <v>477</v>
      </c>
      <c r="AA213" s="122">
        <f t="shared" si="47"/>
        <v>160</v>
      </c>
      <c r="AB213" s="123">
        <f t="shared" si="47"/>
        <v>1968</v>
      </c>
      <c r="AC213" s="112">
        <f t="shared" si="43"/>
        <v>3.6077235772357726E-2</v>
      </c>
      <c r="AD213" s="112">
        <f t="shared" si="43"/>
        <v>7.6727642276422758E-2</v>
      </c>
      <c r="AE213" s="112">
        <f t="shared" si="43"/>
        <v>0.1915650406504065</v>
      </c>
      <c r="AF213" s="112">
        <f t="shared" si="43"/>
        <v>0.37195121951219512</v>
      </c>
      <c r="AG213" s="112">
        <f t="shared" si="43"/>
        <v>0.2423780487804878</v>
      </c>
      <c r="AH213" s="113">
        <f t="shared" si="43"/>
        <v>8.1300813008130079E-2</v>
      </c>
      <c r="AI213" s="114">
        <f t="shared" si="44"/>
        <v>0.12278761061946902</v>
      </c>
      <c r="AJ213" s="115">
        <f t="shared" si="45"/>
        <v>0.87721238938053092</v>
      </c>
      <c r="AK213" s="59">
        <f>AVERAGE(AK206:AK212)</f>
        <v>3.7671428571428569</v>
      </c>
      <c r="AL213" s="116"/>
      <c r="AM213" s="177">
        <f>MEDIAN(AM206:AM212)</f>
        <v>4</v>
      </c>
      <c r="AN213" s="178"/>
    </row>
    <row r="214" spans="1:43" ht="19.5" thickBot="1" x14ac:dyDescent="0.3">
      <c r="A214" s="208"/>
      <c r="B214" s="208"/>
      <c r="C214" s="208"/>
      <c r="D214" s="208"/>
      <c r="V214" s="127"/>
      <c r="W214" s="127"/>
      <c r="X214" s="127"/>
      <c r="Y214" s="127"/>
      <c r="Z214" s="127"/>
      <c r="AA214" s="127"/>
      <c r="AB214" s="140"/>
      <c r="AC214" s="29"/>
      <c r="AD214" s="29"/>
      <c r="AE214" s="29"/>
      <c r="AF214" s="29"/>
      <c r="AG214" s="29"/>
      <c r="AH214" s="29"/>
      <c r="AI214" s="141"/>
      <c r="AJ214" s="142"/>
      <c r="AK214" s="90"/>
      <c r="AL214" s="143"/>
      <c r="AM214" s="186"/>
      <c r="AN214" s="186"/>
    </row>
    <row r="215" spans="1:43" s="25" customFormat="1" ht="37.5" x14ac:dyDescent="0.25">
      <c r="A215" s="24"/>
      <c r="B215" s="204" t="s">
        <v>123</v>
      </c>
      <c r="C215" s="204"/>
      <c r="D215" s="204"/>
      <c r="E215" s="204"/>
      <c r="F215" s="204"/>
      <c r="G215" s="204"/>
      <c r="H215" s="204"/>
      <c r="I215" s="204"/>
      <c r="J215" s="204"/>
      <c r="K215" s="204"/>
      <c r="L215" s="204"/>
      <c r="M215" s="204"/>
      <c r="N215" s="204"/>
      <c r="O215" s="204"/>
      <c r="P215" s="204"/>
      <c r="Q215" s="204"/>
      <c r="R215" s="204"/>
      <c r="S215" s="204"/>
      <c r="T215" s="204"/>
      <c r="U215" s="205"/>
      <c r="V215" s="98">
        <v>1</v>
      </c>
      <c r="W215" s="98">
        <v>2</v>
      </c>
      <c r="X215" s="98">
        <v>3</v>
      </c>
      <c r="Y215" s="98">
        <v>4</v>
      </c>
      <c r="Z215" s="98">
        <v>5</v>
      </c>
      <c r="AA215" s="98" t="s">
        <v>140</v>
      </c>
      <c r="AB215" s="99" t="s">
        <v>141</v>
      </c>
      <c r="AC215" s="118">
        <v>1</v>
      </c>
      <c r="AD215" s="118">
        <v>2</v>
      </c>
      <c r="AE215" s="118">
        <v>3</v>
      </c>
      <c r="AF215" s="118">
        <v>4</v>
      </c>
      <c r="AG215" s="118">
        <v>5</v>
      </c>
      <c r="AH215" s="126" t="s">
        <v>140</v>
      </c>
      <c r="AI215" s="101" t="s">
        <v>142</v>
      </c>
      <c r="AJ215" s="102" t="s">
        <v>143</v>
      </c>
      <c r="AK215" s="103" t="s">
        <v>22</v>
      </c>
      <c r="AL215" s="27" t="s">
        <v>144</v>
      </c>
      <c r="AM215" s="175" t="s">
        <v>145</v>
      </c>
      <c r="AN215" s="175" t="s">
        <v>146</v>
      </c>
    </row>
    <row r="216" spans="1:43" s="33" customFormat="1" ht="19.5" thickBot="1" x14ac:dyDescent="0.3">
      <c r="A216" s="28">
        <v>71</v>
      </c>
      <c r="B216" s="198" t="s">
        <v>124</v>
      </c>
      <c r="C216" s="199"/>
      <c r="D216" s="199"/>
      <c r="E216" s="199"/>
      <c r="F216" s="199"/>
      <c r="G216" s="199"/>
      <c r="H216" s="199"/>
      <c r="I216" s="199"/>
      <c r="J216" s="199"/>
      <c r="K216" s="199"/>
      <c r="L216" s="199"/>
      <c r="M216" s="199"/>
      <c r="N216" s="199"/>
      <c r="O216" s="199"/>
      <c r="P216" s="199"/>
      <c r="Q216" s="199"/>
      <c r="R216" s="199"/>
      <c r="S216" s="199"/>
      <c r="T216" s="199"/>
      <c r="U216" s="199"/>
      <c r="V216" s="104">
        <f>+'Fuente de datos'!B73</f>
        <v>8</v>
      </c>
      <c r="W216" s="104">
        <f>+'Fuente de datos'!C73</f>
        <v>34</v>
      </c>
      <c r="X216" s="104">
        <f>+'Fuente de datos'!D73</f>
        <v>77</v>
      </c>
      <c r="Y216" s="104">
        <f>+'Fuente de datos'!E73</f>
        <v>117</v>
      </c>
      <c r="Z216" s="104">
        <f>+'Fuente de datos'!F73</f>
        <v>32</v>
      </c>
      <c r="AA216" s="104">
        <f>+'Fuente de datos'!G73</f>
        <v>17</v>
      </c>
      <c r="AB216" s="164">
        <f>SUM(V216:AA216)</f>
        <v>285</v>
      </c>
      <c r="AC216" s="29">
        <f t="shared" ref="AC216:AH216" si="48">V216/$AB216</f>
        <v>2.8070175438596492E-2</v>
      </c>
      <c r="AD216" s="29">
        <f t="shared" si="48"/>
        <v>0.11929824561403508</v>
      </c>
      <c r="AE216" s="29">
        <f t="shared" si="48"/>
        <v>0.27017543859649124</v>
      </c>
      <c r="AF216" s="29">
        <f t="shared" si="48"/>
        <v>0.41052631578947368</v>
      </c>
      <c r="AG216" s="29">
        <f t="shared" si="48"/>
        <v>0.11228070175438597</v>
      </c>
      <c r="AH216" s="106">
        <f t="shared" si="48"/>
        <v>5.9649122807017542E-2</v>
      </c>
      <c r="AI216" s="144">
        <f>(V216+W216)/(V216+W216+X216+Y216+Z216)</f>
        <v>0.15671641791044777</v>
      </c>
      <c r="AJ216" s="145">
        <f>(X216+Y216+Z216)/(V216+W216+X216+Y216+Z216)</f>
        <v>0.84328358208955223</v>
      </c>
      <c r="AK216" s="32">
        <f>+'Fuente de datos'!O73</f>
        <v>3.49</v>
      </c>
      <c r="AL216" s="32">
        <f>+'Fuente de datos'!P73</f>
        <v>0.96</v>
      </c>
      <c r="AM216" s="176">
        <f>+'Fuente de datos'!Q73</f>
        <v>4</v>
      </c>
      <c r="AN216" s="176">
        <f>+'Fuente de datos'!R73</f>
        <v>4</v>
      </c>
    </row>
    <row r="217" spans="1:43" x14ac:dyDescent="0.25">
      <c r="A217" s="208"/>
      <c r="B217" s="208"/>
      <c r="C217" s="208"/>
      <c r="D217" s="208"/>
    </row>
    <row r="218" spans="1:43" ht="21" customHeight="1" x14ac:dyDescent="0.25">
      <c r="A218" s="207"/>
      <c r="B218" s="207"/>
      <c r="C218" s="207"/>
      <c r="D218" s="207"/>
      <c r="E218" s="207"/>
      <c r="F218" s="207"/>
      <c r="G218" s="207"/>
      <c r="H218" s="207"/>
      <c r="I218" s="207"/>
      <c r="J218" s="207"/>
      <c r="K218" s="207"/>
      <c r="L218" s="207"/>
      <c r="M218" s="207"/>
      <c r="N218" s="207"/>
      <c r="O218" s="207"/>
      <c r="P218" s="207"/>
      <c r="Q218" s="207"/>
      <c r="R218" s="207"/>
      <c r="S218" s="207"/>
      <c r="T218" s="207"/>
      <c r="U218" s="207"/>
      <c r="V218" s="166"/>
      <c r="W218" s="166"/>
      <c r="X218" s="166"/>
      <c r="Y218" s="166"/>
      <c r="Z218" s="166"/>
      <c r="AA218" s="166"/>
      <c r="AB218" s="166"/>
      <c r="AC218" s="166"/>
    </row>
    <row r="219" spans="1:43" ht="9" customHeight="1" x14ac:dyDescent="0.25">
      <c r="A219" s="206"/>
      <c r="B219" s="206"/>
      <c r="C219" s="206"/>
      <c r="D219" s="206"/>
      <c r="E219" s="206"/>
      <c r="F219" s="206"/>
      <c r="G219" s="206"/>
      <c r="H219" s="206"/>
      <c r="I219" s="206"/>
      <c r="J219" s="206"/>
      <c r="K219" s="206"/>
      <c r="L219" s="206"/>
      <c r="M219" s="206"/>
      <c r="N219" s="206"/>
      <c r="O219" s="206"/>
      <c r="P219" s="206"/>
      <c r="Q219" s="206"/>
      <c r="R219" s="206"/>
      <c r="S219" s="206"/>
      <c r="T219" s="206"/>
      <c r="U219" s="206"/>
      <c r="V219" s="146"/>
      <c r="W219" s="146"/>
      <c r="X219" s="146"/>
      <c r="Y219" s="146"/>
      <c r="Z219" s="146"/>
      <c r="AA219" s="146"/>
      <c r="AB219" s="146"/>
      <c r="AC219" s="146"/>
    </row>
    <row r="220" spans="1:43" s="25" customFormat="1" ht="15" customHeight="1" x14ac:dyDescent="0.25">
      <c r="A220" s="197"/>
      <c r="B220" s="197"/>
      <c r="C220" s="197"/>
      <c r="D220" s="197"/>
      <c r="E220" s="197"/>
      <c r="F220" s="197"/>
      <c r="G220" s="197"/>
      <c r="H220" s="197"/>
      <c r="I220" s="197"/>
      <c r="J220" s="197"/>
      <c r="K220" s="197"/>
      <c r="L220" s="197"/>
      <c r="M220" s="197"/>
      <c r="N220" s="197"/>
      <c r="O220" s="197"/>
      <c r="P220" s="197"/>
      <c r="Q220" s="197"/>
      <c r="R220" s="197"/>
      <c r="S220" s="197"/>
      <c r="T220" s="197"/>
      <c r="U220" s="197"/>
      <c r="V220" s="188"/>
      <c r="W220" s="147"/>
      <c r="X220" s="147"/>
      <c r="Y220" s="147"/>
      <c r="Z220" s="147"/>
      <c r="AA220" s="147"/>
      <c r="AB220" s="147"/>
      <c r="AC220"/>
      <c r="AD220"/>
      <c r="AE220"/>
      <c r="AF220"/>
      <c r="AG220"/>
      <c r="AH220"/>
      <c r="AI220"/>
      <c r="AJ220"/>
      <c r="AK220"/>
      <c r="AL220"/>
      <c r="AM220" s="174"/>
      <c r="AN220" s="174"/>
      <c r="AO220"/>
      <c r="AP220"/>
      <c r="AQ220"/>
    </row>
    <row r="221" spans="1:43" s="165" customFormat="1" ht="15" customHeight="1" x14ac:dyDescent="0.25">
      <c r="A221" s="197"/>
      <c r="B221" s="197"/>
      <c r="C221" s="197"/>
      <c r="D221" s="197"/>
      <c r="E221" s="197"/>
      <c r="F221" s="197"/>
      <c r="G221" s="197"/>
      <c r="H221" s="197"/>
      <c r="I221" s="197"/>
      <c r="J221" s="197"/>
      <c r="K221" s="197"/>
      <c r="L221" s="197"/>
      <c r="M221" s="197"/>
      <c r="N221" s="197"/>
      <c r="O221" s="197"/>
      <c r="P221" s="197"/>
      <c r="Q221" s="197"/>
      <c r="R221" s="197"/>
      <c r="S221" s="197"/>
      <c r="T221" s="197"/>
      <c r="U221" s="197"/>
      <c r="V221" s="189"/>
      <c r="W221" s="158"/>
      <c r="X221" s="158"/>
      <c r="Y221" s="158"/>
      <c r="Z221" s="158"/>
      <c r="AA221" s="158"/>
      <c r="AB221" s="148"/>
      <c r="AC221" s="148"/>
      <c r="AD221" s="149"/>
      <c r="AE221" s="148"/>
      <c r="AF221" s="148"/>
      <c r="AG221" s="148"/>
      <c r="AH221" s="148"/>
      <c r="AI221" s="148"/>
      <c r="AJ221" s="148"/>
      <c r="AK221" s="148"/>
      <c r="AL221" s="148"/>
      <c r="AM221" s="187"/>
      <c r="AN221" s="187"/>
      <c r="AO221" s="148"/>
      <c r="AP221" s="148"/>
      <c r="AQ221" s="148"/>
    </row>
  </sheetData>
  <sheetProtection sheet="1" formatRows="0"/>
  <mergeCells count="165">
    <mergeCell ref="A196:D196"/>
    <mergeCell ref="A182:D182"/>
    <mergeCell ref="A172:D172"/>
    <mergeCell ref="A161:D161"/>
    <mergeCell ref="A153:D153"/>
    <mergeCell ref="A140:D140"/>
    <mergeCell ref="A130:D130"/>
    <mergeCell ref="A14:E14"/>
    <mergeCell ref="A15:E15"/>
    <mergeCell ref="A17:G17"/>
    <mergeCell ref="C78:G78"/>
    <mergeCell ref="B107:U107"/>
    <mergeCell ref="B108:U108"/>
    <mergeCell ref="B109:U109"/>
    <mergeCell ref="B110:U110"/>
    <mergeCell ref="B111:U111"/>
    <mergeCell ref="B112:U112"/>
    <mergeCell ref="B120:U120"/>
    <mergeCell ref="B121:U121"/>
    <mergeCell ref="B122:U122"/>
    <mergeCell ref="A123:U123"/>
    <mergeCell ref="B125:U125"/>
    <mergeCell ref="B126:U126"/>
    <mergeCell ref="B113:U113"/>
    <mergeCell ref="V24:Y24"/>
    <mergeCell ref="V25:X25"/>
    <mergeCell ref="V26:X26"/>
    <mergeCell ref="A2:AE2"/>
    <mergeCell ref="A7:AN7"/>
    <mergeCell ref="A8:AN8"/>
    <mergeCell ref="A9:AE9"/>
    <mergeCell ref="A10:AN10"/>
    <mergeCell ref="A11:AN11"/>
    <mergeCell ref="V39:X39"/>
    <mergeCell ref="C72:G72"/>
    <mergeCell ref="I72:M72"/>
    <mergeCell ref="C73:G73"/>
    <mergeCell ref="I73:M73"/>
    <mergeCell ref="C74:G74"/>
    <mergeCell ref="I74:M74"/>
    <mergeCell ref="E27:H27"/>
    <mergeCell ref="E28:G28"/>
    <mergeCell ref="E29:G29"/>
    <mergeCell ref="V30:X30"/>
    <mergeCell ref="V37:Y37"/>
    <mergeCell ref="V38:X38"/>
    <mergeCell ref="I78:M78"/>
    <mergeCell ref="C79:G79"/>
    <mergeCell ref="I79:M79"/>
    <mergeCell ref="C80:G80"/>
    <mergeCell ref="I80:M80"/>
    <mergeCell ref="C75:G75"/>
    <mergeCell ref="I75:M75"/>
    <mergeCell ref="C76:G76"/>
    <mergeCell ref="I76:M76"/>
    <mergeCell ref="C77:G77"/>
    <mergeCell ref="I77:M77"/>
    <mergeCell ref="AC105:AH106"/>
    <mergeCell ref="AI105:AJ106"/>
    <mergeCell ref="AK105:AN106"/>
    <mergeCell ref="C81:G81"/>
    <mergeCell ref="I81:M81"/>
    <mergeCell ref="C82:G82"/>
    <mergeCell ref="I82:M82"/>
    <mergeCell ref="C83:G83"/>
    <mergeCell ref="I83:M83"/>
    <mergeCell ref="C85:G85"/>
    <mergeCell ref="I85:M85"/>
    <mergeCell ref="C84:G84"/>
    <mergeCell ref="I84:M84"/>
    <mergeCell ref="V105:AA106"/>
    <mergeCell ref="I86:M86"/>
    <mergeCell ref="I87:M87"/>
    <mergeCell ref="B114:U114"/>
    <mergeCell ref="A115:U115"/>
    <mergeCell ref="B117:U117"/>
    <mergeCell ref="B118:U118"/>
    <mergeCell ref="B119:U119"/>
    <mergeCell ref="A116:D116"/>
    <mergeCell ref="A124:D124"/>
    <mergeCell ref="B134:U134"/>
    <mergeCell ref="B135:U135"/>
    <mergeCell ref="B136:U136"/>
    <mergeCell ref="B137:U137"/>
    <mergeCell ref="B138:U138"/>
    <mergeCell ref="A139:U139"/>
    <mergeCell ref="B127:U127"/>
    <mergeCell ref="B128:U128"/>
    <mergeCell ref="A129:U129"/>
    <mergeCell ref="B131:U131"/>
    <mergeCell ref="B132:U132"/>
    <mergeCell ref="B133:U133"/>
    <mergeCell ref="B148:U148"/>
    <mergeCell ref="B149:U149"/>
    <mergeCell ref="B150:U150"/>
    <mergeCell ref="B151:U151"/>
    <mergeCell ref="A152:U152"/>
    <mergeCell ref="B154:U154"/>
    <mergeCell ref="B141:U141"/>
    <mergeCell ref="B142:U142"/>
    <mergeCell ref="B143:U143"/>
    <mergeCell ref="A144:U144"/>
    <mergeCell ref="B146:U146"/>
    <mergeCell ref="B147:U147"/>
    <mergeCell ref="B162:U162"/>
    <mergeCell ref="B163:U163"/>
    <mergeCell ref="B164:U164"/>
    <mergeCell ref="B165:U165"/>
    <mergeCell ref="B166:U166"/>
    <mergeCell ref="B167:U167"/>
    <mergeCell ref="B155:U155"/>
    <mergeCell ref="B156:U156"/>
    <mergeCell ref="B157:U157"/>
    <mergeCell ref="B158:U158"/>
    <mergeCell ref="B159:U159"/>
    <mergeCell ref="A160:U160"/>
    <mergeCell ref="B177:U177"/>
    <mergeCell ref="B178:U178"/>
    <mergeCell ref="B179:U179"/>
    <mergeCell ref="B180:U180"/>
    <mergeCell ref="A181:U181"/>
    <mergeCell ref="B183:U183"/>
    <mergeCell ref="B168:U168"/>
    <mergeCell ref="B169:U169"/>
    <mergeCell ref="B170:U170"/>
    <mergeCell ref="A171:U171"/>
    <mergeCell ref="B174:U174"/>
    <mergeCell ref="B175:U175"/>
    <mergeCell ref="B190:U190"/>
    <mergeCell ref="B191:U191"/>
    <mergeCell ref="B192:U192"/>
    <mergeCell ref="B193:U193"/>
    <mergeCell ref="B194:U194"/>
    <mergeCell ref="A195:U195"/>
    <mergeCell ref="B184:U184"/>
    <mergeCell ref="B185:U185"/>
    <mergeCell ref="B186:U186"/>
    <mergeCell ref="B187:U187"/>
    <mergeCell ref="B188:U188"/>
    <mergeCell ref="B189:U189"/>
    <mergeCell ref="A203:U203"/>
    <mergeCell ref="B205:U205"/>
    <mergeCell ref="B206:U206"/>
    <mergeCell ref="B207:U207"/>
    <mergeCell ref="B208:U208"/>
    <mergeCell ref="B209:U209"/>
    <mergeCell ref="B197:U197"/>
    <mergeCell ref="B198:U198"/>
    <mergeCell ref="B199:U199"/>
    <mergeCell ref="B200:U200"/>
    <mergeCell ref="B201:U201"/>
    <mergeCell ref="B202:U202"/>
    <mergeCell ref="A204:D204"/>
    <mergeCell ref="A220:U220"/>
    <mergeCell ref="A221:U221"/>
    <mergeCell ref="B210:U210"/>
    <mergeCell ref="B211:U211"/>
    <mergeCell ref="B212:U212"/>
    <mergeCell ref="A213:U213"/>
    <mergeCell ref="B215:U215"/>
    <mergeCell ref="B216:U216"/>
    <mergeCell ref="A219:U219"/>
    <mergeCell ref="A218:U218"/>
    <mergeCell ref="A217:D217"/>
    <mergeCell ref="A214:D214"/>
  </mergeCells>
  <printOptions horizontalCentered="1" verticalCentered="1"/>
  <pageMargins left="0" right="0" top="0" bottom="0" header="0.31496062992125984" footer="0"/>
  <pageSetup paperSize="9" scale="27" orientation="landscape" r:id="rId1"/>
  <rowBreaks count="1" manualBreakCount="1">
    <brk id="197"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2:AS186"/>
  <sheetViews>
    <sheetView view="pageBreakPreview" zoomScale="55" zoomScaleNormal="100" zoomScaleSheetLayoutView="55" workbookViewId="0">
      <selection activeCell="H45" sqref="H45:H47"/>
    </sheetView>
  </sheetViews>
  <sheetFormatPr baseColWidth="10" defaultRowHeight="15" x14ac:dyDescent="0.25"/>
  <cols>
    <col min="2" max="2" width="13.28515625" customWidth="1"/>
    <col min="6" max="6" width="16" customWidth="1"/>
    <col min="7" max="7" width="17.85546875" customWidth="1"/>
    <col min="8" max="8" width="20.85546875" customWidth="1"/>
    <col min="9" max="10" width="21.7109375" customWidth="1"/>
    <col min="11" max="11" width="14.7109375" bestFit="1" customWidth="1"/>
    <col min="12" max="12" width="14.7109375" customWidth="1"/>
    <col min="13" max="13" width="15.42578125" customWidth="1"/>
    <col min="14" max="14" width="8.5703125" customWidth="1"/>
    <col min="16" max="16" width="12.5703125" customWidth="1"/>
    <col min="17" max="17" width="7.140625" customWidth="1"/>
    <col min="18" max="18" width="8.42578125" customWidth="1"/>
    <col min="19" max="19" width="7.140625" customWidth="1"/>
    <col min="20" max="20" width="7.85546875" customWidth="1"/>
    <col min="21" max="21" width="4.42578125" customWidth="1"/>
    <col min="22" max="31" width="17.42578125" customWidth="1"/>
    <col min="32" max="39" width="16.85546875" customWidth="1"/>
    <col min="40" max="40" width="10.140625" customWidth="1"/>
  </cols>
  <sheetData>
    <row r="2" spans="1:40" x14ac:dyDescent="0.25">
      <c r="A2" s="240"/>
      <c r="B2" s="240"/>
      <c r="C2" s="240"/>
      <c r="D2" s="240"/>
      <c r="E2" s="240"/>
      <c r="F2" s="240"/>
      <c r="G2" s="240"/>
      <c r="H2" s="240"/>
      <c r="I2" s="240"/>
      <c r="J2" s="240"/>
      <c r="K2" s="240"/>
      <c r="L2" s="240"/>
      <c r="M2" s="240"/>
      <c r="N2" s="240"/>
      <c r="O2" s="240"/>
      <c r="P2" s="240"/>
      <c r="Q2" s="240"/>
      <c r="R2" s="240"/>
      <c r="S2" s="240"/>
      <c r="T2" s="240"/>
      <c r="U2" s="240"/>
      <c r="V2" s="152"/>
      <c r="W2" s="152"/>
    </row>
    <row r="3" spans="1:40" x14ac:dyDescent="0.25">
      <c r="A3" s="152"/>
      <c r="B3" s="152"/>
      <c r="C3" s="152"/>
      <c r="D3" s="152"/>
      <c r="E3" s="152"/>
      <c r="F3" s="152"/>
      <c r="G3" s="152"/>
      <c r="H3" s="152"/>
      <c r="I3" s="152"/>
      <c r="J3" s="152"/>
      <c r="K3" s="152"/>
      <c r="L3" s="152"/>
      <c r="M3" s="152"/>
      <c r="N3" s="152"/>
      <c r="O3" s="152"/>
      <c r="P3" s="152"/>
      <c r="Q3" s="152"/>
      <c r="R3" s="152"/>
      <c r="S3" s="152"/>
      <c r="T3" s="152"/>
      <c r="U3" s="152"/>
      <c r="V3" s="152"/>
      <c r="W3" s="152"/>
    </row>
    <row r="4" spans="1:40" x14ac:dyDescent="0.25">
      <c r="A4" s="152"/>
      <c r="B4" s="152"/>
      <c r="C4" s="152"/>
      <c r="D4" s="152"/>
      <c r="E4" s="152"/>
      <c r="F4" s="152"/>
      <c r="G4" s="152"/>
      <c r="H4" s="152"/>
      <c r="I4" s="152"/>
      <c r="J4" s="152"/>
      <c r="K4" s="152"/>
      <c r="L4" s="152"/>
      <c r="M4" s="152"/>
      <c r="N4" s="152"/>
      <c r="O4" s="152"/>
      <c r="P4" s="152"/>
      <c r="Q4" s="152"/>
      <c r="R4" s="152"/>
      <c r="S4" s="152"/>
      <c r="T4" s="152"/>
      <c r="U4" s="152"/>
      <c r="V4" s="152"/>
      <c r="W4" s="152"/>
    </row>
    <row r="5" spans="1:40" x14ac:dyDescent="0.25">
      <c r="A5" s="152"/>
      <c r="B5" s="152"/>
      <c r="C5" s="152"/>
      <c r="D5" s="152"/>
      <c r="E5" s="152"/>
      <c r="F5" s="152"/>
      <c r="G5" s="152"/>
      <c r="H5" s="152"/>
      <c r="I5" s="152"/>
      <c r="J5" s="152"/>
      <c r="K5" s="152"/>
      <c r="L5" s="152"/>
      <c r="M5" s="152"/>
      <c r="N5" s="152"/>
      <c r="O5" s="152"/>
      <c r="P5" s="152"/>
      <c r="Q5" s="152"/>
      <c r="R5" s="152"/>
      <c r="S5" s="152"/>
      <c r="T5" s="152"/>
      <c r="U5" s="152"/>
      <c r="V5" s="152"/>
      <c r="W5" s="152"/>
    </row>
    <row r="6" spans="1:40" x14ac:dyDescent="0.25">
      <c r="A6" s="152"/>
      <c r="B6" s="152"/>
      <c r="C6" s="152"/>
      <c r="D6" s="152"/>
      <c r="E6" s="152"/>
      <c r="F6" s="152"/>
      <c r="G6" s="152"/>
      <c r="H6" s="152"/>
      <c r="I6" s="152"/>
      <c r="J6" s="152"/>
      <c r="K6" s="152"/>
      <c r="L6" s="152"/>
      <c r="M6" s="152"/>
      <c r="N6" s="152"/>
      <c r="O6" s="152"/>
      <c r="P6" s="152"/>
      <c r="Q6" s="152"/>
      <c r="R6" s="152"/>
      <c r="S6" s="152"/>
      <c r="T6" s="152"/>
      <c r="U6" s="152"/>
      <c r="V6" s="152"/>
      <c r="W6" s="152"/>
    </row>
    <row r="7" spans="1:40" ht="15.75" x14ac:dyDescent="0.25">
      <c r="A7" s="241" t="s">
        <v>0</v>
      </c>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row>
    <row r="8" spans="1:40" x14ac:dyDescent="0.25">
      <c r="A8" s="242" t="s">
        <v>136</v>
      </c>
      <c r="B8" s="242"/>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242"/>
      <c r="AN8" s="242"/>
    </row>
    <row r="9" spans="1:40" ht="15.75" x14ac:dyDescent="0.25">
      <c r="A9" s="243"/>
      <c r="B9" s="243"/>
      <c r="C9" s="243"/>
      <c r="D9" s="243"/>
      <c r="E9" s="243"/>
      <c r="F9" s="243"/>
      <c r="G9" s="243"/>
      <c r="H9" s="243"/>
      <c r="I9" s="243"/>
      <c r="J9" s="243"/>
      <c r="K9" s="243"/>
      <c r="L9" s="243"/>
      <c r="M9" s="243"/>
      <c r="N9" s="243"/>
      <c r="O9" s="243"/>
      <c r="P9" s="243"/>
      <c r="Q9" s="243"/>
      <c r="R9" s="243"/>
      <c r="S9" s="243"/>
      <c r="T9" s="243"/>
      <c r="U9" s="243"/>
      <c r="V9" s="153"/>
      <c r="W9" s="153"/>
    </row>
    <row r="10" spans="1:40" x14ac:dyDescent="0.25">
      <c r="A10" s="244" t="s">
        <v>539</v>
      </c>
      <c r="B10" s="244"/>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row>
    <row r="11" spans="1:40" x14ac:dyDescent="0.25">
      <c r="A11" s="244" t="s">
        <v>1</v>
      </c>
      <c r="B11" s="244"/>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row>
    <row r="12" spans="1:40" x14ac:dyDescent="0.25">
      <c r="A12" s="154"/>
      <c r="B12" s="154"/>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62"/>
      <c r="AB12" s="195"/>
      <c r="AC12" s="172"/>
      <c r="AD12" s="154"/>
      <c r="AE12" s="154"/>
      <c r="AF12" s="154"/>
      <c r="AG12" s="154"/>
      <c r="AH12" s="154"/>
      <c r="AI12" s="162"/>
      <c r="AJ12" s="195"/>
      <c r="AK12" s="172"/>
      <c r="AL12" s="154"/>
      <c r="AM12" s="154"/>
      <c r="AN12" s="154"/>
    </row>
    <row r="13" spans="1:40" x14ac:dyDescent="0.25">
      <c r="A13" s="154"/>
      <c r="B13" s="154"/>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62"/>
      <c r="AB13" s="195"/>
      <c r="AC13" s="172"/>
      <c r="AD13" s="154"/>
      <c r="AE13" s="154"/>
      <c r="AF13" s="154"/>
      <c r="AG13" s="154"/>
      <c r="AH13" s="154"/>
      <c r="AI13" s="162"/>
      <c r="AJ13" s="195"/>
      <c r="AK13" s="172"/>
      <c r="AL13" s="154"/>
      <c r="AM13" s="154"/>
      <c r="AN13" s="154"/>
    </row>
    <row r="17" spans="1:40" x14ac:dyDescent="0.25">
      <c r="P17" s="1"/>
      <c r="Q17" s="1"/>
      <c r="R17" s="1"/>
      <c r="S17" s="1"/>
      <c r="T17" s="1"/>
      <c r="U17" s="1"/>
      <c r="V17" s="1"/>
      <c r="W17" s="1"/>
    </row>
    <row r="18" spans="1:40" ht="36" customHeight="1" x14ac:dyDescent="0.5">
      <c r="A18" s="150"/>
      <c r="B18" s="150"/>
      <c r="C18" s="150"/>
      <c r="D18" s="150"/>
      <c r="E18" s="150"/>
      <c r="F18" s="2"/>
      <c r="P18" s="1"/>
      <c r="Q18" s="3"/>
      <c r="R18" s="3"/>
      <c r="S18" s="3"/>
      <c r="T18" s="3"/>
      <c r="U18" s="3"/>
      <c r="V18" s="3"/>
      <c r="W18" s="3"/>
    </row>
    <row r="19" spans="1:40" x14ac:dyDescent="0.25">
      <c r="P19" s="1"/>
      <c r="Q19" s="4"/>
      <c r="R19" s="4"/>
      <c r="S19" s="4"/>
      <c r="T19" s="4"/>
      <c r="U19" s="5"/>
      <c r="V19" s="5"/>
      <c r="W19" s="5"/>
    </row>
    <row r="20" spans="1:40" ht="34.5" customHeight="1" x14ac:dyDescent="0.5">
      <c r="F20" s="264" t="s">
        <v>2</v>
      </c>
      <c r="G20" s="265"/>
      <c r="H20" s="265"/>
      <c r="I20" s="265"/>
      <c r="J20" s="265"/>
      <c r="K20" s="265"/>
      <c r="L20" s="265"/>
      <c r="O20" s="6"/>
      <c r="P20" s="6"/>
      <c r="Q20" s="4"/>
      <c r="R20" s="4"/>
      <c r="S20" s="4"/>
      <c r="T20" s="4"/>
      <c r="U20" s="7"/>
      <c r="V20" s="7"/>
      <c r="W20" s="7"/>
    </row>
    <row r="21" spans="1:40" ht="34.5" customHeight="1" x14ac:dyDescent="0.25">
      <c r="F21" s="8">
        <v>2009</v>
      </c>
      <c r="G21" s="8">
        <v>2011</v>
      </c>
      <c r="H21" s="8">
        <v>2013</v>
      </c>
      <c r="I21" s="8">
        <v>2015</v>
      </c>
      <c r="J21" s="8">
        <v>2017</v>
      </c>
      <c r="K21" s="8">
        <v>2019</v>
      </c>
      <c r="L21" s="8">
        <v>2021</v>
      </c>
      <c r="M21" s="8">
        <v>2023</v>
      </c>
      <c r="O21" s="6"/>
      <c r="P21" s="6"/>
      <c r="Q21" s="4"/>
      <c r="R21" s="4"/>
      <c r="S21" s="4"/>
      <c r="T21" s="4"/>
      <c r="U21" s="7"/>
      <c r="V21" s="7"/>
      <c r="W21" s="7"/>
    </row>
    <row r="22" spans="1:40" ht="34.5" customHeight="1" x14ac:dyDescent="0.25">
      <c r="A22" s="245" t="s">
        <v>3</v>
      </c>
      <c r="B22" s="245"/>
      <c r="C22" s="245"/>
      <c r="D22" s="245"/>
      <c r="E22" s="269"/>
      <c r="F22" s="169">
        <v>353</v>
      </c>
      <c r="G22" s="169">
        <v>398</v>
      </c>
      <c r="H22" s="169">
        <v>372</v>
      </c>
      <c r="I22" s="169">
        <v>316</v>
      </c>
      <c r="J22" s="169">
        <v>307</v>
      </c>
      <c r="K22" s="169">
        <v>310</v>
      </c>
      <c r="L22" s="169">
        <v>364</v>
      </c>
      <c r="M22" s="169">
        <v>285</v>
      </c>
      <c r="O22" s="6"/>
      <c r="P22" s="6"/>
      <c r="Q22" s="4"/>
      <c r="R22" s="4"/>
      <c r="S22" s="4"/>
      <c r="T22" s="4"/>
      <c r="U22" s="7"/>
      <c r="V22" s="7"/>
      <c r="W22" s="7"/>
    </row>
    <row r="23" spans="1:40" ht="34.5" customHeight="1" x14ac:dyDescent="0.25">
      <c r="A23" s="245" t="s">
        <v>4</v>
      </c>
      <c r="B23" s="245"/>
      <c r="C23" s="245"/>
      <c r="D23" s="245"/>
      <c r="E23" s="269"/>
      <c r="F23" s="170">
        <v>0.74319999999999997</v>
      </c>
      <c r="G23" s="170">
        <v>0.81559999999999999</v>
      </c>
      <c r="H23" s="170">
        <v>0.7702</v>
      </c>
      <c r="I23" s="170">
        <v>0.63200000000000001</v>
      </c>
      <c r="J23" s="170">
        <v>0.60550000000000004</v>
      </c>
      <c r="K23" s="170">
        <v>0.58940000000000003</v>
      </c>
      <c r="L23" s="170">
        <v>0.62010221465076665</v>
      </c>
      <c r="M23" s="170">
        <v>0.53569999999999995</v>
      </c>
      <c r="O23" s="6"/>
      <c r="P23" s="6"/>
      <c r="Q23" s="4"/>
      <c r="R23" s="4"/>
      <c r="S23" s="4"/>
      <c r="T23" s="4"/>
      <c r="U23" s="7"/>
      <c r="V23" s="7"/>
      <c r="W23" s="7"/>
    </row>
    <row r="24" spans="1:40" ht="34.5" customHeight="1" x14ac:dyDescent="0.5">
      <c r="B24" s="150"/>
      <c r="C24" s="150"/>
      <c r="D24" s="150"/>
      <c r="E24" s="150"/>
      <c r="F24" s="150"/>
      <c r="G24" s="2"/>
      <c r="O24" s="6"/>
      <c r="P24" s="6"/>
      <c r="Q24" s="4"/>
      <c r="R24" s="4"/>
      <c r="S24" s="4"/>
      <c r="T24" s="4"/>
      <c r="U24" s="7"/>
      <c r="V24" s="7"/>
      <c r="W24" s="7"/>
    </row>
    <row r="25" spans="1:40" ht="36.75" customHeight="1" x14ac:dyDescent="0.5">
      <c r="B25" s="150"/>
      <c r="C25" s="150"/>
      <c r="D25" s="150"/>
      <c r="E25" s="150"/>
      <c r="F25" s="150"/>
      <c r="G25" s="2"/>
      <c r="S25" s="1"/>
      <c r="T25" s="10"/>
      <c r="U25" s="10"/>
      <c r="V25" s="10"/>
      <c r="W25" s="10"/>
    </row>
    <row r="26" spans="1:40" ht="33" customHeight="1" x14ac:dyDescent="0.25">
      <c r="A26" s="246" t="s">
        <v>5</v>
      </c>
      <c r="B26" s="246"/>
      <c r="C26" s="246"/>
      <c r="D26" s="246"/>
      <c r="E26" s="246"/>
      <c r="F26" s="246"/>
      <c r="G26" s="246"/>
      <c r="S26" s="1"/>
      <c r="T26" s="10"/>
      <c r="U26" s="10"/>
      <c r="V26" s="10"/>
      <c r="W26" s="10"/>
    </row>
    <row r="27" spans="1:40" ht="26.25" customHeight="1" x14ac:dyDescent="0.5">
      <c r="B27" s="150"/>
      <c r="C27" s="150"/>
      <c r="D27" s="150"/>
      <c r="E27" s="150"/>
      <c r="F27" s="150"/>
      <c r="G27" s="2"/>
      <c r="S27" s="1"/>
      <c r="T27" s="10"/>
      <c r="U27" s="10"/>
      <c r="V27" s="10"/>
      <c r="W27" s="10"/>
    </row>
    <row r="28" spans="1:40" ht="26.25" customHeight="1" x14ac:dyDescent="0.35">
      <c r="A28" s="239" t="s">
        <v>6</v>
      </c>
      <c r="B28" s="239"/>
      <c r="C28" s="239"/>
      <c r="D28" s="266" t="s">
        <v>2</v>
      </c>
      <c r="E28" s="267"/>
      <c r="F28" s="267"/>
      <c r="G28" s="267"/>
      <c r="H28" s="267"/>
      <c r="I28" s="267"/>
      <c r="J28" s="267"/>
      <c r="K28" s="11"/>
      <c r="S28" s="1"/>
      <c r="T28" s="1"/>
      <c r="U28" s="1"/>
      <c r="V28" s="1"/>
      <c r="W28" s="1"/>
      <c r="X28" s="12"/>
      <c r="Y28" s="12"/>
      <c r="Z28" s="12"/>
      <c r="AA28" s="12"/>
      <c r="AB28" s="12"/>
      <c r="AC28" s="12"/>
      <c r="AD28" s="12"/>
      <c r="AE28" s="12"/>
      <c r="AF28" s="13"/>
      <c r="AG28" s="13"/>
      <c r="AH28" s="13"/>
      <c r="AI28" s="13"/>
      <c r="AJ28" s="13"/>
      <c r="AK28" s="13"/>
      <c r="AL28" s="13"/>
      <c r="AM28" s="13"/>
      <c r="AN28" s="14"/>
    </row>
    <row r="29" spans="1:40" ht="26.25" customHeight="1" x14ac:dyDescent="0.25">
      <c r="A29" s="239"/>
      <c r="B29" s="239"/>
      <c r="C29" s="239"/>
      <c r="D29" s="168">
        <v>2009</v>
      </c>
      <c r="E29" s="168">
        <v>2011</v>
      </c>
      <c r="F29" s="168">
        <v>2013</v>
      </c>
      <c r="G29" s="168">
        <v>2015</v>
      </c>
      <c r="H29" s="168">
        <v>2017</v>
      </c>
      <c r="I29" s="168">
        <v>2019</v>
      </c>
      <c r="J29" s="171">
        <v>2021</v>
      </c>
      <c r="K29" s="194">
        <v>2023</v>
      </c>
      <c r="S29" s="1"/>
      <c r="T29" s="15"/>
      <c r="U29" s="15"/>
      <c r="V29" s="15"/>
      <c r="W29" s="15"/>
      <c r="X29" s="12"/>
      <c r="Y29" s="12"/>
      <c r="Z29" s="12"/>
      <c r="AA29" s="12"/>
      <c r="AB29" s="12"/>
      <c r="AC29" s="12"/>
      <c r="AD29" s="12"/>
      <c r="AE29" s="12"/>
      <c r="AF29" s="13"/>
      <c r="AG29" s="13"/>
      <c r="AH29" s="13"/>
      <c r="AI29" s="13"/>
      <c r="AJ29" s="13"/>
      <c r="AK29" s="13"/>
      <c r="AL29" s="13"/>
      <c r="AM29" s="13"/>
      <c r="AN29" s="14"/>
    </row>
    <row r="30" spans="1:40" ht="26.25" customHeight="1" x14ac:dyDescent="0.25">
      <c r="A30" s="232" t="s">
        <v>7</v>
      </c>
      <c r="B30" s="232"/>
      <c r="C30" s="232"/>
      <c r="D30" s="16">
        <v>286</v>
      </c>
      <c r="E30" s="16">
        <v>371</v>
      </c>
      <c r="F30" s="16">
        <v>344</v>
      </c>
      <c r="G30" s="16">
        <v>285</v>
      </c>
      <c r="H30" s="16">
        <v>260</v>
      </c>
      <c r="I30" s="16">
        <v>255</v>
      </c>
      <c r="J30" s="16">
        <v>271</v>
      </c>
      <c r="K30" s="16">
        <v>238</v>
      </c>
      <c r="S30" s="1"/>
      <c r="T30" s="15"/>
      <c r="U30" s="15"/>
      <c r="V30" s="15"/>
      <c r="W30" s="15"/>
      <c r="X30" s="12"/>
      <c r="Y30" s="12"/>
      <c r="Z30" s="12"/>
      <c r="AA30" s="12"/>
      <c r="AB30" s="12"/>
      <c r="AC30" s="12"/>
      <c r="AD30" s="12"/>
      <c r="AE30" s="12"/>
      <c r="AF30" s="13"/>
      <c r="AG30" s="13"/>
      <c r="AH30" s="13"/>
      <c r="AI30" s="13"/>
      <c r="AJ30" s="13"/>
      <c r="AK30" s="13"/>
      <c r="AL30" s="13"/>
      <c r="AM30" s="13"/>
      <c r="AN30" s="14"/>
    </row>
    <row r="31" spans="1:40" ht="19.5" customHeight="1" x14ac:dyDescent="0.35">
      <c r="A31" s="232" t="s">
        <v>8</v>
      </c>
      <c r="B31" s="232"/>
      <c r="C31" s="232"/>
      <c r="D31" s="16">
        <v>42</v>
      </c>
      <c r="E31" s="17">
        <v>27</v>
      </c>
      <c r="F31" s="17">
        <v>26</v>
      </c>
      <c r="G31" s="17">
        <v>31</v>
      </c>
      <c r="H31" s="17">
        <v>47</v>
      </c>
      <c r="I31" s="17">
        <v>55</v>
      </c>
      <c r="J31" s="17">
        <v>93</v>
      </c>
      <c r="K31" s="17">
        <v>47</v>
      </c>
      <c r="S31" s="1"/>
      <c r="T31" s="10"/>
      <c r="U31" s="10"/>
      <c r="V31" s="10"/>
      <c r="W31" s="10"/>
    </row>
    <row r="32" spans="1:40" ht="21" x14ac:dyDescent="0.35">
      <c r="A32" s="263" t="s">
        <v>9</v>
      </c>
      <c r="B32" s="263"/>
      <c r="C32" s="263"/>
      <c r="D32" s="17">
        <v>25</v>
      </c>
      <c r="E32" s="17"/>
      <c r="F32" s="17"/>
      <c r="G32" s="17"/>
      <c r="H32" s="17"/>
      <c r="I32" s="17"/>
      <c r="J32" s="17"/>
      <c r="S32" s="1"/>
      <c r="T32" s="10"/>
      <c r="U32" s="10"/>
      <c r="V32" s="10"/>
      <c r="W32" s="10"/>
    </row>
    <row r="33" spans="1:23" ht="21" x14ac:dyDescent="0.25">
      <c r="E33" s="268"/>
      <c r="F33" s="268"/>
      <c r="G33" s="268"/>
      <c r="H33" s="268"/>
      <c r="I33" s="155"/>
      <c r="S33" s="1"/>
      <c r="T33" s="1"/>
      <c r="U33" s="1"/>
      <c r="V33" s="1"/>
      <c r="W33" s="1"/>
    </row>
    <row r="34" spans="1:23" ht="21" x14ac:dyDescent="0.25">
      <c r="E34" s="238"/>
      <c r="F34" s="238"/>
      <c r="G34" s="238"/>
      <c r="H34" s="18"/>
      <c r="I34" s="155"/>
      <c r="S34" s="1"/>
      <c r="T34" s="1"/>
      <c r="U34" s="1"/>
      <c r="V34" s="1"/>
      <c r="W34" s="1"/>
    </row>
    <row r="35" spans="1:23" ht="21" x14ac:dyDescent="0.25">
      <c r="E35" s="238"/>
      <c r="F35" s="238"/>
      <c r="G35" s="238"/>
      <c r="H35" s="18"/>
      <c r="S35" s="1"/>
      <c r="T35" s="1"/>
      <c r="U35" s="1"/>
      <c r="V35" s="1"/>
      <c r="W35" s="1"/>
    </row>
    <row r="36" spans="1:23" ht="15.75" customHeight="1" x14ac:dyDescent="0.25">
      <c r="A36" s="239" t="s">
        <v>10</v>
      </c>
      <c r="B36" s="239"/>
      <c r="C36" s="239"/>
      <c r="D36" s="261" t="s">
        <v>2</v>
      </c>
      <c r="E36" s="262"/>
      <c r="F36" s="262"/>
      <c r="G36" s="262"/>
      <c r="H36" s="262"/>
      <c r="I36" s="262"/>
      <c r="J36" s="262"/>
      <c r="S36" s="1"/>
      <c r="T36" s="1"/>
      <c r="U36" s="1"/>
      <c r="V36" s="1"/>
      <c r="W36" s="1"/>
    </row>
    <row r="37" spans="1:23" ht="21.75" customHeight="1" x14ac:dyDescent="0.25">
      <c r="A37" s="239"/>
      <c r="B37" s="239"/>
      <c r="C37" s="239"/>
      <c r="D37" s="19">
        <v>2009</v>
      </c>
      <c r="E37" s="20">
        <v>2011</v>
      </c>
      <c r="F37" s="20">
        <v>2013</v>
      </c>
      <c r="G37" s="20">
        <v>2015</v>
      </c>
      <c r="H37" s="20">
        <v>2017</v>
      </c>
      <c r="I37" s="20">
        <v>2019</v>
      </c>
      <c r="J37" s="20">
        <v>2021</v>
      </c>
      <c r="K37" s="194">
        <v>2023</v>
      </c>
      <c r="S37" s="1"/>
      <c r="T37" s="1"/>
      <c r="U37" s="1"/>
      <c r="V37" s="1"/>
      <c r="W37" s="1"/>
    </row>
    <row r="38" spans="1:23" ht="21" x14ac:dyDescent="0.35">
      <c r="A38" s="232" t="s">
        <v>11</v>
      </c>
      <c r="B38" s="232"/>
      <c r="C38" s="232"/>
      <c r="D38" s="21">
        <v>188</v>
      </c>
      <c r="E38" s="17">
        <v>219</v>
      </c>
      <c r="F38" s="17">
        <v>205</v>
      </c>
      <c r="G38" s="17">
        <v>173</v>
      </c>
      <c r="H38" s="17">
        <v>177</v>
      </c>
      <c r="I38" s="17">
        <v>175</v>
      </c>
      <c r="J38" s="17">
        <v>187</v>
      </c>
      <c r="K38" s="16">
        <v>148</v>
      </c>
      <c r="S38" s="1"/>
      <c r="T38" s="1"/>
      <c r="U38" s="1"/>
      <c r="V38" s="1"/>
      <c r="W38" s="1"/>
    </row>
    <row r="39" spans="1:23" ht="21" x14ac:dyDescent="0.35">
      <c r="A39" s="232" t="s">
        <v>12</v>
      </c>
      <c r="B39" s="232"/>
      <c r="C39" s="232"/>
      <c r="D39" s="21">
        <v>149</v>
      </c>
      <c r="E39" s="17">
        <v>177</v>
      </c>
      <c r="F39" s="17">
        <v>165</v>
      </c>
      <c r="G39" s="17">
        <v>143</v>
      </c>
      <c r="H39" s="17">
        <v>130</v>
      </c>
      <c r="I39" s="17">
        <v>135</v>
      </c>
      <c r="J39" s="17">
        <v>177</v>
      </c>
      <c r="K39" s="17">
        <v>137</v>
      </c>
      <c r="S39" s="1"/>
      <c r="T39" s="1"/>
      <c r="U39" s="1"/>
      <c r="V39" s="1"/>
      <c r="W39" s="1"/>
    </row>
    <row r="40" spans="1:23" ht="21" x14ac:dyDescent="0.35">
      <c r="A40" s="232" t="s">
        <v>13</v>
      </c>
      <c r="B40" s="232"/>
      <c r="C40" s="232"/>
      <c r="D40" s="21">
        <v>16</v>
      </c>
      <c r="E40" s="17">
        <v>2</v>
      </c>
      <c r="F40" s="17">
        <v>2</v>
      </c>
      <c r="G40" s="22"/>
      <c r="H40" s="22"/>
      <c r="I40" s="22"/>
      <c r="J40" s="22"/>
      <c r="S40" s="1"/>
      <c r="T40" s="1"/>
      <c r="U40" s="1"/>
      <c r="V40" s="1"/>
      <c r="W40" s="1"/>
    </row>
    <row r="41" spans="1:23" x14ac:dyDescent="0.25">
      <c r="S41" s="1"/>
      <c r="T41" s="1"/>
      <c r="U41" s="1"/>
      <c r="V41" s="1"/>
      <c r="W41" s="1"/>
    </row>
    <row r="42" spans="1:23" x14ac:dyDescent="0.25">
      <c r="S42" s="1"/>
      <c r="T42" s="1"/>
      <c r="U42" s="1"/>
      <c r="V42" s="1"/>
      <c r="W42" s="1"/>
    </row>
    <row r="43" spans="1:23" x14ac:dyDescent="0.25">
      <c r="S43" s="1"/>
      <c r="T43" s="1"/>
      <c r="U43" s="1"/>
      <c r="V43" s="1"/>
      <c r="W43" s="1"/>
    </row>
    <row r="44" spans="1:23" ht="21" customHeight="1" x14ac:dyDescent="0.25">
      <c r="A44" s="235" t="s">
        <v>14</v>
      </c>
      <c r="B44" s="236"/>
      <c r="C44" s="236"/>
      <c r="D44" s="151">
        <v>2017</v>
      </c>
      <c r="E44" s="161">
        <v>2019</v>
      </c>
      <c r="F44" s="171">
        <v>2021</v>
      </c>
      <c r="G44" s="194">
        <v>2023</v>
      </c>
      <c r="S44" s="1"/>
      <c r="T44" s="1"/>
      <c r="U44" s="1"/>
      <c r="V44" s="1"/>
      <c r="W44" s="1"/>
    </row>
    <row r="45" spans="1:23" ht="21" customHeight="1" x14ac:dyDescent="0.25">
      <c r="A45" s="232" t="s">
        <v>15</v>
      </c>
      <c r="B45" s="232"/>
      <c r="C45" s="232"/>
      <c r="D45" s="16">
        <v>173</v>
      </c>
      <c r="E45" s="16">
        <v>179</v>
      </c>
      <c r="F45" s="16">
        <v>208</v>
      </c>
      <c r="G45" s="16">
        <v>173</v>
      </c>
      <c r="S45" s="1"/>
      <c r="T45" s="1"/>
      <c r="U45" s="1"/>
      <c r="V45" s="1"/>
      <c r="W45" s="1"/>
    </row>
    <row r="46" spans="1:23" ht="21" x14ac:dyDescent="0.35">
      <c r="A46" s="232" t="s">
        <v>16</v>
      </c>
      <c r="B46" s="232"/>
      <c r="C46" s="232"/>
      <c r="D46" s="16">
        <v>134</v>
      </c>
      <c r="E46" s="16">
        <v>131</v>
      </c>
      <c r="F46" s="16">
        <v>156</v>
      </c>
      <c r="G46" s="17">
        <v>112</v>
      </c>
    </row>
    <row r="49" spans="1:45" x14ac:dyDescent="0.25">
      <c r="X49" s="23"/>
      <c r="Y49" s="23"/>
      <c r="Z49" s="23"/>
      <c r="AA49" s="23"/>
      <c r="AB49" s="23"/>
      <c r="AC49" s="23"/>
      <c r="AD49" s="23"/>
      <c r="AE49" s="23"/>
    </row>
    <row r="52" spans="1:45" ht="15" customHeight="1" x14ac:dyDescent="0.25">
      <c r="V52" s="270" t="s">
        <v>17</v>
      </c>
      <c r="W52" s="271"/>
      <c r="X52" s="271"/>
      <c r="Y52" s="271"/>
      <c r="Z52" s="271"/>
      <c r="AA52" s="271"/>
      <c r="AB52" s="271"/>
      <c r="AC52" s="271"/>
      <c r="AD52" s="271"/>
      <c r="AE52" s="271"/>
      <c r="AF52" s="271"/>
      <c r="AG52" s="271"/>
      <c r="AH52" s="272"/>
      <c r="AI52" s="163"/>
      <c r="AJ52" s="196"/>
      <c r="AK52" s="173"/>
      <c r="AL52" s="273" t="s">
        <v>18</v>
      </c>
      <c r="AM52" s="274"/>
      <c r="AN52" s="274"/>
      <c r="AO52" s="274"/>
      <c r="AP52" s="274"/>
      <c r="AQ52" s="274"/>
      <c r="AR52" s="274"/>
      <c r="AS52" s="274"/>
    </row>
    <row r="53" spans="1:45" x14ac:dyDescent="0.25">
      <c r="V53" s="270"/>
      <c r="W53" s="271"/>
      <c r="X53" s="271"/>
      <c r="Y53" s="271"/>
      <c r="Z53" s="271"/>
      <c r="AA53" s="271"/>
      <c r="AB53" s="271"/>
      <c r="AC53" s="271"/>
      <c r="AD53" s="271"/>
      <c r="AE53" s="271"/>
      <c r="AF53" s="271"/>
      <c r="AG53" s="271"/>
      <c r="AH53" s="272"/>
      <c r="AI53" s="163"/>
      <c r="AJ53" s="196"/>
      <c r="AK53" s="173"/>
      <c r="AL53" s="273"/>
      <c r="AM53" s="274"/>
      <c r="AN53" s="274"/>
      <c r="AO53" s="274"/>
      <c r="AP53" s="274"/>
      <c r="AQ53" s="274"/>
      <c r="AR53" s="274"/>
      <c r="AS53" s="274"/>
    </row>
    <row r="54" spans="1:45" s="25" customFormat="1" ht="40.5" customHeight="1" x14ac:dyDescent="0.25">
      <c r="A54" s="24"/>
      <c r="B54" s="249" t="s">
        <v>19</v>
      </c>
      <c r="C54" s="249"/>
      <c r="D54" s="249"/>
      <c r="E54" s="249"/>
      <c r="F54" s="249"/>
      <c r="G54" s="249"/>
      <c r="H54" s="249"/>
      <c r="I54" s="249"/>
      <c r="J54" s="249"/>
      <c r="K54" s="249"/>
      <c r="L54" s="249"/>
      <c r="M54" s="249"/>
      <c r="N54" s="249"/>
      <c r="O54" s="249"/>
      <c r="P54" s="249"/>
      <c r="Q54" s="249"/>
      <c r="R54" s="249"/>
      <c r="S54" s="249"/>
      <c r="T54" s="249"/>
      <c r="U54" s="249"/>
      <c r="V54" s="250" t="s">
        <v>20</v>
      </c>
      <c r="W54" s="251"/>
      <c r="X54" s="251"/>
      <c r="Y54" s="251"/>
      <c r="Z54" s="251"/>
      <c r="AA54" s="251"/>
      <c r="AB54" s="251"/>
      <c r="AC54" s="252"/>
      <c r="AD54" s="253" t="s">
        <v>21</v>
      </c>
      <c r="AE54" s="254"/>
      <c r="AF54" s="254"/>
      <c r="AG54" s="254"/>
      <c r="AH54" s="254"/>
      <c r="AI54" s="254"/>
      <c r="AJ54" s="254"/>
      <c r="AK54" s="255"/>
      <c r="AL54" s="247" t="s">
        <v>22</v>
      </c>
      <c r="AM54" s="248"/>
      <c r="AN54" s="248"/>
      <c r="AO54" s="248"/>
      <c r="AP54" s="248"/>
      <c r="AQ54" s="248"/>
      <c r="AR54" s="248"/>
      <c r="AS54" s="248"/>
    </row>
    <row r="55" spans="1:45" s="25" customFormat="1" ht="18.75" customHeight="1" x14ac:dyDescent="0.25">
      <c r="A55" s="24"/>
      <c r="B55" s="204"/>
      <c r="C55" s="204"/>
      <c r="D55" s="204"/>
      <c r="E55" s="204"/>
      <c r="F55" s="204"/>
      <c r="G55" s="204"/>
      <c r="H55" s="204"/>
      <c r="I55" s="204"/>
      <c r="J55" s="204"/>
      <c r="K55" s="204"/>
      <c r="L55" s="204"/>
      <c r="M55" s="204"/>
      <c r="N55" s="204"/>
      <c r="O55" s="204"/>
      <c r="P55" s="204"/>
      <c r="Q55" s="204"/>
      <c r="R55" s="204"/>
      <c r="S55" s="204"/>
      <c r="T55" s="204"/>
      <c r="U55" s="204"/>
      <c r="V55" s="26">
        <v>2009</v>
      </c>
      <c r="W55" s="26">
        <v>2011</v>
      </c>
      <c r="X55" s="26">
        <v>2013</v>
      </c>
      <c r="Y55" s="26">
        <v>2015</v>
      </c>
      <c r="Z55" s="26">
        <v>2017</v>
      </c>
      <c r="AA55" s="26">
        <v>2019</v>
      </c>
      <c r="AB55" s="26">
        <v>2021</v>
      </c>
      <c r="AC55" s="26">
        <v>2023</v>
      </c>
      <c r="AD55" s="26">
        <v>2009</v>
      </c>
      <c r="AE55" s="26">
        <v>2011</v>
      </c>
      <c r="AF55" s="26">
        <v>2013</v>
      </c>
      <c r="AG55" s="26">
        <v>2015</v>
      </c>
      <c r="AH55" s="26">
        <v>2017</v>
      </c>
      <c r="AI55" s="26">
        <v>2019</v>
      </c>
      <c r="AJ55" s="26">
        <v>2021</v>
      </c>
      <c r="AK55" s="26">
        <v>2023</v>
      </c>
      <c r="AL55" s="27">
        <v>2009</v>
      </c>
      <c r="AM55" s="27">
        <v>2011</v>
      </c>
      <c r="AN55" s="27">
        <v>2013</v>
      </c>
      <c r="AO55" s="27">
        <v>2015</v>
      </c>
      <c r="AP55" s="27">
        <v>2017</v>
      </c>
      <c r="AQ55" s="27">
        <v>2019</v>
      </c>
      <c r="AR55" s="27">
        <v>2021</v>
      </c>
      <c r="AS55" s="27">
        <v>2023</v>
      </c>
    </row>
    <row r="56" spans="1:45" s="33" customFormat="1" ht="25.5" customHeight="1" x14ac:dyDescent="0.25">
      <c r="A56" s="28">
        <v>1</v>
      </c>
      <c r="B56" s="198" t="s">
        <v>23</v>
      </c>
      <c r="C56" s="199"/>
      <c r="D56" s="199"/>
      <c r="E56" s="199"/>
      <c r="F56" s="199"/>
      <c r="G56" s="199"/>
      <c r="H56" s="199"/>
      <c r="I56" s="199"/>
      <c r="J56" s="199"/>
      <c r="K56" s="199"/>
      <c r="L56" s="199"/>
      <c r="M56" s="199"/>
      <c r="N56" s="199"/>
      <c r="O56" s="199"/>
      <c r="P56" s="199"/>
      <c r="Q56" s="199"/>
      <c r="R56" s="199"/>
      <c r="S56" s="199"/>
      <c r="T56" s="199"/>
      <c r="U56" s="199"/>
      <c r="V56" s="29">
        <v>7.0821529745042494E-2</v>
      </c>
      <c r="W56" s="29">
        <v>4.0816326530612242E-2</v>
      </c>
      <c r="X56" s="29">
        <v>2.2222222222222223E-2</v>
      </c>
      <c r="Y56" s="29">
        <v>8.3067092651757185E-2</v>
      </c>
      <c r="Z56" s="29">
        <v>0.13793103448275862</v>
      </c>
      <c r="AA56" s="29">
        <v>0.14285714285714285</v>
      </c>
      <c r="AB56" s="29">
        <v>0.12465373961218837</v>
      </c>
      <c r="AC56" s="29">
        <f>GLOBAL!AI108</f>
        <v>0.13427561837455831</v>
      </c>
      <c r="AD56" s="29">
        <v>0.89801699716713879</v>
      </c>
      <c r="AE56" s="29">
        <v>0.95918367346938771</v>
      </c>
      <c r="AF56" s="29">
        <v>0.97777777777777775</v>
      </c>
      <c r="AG56" s="29">
        <v>0.91693290734824284</v>
      </c>
      <c r="AH56" s="29">
        <v>0.86206896551724133</v>
      </c>
      <c r="AI56" s="29">
        <v>0.8571428571428571</v>
      </c>
      <c r="AJ56" s="29">
        <v>0.8753462603878116</v>
      </c>
      <c r="AK56" s="29">
        <f>GLOBAL!AJ108</f>
        <v>0.86572438162544174</v>
      </c>
      <c r="AL56" s="30">
        <v>3.7777777777777755</v>
      </c>
      <c r="AM56" s="30">
        <v>4.0000000000000027</v>
      </c>
      <c r="AN56" s="31">
        <v>4.2111111111111121</v>
      </c>
      <c r="AO56" s="32">
        <v>3.78</v>
      </c>
      <c r="AP56" s="32">
        <v>3.7</v>
      </c>
      <c r="AQ56" s="32">
        <v>3.72</v>
      </c>
      <c r="AR56" s="32">
        <v>3.84</v>
      </c>
      <c r="AS56" s="32">
        <f>GLOBAL!AK108</f>
        <v>3.88</v>
      </c>
    </row>
    <row r="57" spans="1:45" s="33" customFormat="1" ht="28.5" customHeight="1" x14ac:dyDescent="0.25">
      <c r="A57" s="28">
        <v>2</v>
      </c>
      <c r="B57" s="198" t="s">
        <v>24</v>
      </c>
      <c r="C57" s="199"/>
      <c r="D57" s="199"/>
      <c r="E57" s="199"/>
      <c r="F57" s="199"/>
      <c r="G57" s="199"/>
      <c r="H57" s="199"/>
      <c r="I57" s="199"/>
      <c r="J57" s="199"/>
      <c r="K57" s="199"/>
      <c r="L57" s="199"/>
      <c r="M57" s="199"/>
      <c r="N57" s="199"/>
      <c r="O57" s="199"/>
      <c r="P57" s="199"/>
      <c r="Q57" s="199"/>
      <c r="R57" s="199"/>
      <c r="S57" s="199"/>
      <c r="T57" s="199"/>
      <c r="U57" s="199"/>
      <c r="V57" s="29">
        <v>7.6487252124645896E-2</v>
      </c>
      <c r="W57" s="29">
        <v>4.859335038363171E-2</v>
      </c>
      <c r="X57" s="29">
        <v>3.9106145251396648E-2</v>
      </c>
      <c r="Y57" s="29">
        <v>8.3601286173633438E-2</v>
      </c>
      <c r="Z57" s="29">
        <v>0.13240418118466898</v>
      </c>
      <c r="AA57" s="29">
        <v>0.11363636363636363</v>
      </c>
      <c r="AB57" s="29">
        <v>0.13202247191011235</v>
      </c>
      <c r="AC57" s="29">
        <f>GLOBAL!AI109</f>
        <v>0.13620071684587814</v>
      </c>
      <c r="AD57" s="29">
        <v>0.89518413597733715</v>
      </c>
      <c r="AE57" s="29">
        <v>0.95140664961636834</v>
      </c>
      <c r="AF57" s="29">
        <v>0.96089385474860334</v>
      </c>
      <c r="AG57" s="29">
        <v>0.91639871382636651</v>
      </c>
      <c r="AH57" s="29">
        <v>0.86759581881533099</v>
      </c>
      <c r="AI57" s="29">
        <v>0.88636363636363635</v>
      </c>
      <c r="AJ57" s="29">
        <v>0.8679775280898876</v>
      </c>
      <c r="AK57" s="29">
        <f>GLOBAL!AJ109</f>
        <v>0.86379928315412191</v>
      </c>
      <c r="AL57" s="30">
        <v>3.6880466472303204</v>
      </c>
      <c r="AM57" s="30">
        <v>3.8439897698209697</v>
      </c>
      <c r="AN57" s="31">
        <v>4.0502793296089283</v>
      </c>
      <c r="AO57" s="32">
        <v>3.73</v>
      </c>
      <c r="AP57" s="32">
        <v>3.63</v>
      </c>
      <c r="AQ57" s="32">
        <v>3.69</v>
      </c>
      <c r="AR57" s="32">
        <v>3.78</v>
      </c>
      <c r="AS57" s="32">
        <f>GLOBAL!AK109</f>
        <v>3.78</v>
      </c>
    </row>
    <row r="58" spans="1:45" s="33" customFormat="1" ht="34.5" customHeight="1" x14ac:dyDescent="0.25">
      <c r="A58" s="28">
        <v>3</v>
      </c>
      <c r="B58" s="198" t="s">
        <v>25</v>
      </c>
      <c r="C58" s="199"/>
      <c r="D58" s="199"/>
      <c r="E58" s="199"/>
      <c r="F58" s="199"/>
      <c r="G58" s="199"/>
      <c r="H58" s="199"/>
      <c r="I58" s="199"/>
      <c r="J58" s="199"/>
      <c r="K58" s="199"/>
      <c r="L58" s="199"/>
      <c r="M58" s="199"/>
      <c r="N58" s="199"/>
      <c r="O58" s="199"/>
      <c r="P58" s="199"/>
      <c r="Q58" s="199"/>
      <c r="R58" s="199"/>
      <c r="S58" s="199"/>
      <c r="T58" s="199"/>
      <c r="U58" s="199"/>
      <c r="V58" s="29">
        <v>0.1643059490084986</v>
      </c>
      <c r="W58" s="29">
        <v>7.9487179487179482E-2</v>
      </c>
      <c r="X58" s="29">
        <v>8.0555555555555561E-2</v>
      </c>
      <c r="Y58" s="29">
        <v>4.4444444444444446E-2</v>
      </c>
      <c r="Z58" s="29">
        <v>0.10344827586206896</v>
      </c>
      <c r="AA58" s="29">
        <v>0.13029315960912052</v>
      </c>
      <c r="AB58" s="29">
        <v>0.13850415512465375</v>
      </c>
      <c r="AC58" s="29">
        <f>GLOBAL!AI110</f>
        <v>0.12014134275618374</v>
      </c>
      <c r="AD58" s="29">
        <v>0.81303116147308785</v>
      </c>
      <c r="AE58" s="29">
        <v>0.92051282051282046</v>
      </c>
      <c r="AF58" s="29">
        <v>0.9194444444444444</v>
      </c>
      <c r="AG58" s="29">
        <v>0.9555555555555556</v>
      </c>
      <c r="AH58" s="29">
        <v>0.89655172413793105</v>
      </c>
      <c r="AI58" s="29">
        <v>0.86970684039087953</v>
      </c>
      <c r="AJ58" s="29">
        <v>0.86149584487534625</v>
      </c>
      <c r="AK58" s="29">
        <f>GLOBAL!AJ110</f>
        <v>0.87985865724381629</v>
      </c>
      <c r="AL58" s="30">
        <v>3.3333333333333317</v>
      </c>
      <c r="AM58" s="30">
        <v>3.6820512820512814</v>
      </c>
      <c r="AN58" s="31">
        <v>3.8000000000000012</v>
      </c>
      <c r="AO58" s="32">
        <v>3.88</v>
      </c>
      <c r="AP58" s="32">
        <v>3.77</v>
      </c>
      <c r="AQ58" s="32">
        <v>3.75</v>
      </c>
      <c r="AR58" s="32">
        <v>3.78</v>
      </c>
      <c r="AS58" s="32">
        <f>GLOBAL!AK110</f>
        <v>3.87</v>
      </c>
    </row>
    <row r="59" spans="1:45" s="33" customFormat="1" ht="25.5" customHeight="1" x14ac:dyDescent="0.25">
      <c r="A59" s="28">
        <v>4</v>
      </c>
      <c r="B59" s="198" t="s">
        <v>26</v>
      </c>
      <c r="C59" s="199"/>
      <c r="D59" s="199"/>
      <c r="E59" s="199"/>
      <c r="F59" s="199"/>
      <c r="G59" s="199"/>
      <c r="H59" s="199"/>
      <c r="I59" s="199"/>
      <c r="J59" s="199"/>
      <c r="K59" s="199"/>
      <c r="L59" s="199"/>
      <c r="M59" s="199"/>
      <c r="N59" s="199"/>
      <c r="O59" s="199"/>
      <c r="P59" s="199"/>
      <c r="Q59" s="199"/>
      <c r="R59" s="199"/>
      <c r="S59" s="199"/>
      <c r="T59" s="199"/>
      <c r="U59" s="199"/>
      <c r="V59" s="29">
        <v>0.23512747875354106</v>
      </c>
      <c r="W59" s="29">
        <v>0.12628865979381443</v>
      </c>
      <c r="X59" s="29">
        <v>0.15730337078651685</v>
      </c>
      <c r="Y59" s="29">
        <v>0.15335463258785942</v>
      </c>
      <c r="Z59" s="29">
        <v>0.18900343642611683</v>
      </c>
      <c r="AA59" s="29">
        <v>0.16065573770491803</v>
      </c>
      <c r="AB59" s="29">
        <v>0.16022099447513813</v>
      </c>
      <c r="AC59" s="29">
        <f>GLOBAL!AI111</f>
        <v>0.15714285714285714</v>
      </c>
      <c r="AD59" s="29">
        <v>0.74504249291784708</v>
      </c>
      <c r="AE59" s="29">
        <v>0.87371134020618557</v>
      </c>
      <c r="AF59" s="29">
        <v>0.84269662921348309</v>
      </c>
      <c r="AG59" s="29">
        <v>0.84664536741214058</v>
      </c>
      <c r="AH59" s="29">
        <v>0.81099656357388317</v>
      </c>
      <c r="AI59" s="29">
        <v>0.83934426229508197</v>
      </c>
      <c r="AJ59" s="29">
        <v>0.83977900552486184</v>
      </c>
      <c r="AK59" s="29">
        <f>GLOBAL!AJ111</f>
        <v>0.84285714285714286</v>
      </c>
      <c r="AL59" s="30">
        <v>3.2947976878612728</v>
      </c>
      <c r="AM59" s="30">
        <v>3.4948453608247441</v>
      </c>
      <c r="AN59" s="31">
        <v>3.5056179775280905</v>
      </c>
      <c r="AO59" s="32">
        <v>3.58</v>
      </c>
      <c r="AP59" s="32">
        <v>3.45</v>
      </c>
      <c r="AQ59" s="32">
        <v>3.63</v>
      </c>
      <c r="AR59" s="32">
        <v>3.73</v>
      </c>
      <c r="AS59" s="32">
        <f>GLOBAL!AK111</f>
        <v>3.8</v>
      </c>
    </row>
    <row r="60" spans="1:45" s="33" customFormat="1" ht="25.5" customHeight="1" x14ac:dyDescent="0.25">
      <c r="A60" s="28">
        <v>5</v>
      </c>
      <c r="B60" s="198" t="s">
        <v>27</v>
      </c>
      <c r="C60" s="199"/>
      <c r="D60" s="199"/>
      <c r="E60" s="199"/>
      <c r="F60" s="199"/>
      <c r="G60" s="199"/>
      <c r="H60" s="199"/>
      <c r="I60" s="199"/>
      <c r="J60" s="199"/>
      <c r="K60" s="199"/>
      <c r="L60" s="199"/>
      <c r="M60" s="199"/>
      <c r="N60" s="199"/>
      <c r="O60" s="199"/>
      <c r="P60" s="199"/>
      <c r="Q60" s="199"/>
      <c r="R60" s="199"/>
      <c r="S60" s="199"/>
      <c r="T60" s="199"/>
      <c r="U60" s="199"/>
      <c r="V60" s="29">
        <v>0.11048158640226628</v>
      </c>
      <c r="W60" s="29">
        <v>6.9587628865979384E-2</v>
      </c>
      <c r="X60" s="29">
        <v>8.3798882681564241E-2</v>
      </c>
      <c r="Y60" s="29">
        <v>0.11182108626198083</v>
      </c>
      <c r="Z60" s="29">
        <v>0.13698630136986301</v>
      </c>
      <c r="AA60" s="29">
        <v>0.13268608414239483</v>
      </c>
      <c r="AB60" s="29">
        <v>0.11294765840220386</v>
      </c>
      <c r="AC60" s="29">
        <f>GLOBAL!AI112</f>
        <v>0.10600706713780919</v>
      </c>
      <c r="AD60" s="29">
        <v>0.86685552407932009</v>
      </c>
      <c r="AE60" s="29">
        <v>0.93041237113402064</v>
      </c>
      <c r="AF60" s="29">
        <v>0.91620111731843579</v>
      </c>
      <c r="AG60" s="29">
        <v>0.88817891373801916</v>
      </c>
      <c r="AH60" s="29">
        <v>0.86301369863013699</v>
      </c>
      <c r="AI60" s="29">
        <v>0.8673139158576052</v>
      </c>
      <c r="AJ60" s="29">
        <v>0.88705234159779611</v>
      </c>
      <c r="AK60" s="29">
        <f>GLOBAL!AJ112</f>
        <v>0.89399293286219084</v>
      </c>
      <c r="AL60" s="30">
        <v>3.7449275362318857</v>
      </c>
      <c r="AM60" s="30">
        <v>3.8427835051546371</v>
      </c>
      <c r="AN60" s="31">
        <v>3.8296089385474872</v>
      </c>
      <c r="AO60" s="32">
        <v>3.81</v>
      </c>
      <c r="AP60" s="32">
        <v>3.72</v>
      </c>
      <c r="AQ60" s="32">
        <v>3.78</v>
      </c>
      <c r="AR60" s="32">
        <v>3.97</v>
      </c>
      <c r="AS60" s="32">
        <f>GLOBAL!AK112</f>
        <v>4.03</v>
      </c>
    </row>
    <row r="61" spans="1:45" s="33" customFormat="1" ht="25.5" customHeight="1" x14ac:dyDescent="0.25">
      <c r="A61" s="28">
        <v>6</v>
      </c>
      <c r="B61" s="198" t="s">
        <v>28</v>
      </c>
      <c r="C61" s="199"/>
      <c r="D61" s="199"/>
      <c r="E61" s="199"/>
      <c r="F61" s="199"/>
      <c r="G61" s="199"/>
      <c r="H61" s="199"/>
      <c r="I61" s="199"/>
      <c r="J61" s="199"/>
      <c r="K61" s="199"/>
      <c r="L61" s="199"/>
      <c r="M61" s="199"/>
      <c r="N61" s="199"/>
      <c r="O61" s="199"/>
      <c r="P61" s="199"/>
      <c r="Q61" s="199"/>
      <c r="R61" s="199"/>
      <c r="S61" s="199"/>
      <c r="T61" s="199"/>
      <c r="U61" s="199"/>
      <c r="V61" s="29">
        <v>0.11331444759206799</v>
      </c>
      <c r="W61" s="29">
        <v>6.6666666666666666E-2</v>
      </c>
      <c r="X61" s="29">
        <v>6.1797752808988762E-2</v>
      </c>
      <c r="Y61" s="29">
        <v>7.32484076433121E-2</v>
      </c>
      <c r="Z61" s="29">
        <v>9.6551724137931033E-2</v>
      </c>
      <c r="AA61" s="29">
        <v>9.1205211726384364E-2</v>
      </c>
      <c r="AB61" s="29">
        <v>0.10220994475138122</v>
      </c>
      <c r="AC61" s="29">
        <f>GLOBAL!AI113</f>
        <v>8.1850533807829182E-2</v>
      </c>
      <c r="AD61" s="29">
        <v>0.86968838526912184</v>
      </c>
      <c r="AE61" s="29">
        <v>0.93333333333333335</v>
      </c>
      <c r="AF61" s="29">
        <v>0.9382022471910112</v>
      </c>
      <c r="AG61" s="29">
        <v>0.92675159235668791</v>
      </c>
      <c r="AH61" s="29">
        <v>0.90344827586206899</v>
      </c>
      <c r="AI61" s="29">
        <v>0.90879478827361559</v>
      </c>
      <c r="AJ61" s="29">
        <v>0.89779005524861877</v>
      </c>
      <c r="AK61" s="29">
        <f>GLOBAL!AJ113</f>
        <v>0.91814946619217086</v>
      </c>
      <c r="AL61" s="30">
        <v>3.6282420749279534</v>
      </c>
      <c r="AM61" s="30">
        <v>3.8564102564102551</v>
      </c>
      <c r="AN61" s="31">
        <v>3.8735955056179785</v>
      </c>
      <c r="AO61" s="32">
        <v>3.81</v>
      </c>
      <c r="AP61" s="32">
        <v>3.8</v>
      </c>
      <c r="AQ61" s="32">
        <v>3.93</v>
      </c>
      <c r="AR61" s="32">
        <v>3.98</v>
      </c>
      <c r="AS61" s="32">
        <f>GLOBAL!AK113</f>
        <v>4.13</v>
      </c>
    </row>
    <row r="62" spans="1:45" s="33" customFormat="1" ht="25.5" customHeight="1" x14ac:dyDescent="0.25">
      <c r="A62" s="28">
        <v>7</v>
      </c>
      <c r="B62" s="198" t="s">
        <v>29</v>
      </c>
      <c r="C62" s="199"/>
      <c r="D62" s="199"/>
      <c r="E62" s="199"/>
      <c r="F62" s="199"/>
      <c r="G62" s="199"/>
      <c r="H62" s="199"/>
      <c r="I62" s="199"/>
      <c r="J62" s="199"/>
      <c r="K62" s="199"/>
      <c r="L62" s="199"/>
      <c r="M62" s="199"/>
      <c r="N62" s="199"/>
      <c r="O62" s="199"/>
      <c r="P62" s="199"/>
      <c r="Q62" s="199"/>
      <c r="R62" s="199"/>
      <c r="S62" s="199"/>
      <c r="T62" s="199"/>
      <c r="U62" s="199"/>
      <c r="V62" s="29">
        <v>0.22662889518413598</v>
      </c>
      <c r="W62" s="29">
        <v>0.21593830334190231</v>
      </c>
      <c r="X62" s="29">
        <v>0.16193181818181818</v>
      </c>
      <c r="Y62" s="29">
        <v>0.15384615384615385</v>
      </c>
      <c r="Z62" s="29">
        <v>0.23103448275862068</v>
      </c>
      <c r="AA62" s="29">
        <v>0.25</v>
      </c>
      <c r="AB62" s="29">
        <v>0.20441988950276244</v>
      </c>
      <c r="AC62" s="29">
        <f>GLOBAL!AI114</f>
        <v>0.25</v>
      </c>
      <c r="AD62" s="29">
        <v>0.73654390934844194</v>
      </c>
      <c r="AE62" s="29">
        <v>0.78406169665809766</v>
      </c>
      <c r="AF62" s="29">
        <v>0.83806818181818177</v>
      </c>
      <c r="AG62" s="29">
        <v>0.84615384615384615</v>
      </c>
      <c r="AH62" s="29">
        <v>0.76896551724137929</v>
      </c>
      <c r="AI62" s="29">
        <v>0.75</v>
      </c>
      <c r="AJ62" s="29">
        <v>0.79558011049723754</v>
      </c>
      <c r="AK62" s="29">
        <f>GLOBAL!AJ114</f>
        <v>0.75</v>
      </c>
      <c r="AL62" s="30">
        <v>3.2147058823529395</v>
      </c>
      <c r="AM62" s="30">
        <v>3.2287917737789216</v>
      </c>
      <c r="AN62" s="31">
        <v>3.4488636363636354</v>
      </c>
      <c r="AO62" s="32">
        <v>3.36</v>
      </c>
      <c r="AP62" s="32">
        <v>3.28</v>
      </c>
      <c r="AQ62" s="32">
        <v>3.29</v>
      </c>
      <c r="AR62" s="32">
        <v>3.46</v>
      </c>
      <c r="AS62" s="32">
        <f>GLOBAL!AK114</f>
        <v>3.42</v>
      </c>
    </row>
    <row r="63" spans="1:45" s="37" customFormat="1" ht="25.5" customHeight="1" x14ac:dyDescent="0.25">
      <c r="A63" s="201" t="s">
        <v>30</v>
      </c>
      <c r="B63" s="202"/>
      <c r="C63" s="202"/>
      <c r="D63" s="202"/>
      <c r="E63" s="202"/>
      <c r="F63" s="202"/>
      <c r="G63" s="202"/>
      <c r="H63" s="202"/>
      <c r="I63" s="202"/>
      <c r="J63" s="202"/>
      <c r="K63" s="202"/>
      <c r="L63" s="202"/>
      <c r="M63" s="202"/>
      <c r="N63" s="202"/>
      <c r="O63" s="202"/>
      <c r="P63" s="202"/>
      <c r="Q63" s="202"/>
      <c r="R63" s="202"/>
      <c r="S63" s="202"/>
      <c r="T63" s="202"/>
      <c r="U63" s="203"/>
      <c r="V63" s="34">
        <v>0.1424524484014569</v>
      </c>
      <c r="W63" s="34">
        <v>9.2375366568914957E-2</v>
      </c>
      <c r="X63" s="34">
        <v>8.6400000000000005E-2</v>
      </c>
      <c r="Y63" s="34">
        <v>0.10041077133728891</v>
      </c>
      <c r="Z63" s="34">
        <v>0.14679802955665025</v>
      </c>
      <c r="AA63" s="34">
        <v>0.14591078066914498</v>
      </c>
      <c r="AB63" s="34">
        <v>0.13929560743965175</v>
      </c>
      <c r="AC63" s="34">
        <f>GLOBAL!AI115</f>
        <v>0.14090217942219971</v>
      </c>
      <c r="AD63" s="34">
        <v>0.83205180089032782</v>
      </c>
      <c r="AE63" s="34">
        <v>0.90762463343108502</v>
      </c>
      <c r="AF63" s="34">
        <v>0.91359999999999997</v>
      </c>
      <c r="AG63" s="34">
        <v>0.89958922866271107</v>
      </c>
      <c r="AH63" s="34">
        <v>0.85320197044334978</v>
      </c>
      <c r="AI63" s="34">
        <v>0.85408921933085502</v>
      </c>
      <c r="AJ63" s="34">
        <v>0.86070439256034825</v>
      </c>
      <c r="AK63" s="34">
        <f>GLOBAL!AJ115</f>
        <v>0.85909782057780026</v>
      </c>
      <c r="AL63" s="35">
        <v>3.5259758485307833</v>
      </c>
      <c r="AM63" s="35">
        <v>3.7069817068629729</v>
      </c>
      <c r="AN63" s="36">
        <v>3.8170109283967477</v>
      </c>
      <c r="AO63" s="36">
        <f>AVERAGE(AO56:AO62)</f>
        <v>3.7071428571428569</v>
      </c>
      <c r="AP63" s="36">
        <f>AVERAGE(AP56:AP62)</f>
        <v>3.6214285714285714</v>
      </c>
      <c r="AQ63" s="36">
        <v>3.6842857142857142</v>
      </c>
      <c r="AR63" s="36">
        <v>3.7914285714285714</v>
      </c>
      <c r="AS63" s="190">
        <f>GLOBAL!AK115</f>
        <v>3.8442857142857148</v>
      </c>
    </row>
    <row r="64" spans="1:45" s="42" customFormat="1" ht="15" customHeight="1" x14ac:dyDescent="0.25">
      <c r="A64" s="38"/>
      <c r="B64" s="38"/>
      <c r="C64" s="38"/>
      <c r="D64" s="38"/>
      <c r="E64" s="38"/>
      <c r="F64" s="38"/>
      <c r="G64" s="38"/>
      <c r="H64" s="38"/>
      <c r="I64" s="38"/>
      <c r="J64" s="38"/>
      <c r="K64" s="38"/>
      <c r="L64" s="38"/>
      <c r="M64" s="38"/>
      <c r="N64" s="38"/>
      <c r="O64" s="38"/>
      <c r="P64" s="38"/>
      <c r="Q64" s="38"/>
      <c r="R64" s="38"/>
      <c r="S64" s="38"/>
      <c r="T64" s="38"/>
      <c r="U64" s="38"/>
      <c r="V64" s="39"/>
      <c r="W64" s="39"/>
      <c r="X64" s="40"/>
      <c r="Y64" s="40"/>
      <c r="Z64" s="40"/>
      <c r="AA64" s="40"/>
      <c r="AB64" s="40"/>
      <c r="AC64" s="40"/>
      <c r="AD64" s="40"/>
      <c r="AE64" s="40"/>
      <c r="AF64" s="40"/>
      <c r="AG64" s="40"/>
      <c r="AH64" s="40"/>
      <c r="AI64" s="40"/>
      <c r="AJ64" s="40"/>
      <c r="AK64" s="40"/>
      <c r="AL64" s="40"/>
      <c r="AM64" s="40"/>
      <c r="AN64" s="40"/>
      <c r="AO64" s="41"/>
      <c r="AP64" s="41"/>
    </row>
    <row r="65" spans="1:45" s="25" customFormat="1" ht="36.75" customHeight="1" x14ac:dyDescent="0.25">
      <c r="A65" s="24"/>
      <c r="B65" s="249" t="s">
        <v>31</v>
      </c>
      <c r="C65" s="249"/>
      <c r="D65" s="249"/>
      <c r="E65" s="249"/>
      <c r="F65" s="249"/>
      <c r="G65" s="249"/>
      <c r="H65" s="249"/>
      <c r="I65" s="249"/>
      <c r="J65" s="249"/>
      <c r="K65" s="249"/>
      <c r="L65" s="249"/>
      <c r="M65" s="249"/>
      <c r="N65" s="249"/>
      <c r="O65" s="249"/>
      <c r="P65" s="249"/>
      <c r="Q65" s="249"/>
      <c r="R65" s="249"/>
      <c r="S65" s="249"/>
      <c r="T65" s="249"/>
      <c r="U65" s="249"/>
      <c r="V65" s="250" t="s">
        <v>20</v>
      </c>
      <c r="W65" s="251"/>
      <c r="X65" s="251"/>
      <c r="Y65" s="251"/>
      <c r="Z65" s="251"/>
      <c r="AA65" s="251"/>
      <c r="AB65" s="251"/>
      <c r="AC65" s="252"/>
      <c r="AD65" s="253" t="s">
        <v>21</v>
      </c>
      <c r="AE65" s="254"/>
      <c r="AF65" s="254"/>
      <c r="AG65" s="254"/>
      <c r="AH65" s="254"/>
      <c r="AI65" s="254"/>
      <c r="AJ65" s="254"/>
      <c r="AK65" s="255"/>
      <c r="AL65" s="247" t="s">
        <v>22</v>
      </c>
      <c r="AM65" s="248"/>
      <c r="AN65" s="248"/>
      <c r="AO65" s="248"/>
      <c r="AP65" s="248"/>
      <c r="AQ65" s="248"/>
      <c r="AR65" s="248"/>
      <c r="AS65" s="248"/>
    </row>
    <row r="66" spans="1:45" s="25" customFormat="1" ht="18.75" customHeight="1" x14ac:dyDescent="0.25">
      <c r="A66" s="24"/>
      <c r="B66" s="204"/>
      <c r="C66" s="204"/>
      <c r="D66" s="204"/>
      <c r="E66" s="204"/>
      <c r="F66" s="204"/>
      <c r="G66" s="204"/>
      <c r="H66" s="204"/>
      <c r="I66" s="204"/>
      <c r="J66" s="204"/>
      <c r="K66" s="204"/>
      <c r="L66" s="204"/>
      <c r="M66" s="204"/>
      <c r="N66" s="204"/>
      <c r="O66" s="204"/>
      <c r="P66" s="204"/>
      <c r="Q66" s="204"/>
      <c r="R66" s="204"/>
      <c r="S66" s="204"/>
      <c r="T66" s="204"/>
      <c r="U66" s="204"/>
      <c r="V66" s="26">
        <v>2009</v>
      </c>
      <c r="W66" s="26">
        <v>2011</v>
      </c>
      <c r="X66" s="26">
        <v>2013</v>
      </c>
      <c r="Y66" s="26">
        <v>2015</v>
      </c>
      <c r="Z66" s="26">
        <v>2017</v>
      </c>
      <c r="AA66" s="26">
        <v>2019</v>
      </c>
      <c r="AB66" s="26">
        <v>2021</v>
      </c>
      <c r="AC66" s="26">
        <v>2023</v>
      </c>
      <c r="AD66" s="26">
        <v>2009</v>
      </c>
      <c r="AE66" s="26">
        <v>2011</v>
      </c>
      <c r="AF66" s="26">
        <v>2013</v>
      </c>
      <c r="AG66" s="26">
        <v>2015</v>
      </c>
      <c r="AH66" s="26">
        <v>2017</v>
      </c>
      <c r="AI66" s="26">
        <v>2019</v>
      </c>
      <c r="AJ66" s="26">
        <v>2021</v>
      </c>
      <c r="AK66" s="26">
        <v>2023</v>
      </c>
      <c r="AL66" s="27">
        <v>2009</v>
      </c>
      <c r="AM66" s="27">
        <v>2011</v>
      </c>
      <c r="AN66" s="27">
        <v>2013</v>
      </c>
      <c r="AO66" s="27">
        <v>2015</v>
      </c>
      <c r="AP66" s="27">
        <v>2017</v>
      </c>
      <c r="AQ66" s="27">
        <v>2019</v>
      </c>
      <c r="AR66" s="27">
        <v>2021</v>
      </c>
      <c r="AS66" s="27">
        <v>2023</v>
      </c>
    </row>
    <row r="67" spans="1:45" s="33" customFormat="1" ht="33" customHeight="1" x14ac:dyDescent="0.25">
      <c r="A67" s="28">
        <v>8</v>
      </c>
      <c r="B67" s="198" t="s">
        <v>32</v>
      </c>
      <c r="C67" s="199"/>
      <c r="D67" s="199"/>
      <c r="E67" s="199"/>
      <c r="F67" s="199"/>
      <c r="G67" s="199"/>
      <c r="H67" s="199"/>
      <c r="I67" s="199"/>
      <c r="J67" s="199"/>
      <c r="K67" s="199"/>
      <c r="L67" s="199"/>
      <c r="M67" s="199"/>
      <c r="N67" s="199"/>
      <c r="O67" s="199"/>
      <c r="P67" s="199"/>
      <c r="Q67" s="199"/>
      <c r="R67" s="199"/>
      <c r="S67" s="199"/>
      <c r="T67" s="199"/>
      <c r="U67" s="199"/>
      <c r="V67" s="29">
        <v>0.31728045325779036</v>
      </c>
      <c r="W67" s="29">
        <v>0.32552083333333331</v>
      </c>
      <c r="X67" s="29">
        <v>0.18361581920903955</v>
      </c>
      <c r="Y67" s="29">
        <v>0.18770226537216828</v>
      </c>
      <c r="Z67" s="29">
        <v>0.20921985815602837</v>
      </c>
      <c r="AA67" s="29">
        <v>0.17607973421926909</v>
      </c>
      <c r="AB67" s="29">
        <v>0.25568181818181818</v>
      </c>
      <c r="AC67" s="29">
        <f>GLOBAL!AI118</f>
        <v>0.1709090909090909</v>
      </c>
      <c r="AD67" s="29">
        <v>0.64872521246458925</v>
      </c>
      <c r="AE67" s="29">
        <v>0.67447916666666663</v>
      </c>
      <c r="AF67" s="29">
        <v>0.81638418079096042</v>
      </c>
      <c r="AG67" s="29">
        <v>0.81229773462783172</v>
      </c>
      <c r="AH67" s="29">
        <v>0.79078014184397161</v>
      </c>
      <c r="AI67" s="29">
        <v>0.82392026578073085</v>
      </c>
      <c r="AJ67" s="29">
        <v>0.74431818181818177</v>
      </c>
      <c r="AK67" s="29">
        <f>GLOBAL!AJ118</f>
        <v>0.8290909090909091</v>
      </c>
      <c r="AL67" s="30">
        <v>2.9560117302052777</v>
      </c>
      <c r="AM67" s="30">
        <v>2.9765625000000022</v>
      </c>
      <c r="AN67" s="43">
        <v>3.3870056497175161</v>
      </c>
      <c r="AO67" s="32">
        <v>3.3</v>
      </c>
      <c r="AP67" s="32">
        <v>3.31</v>
      </c>
      <c r="AQ67" s="32">
        <v>3.4</v>
      </c>
      <c r="AR67" s="32">
        <v>3.34</v>
      </c>
      <c r="AS67" s="32">
        <f>GLOBAL!AK118</f>
        <v>3.52</v>
      </c>
    </row>
    <row r="68" spans="1:45" s="33" customFormat="1" ht="18.75" customHeight="1" x14ac:dyDescent="0.25">
      <c r="A68" s="28">
        <v>9</v>
      </c>
      <c r="B68" s="198" t="s">
        <v>33</v>
      </c>
      <c r="C68" s="199"/>
      <c r="D68" s="199"/>
      <c r="E68" s="199"/>
      <c r="F68" s="199"/>
      <c r="G68" s="199"/>
      <c r="H68" s="199"/>
      <c r="I68" s="199"/>
      <c r="J68" s="199"/>
      <c r="K68" s="199"/>
      <c r="L68" s="199"/>
      <c r="M68" s="199"/>
      <c r="N68" s="199"/>
      <c r="O68" s="199"/>
      <c r="P68" s="199"/>
      <c r="Q68" s="199"/>
      <c r="R68" s="199"/>
      <c r="S68" s="199"/>
      <c r="T68" s="199"/>
      <c r="U68" s="199"/>
      <c r="V68" s="29">
        <v>0.34560906515580736</v>
      </c>
      <c r="W68" s="29">
        <v>0.26208651399491095</v>
      </c>
      <c r="X68" s="29">
        <v>0.20055710306406685</v>
      </c>
      <c r="Y68" s="29">
        <v>0.23076923076923078</v>
      </c>
      <c r="Z68" s="29">
        <v>0.2048611111111111</v>
      </c>
      <c r="AA68" s="29">
        <v>0.2129032258064516</v>
      </c>
      <c r="AB68" s="29">
        <v>0.21212121212121213</v>
      </c>
      <c r="AC68" s="29">
        <f>GLOBAL!AI119</f>
        <v>0.19366197183098591</v>
      </c>
      <c r="AD68" s="29">
        <v>0.64022662889518411</v>
      </c>
      <c r="AE68" s="29">
        <v>0.7379134860050891</v>
      </c>
      <c r="AF68" s="29">
        <v>0.79944289693593318</v>
      </c>
      <c r="AG68" s="29">
        <v>0.76923076923076927</v>
      </c>
      <c r="AH68" s="29">
        <v>0.79513888888888884</v>
      </c>
      <c r="AI68" s="29">
        <v>0.7870967741935484</v>
      </c>
      <c r="AJ68" s="29">
        <v>0.78787878787878785</v>
      </c>
      <c r="AK68" s="29">
        <f>GLOBAL!AJ119</f>
        <v>0.80633802816901412</v>
      </c>
      <c r="AL68" s="30">
        <v>3.0574712643678179</v>
      </c>
      <c r="AM68" s="30">
        <v>3.2748091603053422</v>
      </c>
      <c r="AN68" s="43">
        <v>3.5208913649025089</v>
      </c>
      <c r="AO68" s="32">
        <v>3.35</v>
      </c>
      <c r="AP68" s="32">
        <v>3.47</v>
      </c>
      <c r="AQ68" s="32">
        <v>3.55</v>
      </c>
      <c r="AR68" s="32">
        <v>3.64</v>
      </c>
      <c r="AS68" s="32">
        <f>GLOBAL!AK119</f>
        <v>3.56</v>
      </c>
    </row>
    <row r="69" spans="1:45" s="33" customFormat="1" ht="18.75" customHeight="1" x14ac:dyDescent="0.25">
      <c r="A69" s="28">
        <v>10</v>
      </c>
      <c r="B69" s="198" t="s">
        <v>34</v>
      </c>
      <c r="C69" s="199"/>
      <c r="D69" s="199"/>
      <c r="E69" s="199"/>
      <c r="F69" s="199"/>
      <c r="G69" s="199"/>
      <c r="H69" s="199"/>
      <c r="I69" s="199"/>
      <c r="J69" s="199"/>
      <c r="K69" s="199"/>
      <c r="L69" s="199"/>
      <c r="M69" s="199"/>
      <c r="N69" s="199"/>
      <c r="O69" s="199"/>
      <c r="P69" s="199"/>
      <c r="Q69" s="199"/>
      <c r="R69" s="199"/>
      <c r="S69" s="199"/>
      <c r="T69" s="199"/>
      <c r="U69" s="199"/>
      <c r="V69" s="29">
        <v>9.9150141643059492E-2</v>
      </c>
      <c r="W69" s="29">
        <v>7.3791348600508899E-2</v>
      </c>
      <c r="X69" s="29">
        <v>0.10306406685236769</v>
      </c>
      <c r="Y69" s="29">
        <v>0.11538461538461539</v>
      </c>
      <c r="Z69" s="29">
        <v>5.536332179930796E-2</v>
      </c>
      <c r="AA69" s="29">
        <v>5.8064516129032261E-2</v>
      </c>
      <c r="AB69" s="29">
        <v>0.10164835164835165</v>
      </c>
      <c r="AC69" s="29">
        <f>GLOBAL!AI120</f>
        <v>6.3157894736842107E-2</v>
      </c>
      <c r="AD69" s="29">
        <v>0.88668555240793201</v>
      </c>
      <c r="AE69" s="29">
        <v>0.92620865139949105</v>
      </c>
      <c r="AF69" s="29">
        <v>0.89693593314763231</v>
      </c>
      <c r="AG69" s="29">
        <v>0.88461538461538458</v>
      </c>
      <c r="AH69" s="29">
        <v>0.94463667820069208</v>
      </c>
      <c r="AI69" s="29">
        <v>0.9419354838709677</v>
      </c>
      <c r="AJ69" s="29">
        <v>0.89835164835164838</v>
      </c>
      <c r="AK69" s="29">
        <f>GLOBAL!AJ120</f>
        <v>0.93684210526315792</v>
      </c>
      <c r="AL69" s="30">
        <v>3.7643678160919518</v>
      </c>
      <c r="AM69" s="30">
        <v>3.8193384223918558</v>
      </c>
      <c r="AN69" s="43">
        <v>3.8523676880222828</v>
      </c>
      <c r="AO69" s="32">
        <v>3.76</v>
      </c>
      <c r="AP69" s="32">
        <v>3.92</v>
      </c>
      <c r="AQ69" s="32">
        <v>4.04</v>
      </c>
      <c r="AR69" s="32">
        <v>3.97</v>
      </c>
      <c r="AS69" s="32">
        <f>GLOBAL!AK120</f>
        <v>4.09</v>
      </c>
    </row>
    <row r="70" spans="1:45" s="33" customFormat="1" ht="18.75" customHeight="1" x14ac:dyDescent="0.25">
      <c r="A70" s="28">
        <v>11</v>
      </c>
      <c r="B70" s="198" t="s">
        <v>35</v>
      </c>
      <c r="C70" s="199"/>
      <c r="D70" s="199"/>
      <c r="E70" s="199"/>
      <c r="F70" s="199"/>
      <c r="G70" s="199"/>
      <c r="H70" s="199"/>
      <c r="I70" s="199"/>
      <c r="J70" s="199"/>
      <c r="K70" s="199"/>
      <c r="L70" s="199"/>
      <c r="M70" s="199"/>
      <c r="N70" s="199"/>
      <c r="O70" s="199"/>
      <c r="P70" s="199"/>
      <c r="Q70" s="199"/>
      <c r="R70" s="199"/>
      <c r="S70" s="199"/>
      <c r="T70" s="199"/>
      <c r="U70" s="199"/>
      <c r="V70" s="29">
        <v>6.5155807365439092E-2</v>
      </c>
      <c r="W70" s="29">
        <v>5.6265984654731455E-2</v>
      </c>
      <c r="X70" s="29">
        <v>5.6022408963585436E-2</v>
      </c>
      <c r="Y70" s="29">
        <v>0.14423076923076922</v>
      </c>
      <c r="Z70" s="29">
        <v>6.2717770034843204E-2</v>
      </c>
      <c r="AA70" s="29">
        <v>9.3851132686084138E-2</v>
      </c>
      <c r="AB70" s="29">
        <v>9.366391184573003E-2</v>
      </c>
      <c r="AC70" s="29">
        <f>GLOBAL!AI121</f>
        <v>7.0175438596491224E-2</v>
      </c>
      <c r="AD70" s="29">
        <v>0.91501416430594906</v>
      </c>
      <c r="AE70" s="29">
        <v>0.94373401534526857</v>
      </c>
      <c r="AF70" s="29">
        <v>0.94397759103641454</v>
      </c>
      <c r="AG70" s="29">
        <v>0.85576923076923073</v>
      </c>
      <c r="AH70" s="29">
        <v>0.93728222996515675</v>
      </c>
      <c r="AI70" s="29">
        <v>0.90614886731391586</v>
      </c>
      <c r="AJ70" s="29">
        <v>0.90633608815427003</v>
      </c>
      <c r="AK70" s="29">
        <f>GLOBAL!AJ121</f>
        <v>0.92982456140350878</v>
      </c>
      <c r="AL70" s="30">
        <v>3.8728323699421963</v>
      </c>
      <c r="AM70" s="30">
        <v>3.9488491048593373</v>
      </c>
      <c r="AN70" s="43">
        <v>3.9187675070028019</v>
      </c>
      <c r="AO70" s="32">
        <v>3.61</v>
      </c>
      <c r="AP70" s="32">
        <v>3.94</v>
      </c>
      <c r="AQ70" s="32">
        <v>3.99</v>
      </c>
      <c r="AR70" s="32">
        <v>4.04</v>
      </c>
      <c r="AS70" s="32">
        <f>GLOBAL!AK121</f>
        <v>4.07</v>
      </c>
    </row>
    <row r="71" spans="1:45" s="33" customFormat="1" ht="18.75" customHeight="1" x14ac:dyDescent="0.25">
      <c r="A71" s="28">
        <v>12</v>
      </c>
      <c r="B71" s="198" t="s">
        <v>36</v>
      </c>
      <c r="C71" s="199"/>
      <c r="D71" s="199"/>
      <c r="E71" s="199"/>
      <c r="F71" s="199"/>
      <c r="G71" s="199"/>
      <c r="H71" s="199"/>
      <c r="I71" s="199"/>
      <c r="J71" s="199"/>
      <c r="K71" s="199"/>
      <c r="L71" s="199"/>
      <c r="M71" s="199"/>
      <c r="N71" s="199"/>
      <c r="O71" s="199"/>
      <c r="P71" s="199"/>
      <c r="Q71" s="199"/>
      <c r="R71" s="199"/>
      <c r="S71" s="199"/>
      <c r="T71" s="199"/>
      <c r="U71" s="199"/>
      <c r="V71" s="29">
        <v>6.5155807365439092E-2</v>
      </c>
      <c r="W71" s="29">
        <v>7.4168797953964194E-2</v>
      </c>
      <c r="X71" s="29">
        <v>0.12813370473537605</v>
      </c>
      <c r="Y71" s="29">
        <v>8.0128205128205135E-2</v>
      </c>
      <c r="Z71" s="29">
        <v>8.3333333333333329E-2</v>
      </c>
      <c r="AA71" s="29">
        <v>5.5016181229773461E-2</v>
      </c>
      <c r="AB71" s="29">
        <v>8.3798882681564241E-2</v>
      </c>
      <c r="AC71" s="29">
        <f>GLOBAL!AI122</f>
        <v>6.6901408450704219E-2</v>
      </c>
      <c r="AD71" s="29">
        <v>0.90651558073654392</v>
      </c>
      <c r="AE71" s="29">
        <v>0.92583120204603575</v>
      </c>
      <c r="AF71" s="29">
        <v>0.871866295264624</v>
      </c>
      <c r="AG71" s="29">
        <v>0.91987179487179482</v>
      </c>
      <c r="AH71" s="29">
        <v>0.91666666666666663</v>
      </c>
      <c r="AI71" s="29">
        <v>0.94498381877022652</v>
      </c>
      <c r="AJ71" s="29">
        <v>0.91620111731843579</v>
      </c>
      <c r="AK71" s="29">
        <f>GLOBAL!AJ122</f>
        <v>0.93309859154929575</v>
      </c>
      <c r="AL71" s="30">
        <v>3.7784256559766769</v>
      </c>
      <c r="AM71" s="30">
        <v>3.8644501278772379</v>
      </c>
      <c r="AN71" s="43">
        <v>3.6434540389972123</v>
      </c>
      <c r="AO71" s="32">
        <v>3.81</v>
      </c>
      <c r="AP71" s="32">
        <v>3.97</v>
      </c>
      <c r="AQ71" s="32">
        <v>4.09</v>
      </c>
      <c r="AR71" s="32">
        <v>4.0999999999999996</v>
      </c>
      <c r="AS71" s="32">
        <f>GLOBAL!AK122</f>
        <v>4.1100000000000003</v>
      </c>
    </row>
    <row r="72" spans="1:45" s="37" customFormat="1" ht="18.75" customHeight="1" x14ac:dyDescent="0.25">
      <c r="A72" s="201" t="s">
        <v>37</v>
      </c>
      <c r="B72" s="202"/>
      <c r="C72" s="202"/>
      <c r="D72" s="202"/>
      <c r="E72" s="202"/>
      <c r="F72" s="202"/>
      <c r="G72" s="202"/>
      <c r="H72" s="202"/>
      <c r="I72" s="202"/>
      <c r="J72" s="202"/>
      <c r="K72" s="202"/>
      <c r="L72" s="202"/>
      <c r="M72" s="202"/>
      <c r="N72" s="202"/>
      <c r="O72" s="202"/>
      <c r="P72" s="202"/>
      <c r="Q72" s="202"/>
      <c r="R72" s="202"/>
      <c r="S72" s="202"/>
      <c r="T72" s="202"/>
      <c r="U72" s="203"/>
      <c r="V72" s="34">
        <v>0.17847025495750707</v>
      </c>
      <c r="W72" s="34">
        <v>0.15778688524590165</v>
      </c>
      <c r="X72" s="34">
        <v>0.13422818791946309</v>
      </c>
      <c r="Y72" s="34">
        <v>0.15157353885677585</v>
      </c>
      <c r="Z72" s="34">
        <v>0.12273361227336123</v>
      </c>
      <c r="AA72" s="34">
        <v>0.1189083820662768</v>
      </c>
      <c r="AB72" s="34">
        <v>0.14888888888888888</v>
      </c>
      <c r="AC72" s="34">
        <f>GLOBAL!AI123</f>
        <v>0.11252653927813164</v>
      </c>
      <c r="AD72" s="34">
        <v>0.79943342776203963</v>
      </c>
      <c r="AE72" s="34">
        <v>0.84221311475409832</v>
      </c>
      <c r="AF72" s="34">
        <v>0.86577181208053688</v>
      </c>
      <c r="AG72" s="34">
        <v>0.84842646114322418</v>
      </c>
      <c r="AH72" s="34">
        <v>0.87726638772663879</v>
      </c>
      <c r="AI72" s="34">
        <v>0.88109161793372315</v>
      </c>
      <c r="AJ72" s="34">
        <v>0.85111111111111115</v>
      </c>
      <c r="AK72" s="34">
        <f>GLOBAL!AJ123</f>
        <v>0.88747346072186839</v>
      </c>
      <c r="AL72" s="35">
        <v>3.4858217673167844</v>
      </c>
      <c r="AM72" s="35">
        <v>3.5768018630867551</v>
      </c>
      <c r="AN72" s="44">
        <v>3.664497249728464</v>
      </c>
      <c r="AO72" s="44">
        <f>AVERAGE(AO67:AO71)</f>
        <v>3.5659999999999998</v>
      </c>
      <c r="AP72" s="44">
        <f>AVERAGE(AP67:AP71)</f>
        <v>3.722</v>
      </c>
      <c r="AQ72" s="44">
        <v>3.8140000000000001</v>
      </c>
      <c r="AR72" s="36">
        <v>3.8180000000000005</v>
      </c>
      <c r="AS72" s="190">
        <f>GLOBAL!AK123</f>
        <v>3.87</v>
      </c>
    </row>
    <row r="73" spans="1:45" s="25" customFormat="1" ht="18.75" x14ac:dyDescent="0.25">
      <c r="A73" s="45"/>
      <c r="B73" s="46"/>
      <c r="C73" s="46"/>
      <c r="D73" s="46"/>
      <c r="E73" s="46"/>
      <c r="F73" s="46"/>
      <c r="G73" s="46"/>
      <c r="H73" s="46"/>
      <c r="I73" s="46"/>
      <c r="J73" s="46"/>
      <c r="K73" s="46"/>
      <c r="L73" s="46"/>
      <c r="M73" s="46"/>
      <c r="N73" s="46"/>
      <c r="O73" s="46"/>
      <c r="P73" s="46"/>
      <c r="Q73" s="46"/>
      <c r="R73" s="46"/>
      <c r="S73" s="46"/>
      <c r="T73" s="46"/>
      <c r="U73" s="46"/>
      <c r="V73" s="46"/>
      <c r="W73" s="46"/>
      <c r="X73" s="47"/>
      <c r="Y73" s="47"/>
      <c r="Z73" s="47"/>
      <c r="AA73" s="47"/>
      <c r="AB73" s="47"/>
      <c r="AC73" s="47"/>
      <c r="AD73" s="47"/>
      <c r="AE73" s="47"/>
      <c r="AF73" s="47"/>
      <c r="AG73" s="47"/>
      <c r="AH73" s="47"/>
      <c r="AI73" s="47"/>
      <c r="AJ73" s="47"/>
      <c r="AK73" s="47"/>
      <c r="AL73" s="47"/>
      <c r="AM73" s="47"/>
      <c r="AN73" s="47"/>
      <c r="AO73" s="41"/>
      <c r="AP73" s="41"/>
    </row>
    <row r="74" spans="1:45" s="25" customFormat="1" ht="37.5" customHeight="1" x14ac:dyDescent="0.25">
      <c r="A74" s="24"/>
      <c r="B74" s="249" t="s">
        <v>38</v>
      </c>
      <c r="C74" s="249"/>
      <c r="D74" s="249"/>
      <c r="E74" s="249"/>
      <c r="F74" s="249"/>
      <c r="G74" s="249"/>
      <c r="H74" s="249"/>
      <c r="I74" s="249"/>
      <c r="J74" s="249"/>
      <c r="K74" s="249"/>
      <c r="L74" s="249"/>
      <c r="M74" s="249"/>
      <c r="N74" s="249"/>
      <c r="O74" s="249"/>
      <c r="P74" s="249"/>
      <c r="Q74" s="249"/>
      <c r="R74" s="249"/>
      <c r="S74" s="249"/>
      <c r="T74" s="249"/>
      <c r="U74" s="249"/>
      <c r="V74" s="250" t="s">
        <v>20</v>
      </c>
      <c r="W74" s="251"/>
      <c r="X74" s="251"/>
      <c r="Y74" s="251"/>
      <c r="Z74" s="251"/>
      <c r="AA74" s="251"/>
      <c r="AB74" s="251"/>
      <c r="AC74" s="252"/>
      <c r="AD74" s="253" t="s">
        <v>21</v>
      </c>
      <c r="AE74" s="254"/>
      <c r="AF74" s="254"/>
      <c r="AG74" s="254"/>
      <c r="AH74" s="254"/>
      <c r="AI74" s="254"/>
      <c r="AJ74" s="254"/>
      <c r="AK74" s="255"/>
      <c r="AL74" s="247" t="s">
        <v>22</v>
      </c>
      <c r="AM74" s="248"/>
      <c r="AN74" s="248"/>
      <c r="AO74" s="248"/>
      <c r="AP74" s="248"/>
      <c r="AQ74" s="248"/>
      <c r="AR74" s="248"/>
      <c r="AS74" s="248"/>
    </row>
    <row r="75" spans="1:45" s="25" customFormat="1" ht="18.75" customHeight="1" x14ac:dyDescent="0.25">
      <c r="A75" s="24"/>
      <c r="B75" s="204"/>
      <c r="C75" s="204"/>
      <c r="D75" s="204"/>
      <c r="E75" s="204"/>
      <c r="F75" s="204"/>
      <c r="G75" s="204"/>
      <c r="H75" s="204"/>
      <c r="I75" s="204"/>
      <c r="J75" s="204"/>
      <c r="K75" s="204"/>
      <c r="L75" s="204"/>
      <c r="M75" s="204"/>
      <c r="N75" s="204"/>
      <c r="O75" s="204"/>
      <c r="P75" s="204"/>
      <c r="Q75" s="204"/>
      <c r="R75" s="204"/>
      <c r="S75" s="204"/>
      <c r="T75" s="204"/>
      <c r="U75" s="204"/>
      <c r="V75" s="26">
        <v>2009</v>
      </c>
      <c r="W75" s="26">
        <v>2011</v>
      </c>
      <c r="X75" s="26">
        <v>2013</v>
      </c>
      <c r="Y75" s="26">
        <v>2015</v>
      </c>
      <c r="Z75" s="26">
        <v>2017</v>
      </c>
      <c r="AA75" s="26">
        <v>2019</v>
      </c>
      <c r="AB75" s="26">
        <v>2021</v>
      </c>
      <c r="AC75" s="26">
        <v>2023</v>
      </c>
      <c r="AD75" s="26">
        <v>2009</v>
      </c>
      <c r="AE75" s="26">
        <v>2011</v>
      </c>
      <c r="AF75" s="26">
        <v>2013</v>
      </c>
      <c r="AG75" s="26">
        <v>2015</v>
      </c>
      <c r="AH75" s="26">
        <v>2017</v>
      </c>
      <c r="AI75" s="26">
        <v>2019</v>
      </c>
      <c r="AJ75" s="26">
        <v>2021</v>
      </c>
      <c r="AK75" s="26">
        <v>2023</v>
      </c>
      <c r="AL75" s="27">
        <v>2009</v>
      </c>
      <c r="AM75" s="27">
        <v>2011</v>
      </c>
      <c r="AN75" s="27">
        <v>2013</v>
      </c>
      <c r="AO75" s="27">
        <v>2015</v>
      </c>
      <c r="AP75" s="27">
        <v>2017</v>
      </c>
      <c r="AQ75" s="27">
        <v>2019</v>
      </c>
      <c r="AR75" s="27">
        <v>2021</v>
      </c>
      <c r="AS75" s="27">
        <v>2023</v>
      </c>
    </row>
    <row r="76" spans="1:45" s="33" customFormat="1" ht="32.25" customHeight="1" x14ac:dyDescent="0.25">
      <c r="A76" s="28">
        <v>13</v>
      </c>
      <c r="B76" s="198" t="s">
        <v>39</v>
      </c>
      <c r="C76" s="199"/>
      <c r="D76" s="199"/>
      <c r="E76" s="199"/>
      <c r="F76" s="199"/>
      <c r="G76" s="199"/>
      <c r="H76" s="199"/>
      <c r="I76" s="199"/>
      <c r="J76" s="199"/>
      <c r="K76" s="199"/>
      <c r="L76" s="199"/>
      <c r="M76" s="199"/>
      <c r="N76" s="199"/>
      <c r="O76" s="199"/>
      <c r="P76" s="199"/>
      <c r="Q76" s="199"/>
      <c r="R76" s="199"/>
      <c r="S76" s="199"/>
      <c r="T76" s="199"/>
      <c r="U76" s="199"/>
      <c r="V76" s="29">
        <v>0.21529745042492918</v>
      </c>
      <c r="W76" s="29">
        <v>0.10880829015544041</v>
      </c>
      <c r="X76" s="29">
        <v>0.15362318840579711</v>
      </c>
      <c r="Y76" s="29">
        <v>0.1461038961038961</v>
      </c>
      <c r="Z76" s="29">
        <v>0.18571428571428572</v>
      </c>
      <c r="AA76" s="29">
        <v>0.19</v>
      </c>
      <c r="AB76" s="29">
        <v>0.17241379310344829</v>
      </c>
      <c r="AC76" s="29">
        <f>GLOBAL!AI126</f>
        <v>0.16304347826086957</v>
      </c>
      <c r="AD76" s="29">
        <v>0.7280453257790368</v>
      </c>
      <c r="AE76" s="29">
        <v>0.89119170984455953</v>
      </c>
      <c r="AF76" s="29">
        <v>0.84637681159420286</v>
      </c>
      <c r="AG76" s="29">
        <v>0.85389610389610393</v>
      </c>
      <c r="AH76" s="29">
        <v>0.81428571428571428</v>
      </c>
      <c r="AI76" s="29">
        <v>0.81</v>
      </c>
      <c r="AJ76" s="29">
        <v>0.82758620689655171</v>
      </c>
      <c r="AK76" s="29">
        <f>GLOBAL!AJ126</f>
        <v>0.83695652173913049</v>
      </c>
      <c r="AL76" s="30">
        <v>3.2222222222222228</v>
      </c>
      <c r="AM76" s="30">
        <v>3.4948186528497414</v>
      </c>
      <c r="AN76" s="48">
        <v>3.5536231884057976</v>
      </c>
      <c r="AO76" s="32">
        <v>3.53</v>
      </c>
      <c r="AP76" s="32">
        <v>3.37</v>
      </c>
      <c r="AQ76" s="32">
        <v>3.44</v>
      </c>
      <c r="AR76" s="32">
        <v>3.6</v>
      </c>
      <c r="AS76" s="32">
        <f>GLOBAL!AK126</f>
        <v>3.63</v>
      </c>
    </row>
    <row r="77" spans="1:45" s="33" customFormat="1" ht="18.75" customHeight="1" x14ac:dyDescent="0.25">
      <c r="A77" s="28">
        <v>14</v>
      </c>
      <c r="B77" s="198" t="s">
        <v>40</v>
      </c>
      <c r="C77" s="199"/>
      <c r="D77" s="199"/>
      <c r="E77" s="199"/>
      <c r="F77" s="199"/>
      <c r="G77" s="199"/>
      <c r="H77" s="199"/>
      <c r="I77" s="199"/>
      <c r="J77" s="199"/>
      <c r="K77" s="199"/>
      <c r="L77" s="199"/>
      <c r="M77" s="199"/>
      <c r="N77" s="199"/>
      <c r="O77" s="199"/>
      <c r="P77" s="199"/>
      <c r="Q77" s="199"/>
      <c r="R77" s="199"/>
      <c r="S77" s="199"/>
      <c r="T77" s="199"/>
      <c r="U77" s="199"/>
      <c r="V77" s="29">
        <v>0.22946175637393768</v>
      </c>
      <c r="W77" s="29">
        <v>0.14285714285714285</v>
      </c>
      <c r="X77" s="29">
        <v>0.18518518518518517</v>
      </c>
      <c r="Y77" s="29">
        <v>0.20388349514563106</v>
      </c>
      <c r="Z77" s="29">
        <v>0.22261484098939929</v>
      </c>
      <c r="AA77" s="29">
        <v>0.26143790849673204</v>
      </c>
      <c r="AB77" s="29">
        <v>0.20963172804532579</v>
      </c>
      <c r="AC77" s="29">
        <f>GLOBAL!AI127</f>
        <v>0.18996415770609318</v>
      </c>
      <c r="AD77" s="29">
        <v>0.73654390934844194</v>
      </c>
      <c r="AE77" s="29">
        <v>0.8571428571428571</v>
      </c>
      <c r="AF77" s="29">
        <v>0.81481481481481477</v>
      </c>
      <c r="AG77" s="29">
        <v>0.79611650485436891</v>
      </c>
      <c r="AH77" s="29">
        <v>0.77738515901060068</v>
      </c>
      <c r="AI77" s="29">
        <v>0.73856209150326801</v>
      </c>
      <c r="AJ77" s="29">
        <v>0.79036827195467418</v>
      </c>
      <c r="AK77" s="29">
        <f>GLOBAL!AJ127</f>
        <v>0.81003584229390679</v>
      </c>
      <c r="AL77" s="30">
        <v>3.2316715542521992</v>
      </c>
      <c r="AM77" s="30">
        <v>3.457142857142856</v>
      </c>
      <c r="AN77" s="48">
        <v>3.4387464387464388</v>
      </c>
      <c r="AO77" s="32">
        <v>3.35</v>
      </c>
      <c r="AP77" s="32">
        <v>3.28</v>
      </c>
      <c r="AQ77" s="32">
        <v>3.3</v>
      </c>
      <c r="AR77" s="32">
        <v>3.53</v>
      </c>
      <c r="AS77" s="32">
        <f>GLOBAL!AK127</f>
        <v>3.59</v>
      </c>
    </row>
    <row r="78" spans="1:45" s="33" customFormat="1" ht="18.75" customHeight="1" x14ac:dyDescent="0.25">
      <c r="A78" s="28">
        <v>15</v>
      </c>
      <c r="B78" s="198" t="s">
        <v>41</v>
      </c>
      <c r="C78" s="199"/>
      <c r="D78" s="199"/>
      <c r="E78" s="199"/>
      <c r="F78" s="199"/>
      <c r="G78" s="199"/>
      <c r="H78" s="199"/>
      <c r="I78" s="199"/>
      <c r="J78" s="199"/>
      <c r="K78" s="199"/>
      <c r="L78" s="199"/>
      <c r="M78" s="199"/>
      <c r="N78" s="199"/>
      <c r="O78" s="199"/>
      <c r="P78" s="199"/>
      <c r="Q78" s="199"/>
      <c r="R78" s="199"/>
      <c r="S78" s="199"/>
      <c r="T78" s="199"/>
      <c r="U78" s="199"/>
      <c r="V78" s="29">
        <v>0.1359773371104816</v>
      </c>
      <c r="W78" s="29">
        <v>9.1145833333333329E-2</v>
      </c>
      <c r="X78" s="29">
        <v>0.1037463976945245</v>
      </c>
      <c r="Y78" s="29">
        <v>0.12944983818770225</v>
      </c>
      <c r="Z78" s="29">
        <v>0.14084507042253522</v>
      </c>
      <c r="AA78" s="29">
        <v>0.1396103896103896</v>
      </c>
      <c r="AB78" s="29">
        <v>0.1348314606741573</v>
      </c>
      <c r="AC78" s="29">
        <f>GLOBAL!AI128</f>
        <v>0.11743772241992882</v>
      </c>
      <c r="AD78" s="29">
        <v>0.81303116147308785</v>
      </c>
      <c r="AE78" s="29">
        <v>0.90885416666666663</v>
      </c>
      <c r="AF78" s="29">
        <v>0.89625360230547546</v>
      </c>
      <c r="AG78" s="29">
        <v>0.87055016181229772</v>
      </c>
      <c r="AH78" s="29">
        <v>0.85915492957746475</v>
      </c>
      <c r="AI78" s="29">
        <v>0.86038961038961037</v>
      </c>
      <c r="AJ78" s="29">
        <v>0.8651685393258427</v>
      </c>
      <c r="AK78" s="29">
        <f>GLOBAL!AJ128</f>
        <v>0.88256227758007122</v>
      </c>
      <c r="AL78" s="30">
        <v>3.5104477611940279</v>
      </c>
      <c r="AM78" s="30">
        <v>3.7057291666666665</v>
      </c>
      <c r="AN78" s="48">
        <v>3.7319884726224783</v>
      </c>
      <c r="AO78" s="32">
        <v>3.66</v>
      </c>
      <c r="AP78" s="32">
        <v>3.67</v>
      </c>
      <c r="AQ78" s="32">
        <v>3.75</v>
      </c>
      <c r="AR78" s="32">
        <v>3.85</v>
      </c>
      <c r="AS78" s="32">
        <f>GLOBAL!AK128</f>
        <v>3.94</v>
      </c>
    </row>
    <row r="79" spans="1:45" s="37" customFormat="1" ht="18.75" customHeight="1" x14ac:dyDescent="0.25">
      <c r="A79" s="201" t="s">
        <v>42</v>
      </c>
      <c r="B79" s="202"/>
      <c r="C79" s="202"/>
      <c r="D79" s="202"/>
      <c r="E79" s="202"/>
      <c r="F79" s="202"/>
      <c r="G79" s="202"/>
      <c r="H79" s="202"/>
      <c r="I79" s="202"/>
      <c r="J79" s="202"/>
      <c r="K79" s="202"/>
      <c r="L79" s="202"/>
      <c r="M79" s="202"/>
      <c r="N79" s="202"/>
      <c r="O79" s="202"/>
      <c r="P79" s="202"/>
      <c r="Q79" s="202"/>
      <c r="R79" s="202"/>
      <c r="S79" s="202"/>
      <c r="T79" s="202"/>
      <c r="U79" s="203"/>
      <c r="V79" s="34">
        <v>0.19357884796978281</v>
      </c>
      <c r="W79" s="34">
        <v>0.11428571428571428</v>
      </c>
      <c r="X79" s="34">
        <v>0.1476510067114094</v>
      </c>
      <c r="Y79" s="34">
        <v>0.15982721382289417</v>
      </c>
      <c r="Z79" s="34">
        <v>0.18299881936245574</v>
      </c>
      <c r="AA79" s="34">
        <v>0.19693654266958424</v>
      </c>
      <c r="AB79" s="34">
        <v>0.17218543046357615</v>
      </c>
      <c r="AC79" s="34">
        <f>GLOBAL!AI129</f>
        <v>0.15669856459330145</v>
      </c>
      <c r="AD79" s="34">
        <v>0.7592067988668556</v>
      </c>
      <c r="AE79" s="34">
        <v>0.88571428571428568</v>
      </c>
      <c r="AF79" s="34">
        <v>0.8523489932885906</v>
      </c>
      <c r="AG79" s="34">
        <v>0.84017278617710578</v>
      </c>
      <c r="AH79" s="34">
        <v>0.81700118063754423</v>
      </c>
      <c r="AI79" s="34">
        <v>0.80306345733041573</v>
      </c>
      <c r="AJ79" s="34">
        <v>0.82781456953642385</v>
      </c>
      <c r="AK79" s="34">
        <f>GLOBAL!AJ129</f>
        <v>0.84330143540669855</v>
      </c>
      <c r="AL79" s="35">
        <v>3.3214471792228166</v>
      </c>
      <c r="AM79" s="49">
        <v>3.5525635588864213</v>
      </c>
      <c r="AN79" s="44">
        <v>3.5747860332582384</v>
      </c>
      <c r="AO79" s="44">
        <f>AVERAGE(AO76:AO78)</f>
        <v>3.5133333333333332</v>
      </c>
      <c r="AP79" s="44">
        <f>AVERAGE(AP76:AP78)</f>
        <v>3.44</v>
      </c>
      <c r="AQ79" s="44">
        <v>3.4966666666666666</v>
      </c>
      <c r="AR79" s="36">
        <v>3.66</v>
      </c>
      <c r="AS79" s="190">
        <f>GLOBAL!AK129</f>
        <v>3.72</v>
      </c>
    </row>
    <row r="80" spans="1:45" s="25" customFormat="1" ht="18.75" customHeight="1" x14ac:dyDescent="0.25">
      <c r="A80" s="45"/>
      <c r="B80" s="46"/>
      <c r="C80" s="46"/>
      <c r="D80" s="46"/>
      <c r="E80" s="46"/>
      <c r="F80" s="46"/>
      <c r="G80" s="46"/>
      <c r="H80" s="46"/>
      <c r="I80" s="46"/>
      <c r="J80" s="46"/>
      <c r="K80" s="46"/>
      <c r="L80" s="46"/>
      <c r="M80" s="46"/>
      <c r="N80" s="46"/>
      <c r="O80" s="46"/>
      <c r="P80" s="46"/>
      <c r="Q80" s="46"/>
      <c r="R80" s="46"/>
      <c r="S80" s="46"/>
      <c r="T80" s="46"/>
      <c r="U80" s="46"/>
      <c r="V80" s="46"/>
      <c r="W80" s="46"/>
      <c r="X80" s="47"/>
      <c r="Y80" s="47"/>
      <c r="Z80" s="47"/>
      <c r="AA80" s="47"/>
      <c r="AB80" s="47"/>
      <c r="AC80" s="47"/>
      <c r="AD80" s="47"/>
      <c r="AE80" s="47"/>
      <c r="AF80" s="47"/>
      <c r="AG80" s="47"/>
      <c r="AH80" s="47"/>
      <c r="AI80" s="47"/>
      <c r="AJ80" s="47"/>
      <c r="AK80" s="47"/>
      <c r="AL80" s="47"/>
      <c r="AM80" s="47"/>
      <c r="AN80" s="47"/>
      <c r="AO80" s="41"/>
      <c r="AP80" s="41"/>
    </row>
    <row r="81" spans="1:45" s="25" customFormat="1" ht="37.5" customHeight="1" x14ac:dyDescent="0.25">
      <c r="A81" s="24"/>
      <c r="B81" s="249" t="s">
        <v>43</v>
      </c>
      <c r="C81" s="249"/>
      <c r="D81" s="249"/>
      <c r="E81" s="249"/>
      <c r="F81" s="249"/>
      <c r="G81" s="249"/>
      <c r="H81" s="249"/>
      <c r="I81" s="249"/>
      <c r="J81" s="249"/>
      <c r="K81" s="249"/>
      <c r="L81" s="249"/>
      <c r="M81" s="249"/>
      <c r="N81" s="249"/>
      <c r="O81" s="249"/>
      <c r="P81" s="249"/>
      <c r="Q81" s="249"/>
      <c r="R81" s="249"/>
      <c r="S81" s="249"/>
      <c r="T81" s="249"/>
      <c r="U81" s="249"/>
      <c r="V81" s="250" t="s">
        <v>20</v>
      </c>
      <c r="W81" s="251"/>
      <c r="X81" s="251"/>
      <c r="Y81" s="251"/>
      <c r="Z81" s="251"/>
      <c r="AA81" s="251"/>
      <c r="AB81" s="251"/>
      <c r="AC81" s="252"/>
      <c r="AD81" s="253" t="s">
        <v>21</v>
      </c>
      <c r="AE81" s="254"/>
      <c r="AF81" s="254"/>
      <c r="AG81" s="254"/>
      <c r="AH81" s="254"/>
      <c r="AI81" s="254"/>
      <c r="AJ81" s="254"/>
      <c r="AK81" s="255"/>
      <c r="AL81" s="247" t="s">
        <v>22</v>
      </c>
      <c r="AM81" s="248"/>
      <c r="AN81" s="248"/>
      <c r="AO81" s="248"/>
      <c r="AP81" s="248"/>
      <c r="AQ81" s="248"/>
      <c r="AR81" s="248"/>
      <c r="AS81" s="248"/>
    </row>
    <row r="82" spans="1:45" s="25" customFormat="1" ht="18.75" customHeight="1" x14ac:dyDescent="0.25">
      <c r="A82" s="24"/>
      <c r="B82" s="204"/>
      <c r="C82" s="204"/>
      <c r="D82" s="204"/>
      <c r="E82" s="204"/>
      <c r="F82" s="204"/>
      <c r="G82" s="204"/>
      <c r="H82" s="204"/>
      <c r="I82" s="204"/>
      <c r="J82" s="204"/>
      <c r="K82" s="204"/>
      <c r="L82" s="204"/>
      <c r="M82" s="204"/>
      <c r="N82" s="204"/>
      <c r="O82" s="204"/>
      <c r="P82" s="204"/>
      <c r="Q82" s="204"/>
      <c r="R82" s="204"/>
      <c r="S82" s="204"/>
      <c r="T82" s="204"/>
      <c r="U82" s="204"/>
      <c r="V82" s="26">
        <v>2009</v>
      </c>
      <c r="W82" s="26">
        <v>2011</v>
      </c>
      <c r="X82" s="26">
        <v>2013</v>
      </c>
      <c r="Y82" s="26">
        <v>2015</v>
      </c>
      <c r="Z82" s="26">
        <v>2017</v>
      </c>
      <c r="AA82" s="26">
        <v>2019</v>
      </c>
      <c r="AB82" s="26">
        <v>2021</v>
      </c>
      <c r="AC82" s="26">
        <v>2023</v>
      </c>
      <c r="AD82" s="26">
        <v>2009</v>
      </c>
      <c r="AE82" s="26">
        <v>2011</v>
      </c>
      <c r="AF82" s="26">
        <v>2013</v>
      </c>
      <c r="AG82" s="26">
        <v>2015</v>
      </c>
      <c r="AH82" s="26">
        <v>2017</v>
      </c>
      <c r="AI82" s="26">
        <v>2019</v>
      </c>
      <c r="AJ82" s="26">
        <v>2021</v>
      </c>
      <c r="AK82" s="26">
        <v>2023</v>
      </c>
      <c r="AL82" s="27">
        <v>2009</v>
      </c>
      <c r="AM82" s="27">
        <v>2011</v>
      </c>
      <c r="AN82" s="27">
        <v>2013</v>
      </c>
      <c r="AO82" s="27">
        <v>2015</v>
      </c>
      <c r="AP82" s="27">
        <v>2017</v>
      </c>
      <c r="AQ82" s="27">
        <v>2019</v>
      </c>
      <c r="AR82" s="27">
        <v>2021</v>
      </c>
      <c r="AS82" s="27">
        <v>2023</v>
      </c>
    </row>
    <row r="83" spans="1:45" s="33" customFormat="1" ht="18.75" customHeight="1" x14ac:dyDescent="0.25">
      <c r="A83" s="28" t="s">
        <v>44</v>
      </c>
      <c r="B83" s="198" t="s">
        <v>45</v>
      </c>
      <c r="C83" s="199"/>
      <c r="D83" s="199"/>
      <c r="E83" s="199"/>
      <c r="F83" s="199"/>
      <c r="G83" s="199"/>
      <c r="H83" s="199"/>
      <c r="I83" s="199"/>
      <c r="J83" s="199"/>
      <c r="K83" s="199"/>
      <c r="L83" s="199"/>
      <c r="M83" s="199"/>
      <c r="N83" s="199"/>
      <c r="O83" s="199"/>
      <c r="P83" s="199"/>
      <c r="Q83" s="199"/>
      <c r="R83" s="199"/>
      <c r="S83" s="199"/>
      <c r="T83" s="199"/>
      <c r="U83" s="199"/>
      <c r="V83" s="29">
        <v>0.11898016997167139</v>
      </c>
      <c r="W83" s="29">
        <v>5.027932960893855E-2</v>
      </c>
      <c r="X83" s="29">
        <v>5.0147492625368731E-2</v>
      </c>
      <c r="Y83" s="50" t="s">
        <v>46</v>
      </c>
      <c r="Z83" s="50"/>
      <c r="AA83" s="50"/>
      <c r="AB83" s="50"/>
      <c r="AC83" s="29"/>
      <c r="AD83" s="29">
        <v>0.84135977337110479</v>
      </c>
      <c r="AE83" s="29">
        <v>0.94972067039106145</v>
      </c>
      <c r="AF83" s="29">
        <v>0.94985250737463123</v>
      </c>
      <c r="AG83" s="51" t="s">
        <v>46</v>
      </c>
      <c r="AH83" s="51"/>
      <c r="AI83" s="51"/>
      <c r="AJ83" s="51"/>
      <c r="AK83" s="51"/>
      <c r="AL83" s="30">
        <v>3.4454277286135686</v>
      </c>
      <c r="AM83" s="30">
        <v>3.5949720670391057</v>
      </c>
      <c r="AN83" s="48">
        <v>3.7492625368731543</v>
      </c>
      <c r="AO83" s="32" t="s">
        <v>46</v>
      </c>
      <c r="AP83" s="32"/>
      <c r="AQ83" s="32"/>
      <c r="AR83" s="32"/>
      <c r="AS83" s="32"/>
    </row>
    <row r="84" spans="1:45" s="33" customFormat="1" ht="18.75" customHeight="1" x14ac:dyDescent="0.25">
      <c r="A84" s="28">
        <v>16</v>
      </c>
      <c r="B84" s="198" t="s">
        <v>47</v>
      </c>
      <c r="C84" s="199"/>
      <c r="D84" s="199"/>
      <c r="E84" s="199"/>
      <c r="F84" s="199"/>
      <c r="G84" s="199"/>
      <c r="H84" s="199"/>
      <c r="I84" s="199"/>
      <c r="J84" s="199"/>
      <c r="K84" s="199"/>
      <c r="L84" s="199"/>
      <c r="M84" s="199"/>
      <c r="N84" s="199"/>
      <c r="O84" s="199"/>
      <c r="P84" s="199"/>
      <c r="Q84" s="199"/>
      <c r="R84" s="199"/>
      <c r="S84" s="199"/>
      <c r="T84" s="199"/>
      <c r="U84" s="199"/>
      <c r="V84" s="29">
        <v>0.22379603399433429</v>
      </c>
      <c r="W84" s="29">
        <v>0.11548556430446194</v>
      </c>
      <c r="X84" s="29">
        <v>0.11594202898550725</v>
      </c>
      <c r="Y84" s="29">
        <v>0.14754098360655737</v>
      </c>
      <c r="Z84" s="29">
        <v>0.1519434628975265</v>
      </c>
      <c r="AA84" s="29">
        <v>0.14569536423841059</v>
      </c>
      <c r="AB84" s="29">
        <v>0.17134831460674158</v>
      </c>
      <c r="AC84" s="29">
        <f>GLOBAL!AI132</f>
        <v>0.1263537906137184</v>
      </c>
      <c r="AD84" s="29">
        <v>0.75070821529745047</v>
      </c>
      <c r="AE84" s="29">
        <v>0.884514435695538</v>
      </c>
      <c r="AF84" s="29">
        <v>0.88405797101449279</v>
      </c>
      <c r="AG84" s="29">
        <v>0.85245901639344257</v>
      </c>
      <c r="AH84" s="29">
        <v>0.84805653710247353</v>
      </c>
      <c r="AI84" s="29">
        <v>0.85430463576158944</v>
      </c>
      <c r="AJ84" s="29">
        <v>0.8286516853932584</v>
      </c>
      <c r="AK84" s="29">
        <f>GLOBAL!AJ132</f>
        <v>0.87364620938628157</v>
      </c>
      <c r="AL84" s="30">
        <v>3.2093023255813948</v>
      </c>
      <c r="AM84" s="30">
        <v>3.5748031496063017</v>
      </c>
      <c r="AN84" s="48">
        <v>3.5333333333333328</v>
      </c>
      <c r="AO84" s="32">
        <v>3.48</v>
      </c>
      <c r="AP84" s="32">
        <v>3.54</v>
      </c>
      <c r="AQ84" s="32">
        <v>3.64</v>
      </c>
      <c r="AR84" s="32">
        <v>3.66</v>
      </c>
      <c r="AS84" s="32">
        <f>GLOBAL!AK132</f>
        <v>3.82</v>
      </c>
    </row>
    <row r="85" spans="1:45" s="33" customFormat="1" ht="18.75" customHeight="1" x14ac:dyDescent="0.25">
      <c r="A85" s="28">
        <v>17</v>
      </c>
      <c r="B85" s="198" t="s">
        <v>48</v>
      </c>
      <c r="C85" s="199"/>
      <c r="D85" s="199"/>
      <c r="E85" s="199"/>
      <c r="F85" s="199"/>
      <c r="G85" s="199"/>
      <c r="H85" s="199"/>
      <c r="I85" s="199"/>
      <c r="J85" s="199"/>
      <c r="K85" s="199"/>
      <c r="L85" s="199"/>
      <c r="M85" s="199"/>
      <c r="N85" s="199"/>
      <c r="O85" s="199"/>
      <c r="P85" s="199"/>
      <c r="Q85" s="199"/>
      <c r="R85" s="199"/>
      <c r="S85" s="199"/>
      <c r="T85" s="199"/>
      <c r="U85" s="199"/>
      <c r="V85" s="29">
        <v>0.25212464589235128</v>
      </c>
      <c r="W85" s="29">
        <v>0.13624678663239073</v>
      </c>
      <c r="X85" s="29">
        <v>0.13714285714285715</v>
      </c>
      <c r="Y85" s="29">
        <v>0.17419354838709677</v>
      </c>
      <c r="Z85" s="29">
        <v>0.17192982456140352</v>
      </c>
      <c r="AA85" s="29">
        <v>0.1901639344262295</v>
      </c>
      <c r="AB85" s="29">
        <v>0.16477272727272727</v>
      </c>
      <c r="AC85" s="29">
        <f>GLOBAL!AI133</f>
        <v>0.14642857142857144</v>
      </c>
      <c r="AD85" s="29">
        <v>0.71388101983002827</v>
      </c>
      <c r="AE85" s="29">
        <v>0.86375321336760924</v>
      </c>
      <c r="AF85" s="29">
        <v>0.86285714285714288</v>
      </c>
      <c r="AG85" s="29">
        <v>0.82580645161290323</v>
      </c>
      <c r="AH85" s="29">
        <v>0.82807017543859651</v>
      </c>
      <c r="AI85" s="29">
        <v>0.80983606557377052</v>
      </c>
      <c r="AJ85" s="29">
        <v>0.83522727272727271</v>
      </c>
      <c r="AK85" s="29">
        <f>GLOBAL!AJ133</f>
        <v>0.85357142857142854</v>
      </c>
      <c r="AL85" s="30">
        <v>3.1378299120234607</v>
      </c>
      <c r="AM85" s="30">
        <v>3.5218508997429288</v>
      </c>
      <c r="AN85" s="48">
        <v>3.4971428571428596</v>
      </c>
      <c r="AO85" s="32">
        <v>3.32</v>
      </c>
      <c r="AP85" s="32">
        <v>3.41</v>
      </c>
      <c r="AQ85" s="32">
        <v>3.51</v>
      </c>
      <c r="AR85" s="32">
        <v>3.56</v>
      </c>
      <c r="AS85" s="32">
        <f>GLOBAL!AK133</f>
        <v>3.58</v>
      </c>
    </row>
    <row r="86" spans="1:45" s="33" customFormat="1" ht="18.75" customHeight="1" x14ac:dyDescent="0.25">
      <c r="A86" s="28">
        <v>18</v>
      </c>
      <c r="B86" s="198" t="s">
        <v>49</v>
      </c>
      <c r="C86" s="199"/>
      <c r="D86" s="199"/>
      <c r="E86" s="199"/>
      <c r="F86" s="199"/>
      <c r="G86" s="199"/>
      <c r="H86" s="199"/>
      <c r="I86" s="199"/>
      <c r="J86" s="199"/>
      <c r="K86" s="199"/>
      <c r="L86" s="199"/>
      <c r="M86" s="199"/>
      <c r="N86" s="199"/>
      <c r="O86" s="199"/>
      <c r="P86" s="199"/>
      <c r="Q86" s="199"/>
      <c r="R86" s="199"/>
      <c r="S86" s="199"/>
      <c r="T86" s="199"/>
      <c r="U86" s="199"/>
      <c r="V86" s="29">
        <v>0.50708215297450421</v>
      </c>
      <c r="W86" s="29">
        <v>0.26923076923076922</v>
      </c>
      <c r="X86" s="29">
        <v>0.30057803468208094</v>
      </c>
      <c r="Y86" s="29">
        <v>0.34640522875816993</v>
      </c>
      <c r="Z86" s="29">
        <v>0.33096085409252668</v>
      </c>
      <c r="AA86" s="29">
        <v>0.33892617449664431</v>
      </c>
      <c r="AB86" s="29">
        <v>0.27220630372492838</v>
      </c>
      <c r="AC86" s="29">
        <f>GLOBAL!AI134</f>
        <v>0.29090909090909089</v>
      </c>
      <c r="AD86" s="29">
        <v>0.47025495750708213</v>
      </c>
      <c r="AE86" s="29">
        <v>0.73076923076923073</v>
      </c>
      <c r="AF86" s="29">
        <v>0.69942196531791911</v>
      </c>
      <c r="AG86" s="29">
        <v>0.65359477124183007</v>
      </c>
      <c r="AH86" s="29">
        <v>0.66903914590747326</v>
      </c>
      <c r="AI86" s="29">
        <v>0.66107382550335569</v>
      </c>
      <c r="AJ86" s="29">
        <v>0.72779369627507162</v>
      </c>
      <c r="AK86" s="29">
        <f>GLOBAL!AJ134</f>
        <v>0.70909090909090911</v>
      </c>
      <c r="AL86" s="30">
        <v>2.5362318840579716</v>
      </c>
      <c r="AM86" s="30">
        <v>3.1179487179487162</v>
      </c>
      <c r="AN86" s="48">
        <v>3.0895953757225452</v>
      </c>
      <c r="AO86" s="32">
        <v>2.88</v>
      </c>
      <c r="AP86" s="32">
        <v>2.93</v>
      </c>
      <c r="AQ86" s="32">
        <v>2.94</v>
      </c>
      <c r="AR86" s="32">
        <v>3.13</v>
      </c>
      <c r="AS86" s="32">
        <f>GLOBAL!AK134</f>
        <v>3.1</v>
      </c>
    </row>
    <row r="87" spans="1:45" s="33" customFormat="1" ht="18.75" customHeight="1" x14ac:dyDescent="0.25">
      <c r="A87" s="28">
        <v>19</v>
      </c>
      <c r="B87" s="198" t="s">
        <v>50</v>
      </c>
      <c r="C87" s="199"/>
      <c r="D87" s="199"/>
      <c r="E87" s="199"/>
      <c r="F87" s="199"/>
      <c r="G87" s="199"/>
      <c r="H87" s="199"/>
      <c r="I87" s="199"/>
      <c r="J87" s="199"/>
      <c r="K87" s="199"/>
      <c r="L87" s="199"/>
      <c r="M87" s="199"/>
      <c r="N87" s="199"/>
      <c r="O87" s="199"/>
      <c r="P87" s="199"/>
      <c r="Q87" s="199"/>
      <c r="R87" s="199"/>
      <c r="S87" s="199"/>
      <c r="T87" s="199"/>
      <c r="U87" s="199"/>
      <c r="V87" s="29">
        <v>0.58356940509915012</v>
      </c>
      <c r="W87" s="29">
        <v>0.27061855670103091</v>
      </c>
      <c r="X87" s="29">
        <v>0.2832369942196532</v>
      </c>
      <c r="Y87" s="29">
        <v>0.31270358306188922</v>
      </c>
      <c r="Z87" s="29">
        <v>0.27972027972027974</v>
      </c>
      <c r="AA87" s="29">
        <v>0.32236842105263158</v>
      </c>
      <c r="AB87" s="29">
        <v>0.25915492957746478</v>
      </c>
      <c r="AC87" s="29">
        <f>GLOBAL!AI135</f>
        <v>0.2893772893772894</v>
      </c>
      <c r="AD87" s="29">
        <v>0.38526912181303113</v>
      </c>
      <c r="AE87" s="29">
        <v>0.72938144329896903</v>
      </c>
      <c r="AF87" s="29">
        <v>0.7167630057803468</v>
      </c>
      <c r="AG87" s="29">
        <v>0.68729641693811072</v>
      </c>
      <c r="AH87" s="29">
        <v>0.72027972027972031</v>
      </c>
      <c r="AI87" s="29">
        <v>0.67763157894736847</v>
      </c>
      <c r="AJ87" s="29">
        <v>0.74084507042253522</v>
      </c>
      <c r="AK87" s="29">
        <f>GLOBAL!AJ135</f>
        <v>0.71062271062271065</v>
      </c>
      <c r="AL87" s="30">
        <v>2.3333333333333313</v>
      </c>
      <c r="AM87" s="30">
        <v>3.1314432989690708</v>
      </c>
      <c r="AN87" s="48">
        <v>3.158959537572255</v>
      </c>
      <c r="AO87" s="32">
        <v>3.01</v>
      </c>
      <c r="AP87" s="32">
        <v>3.06</v>
      </c>
      <c r="AQ87" s="32">
        <v>3.01</v>
      </c>
      <c r="AR87" s="32">
        <v>3.15</v>
      </c>
      <c r="AS87" s="32">
        <f>GLOBAL!AK135</f>
        <v>3.14</v>
      </c>
    </row>
    <row r="88" spans="1:45" s="33" customFormat="1" ht="18.75" customHeight="1" x14ac:dyDescent="0.25">
      <c r="A88" s="28">
        <v>20</v>
      </c>
      <c r="B88" s="198" t="s">
        <v>51</v>
      </c>
      <c r="C88" s="199"/>
      <c r="D88" s="199"/>
      <c r="E88" s="199"/>
      <c r="F88" s="199"/>
      <c r="G88" s="199"/>
      <c r="H88" s="199"/>
      <c r="I88" s="199"/>
      <c r="J88" s="199"/>
      <c r="K88" s="199"/>
      <c r="L88" s="199"/>
      <c r="M88" s="199"/>
      <c r="N88" s="199"/>
      <c r="O88" s="199"/>
      <c r="P88" s="199"/>
      <c r="Q88" s="199"/>
      <c r="R88" s="199"/>
      <c r="S88" s="199"/>
      <c r="T88" s="199"/>
      <c r="U88" s="199"/>
      <c r="V88" s="29">
        <v>0.20396600566572237</v>
      </c>
      <c r="W88" s="29">
        <v>0.11139896373056994</v>
      </c>
      <c r="X88" s="29">
        <v>0.12931034482758622</v>
      </c>
      <c r="Y88" s="29">
        <v>0.12745098039215685</v>
      </c>
      <c r="Z88" s="29">
        <v>0.10181818181818182</v>
      </c>
      <c r="AA88" s="29">
        <v>0.14666666666666667</v>
      </c>
      <c r="AB88" s="29">
        <v>0.10526315789473684</v>
      </c>
      <c r="AC88" s="29">
        <f>GLOBAL!AI136</f>
        <v>0.11355311355311355</v>
      </c>
      <c r="AD88" s="29">
        <v>0.76487252124645888</v>
      </c>
      <c r="AE88" s="29">
        <v>0.8886010362694301</v>
      </c>
      <c r="AF88" s="29">
        <v>0.87068965517241381</v>
      </c>
      <c r="AG88" s="29">
        <v>0.87254901960784315</v>
      </c>
      <c r="AH88" s="29">
        <v>0.89818181818181819</v>
      </c>
      <c r="AI88" s="29">
        <v>0.85333333333333339</v>
      </c>
      <c r="AJ88" s="29">
        <v>0.89473684210526316</v>
      </c>
      <c r="AK88" s="29">
        <f>GLOBAL!AJ136</f>
        <v>0.88644688644688641</v>
      </c>
      <c r="AL88" s="30">
        <v>3.1608187134502899</v>
      </c>
      <c r="AM88" s="30">
        <v>3.4870466321243505</v>
      </c>
      <c r="AN88" s="48">
        <v>3.5229885057471284</v>
      </c>
      <c r="AO88" s="32">
        <v>3.47</v>
      </c>
      <c r="AP88" s="32">
        <v>3.52</v>
      </c>
      <c r="AQ88" s="32">
        <v>3.57</v>
      </c>
      <c r="AR88" s="32">
        <v>3.73</v>
      </c>
      <c r="AS88" s="32">
        <f>GLOBAL!AK136</f>
        <v>3.74</v>
      </c>
    </row>
    <row r="89" spans="1:45" s="33" customFormat="1" ht="18.75" customHeight="1" x14ac:dyDescent="0.25">
      <c r="A89" s="28">
        <v>21</v>
      </c>
      <c r="B89" s="198" t="s">
        <v>52</v>
      </c>
      <c r="C89" s="199"/>
      <c r="D89" s="199"/>
      <c r="E89" s="199"/>
      <c r="F89" s="199"/>
      <c r="G89" s="199"/>
      <c r="H89" s="199"/>
      <c r="I89" s="199"/>
      <c r="J89" s="199"/>
      <c r="K89" s="199"/>
      <c r="L89" s="199"/>
      <c r="M89" s="199"/>
      <c r="N89" s="199"/>
      <c r="O89" s="199"/>
      <c r="P89" s="199"/>
      <c r="Q89" s="199"/>
      <c r="R89" s="199"/>
      <c r="S89" s="199"/>
      <c r="T89" s="199"/>
      <c r="U89" s="199"/>
      <c r="V89" s="29">
        <v>0.22946175637393768</v>
      </c>
      <c r="W89" s="29">
        <v>0.14322916666666666</v>
      </c>
      <c r="X89" s="29">
        <v>0.14868804664723032</v>
      </c>
      <c r="Y89" s="29">
        <v>0.17491749174917492</v>
      </c>
      <c r="Z89" s="29">
        <v>0.1552346570397112</v>
      </c>
      <c r="AA89" s="29">
        <v>0.19269102990033224</v>
      </c>
      <c r="AB89" s="29">
        <v>0.13333333333333333</v>
      </c>
      <c r="AC89" s="29">
        <f>GLOBAL!AI137</f>
        <v>0.15693430656934307</v>
      </c>
      <c r="AD89" s="29">
        <v>0.73371104815864019</v>
      </c>
      <c r="AE89" s="29">
        <v>0.85677083333333337</v>
      </c>
      <c r="AF89" s="29">
        <v>0.85131195335276966</v>
      </c>
      <c r="AG89" s="29">
        <v>0.82508250825082508</v>
      </c>
      <c r="AH89" s="29">
        <v>0.84476534296028882</v>
      </c>
      <c r="AI89" s="29">
        <v>0.80730897009966773</v>
      </c>
      <c r="AJ89" s="29">
        <v>0.8666666666666667</v>
      </c>
      <c r="AK89" s="29">
        <f>GLOBAL!AJ137</f>
        <v>0.84306569343065696</v>
      </c>
      <c r="AL89" s="30">
        <v>3.0735294117647078</v>
      </c>
      <c r="AM89" s="30">
        <v>3.3776041666666656</v>
      </c>
      <c r="AN89" s="48">
        <v>3.3790087463556859</v>
      </c>
      <c r="AO89" s="32">
        <v>3.33</v>
      </c>
      <c r="AP89" s="32">
        <v>3.39</v>
      </c>
      <c r="AQ89" s="32">
        <v>3.41</v>
      </c>
      <c r="AR89" s="32">
        <v>3.61</v>
      </c>
      <c r="AS89" s="32">
        <f>GLOBAL!AK137</f>
        <v>3.62</v>
      </c>
    </row>
    <row r="90" spans="1:45" s="33" customFormat="1" ht="18.75" x14ac:dyDescent="0.25">
      <c r="A90" s="28">
        <v>22</v>
      </c>
      <c r="B90" s="198" t="s">
        <v>53</v>
      </c>
      <c r="C90" s="199"/>
      <c r="D90" s="199"/>
      <c r="E90" s="199"/>
      <c r="F90" s="199"/>
      <c r="G90" s="199"/>
      <c r="H90" s="199"/>
      <c r="I90" s="199"/>
      <c r="J90" s="199"/>
      <c r="K90" s="199"/>
      <c r="L90" s="199"/>
      <c r="M90" s="199"/>
      <c r="N90" s="199"/>
      <c r="O90" s="199"/>
      <c r="P90" s="199"/>
      <c r="Q90" s="199"/>
      <c r="R90" s="199"/>
      <c r="S90" s="199"/>
      <c r="T90" s="199"/>
      <c r="U90" s="199"/>
      <c r="V90" s="29">
        <v>0.24079320113314448</v>
      </c>
      <c r="W90" s="29">
        <v>0.18662952646239556</v>
      </c>
      <c r="X90" s="29">
        <v>0.20062695924764889</v>
      </c>
      <c r="Y90" s="29">
        <v>0.22968197879858657</v>
      </c>
      <c r="Z90" s="29">
        <v>0.28048780487804881</v>
      </c>
      <c r="AA90" s="29">
        <v>0.23552123552123552</v>
      </c>
      <c r="AB90" s="29">
        <v>0.24161073825503357</v>
      </c>
      <c r="AC90" s="29">
        <f>GLOBAL!AI138</f>
        <v>0.25431034482758619</v>
      </c>
      <c r="AD90" s="29">
        <v>0.61756373937677056</v>
      </c>
      <c r="AE90" s="29">
        <v>0.8133704735376045</v>
      </c>
      <c r="AF90" s="29">
        <v>0.79937304075235105</v>
      </c>
      <c r="AG90" s="29">
        <v>0.77031802120141346</v>
      </c>
      <c r="AH90" s="29">
        <v>0.71951219512195119</v>
      </c>
      <c r="AI90" s="29">
        <v>0.76447876447876451</v>
      </c>
      <c r="AJ90" s="29">
        <v>0.75838926174496646</v>
      </c>
      <c r="AK90" s="29">
        <f>GLOBAL!AJ138</f>
        <v>0.74568965517241381</v>
      </c>
      <c r="AL90" s="30">
        <v>2.9108910891089113</v>
      </c>
      <c r="AM90" s="30">
        <v>3.1587743732590536</v>
      </c>
      <c r="AN90" s="48">
        <v>3.1536050156739832</v>
      </c>
      <c r="AO90" s="32">
        <v>3.08</v>
      </c>
      <c r="AP90" s="32">
        <v>2.98</v>
      </c>
      <c r="AQ90" s="32">
        <v>3.12</v>
      </c>
      <c r="AR90" s="32">
        <v>3.27</v>
      </c>
      <c r="AS90" s="32">
        <f>GLOBAL!AK138</f>
        <v>3.21</v>
      </c>
    </row>
    <row r="91" spans="1:45" s="37" customFormat="1" ht="18.75" customHeight="1" x14ac:dyDescent="0.25">
      <c r="A91" s="201" t="s">
        <v>54</v>
      </c>
      <c r="B91" s="202"/>
      <c r="C91" s="202"/>
      <c r="D91" s="202"/>
      <c r="E91" s="202"/>
      <c r="F91" s="202"/>
      <c r="G91" s="202"/>
      <c r="H91" s="202"/>
      <c r="I91" s="202"/>
      <c r="J91" s="202"/>
      <c r="K91" s="202"/>
      <c r="L91" s="202"/>
      <c r="M91" s="202"/>
      <c r="N91" s="202"/>
      <c r="O91" s="202"/>
      <c r="P91" s="202"/>
      <c r="Q91" s="202"/>
      <c r="R91" s="202"/>
      <c r="S91" s="202"/>
      <c r="T91" s="202"/>
      <c r="U91" s="203"/>
      <c r="V91" s="34">
        <v>0.29497167138810199</v>
      </c>
      <c r="W91" s="34">
        <v>0.16144975288303129</v>
      </c>
      <c r="X91" s="34">
        <v>0.17068713450292397</v>
      </c>
      <c r="Y91" s="34">
        <v>0.21603773584905661</v>
      </c>
      <c r="Z91" s="34">
        <v>0.20951888256595966</v>
      </c>
      <c r="AA91" s="34">
        <v>0.22426292895118416</v>
      </c>
      <c r="AB91" s="34">
        <v>0.19190654985398414</v>
      </c>
      <c r="AC91" s="34">
        <f>GLOBAL!AI139</f>
        <v>0.19532908704883228</v>
      </c>
      <c r="AD91" s="34">
        <v>0.6597025495750708</v>
      </c>
      <c r="AE91" s="34">
        <v>0.83855024711696868</v>
      </c>
      <c r="AF91" s="34">
        <v>0.82931286549707606</v>
      </c>
      <c r="AG91" s="34">
        <v>0.78396226415094339</v>
      </c>
      <c r="AH91" s="34">
        <v>0.79048111743404037</v>
      </c>
      <c r="AI91" s="34">
        <v>0.77573707104881584</v>
      </c>
      <c r="AJ91" s="34">
        <v>0.80809345014601586</v>
      </c>
      <c r="AK91" s="34">
        <f>GLOBAL!AJ139</f>
        <v>0.80467091295116777</v>
      </c>
      <c r="AL91" s="35">
        <v>2.9759205497417045</v>
      </c>
      <c r="AM91" s="35">
        <v>3.3705554131695239</v>
      </c>
      <c r="AN91" s="44">
        <v>3.3854869885526182</v>
      </c>
      <c r="AO91" s="44">
        <f>AVERAGE(AO84:AO90)</f>
        <v>3.2242857142857142</v>
      </c>
      <c r="AP91" s="44">
        <f>AVERAGE(AP84:AP90)</f>
        <v>3.2614285714285716</v>
      </c>
      <c r="AQ91" s="44">
        <v>3.3142857142857141</v>
      </c>
      <c r="AR91" s="36">
        <v>3.4442857142857144</v>
      </c>
      <c r="AS91" s="190">
        <f>GLOBAL!AK139</f>
        <v>3.4585714285714291</v>
      </c>
    </row>
    <row r="92" spans="1:45" s="25" customFormat="1" ht="18.75" customHeight="1" x14ac:dyDescent="0.25">
      <c r="A92" s="52"/>
      <c r="B92" s="53"/>
      <c r="C92" s="53"/>
      <c r="D92" s="54"/>
      <c r="E92" s="55"/>
      <c r="F92" s="56"/>
      <c r="G92" s="57"/>
      <c r="H92" s="57"/>
      <c r="I92" s="57"/>
      <c r="J92" s="57"/>
      <c r="K92" s="57"/>
      <c r="L92" s="57"/>
      <c r="M92" s="57"/>
      <c r="N92" s="57"/>
      <c r="O92" s="57"/>
      <c r="P92" s="57"/>
      <c r="Q92" s="57"/>
      <c r="R92" s="57"/>
      <c r="S92" s="57"/>
      <c r="T92" s="57"/>
      <c r="U92" s="57"/>
      <c r="V92" s="57"/>
      <c r="W92" s="57"/>
      <c r="X92" s="58"/>
      <c r="Y92" s="58"/>
      <c r="Z92" s="58"/>
      <c r="AA92" s="58"/>
      <c r="AB92" s="58"/>
      <c r="AC92" s="58"/>
      <c r="AD92" s="58"/>
      <c r="AE92" s="58"/>
      <c r="AF92" s="58"/>
      <c r="AG92" s="58"/>
      <c r="AH92" s="58"/>
      <c r="AI92" s="58"/>
      <c r="AJ92" s="58"/>
      <c r="AK92" s="58"/>
      <c r="AL92" s="58"/>
      <c r="AM92" s="58"/>
      <c r="AN92" s="58"/>
      <c r="AO92" s="41"/>
      <c r="AP92" s="41"/>
    </row>
    <row r="93" spans="1:45" s="25" customFormat="1" ht="37.5" customHeight="1" x14ac:dyDescent="0.25">
      <c r="A93" s="24"/>
      <c r="B93" s="249" t="s">
        <v>55</v>
      </c>
      <c r="C93" s="249"/>
      <c r="D93" s="249"/>
      <c r="E93" s="249"/>
      <c r="F93" s="249"/>
      <c r="G93" s="249"/>
      <c r="H93" s="249"/>
      <c r="I93" s="249"/>
      <c r="J93" s="249"/>
      <c r="K93" s="249"/>
      <c r="L93" s="249"/>
      <c r="M93" s="249"/>
      <c r="N93" s="249"/>
      <c r="O93" s="249"/>
      <c r="P93" s="249"/>
      <c r="Q93" s="249"/>
      <c r="R93" s="249"/>
      <c r="S93" s="249"/>
      <c r="T93" s="249"/>
      <c r="U93" s="256"/>
      <c r="V93" s="250" t="s">
        <v>20</v>
      </c>
      <c r="W93" s="251"/>
      <c r="X93" s="251"/>
      <c r="Y93" s="251"/>
      <c r="Z93" s="251"/>
      <c r="AA93" s="251"/>
      <c r="AB93" s="251"/>
      <c r="AC93" s="252"/>
      <c r="AD93" s="253" t="s">
        <v>21</v>
      </c>
      <c r="AE93" s="254"/>
      <c r="AF93" s="254"/>
      <c r="AG93" s="254"/>
      <c r="AH93" s="254"/>
      <c r="AI93" s="254"/>
      <c r="AJ93" s="254"/>
      <c r="AK93" s="255"/>
      <c r="AL93" s="247" t="s">
        <v>22</v>
      </c>
      <c r="AM93" s="248"/>
      <c r="AN93" s="248"/>
      <c r="AO93" s="248"/>
      <c r="AP93" s="248"/>
      <c r="AQ93" s="248"/>
      <c r="AR93" s="248"/>
      <c r="AS93" s="248"/>
    </row>
    <row r="94" spans="1:45" s="25" customFormat="1" ht="18.75" customHeight="1" x14ac:dyDescent="0.25">
      <c r="A94" s="24"/>
      <c r="B94" s="204"/>
      <c r="C94" s="204"/>
      <c r="D94" s="204"/>
      <c r="E94" s="204"/>
      <c r="F94" s="204"/>
      <c r="G94" s="204"/>
      <c r="H94" s="204"/>
      <c r="I94" s="204"/>
      <c r="J94" s="204"/>
      <c r="K94" s="204"/>
      <c r="L94" s="204"/>
      <c r="M94" s="204"/>
      <c r="N94" s="204"/>
      <c r="O94" s="204"/>
      <c r="P94" s="204"/>
      <c r="Q94" s="204"/>
      <c r="R94" s="204"/>
      <c r="S94" s="204"/>
      <c r="T94" s="204"/>
      <c r="U94" s="205"/>
      <c r="V94" s="26">
        <v>2009</v>
      </c>
      <c r="W94" s="26">
        <v>2011</v>
      </c>
      <c r="X94" s="26">
        <v>2013</v>
      </c>
      <c r="Y94" s="26">
        <v>2015</v>
      </c>
      <c r="Z94" s="26">
        <v>2017</v>
      </c>
      <c r="AA94" s="26">
        <v>2019</v>
      </c>
      <c r="AB94" s="26">
        <v>2021</v>
      </c>
      <c r="AC94" s="26">
        <v>2023</v>
      </c>
      <c r="AD94" s="26">
        <v>2009</v>
      </c>
      <c r="AE94" s="26">
        <v>2011</v>
      </c>
      <c r="AF94" s="26">
        <v>2013</v>
      </c>
      <c r="AG94" s="26">
        <v>2015</v>
      </c>
      <c r="AH94" s="26">
        <v>2017</v>
      </c>
      <c r="AI94" s="26">
        <v>2019</v>
      </c>
      <c r="AJ94" s="26">
        <v>2021</v>
      </c>
      <c r="AK94" s="26">
        <v>2023</v>
      </c>
      <c r="AL94" s="27">
        <v>2009</v>
      </c>
      <c r="AM94" s="27">
        <v>2011</v>
      </c>
      <c r="AN94" s="27">
        <v>2013</v>
      </c>
      <c r="AO94" s="27">
        <v>2015</v>
      </c>
      <c r="AP94" s="27">
        <v>2017</v>
      </c>
      <c r="AQ94" s="27">
        <v>2019</v>
      </c>
      <c r="AR94" s="27">
        <v>2021</v>
      </c>
      <c r="AS94" s="27">
        <v>2023</v>
      </c>
    </row>
    <row r="95" spans="1:45" s="33" customFormat="1" ht="18.75" x14ac:dyDescent="0.25">
      <c r="A95" s="28">
        <v>23</v>
      </c>
      <c r="B95" s="198" t="s">
        <v>56</v>
      </c>
      <c r="C95" s="199"/>
      <c r="D95" s="199"/>
      <c r="E95" s="199"/>
      <c r="F95" s="199"/>
      <c r="G95" s="199"/>
      <c r="H95" s="199"/>
      <c r="I95" s="199"/>
      <c r="J95" s="199"/>
      <c r="K95" s="199"/>
      <c r="L95" s="199"/>
      <c r="M95" s="199"/>
      <c r="N95" s="199"/>
      <c r="O95" s="199"/>
      <c r="P95" s="199"/>
      <c r="Q95" s="199"/>
      <c r="R95" s="199"/>
      <c r="S95" s="199"/>
      <c r="T95" s="199"/>
      <c r="U95" s="199"/>
      <c r="V95" s="29">
        <v>0.11898016997167139</v>
      </c>
      <c r="W95" s="29">
        <v>8.0103359173126609E-2</v>
      </c>
      <c r="X95" s="29">
        <v>0.10704225352112676</v>
      </c>
      <c r="Y95" s="29">
        <v>9.7087378640776698E-2</v>
      </c>
      <c r="Z95" s="29">
        <v>0.11071428571428571</v>
      </c>
      <c r="AA95" s="29">
        <v>0.14285714285714285</v>
      </c>
      <c r="AB95" s="29">
        <v>0.11452513966480447</v>
      </c>
      <c r="AC95" s="29">
        <f>GLOBAL!AI142</f>
        <v>0.12455516014234876</v>
      </c>
      <c r="AD95" s="29">
        <v>0.8356940509915014</v>
      </c>
      <c r="AE95" s="29">
        <v>0.91989664082687339</v>
      </c>
      <c r="AF95" s="29">
        <v>0.89295774647887327</v>
      </c>
      <c r="AG95" s="29">
        <v>0.90291262135922334</v>
      </c>
      <c r="AH95" s="29">
        <v>0.88928571428571423</v>
      </c>
      <c r="AI95" s="29">
        <v>0.8571428571428571</v>
      </c>
      <c r="AJ95" s="29">
        <v>0.88547486033519551</v>
      </c>
      <c r="AK95" s="29">
        <f>GLOBAL!AJ142</f>
        <v>0.8754448398576512</v>
      </c>
      <c r="AL95" s="30">
        <v>3.7151335311572686</v>
      </c>
      <c r="AM95" s="30">
        <v>3.8036175710594327</v>
      </c>
      <c r="AN95" s="48">
        <v>3.7802816901408476</v>
      </c>
      <c r="AO95" s="48">
        <v>3.76</v>
      </c>
      <c r="AP95" s="48">
        <v>3.7</v>
      </c>
      <c r="AQ95" s="48">
        <v>3.77</v>
      </c>
      <c r="AR95" s="48">
        <v>3.99</v>
      </c>
      <c r="AS95" s="48">
        <f>GLOBAL!AK142</f>
        <v>3.93</v>
      </c>
    </row>
    <row r="96" spans="1:45" s="33" customFormat="1" ht="18.75" customHeight="1" x14ac:dyDescent="0.25">
      <c r="A96" s="28">
        <v>24</v>
      </c>
      <c r="B96" s="198" t="s">
        <v>57</v>
      </c>
      <c r="C96" s="199"/>
      <c r="D96" s="199"/>
      <c r="E96" s="199"/>
      <c r="F96" s="199"/>
      <c r="G96" s="199"/>
      <c r="H96" s="199"/>
      <c r="I96" s="199"/>
      <c r="J96" s="199"/>
      <c r="K96" s="199"/>
      <c r="L96" s="199"/>
      <c r="M96" s="199"/>
      <c r="N96" s="199"/>
      <c r="O96" s="199"/>
      <c r="P96" s="199"/>
      <c r="Q96" s="199"/>
      <c r="R96" s="199"/>
      <c r="S96" s="199"/>
      <c r="T96" s="199"/>
      <c r="U96" s="199"/>
      <c r="V96" s="29">
        <v>0.13881019830028329</v>
      </c>
      <c r="W96" s="29">
        <v>0.1111111111111111</v>
      </c>
      <c r="X96" s="29">
        <v>9.8591549295774641E-2</v>
      </c>
      <c r="Y96" s="29">
        <v>8.7662337662337664E-2</v>
      </c>
      <c r="Z96" s="29">
        <v>0.1</v>
      </c>
      <c r="AA96" s="29">
        <v>0.13029315960912052</v>
      </c>
      <c r="AB96" s="29">
        <v>0.12324929971988796</v>
      </c>
      <c r="AC96" s="29">
        <f>GLOBAL!AI143</f>
        <v>0.12056737588652482</v>
      </c>
      <c r="AD96" s="29">
        <v>0.81869688385269124</v>
      </c>
      <c r="AE96" s="29">
        <v>0.88888888888888884</v>
      </c>
      <c r="AF96" s="29">
        <v>0.90140845070422537</v>
      </c>
      <c r="AG96" s="29">
        <v>0.91233766233766234</v>
      </c>
      <c r="AH96" s="29">
        <v>0.9</v>
      </c>
      <c r="AI96" s="29">
        <v>0.86970684039087953</v>
      </c>
      <c r="AJ96" s="29">
        <v>0.87675070028011204</v>
      </c>
      <c r="AK96" s="29">
        <f>GLOBAL!AJ143</f>
        <v>0.87943262411347523</v>
      </c>
      <c r="AL96" s="30">
        <v>3.6360946745562113</v>
      </c>
      <c r="AM96" s="30">
        <v>3.7416020671834622</v>
      </c>
      <c r="AN96" s="48">
        <v>3.7633802816901398</v>
      </c>
      <c r="AO96" s="48">
        <v>3.78</v>
      </c>
      <c r="AP96" s="48">
        <v>3.74</v>
      </c>
      <c r="AQ96" s="48">
        <v>3.82</v>
      </c>
      <c r="AR96" s="48">
        <v>3.97</v>
      </c>
      <c r="AS96" s="48">
        <f>GLOBAL!AK143</f>
        <v>3.92</v>
      </c>
    </row>
    <row r="97" spans="1:45" s="37" customFormat="1" ht="18.75" customHeight="1" x14ac:dyDescent="0.25">
      <c r="A97" s="213" t="s">
        <v>58</v>
      </c>
      <c r="B97" s="213"/>
      <c r="C97" s="213"/>
      <c r="D97" s="213"/>
      <c r="E97" s="213"/>
      <c r="F97" s="213"/>
      <c r="G97" s="213"/>
      <c r="H97" s="213"/>
      <c r="I97" s="213"/>
      <c r="J97" s="213"/>
      <c r="K97" s="213"/>
      <c r="L97" s="213"/>
      <c r="M97" s="213"/>
      <c r="N97" s="213"/>
      <c r="O97" s="213"/>
      <c r="P97" s="213"/>
      <c r="Q97" s="213"/>
      <c r="R97" s="213"/>
      <c r="S97" s="213"/>
      <c r="T97" s="213"/>
      <c r="U97" s="201"/>
      <c r="V97" s="34">
        <v>0.12889518413597734</v>
      </c>
      <c r="W97" s="34">
        <v>9.5607235142118857E-2</v>
      </c>
      <c r="X97" s="34">
        <v>0.10281690140845071</v>
      </c>
      <c r="Y97" s="34">
        <v>9.2382495948136148E-2</v>
      </c>
      <c r="Z97" s="34">
        <v>0.10535714285714286</v>
      </c>
      <c r="AA97" s="34">
        <v>0.13658536585365855</v>
      </c>
      <c r="AB97" s="34">
        <v>0.11888111888111888</v>
      </c>
      <c r="AC97" s="34">
        <f>GLOBAL!AI144</f>
        <v>0.12255772646536411</v>
      </c>
      <c r="AD97" s="34">
        <v>0.82719546742209626</v>
      </c>
      <c r="AE97" s="34">
        <v>0.90439276485788112</v>
      </c>
      <c r="AF97" s="34">
        <v>0.89718309859154932</v>
      </c>
      <c r="AG97" s="34">
        <v>0.90761750405186381</v>
      </c>
      <c r="AH97" s="34">
        <v>0.89464285714285718</v>
      </c>
      <c r="AI97" s="34">
        <v>0.86341463414634145</v>
      </c>
      <c r="AJ97" s="34">
        <v>0.88111888111888115</v>
      </c>
      <c r="AK97" s="34">
        <f>GLOBAL!AJ144</f>
        <v>0.87744227353463589</v>
      </c>
      <c r="AL97" s="35">
        <v>3.67561410285674</v>
      </c>
      <c r="AM97" s="35">
        <v>3.7726098191214472</v>
      </c>
      <c r="AN97" s="44">
        <v>3.7718309859154937</v>
      </c>
      <c r="AO97" s="44">
        <f>AVERAGE(AO95:AO96)</f>
        <v>3.7699999999999996</v>
      </c>
      <c r="AP97" s="44">
        <v>3.72</v>
      </c>
      <c r="AQ97" s="44">
        <v>3.7949999999999999</v>
      </c>
      <c r="AR97" s="44">
        <v>3.9800000000000004</v>
      </c>
      <c r="AS97" s="191">
        <f>GLOBAL!AK144</f>
        <v>3.9249999999999998</v>
      </c>
    </row>
    <row r="98" spans="1:45" s="25" customFormat="1" ht="18.75" customHeight="1" x14ac:dyDescent="0.25">
      <c r="A98" s="52"/>
      <c r="B98" s="53"/>
      <c r="C98" s="53"/>
      <c r="D98" s="54"/>
      <c r="E98" s="60"/>
      <c r="F98" s="56"/>
      <c r="G98" s="56"/>
      <c r="H98" s="56"/>
      <c r="I98" s="56"/>
      <c r="J98" s="56"/>
      <c r="K98" s="56"/>
      <c r="L98" s="56"/>
      <c r="M98" s="56"/>
      <c r="N98" s="56"/>
      <c r="O98" s="56"/>
      <c r="P98" s="56"/>
      <c r="Q98" s="56"/>
      <c r="R98" s="56"/>
      <c r="S98" s="56"/>
      <c r="T98" s="56"/>
      <c r="U98" s="56"/>
      <c r="V98" s="56"/>
      <c r="W98" s="56"/>
      <c r="X98" s="7"/>
      <c r="Y98" s="7"/>
      <c r="Z98" s="7"/>
      <c r="AA98" s="7"/>
      <c r="AB98" s="7"/>
      <c r="AC98" s="7"/>
      <c r="AD98" s="7"/>
      <c r="AE98" s="7"/>
      <c r="AF98" s="7"/>
      <c r="AG98" s="7"/>
      <c r="AH98" s="7"/>
      <c r="AI98" s="7"/>
      <c r="AJ98" s="7"/>
      <c r="AK98" s="7"/>
      <c r="AL98" s="7"/>
      <c r="AM98" s="7"/>
      <c r="AN98" s="7"/>
      <c r="AO98" s="41"/>
      <c r="AP98" s="41"/>
    </row>
    <row r="99" spans="1:45" s="25" customFormat="1" ht="37.5" customHeight="1" x14ac:dyDescent="0.25">
      <c r="A99" s="24"/>
      <c r="B99" s="249" t="s">
        <v>59</v>
      </c>
      <c r="C99" s="249"/>
      <c r="D99" s="249"/>
      <c r="E99" s="249"/>
      <c r="F99" s="249"/>
      <c r="G99" s="249"/>
      <c r="H99" s="249"/>
      <c r="I99" s="249"/>
      <c r="J99" s="249"/>
      <c r="K99" s="249"/>
      <c r="L99" s="249"/>
      <c r="M99" s="249"/>
      <c r="N99" s="249"/>
      <c r="O99" s="249"/>
      <c r="P99" s="249"/>
      <c r="Q99" s="249"/>
      <c r="R99" s="249"/>
      <c r="S99" s="249"/>
      <c r="T99" s="249"/>
      <c r="U99" s="249"/>
      <c r="V99" s="250" t="s">
        <v>20</v>
      </c>
      <c r="W99" s="251"/>
      <c r="X99" s="251"/>
      <c r="Y99" s="251"/>
      <c r="Z99" s="251"/>
      <c r="AA99" s="251"/>
      <c r="AB99" s="251"/>
      <c r="AC99" s="252"/>
      <c r="AD99" s="253" t="s">
        <v>21</v>
      </c>
      <c r="AE99" s="254"/>
      <c r="AF99" s="254"/>
      <c r="AG99" s="254"/>
      <c r="AH99" s="254"/>
      <c r="AI99" s="254"/>
      <c r="AJ99" s="254"/>
      <c r="AK99" s="255"/>
      <c r="AL99" s="247" t="s">
        <v>22</v>
      </c>
      <c r="AM99" s="248"/>
      <c r="AN99" s="248"/>
      <c r="AO99" s="248"/>
      <c r="AP99" s="248"/>
      <c r="AQ99" s="248"/>
      <c r="AR99" s="248"/>
      <c r="AS99" s="248"/>
    </row>
    <row r="100" spans="1:45" s="25" customFormat="1" ht="18.75" customHeight="1" x14ac:dyDescent="0.25">
      <c r="A100" s="24"/>
      <c r="B100" s="204"/>
      <c r="C100" s="204"/>
      <c r="D100" s="204"/>
      <c r="E100" s="204"/>
      <c r="F100" s="204"/>
      <c r="G100" s="204"/>
      <c r="H100" s="204"/>
      <c r="I100" s="204"/>
      <c r="J100" s="204"/>
      <c r="K100" s="204"/>
      <c r="L100" s="204"/>
      <c r="M100" s="204"/>
      <c r="N100" s="204"/>
      <c r="O100" s="204"/>
      <c r="P100" s="204"/>
      <c r="Q100" s="204"/>
      <c r="R100" s="204"/>
      <c r="S100" s="204"/>
      <c r="T100" s="204"/>
      <c r="U100" s="204"/>
      <c r="V100" s="26">
        <v>2009</v>
      </c>
      <c r="W100" s="26">
        <v>2011</v>
      </c>
      <c r="X100" s="26">
        <v>2013</v>
      </c>
      <c r="Y100" s="26">
        <v>2015</v>
      </c>
      <c r="Z100" s="26">
        <v>2017</v>
      </c>
      <c r="AA100" s="26">
        <v>2019</v>
      </c>
      <c r="AB100" s="26">
        <v>2021</v>
      </c>
      <c r="AC100" s="26">
        <v>2023</v>
      </c>
      <c r="AD100" s="26">
        <v>2009</v>
      </c>
      <c r="AE100" s="26">
        <v>2011</v>
      </c>
      <c r="AF100" s="26">
        <v>2013</v>
      </c>
      <c r="AG100" s="26">
        <v>2015</v>
      </c>
      <c r="AH100" s="26">
        <v>2017</v>
      </c>
      <c r="AI100" s="26">
        <v>2019</v>
      </c>
      <c r="AJ100" s="26">
        <v>2021</v>
      </c>
      <c r="AK100" s="26">
        <v>2023</v>
      </c>
      <c r="AL100" s="27">
        <v>2009</v>
      </c>
      <c r="AM100" s="27">
        <v>2011</v>
      </c>
      <c r="AN100" s="27">
        <v>2013</v>
      </c>
      <c r="AO100" s="27">
        <v>2015</v>
      </c>
      <c r="AP100" s="27">
        <v>2017</v>
      </c>
      <c r="AQ100" s="27">
        <v>2019</v>
      </c>
      <c r="AR100" s="27">
        <v>2021</v>
      </c>
      <c r="AS100" s="27">
        <v>2023</v>
      </c>
    </row>
    <row r="101" spans="1:45" s="33" customFormat="1" ht="18.75" customHeight="1" x14ac:dyDescent="0.25">
      <c r="A101" s="28">
        <v>25</v>
      </c>
      <c r="B101" s="198" t="s">
        <v>60</v>
      </c>
      <c r="C101" s="199"/>
      <c r="D101" s="199"/>
      <c r="E101" s="199"/>
      <c r="F101" s="199"/>
      <c r="G101" s="199"/>
      <c r="H101" s="199"/>
      <c r="I101" s="199"/>
      <c r="J101" s="199"/>
      <c r="K101" s="199"/>
      <c r="L101" s="199"/>
      <c r="M101" s="199"/>
      <c r="N101" s="199"/>
      <c r="O101" s="199"/>
      <c r="P101" s="199"/>
      <c r="Q101" s="199"/>
      <c r="R101" s="199"/>
      <c r="S101" s="199"/>
      <c r="T101" s="199"/>
      <c r="U101" s="199"/>
      <c r="V101" s="29">
        <v>0.1501416430594901</v>
      </c>
      <c r="W101" s="29">
        <v>0.12987012987012986</v>
      </c>
      <c r="X101" s="29">
        <v>0.10541310541310542</v>
      </c>
      <c r="Y101" s="29">
        <v>9.9337748344370855E-2</v>
      </c>
      <c r="Z101" s="29">
        <v>0.1103202846975089</v>
      </c>
      <c r="AA101" s="29">
        <v>0.14098360655737704</v>
      </c>
      <c r="AB101" s="29">
        <v>0.10112359550561797</v>
      </c>
      <c r="AC101" s="29">
        <f>GLOBAL!AI147</f>
        <v>0.12857142857142856</v>
      </c>
      <c r="AD101" s="29">
        <v>0.80736543909348402</v>
      </c>
      <c r="AE101" s="29">
        <v>0.87012987012987009</v>
      </c>
      <c r="AF101" s="29">
        <v>0.89458689458689455</v>
      </c>
      <c r="AG101" s="29">
        <v>0.90066225165562919</v>
      </c>
      <c r="AH101" s="29">
        <v>0.88967971530249113</v>
      </c>
      <c r="AI101" s="29">
        <v>0.85901639344262293</v>
      </c>
      <c r="AJ101" s="29">
        <v>0.898876404494382</v>
      </c>
      <c r="AK101" s="29">
        <f>GLOBAL!AJ147</f>
        <v>0.87142857142857144</v>
      </c>
      <c r="AL101" s="30">
        <v>3.4023668639053262</v>
      </c>
      <c r="AM101" s="30">
        <v>3.5194805194805188</v>
      </c>
      <c r="AN101" s="48">
        <v>3.5954415954415966</v>
      </c>
      <c r="AO101" s="32">
        <v>3.61</v>
      </c>
      <c r="AP101" s="32">
        <v>3.57</v>
      </c>
      <c r="AQ101" s="32">
        <v>3.64</v>
      </c>
      <c r="AR101" s="32">
        <v>3.68</v>
      </c>
      <c r="AS101" s="32">
        <f>GLOBAL!AK147</f>
        <v>3.81</v>
      </c>
    </row>
    <row r="102" spans="1:45" s="33" customFormat="1" ht="18.75" customHeight="1" x14ac:dyDescent="0.25">
      <c r="A102" s="28">
        <v>26</v>
      </c>
      <c r="B102" s="198" t="s">
        <v>61</v>
      </c>
      <c r="C102" s="199"/>
      <c r="D102" s="199"/>
      <c r="E102" s="199"/>
      <c r="F102" s="199"/>
      <c r="G102" s="199"/>
      <c r="H102" s="199"/>
      <c r="I102" s="199"/>
      <c r="J102" s="199"/>
      <c r="K102" s="199"/>
      <c r="L102" s="199"/>
      <c r="M102" s="199"/>
      <c r="N102" s="199"/>
      <c r="O102" s="199"/>
      <c r="P102" s="199"/>
      <c r="Q102" s="199"/>
      <c r="R102" s="199"/>
      <c r="S102" s="199"/>
      <c r="T102" s="199"/>
      <c r="U102" s="199"/>
      <c r="V102" s="29">
        <v>0.11048158640226628</v>
      </c>
      <c r="W102" s="29">
        <v>0.11917098445595854</v>
      </c>
      <c r="X102" s="29">
        <v>0.10227272727272728</v>
      </c>
      <c r="Y102" s="29">
        <v>7.5163398692810454E-2</v>
      </c>
      <c r="Z102" s="29">
        <v>9.5744680851063829E-2</v>
      </c>
      <c r="AA102" s="29">
        <v>0.12703583061889251</v>
      </c>
      <c r="AB102" s="29">
        <v>0.10335195530726257</v>
      </c>
      <c r="AC102" s="29">
        <f>GLOBAL!AI148</f>
        <v>0.12014134275618374</v>
      </c>
      <c r="AD102" s="29">
        <v>0.85552407932011332</v>
      </c>
      <c r="AE102" s="29">
        <v>0.88082901554404147</v>
      </c>
      <c r="AF102" s="29">
        <v>0.89772727272727271</v>
      </c>
      <c r="AG102" s="29">
        <v>0.92483660130718959</v>
      </c>
      <c r="AH102" s="29">
        <v>0.9042553191489362</v>
      </c>
      <c r="AI102" s="29">
        <v>0.87296416938110755</v>
      </c>
      <c r="AJ102" s="29">
        <v>0.8966480446927374</v>
      </c>
      <c r="AK102" s="29">
        <f>GLOBAL!AJ148</f>
        <v>0.87985865724381629</v>
      </c>
      <c r="AL102" s="30">
        <v>3.4956011730205248</v>
      </c>
      <c r="AM102" s="30">
        <v>3.6036269430051795</v>
      </c>
      <c r="AN102" s="48">
        <v>3.6249999999999991</v>
      </c>
      <c r="AO102" s="32">
        <v>3.67</v>
      </c>
      <c r="AP102" s="32">
        <v>3.65</v>
      </c>
      <c r="AQ102" s="32">
        <v>3.73</v>
      </c>
      <c r="AR102" s="32">
        <v>3.72</v>
      </c>
      <c r="AS102" s="32">
        <f>GLOBAL!AK148</f>
        <v>3.89</v>
      </c>
    </row>
    <row r="103" spans="1:45" s="33" customFormat="1" ht="18.75" x14ac:dyDescent="0.25">
      <c r="A103" s="28">
        <v>27</v>
      </c>
      <c r="B103" s="198" t="s">
        <v>62</v>
      </c>
      <c r="C103" s="199"/>
      <c r="D103" s="199"/>
      <c r="E103" s="199"/>
      <c r="F103" s="199"/>
      <c r="G103" s="199"/>
      <c r="H103" s="199"/>
      <c r="I103" s="199"/>
      <c r="J103" s="199"/>
      <c r="K103" s="199"/>
      <c r="L103" s="199"/>
      <c r="M103" s="199"/>
      <c r="N103" s="199"/>
      <c r="O103" s="199"/>
      <c r="P103" s="199"/>
      <c r="Q103" s="199"/>
      <c r="R103" s="199"/>
      <c r="S103" s="199"/>
      <c r="T103" s="199"/>
      <c r="U103" s="199"/>
      <c r="V103" s="29">
        <v>0.1643059490084986</v>
      </c>
      <c r="W103" s="29">
        <v>0.1421188630490956</v>
      </c>
      <c r="X103" s="29">
        <v>0.14772727272727273</v>
      </c>
      <c r="Y103" s="29">
        <v>0.12459016393442623</v>
      </c>
      <c r="Z103" s="29">
        <v>0.11428571428571428</v>
      </c>
      <c r="AA103" s="29">
        <v>0.13398692810457516</v>
      </c>
      <c r="AB103" s="29">
        <v>9.4182825484764546E-2</v>
      </c>
      <c r="AC103" s="29">
        <f>GLOBAL!AI149</f>
        <v>0.1003584229390681</v>
      </c>
      <c r="AD103" s="29">
        <v>0.77337110481586402</v>
      </c>
      <c r="AE103" s="29">
        <v>0.8578811369509044</v>
      </c>
      <c r="AF103" s="29">
        <v>0.85227272727272729</v>
      </c>
      <c r="AG103" s="29">
        <v>0.87540983606557377</v>
      </c>
      <c r="AH103" s="29">
        <v>0.88571428571428568</v>
      </c>
      <c r="AI103" s="29">
        <v>0.86601307189542487</v>
      </c>
      <c r="AJ103" s="29">
        <v>0.90581717451523547</v>
      </c>
      <c r="AK103" s="29">
        <f>GLOBAL!AJ149</f>
        <v>0.89964157706093195</v>
      </c>
      <c r="AL103" s="30">
        <v>3.4622356495468285</v>
      </c>
      <c r="AM103" s="30">
        <v>3.6382428940568468</v>
      </c>
      <c r="AN103" s="48">
        <v>3.5937499999999996</v>
      </c>
      <c r="AO103" s="32">
        <v>3.71</v>
      </c>
      <c r="AP103" s="32">
        <v>3.74</v>
      </c>
      <c r="AQ103" s="32">
        <v>3.83</v>
      </c>
      <c r="AR103" s="32">
        <v>3.81</v>
      </c>
      <c r="AS103" s="32">
        <f>GLOBAL!AK149</f>
        <v>4.09</v>
      </c>
    </row>
    <row r="104" spans="1:45" s="33" customFormat="1" ht="18.75" customHeight="1" x14ac:dyDescent="0.25">
      <c r="A104" s="28">
        <v>28</v>
      </c>
      <c r="B104" s="198" t="s">
        <v>63</v>
      </c>
      <c r="C104" s="199"/>
      <c r="D104" s="199"/>
      <c r="E104" s="199"/>
      <c r="F104" s="199"/>
      <c r="G104" s="199"/>
      <c r="H104" s="199"/>
      <c r="I104" s="199"/>
      <c r="J104" s="199"/>
      <c r="K104" s="199"/>
      <c r="L104" s="199"/>
      <c r="M104" s="199"/>
      <c r="N104" s="199"/>
      <c r="O104" s="199"/>
      <c r="P104" s="199"/>
      <c r="Q104" s="199"/>
      <c r="R104" s="199"/>
      <c r="S104" s="199"/>
      <c r="T104" s="199"/>
      <c r="U104" s="199"/>
      <c r="V104" s="29">
        <v>9.3484419263456089E-2</v>
      </c>
      <c r="W104" s="29">
        <v>7.2538860103626937E-2</v>
      </c>
      <c r="X104" s="29">
        <v>8.2857142857142851E-2</v>
      </c>
      <c r="Y104" s="29">
        <v>6.8627450980392163E-2</v>
      </c>
      <c r="Z104" s="29">
        <v>8.8339222614840993E-2</v>
      </c>
      <c r="AA104" s="29">
        <v>0.10423452768729642</v>
      </c>
      <c r="AB104" s="29">
        <v>9.1922005571030641E-2</v>
      </c>
      <c r="AC104" s="29">
        <f>GLOBAL!AI150</f>
        <v>8.8652482269503549E-2</v>
      </c>
      <c r="AD104" s="29">
        <v>0.85835694050991507</v>
      </c>
      <c r="AE104" s="29">
        <v>0.92746113989637302</v>
      </c>
      <c r="AF104" s="29">
        <v>0.91714285714285715</v>
      </c>
      <c r="AG104" s="29">
        <v>0.93137254901960786</v>
      </c>
      <c r="AH104" s="29">
        <v>0.91166077738515905</v>
      </c>
      <c r="AI104" s="29">
        <v>0.89576547231270354</v>
      </c>
      <c r="AJ104" s="29">
        <v>0.9080779944289693</v>
      </c>
      <c r="AK104" s="29">
        <f>GLOBAL!AJ150</f>
        <v>0.91134751773049649</v>
      </c>
      <c r="AL104" s="30">
        <v>3.7172619047619082</v>
      </c>
      <c r="AM104" s="30">
        <v>3.8367875647668379</v>
      </c>
      <c r="AN104" s="48">
        <v>3.8428571428571421</v>
      </c>
      <c r="AO104" s="32">
        <v>3.86</v>
      </c>
      <c r="AP104" s="32">
        <v>3.86</v>
      </c>
      <c r="AQ104" s="32">
        <v>3.91</v>
      </c>
      <c r="AR104" s="32">
        <v>3.82</v>
      </c>
      <c r="AS104" s="32">
        <f>GLOBAL!AK150</f>
        <v>4.1100000000000003</v>
      </c>
    </row>
    <row r="105" spans="1:45" s="33" customFormat="1" ht="18.75" customHeight="1" x14ac:dyDescent="0.25">
      <c r="A105" s="28">
        <v>29</v>
      </c>
      <c r="B105" s="198" t="s">
        <v>64</v>
      </c>
      <c r="C105" s="199"/>
      <c r="D105" s="199"/>
      <c r="E105" s="199"/>
      <c r="F105" s="199"/>
      <c r="G105" s="199"/>
      <c r="H105" s="199"/>
      <c r="I105" s="199"/>
      <c r="J105" s="199"/>
      <c r="K105" s="199"/>
      <c r="L105" s="199"/>
      <c r="M105" s="199"/>
      <c r="N105" s="199"/>
      <c r="O105" s="199"/>
      <c r="P105" s="199"/>
      <c r="Q105" s="199"/>
      <c r="R105" s="199"/>
      <c r="S105" s="199"/>
      <c r="T105" s="199"/>
      <c r="U105" s="199"/>
      <c r="V105" s="29">
        <v>0.21813031161473087</v>
      </c>
      <c r="W105" s="29">
        <v>0.15104166666666666</v>
      </c>
      <c r="X105" s="29">
        <v>0.1623931623931624</v>
      </c>
      <c r="Y105" s="29">
        <v>0.13945578231292516</v>
      </c>
      <c r="Z105" s="29">
        <v>0.12318840579710146</v>
      </c>
      <c r="AA105" s="29">
        <v>0.16271186440677965</v>
      </c>
      <c r="AB105" s="29">
        <v>7.6696165191740412E-2</v>
      </c>
      <c r="AC105" s="29">
        <f>GLOBAL!AI151</f>
        <v>0.18081180811808117</v>
      </c>
      <c r="AD105" s="29">
        <v>0.75070821529745047</v>
      </c>
      <c r="AE105" s="29">
        <v>0.84895833333333337</v>
      </c>
      <c r="AF105" s="29">
        <v>0.83760683760683763</v>
      </c>
      <c r="AG105" s="29">
        <v>0.86054421768707479</v>
      </c>
      <c r="AH105" s="29">
        <v>0.87681159420289856</v>
      </c>
      <c r="AI105" s="29">
        <v>0.83728813559322035</v>
      </c>
      <c r="AJ105" s="29">
        <v>0.92330383480825962</v>
      </c>
      <c r="AK105" s="29">
        <f>GLOBAL!AJ151</f>
        <v>0.81918819188191883</v>
      </c>
      <c r="AL105" s="30">
        <v>3.1783625730994149</v>
      </c>
      <c r="AM105" s="30">
        <v>3.3723958333333326</v>
      </c>
      <c r="AN105" s="48">
        <v>3.4216524216524218</v>
      </c>
      <c r="AO105" s="32">
        <v>3.39</v>
      </c>
      <c r="AP105" s="32">
        <v>3.41</v>
      </c>
      <c r="AQ105" s="32">
        <v>3.53</v>
      </c>
      <c r="AR105" s="32">
        <v>3.72</v>
      </c>
      <c r="AS105" s="32">
        <f>GLOBAL!AK151</f>
        <v>3.56</v>
      </c>
    </row>
    <row r="106" spans="1:45" s="37" customFormat="1" ht="18.75" customHeight="1" x14ac:dyDescent="0.25">
      <c r="A106" s="201" t="s">
        <v>65</v>
      </c>
      <c r="B106" s="202"/>
      <c r="C106" s="202"/>
      <c r="D106" s="202"/>
      <c r="E106" s="202"/>
      <c r="F106" s="202"/>
      <c r="G106" s="202"/>
      <c r="H106" s="202"/>
      <c r="I106" s="202"/>
      <c r="J106" s="202"/>
      <c r="K106" s="202"/>
      <c r="L106" s="202"/>
      <c r="M106" s="202"/>
      <c r="N106" s="202"/>
      <c r="O106" s="202"/>
      <c r="P106" s="202"/>
      <c r="Q106" s="202"/>
      <c r="R106" s="202"/>
      <c r="S106" s="202"/>
      <c r="T106" s="202"/>
      <c r="U106" s="203"/>
      <c r="V106" s="34">
        <v>0.14730878186968838</v>
      </c>
      <c r="W106" s="34">
        <v>0.1229253112033195</v>
      </c>
      <c r="X106" s="34">
        <v>0.12015945330296128</v>
      </c>
      <c r="Y106" s="34">
        <v>0.10112359550561797</v>
      </c>
      <c r="Z106" s="34">
        <v>0.10627674750356633</v>
      </c>
      <c r="AA106" s="34">
        <v>0.13355263157894737</v>
      </c>
      <c r="AB106" s="34">
        <v>9.3626621545403271E-2</v>
      </c>
      <c r="AC106" s="34">
        <f>GLOBAL!AI152</f>
        <v>0.12329749103942653</v>
      </c>
      <c r="AD106" s="34">
        <v>0.80906515580736549</v>
      </c>
      <c r="AE106" s="34">
        <v>0.87707468879668049</v>
      </c>
      <c r="AF106" s="34">
        <v>0.87984054669703871</v>
      </c>
      <c r="AG106" s="34">
        <v>0.898876404494382</v>
      </c>
      <c r="AH106" s="34">
        <v>0.8937232524964337</v>
      </c>
      <c r="AI106" s="34">
        <v>0.86644736842105263</v>
      </c>
      <c r="AJ106" s="34">
        <v>0.90637337845459676</v>
      </c>
      <c r="AK106" s="34">
        <f>GLOBAL!AJ152</f>
        <v>0.87670250896057345</v>
      </c>
      <c r="AL106" s="35">
        <v>3.4511656328668012</v>
      </c>
      <c r="AM106" s="35">
        <v>3.5941067509285434</v>
      </c>
      <c r="AN106" s="44">
        <v>3.6157402319902316</v>
      </c>
      <c r="AO106" s="44">
        <f>AVERAGE(AO101:AO105)</f>
        <v>3.6479999999999997</v>
      </c>
      <c r="AP106" s="44">
        <f>AVERAGE(AP101:AP105)</f>
        <v>3.6459999999999999</v>
      </c>
      <c r="AQ106" s="44">
        <v>3.7280000000000002</v>
      </c>
      <c r="AR106" s="36">
        <v>3.75</v>
      </c>
      <c r="AS106" s="190">
        <f>GLOBAL!AK152</f>
        <v>3.8919999999999995</v>
      </c>
    </row>
    <row r="107" spans="1:45" s="25" customFormat="1" ht="18.75" customHeight="1" x14ac:dyDescent="0.25">
      <c r="A107" s="52"/>
      <c r="B107" s="53"/>
      <c r="C107" s="53"/>
      <c r="D107" s="54"/>
      <c r="E107" s="60"/>
      <c r="F107" s="56"/>
      <c r="G107" s="56"/>
      <c r="H107" s="56"/>
      <c r="I107" s="56"/>
      <c r="J107" s="56"/>
      <c r="K107" s="56"/>
      <c r="L107" s="56"/>
      <c r="M107" s="56"/>
      <c r="N107" s="56"/>
      <c r="O107" s="56"/>
      <c r="P107" s="56"/>
      <c r="Q107" s="56"/>
      <c r="R107" s="56"/>
      <c r="S107" s="56"/>
      <c r="T107" s="56"/>
      <c r="U107" s="56"/>
      <c r="V107" s="56"/>
      <c r="W107" s="56"/>
      <c r="X107" s="7"/>
      <c r="Y107" s="7"/>
      <c r="Z107" s="7"/>
      <c r="AA107" s="7"/>
      <c r="AB107" s="7"/>
      <c r="AC107" s="7"/>
      <c r="AD107" s="7"/>
      <c r="AE107" s="7"/>
      <c r="AF107" s="7"/>
      <c r="AG107" s="7"/>
      <c r="AH107" s="7"/>
      <c r="AI107" s="7"/>
      <c r="AJ107" s="7"/>
      <c r="AK107" s="7"/>
      <c r="AL107" s="7"/>
      <c r="AM107" s="7"/>
      <c r="AN107" s="7"/>
      <c r="AO107" s="41"/>
      <c r="AP107" s="41"/>
    </row>
    <row r="108" spans="1:45" s="25" customFormat="1" ht="37.5" customHeight="1" x14ac:dyDescent="0.25">
      <c r="A108" s="24"/>
      <c r="B108" s="249" t="s">
        <v>66</v>
      </c>
      <c r="C108" s="249"/>
      <c r="D108" s="249"/>
      <c r="E108" s="249"/>
      <c r="F108" s="249"/>
      <c r="G108" s="249"/>
      <c r="H108" s="249"/>
      <c r="I108" s="249"/>
      <c r="J108" s="249"/>
      <c r="K108" s="249"/>
      <c r="L108" s="249"/>
      <c r="M108" s="249"/>
      <c r="N108" s="249"/>
      <c r="O108" s="249"/>
      <c r="P108" s="249"/>
      <c r="Q108" s="249"/>
      <c r="R108" s="249"/>
      <c r="S108" s="249"/>
      <c r="T108" s="249"/>
      <c r="U108" s="249"/>
      <c r="V108" s="250" t="s">
        <v>20</v>
      </c>
      <c r="W108" s="251"/>
      <c r="X108" s="251"/>
      <c r="Y108" s="251"/>
      <c r="Z108" s="251"/>
      <c r="AA108" s="251"/>
      <c r="AB108" s="251"/>
      <c r="AC108" s="252"/>
      <c r="AD108" s="253" t="s">
        <v>21</v>
      </c>
      <c r="AE108" s="254"/>
      <c r="AF108" s="254"/>
      <c r="AG108" s="254"/>
      <c r="AH108" s="254"/>
      <c r="AI108" s="254"/>
      <c r="AJ108" s="254"/>
      <c r="AK108" s="255"/>
      <c r="AL108" s="247" t="s">
        <v>22</v>
      </c>
      <c r="AM108" s="248"/>
      <c r="AN108" s="248"/>
      <c r="AO108" s="248"/>
      <c r="AP108" s="248"/>
      <c r="AQ108" s="248"/>
      <c r="AR108" s="248"/>
      <c r="AS108" s="248"/>
    </row>
    <row r="109" spans="1:45" s="25" customFormat="1" ht="18.75" customHeight="1" x14ac:dyDescent="0.25">
      <c r="A109" s="24"/>
      <c r="B109" s="204"/>
      <c r="C109" s="204"/>
      <c r="D109" s="204"/>
      <c r="E109" s="204"/>
      <c r="F109" s="204"/>
      <c r="G109" s="204"/>
      <c r="H109" s="204"/>
      <c r="I109" s="204"/>
      <c r="J109" s="204"/>
      <c r="K109" s="204"/>
      <c r="L109" s="204"/>
      <c r="M109" s="204"/>
      <c r="N109" s="204"/>
      <c r="O109" s="204"/>
      <c r="P109" s="204"/>
      <c r="Q109" s="204"/>
      <c r="R109" s="204"/>
      <c r="S109" s="204"/>
      <c r="T109" s="204"/>
      <c r="U109" s="204"/>
      <c r="V109" s="26">
        <v>2009</v>
      </c>
      <c r="W109" s="26">
        <v>2011</v>
      </c>
      <c r="X109" s="26">
        <v>2013</v>
      </c>
      <c r="Y109" s="26">
        <v>2015</v>
      </c>
      <c r="Z109" s="26">
        <v>2017</v>
      </c>
      <c r="AA109" s="26">
        <v>2019</v>
      </c>
      <c r="AB109" s="26">
        <v>2021</v>
      </c>
      <c r="AC109" s="26">
        <v>2023</v>
      </c>
      <c r="AD109" s="26">
        <v>2009</v>
      </c>
      <c r="AE109" s="26">
        <v>2011</v>
      </c>
      <c r="AF109" s="26">
        <v>2013</v>
      </c>
      <c r="AG109" s="26">
        <v>2015</v>
      </c>
      <c r="AH109" s="26">
        <v>2017</v>
      </c>
      <c r="AI109" s="26">
        <v>2019</v>
      </c>
      <c r="AJ109" s="26">
        <v>2021</v>
      </c>
      <c r="AK109" s="26">
        <v>2023</v>
      </c>
      <c r="AL109" s="27">
        <v>2009</v>
      </c>
      <c r="AM109" s="27">
        <v>2011</v>
      </c>
      <c r="AN109" s="27">
        <v>2013</v>
      </c>
      <c r="AO109" s="27">
        <v>2015</v>
      </c>
      <c r="AP109" s="27">
        <v>2017</v>
      </c>
      <c r="AQ109" s="27">
        <v>2019</v>
      </c>
      <c r="AR109" s="27">
        <v>2021</v>
      </c>
      <c r="AS109" s="27">
        <v>2023</v>
      </c>
    </row>
    <row r="110" spans="1:45" s="33" customFormat="1" ht="33.75" customHeight="1" x14ac:dyDescent="0.25">
      <c r="A110" s="28">
        <v>30</v>
      </c>
      <c r="B110" s="198" t="s">
        <v>67</v>
      </c>
      <c r="C110" s="199"/>
      <c r="D110" s="199"/>
      <c r="E110" s="199"/>
      <c r="F110" s="199"/>
      <c r="G110" s="199"/>
      <c r="H110" s="199"/>
      <c r="I110" s="199"/>
      <c r="J110" s="199"/>
      <c r="K110" s="199"/>
      <c r="L110" s="199"/>
      <c r="M110" s="199"/>
      <c r="N110" s="199"/>
      <c r="O110" s="199"/>
      <c r="P110" s="199"/>
      <c r="Q110" s="199"/>
      <c r="R110" s="199"/>
      <c r="S110" s="199"/>
      <c r="T110" s="199"/>
      <c r="U110" s="199"/>
      <c r="V110" s="29">
        <v>0.53257790368271951</v>
      </c>
      <c r="W110" s="29">
        <v>0.46478873239436619</v>
      </c>
      <c r="X110" s="29">
        <v>0.58950617283950613</v>
      </c>
      <c r="Y110" s="29">
        <v>0.48398576512455516</v>
      </c>
      <c r="Z110" s="29">
        <v>0.57358490566037734</v>
      </c>
      <c r="AA110" s="29">
        <v>0.43416370106761565</v>
      </c>
      <c r="AB110" s="29">
        <v>0.37920489296636084</v>
      </c>
      <c r="AC110" s="29">
        <f>GLOBAL!AI155</f>
        <v>0.41221374045801529</v>
      </c>
      <c r="AD110" s="29">
        <v>0.40226628895184136</v>
      </c>
      <c r="AE110" s="29">
        <v>0.53521126760563376</v>
      </c>
      <c r="AF110" s="29">
        <v>0.41049382716049382</v>
      </c>
      <c r="AG110" s="29">
        <v>0.51601423487544484</v>
      </c>
      <c r="AH110" s="29">
        <v>0.42641509433962266</v>
      </c>
      <c r="AI110" s="29">
        <v>0.5658362989323843</v>
      </c>
      <c r="AJ110" s="29">
        <v>0.62079510703363916</v>
      </c>
      <c r="AK110" s="29">
        <f>GLOBAL!AJ155</f>
        <v>0.58778625954198471</v>
      </c>
      <c r="AL110" s="30">
        <v>2.3606060606060622</v>
      </c>
      <c r="AM110" s="30">
        <v>2.650704225352114</v>
      </c>
      <c r="AN110" s="48">
        <v>2.3209876543209891</v>
      </c>
      <c r="AO110" s="32">
        <v>2.5299999999999998</v>
      </c>
      <c r="AP110" s="32">
        <v>2.39</v>
      </c>
      <c r="AQ110" s="32">
        <v>2.67</v>
      </c>
      <c r="AR110" s="32">
        <v>2.91</v>
      </c>
      <c r="AS110" s="32">
        <f>GLOBAL!AK155</f>
        <v>2.76</v>
      </c>
    </row>
    <row r="111" spans="1:45" s="33" customFormat="1" ht="18.75" x14ac:dyDescent="0.25">
      <c r="A111" s="28">
        <v>31</v>
      </c>
      <c r="B111" s="198" t="s">
        <v>68</v>
      </c>
      <c r="C111" s="199"/>
      <c r="D111" s="199"/>
      <c r="E111" s="199"/>
      <c r="F111" s="199"/>
      <c r="G111" s="199"/>
      <c r="H111" s="199"/>
      <c r="I111" s="199"/>
      <c r="J111" s="199"/>
      <c r="K111" s="199"/>
      <c r="L111" s="199"/>
      <c r="M111" s="199"/>
      <c r="N111" s="199"/>
      <c r="O111" s="199"/>
      <c r="P111" s="199"/>
      <c r="Q111" s="199"/>
      <c r="R111" s="199"/>
      <c r="S111" s="199"/>
      <c r="T111" s="199"/>
      <c r="U111" s="199"/>
      <c r="V111" s="29">
        <v>0.61189801699716717</v>
      </c>
      <c r="W111" s="29">
        <v>0.6495726495726496</v>
      </c>
      <c r="X111" s="29">
        <v>0.65312499999999996</v>
      </c>
      <c r="Y111" s="29">
        <v>0.48275862068965519</v>
      </c>
      <c r="Z111" s="29">
        <v>0.5567765567765568</v>
      </c>
      <c r="AA111" s="29">
        <v>0.42657342657342656</v>
      </c>
      <c r="AB111" s="29">
        <v>0.39701492537313432</v>
      </c>
      <c r="AC111" s="29">
        <f>GLOBAL!AI156</f>
        <v>0.42803030303030304</v>
      </c>
      <c r="AD111" s="29">
        <v>0.31444759206798867</v>
      </c>
      <c r="AE111" s="29">
        <v>0.3504273504273504</v>
      </c>
      <c r="AF111" s="29">
        <v>0.34687499999999999</v>
      </c>
      <c r="AG111" s="29">
        <v>0.51724137931034486</v>
      </c>
      <c r="AH111" s="29">
        <v>0.4432234432234432</v>
      </c>
      <c r="AI111" s="29">
        <v>0.57342657342657344</v>
      </c>
      <c r="AJ111" s="29">
        <v>0.60298507462686568</v>
      </c>
      <c r="AK111" s="29">
        <f>GLOBAL!AJ156</f>
        <v>0.57196969696969702</v>
      </c>
      <c r="AL111" s="30">
        <v>2.155963302752296</v>
      </c>
      <c r="AM111" s="30">
        <v>2.205128205128204</v>
      </c>
      <c r="AN111" s="48">
        <v>2.1125000000000012</v>
      </c>
      <c r="AO111" s="32">
        <v>2.5299999999999998</v>
      </c>
      <c r="AP111" s="32">
        <v>2.42</v>
      </c>
      <c r="AQ111" s="32">
        <v>2.68</v>
      </c>
      <c r="AR111" s="32">
        <v>2.85</v>
      </c>
      <c r="AS111" s="32">
        <f>GLOBAL!AK156</f>
        <v>2.72</v>
      </c>
    </row>
    <row r="112" spans="1:45" s="33" customFormat="1" ht="18.75" customHeight="1" x14ac:dyDescent="0.25">
      <c r="A112" s="28">
        <v>32</v>
      </c>
      <c r="B112" s="198" t="s">
        <v>69</v>
      </c>
      <c r="C112" s="199"/>
      <c r="D112" s="199"/>
      <c r="E112" s="199"/>
      <c r="F112" s="199"/>
      <c r="G112" s="199"/>
      <c r="H112" s="199"/>
      <c r="I112" s="199"/>
      <c r="J112" s="199"/>
      <c r="K112" s="199"/>
      <c r="L112" s="199"/>
      <c r="M112" s="199"/>
      <c r="N112" s="199"/>
      <c r="O112" s="199"/>
      <c r="P112" s="199"/>
      <c r="Q112" s="199"/>
      <c r="R112" s="199"/>
      <c r="S112" s="199"/>
      <c r="T112" s="199"/>
      <c r="U112" s="199"/>
      <c r="V112" s="29">
        <v>0.35127478753541075</v>
      </c>
      <c r="W112" s="29">
        <v>0.26256983240223464</v>
      </c>
      <c r="X112" s="29">
        <v>0.34848484848484851</v>
      </c>
      <c r="Y112" s="29">
        <v>0.38275862068965516</v>
      </c>
      <c r="Z112" s="29">
        <v>0.43173431734317341</v>
      </c>
      <c r="AA112" s="29">
        <v>0.35231316725978645</v>
      </c>
      <c r="AB112" s="29">
        <v>0.33846153846153848</v>
      </c>
      <c r="AC112" s="29">
        <f>GLOBAL!AI157</f>
        <v>0.38202247191011235</v>
      </c>
      <c r="AD112" s="29">
        <v>0.60339943342776203</v>
      </c>
      <c r="AE112" s="29">
        <v>0.73743016759776536</v>
      </c>
      <c r="AF112" s="29">
        <v>0.65151515151515149</v>
      </c>
      <c r="AG112" s="29">
        <v>0.61724137931034484</v>
      </c>
      <c r="AH112" s="29">
        <v>0.56826568265682653</v>
      </c>
      <c r="AI112" s="29">
        <v>0.64768683274021355</v>
      </c>
      <c r="AJ112" s="29">
        <v>0.66153846153846152</v>
      </c>
      <c r="AK112" s="29">
        <f>GLOBAL!AJ157</f>
        <v>0.6179775280898876</v>
      </c>
      <c r="AL112" s="30">
        <v>2.8605341246290803</v>
      </c>
      <c r="AM112" s="30">
        <v>3.1955307262569819</v>
      </c>
      <c r="AN112" s="48">
        <v>3.0424242424242447</v>
      </c>
      <c r="AO112" s="32">
        <v>2.84</v>
      </c>
      <c r="AP112" s="32">
        <v>2.75</v>
      </c>
      <c r="AQ112" s="32">
        <v>2.88</v>
      </c>
      <c r="AR112" s="32">
        <v>3.01</v>
      </c>
      <c r="AS112" s="32">
        <f>GLOBAL!AK157</f>
        <v>2.88</v>
      </c>
    </row>
    <row r="113" spans="1:45" s="33" customFormat="1" ht="18.75" customHeight="1" x14ac:dyDescent="0.25">
      <c r="A113" s="28">
        <v>33</v>
      </c>
      <c r="B113" s="198" t="s">
        <v>70</v>
      </c>
      <c r="C113" s="199"/>
      <c r="D113" s="199"/>
      <c r="E113" s="199"/>
      <c r="F113" s="199"/>
      <c r="G113" s="199"/>
      <c r="H113" s="199"/>
      <c r="I113" s="199"/>
      <c r="J113" s="199"/>
      <c r="K113" s="199"/>
      <c r="L113" s="199"/>
      <c r="M113" s="199"/>
      <c r="N113" s="199"/>
      <c r="O113" s="199"/>
      <c r="P113" s="199"/>
      <c r="Q113" s="199"/>
      <c r="R113" s="199"/>
      <c r="S113" s="199"/>
      <c r="T113" s="199"/>
      <c r="U113" s="199"/>
      <c r="V113" s="29">
        <v>0.48725212464589235</v>
      </c>
      <c r="W113" s="29">
        <v>0.38028169014084506</v>
      </c>
      <c r="X113" s="29">
        <v>0.45209580838323354</v>
      </c>
      <c r="Y113" s="29">
        <v>0.49128919860627179</v>
      </c>
      <c r="Z113" s="29">
        <v>0.53183520599250933</v>
      </c>
      <c r="AA113" s="29">
        <v>0.49090909090909091</v>
      </c>
      <c r="AB113" s="29">
        <v>0.38153846153846155</v>
      </c>
      <c r="AC113" s="29">
        <f>GLOBAL!AI158</f>
        <v>0.47328244274809161</v>
      </c>
      <c r="AD113" s="29">
        <v>0.46742209631728043</v>
      </c>
      <c r="AE113" s="29">
        <v>0.61971830985915488</v>
      </c>
      <c r="AF113" s="29">
        <v>0.54790419161676651</v>
      </c>
      <c r="AG113" s="29">
        <v>0.50871080139372826</v>
      </c>
      <c r="AH113" s="29">
        <v>0.46816479400749061</v>
      </c>
      <c r="AI113" s="29">
        <v>0.50909090909090904</v>
      </c>
      <c r="AJ113" s="29">
        <v>0.61846153846153851</v>
      </c>
      <c r="AK113" s="29">
        <f>GLOBAL!AJ158</f>
        <v>0.52671755725190839</v>
      </c>
      <c r="AL113" s="30">
        <v>2.4629080118694358</v>
      </c>
      <c r="AM113" s="30">
        <v>2.8816901408450706</v>
      </c>
      <c r="AN113" s="48">
        <v>2.7035928143712602</v>
      </c>
      <c r="AO113" s="32">
        <v>2.6</v>
      </c>
      <c r="AP113" s="32">
        <v>2.46</v>
      </c>
      <c r="AQ113" s="32">
        <v>2.57</v>
      </c>
      <c r="AR113" s="32">
        <v>2.83</v>
      </c>
      <c r="AS113" s="32">
        <f>GLOBAL!AK158</f>
        <v>2.6</v>
      </c>
    </row>
    <row r="114" spans="1:45" s="33" customFormat="1" ht="18.75" customHeight="1" x14ac:dyDescent="0.25">
      <c r="A114" s="28">
        <v>34</v>
      </c>
      <c r="B114" s="198" t="s">
        <v>71</v>
      </c>
      <c r="C114" s="199"/>
      <c r="D114" s="199"/>
      <c r="E114" s="199"/>
      <c r="F114" s="199"/>
      <c r="G114" s="199"/>
      <c r="H114" s="199"/>
      <c r="I114" s="199"/>
      <c r="J114" s="199"/>
      <c r="K114" s="199"/>
      <c r="L114" s="199"/>
      <c r="M114" s="199"/>
      <c r="N114" s="199"/>
      <c r="O114" s="199"/>
      <c r="P114" s="199"/>
      <c r="Q114" s="199"/>
      <c r="R114" s="199"/>
      <c r="S114" s="199"/>
      <c r="T114" s="199"/>
      <c r="U114" s="199"/>
      <c r="V114" s="29">
        <v>0.39093484419263458</v>
      </c>
      <c r="W114" s="29">
        <v>0.2073170731707317</v>
      </c>
      <c r="X114" s="29">
        <v>0.20795107033639143</v>
      </c>
      <c r="Y114" s="29">
        <v>0.20833333333333334</v>
      </c>
      <c r="Z114" s="29">
        <v>0.23456790123456789</v>
      </c>
      <c r="AA114" s="29">
        <v>0.20472440944881889</v>
      </c>
      <c r="AB114" s="29">
        <v>0.20547945205479451</v>
      </c>
      <c r="AC114" s="29">
        <f>GLOBAL!AI159</f>
        <v>0.21186440677966101</v>
      </c>
      <c r="AD114" s="29">
        <v>0.52691218130311612</v>
      </c>
      <c r="AE114" s="29">
        <v>0.79268292682926833</v>
      </c>
      <c r="AF114" s="29">
        <v>0.79204892966360851</v>
      </c>
      <c r="AG114" s="29">
        <v>0.79166666666666663</v>
      </c>
      <c r="AH114" s="29">
        <v>0.76543209876543206</v>
      </c>
      <c r="AI114" s="29">
        <v>0.79527559055118113</v>
      </c>
      <c r="AJ114" s="29">
        <v>0.79452054794520544</v>
      </c>
      <c r="AK114" s="29">
        <f>GLOBAL!AJ159</f>
        <v>0.78813559322033899</v>
      </c>
      <c r="AL114" s="30">
        <v>2.706790123456789</v>
      </c>
      <c r="AM114" s="30">
        <v>3.4237804878048808</v>
      </c>
      <c r="AN114" s="48">
        <v>3.3501683501683486</v>
      </c>
      <c r="AO114" s="32">
        <v>3.36</v>
      </c>
      <c r="AP114" s="32">
        <v>3.3</v>
      </c>
      <c r="AQ114" s="32">
        <v>3.45</v>
      </c>
      <c r="AR114" s="32">
        <v>3.53</v>
      </c>
      <c r="AS114" s="32">
        <f>GLOBAL!AK159</f>
        <v>3.47</v>
      </c>
    </row>
    <row r="115" spans="1:45" s="37" customFormat="1" ht="18.75" customHeight="1" x14ac:dyDescent="0.25">
      <c r="A115" s="201" t="s">
        <v>72</v>
      </c>
      <c r="B115" s="202"/>
      <c r="C115" s="202"/>
      <c r="D115" s="202"/>
      <c r="E115" s="202"/>
      <c r="F115" s="202"/>
      <c r="G115" s="202"/>
      <c r="H115" s="202"/>
      <c r="I115" s="202"/>
      <c r="J115" s="202"/>
      <c r="K115" s="202"/>
      <c r="L115" s="202"/>
      <c r="M115" s="202"/>
      <c r="N115" s="202"/>
      <c r="O115" s="202"/>
      <c r="P115" s="202"/>
      <c r="Q115" s="202"/>
      <c r="R115" s="202"/>
      <c r="S115" s="202"/>
      <c r="T115" s="202"/>
      <c r="U115" s="203"/>
      <c r="V115" s="34">
        <v>0.47478753541076485</v>
      </c>
      <c r="W115" s="34">
        <v>0.39496279336004581</v>
      </c>
      <c r="X115" s="34">
        <v>0.44892966360856268</v>
      </c>
      <c r="Y115" s="34">
        <v>0.41288951841359772</v>
      </c>
      <c r="Z115" s="34">
        <v>0.47005307050796058</v>
      </c>
      <c r="AA115" s="34">
        <v>0.38489469862018882</v>
      </c>
      <c r="AB115" s="34">
        <v>0.34351620947630923</v>
      </c>
      <c r="AC115" s="34">
        <f>GLOBAL!AI160</f>
        <v>0.38497288923315259</v>
      </c>
      <c r="AD115" s="34">
        <v>0.46288951841359771</v>
      </c>
      <c r="AE115" s="34">
        <v>0.60503720663995419</v>
      </c>
      <c r="AF115" s="34">
        <v>0.55107033639143732</v>
      </c>
      <c r="AG115" s="34">
        <v>0.58711048158640222</v>
      </c>
      <c r="AH115" s="34">
        <v>0.52994692949203948</v>
      </c>
      <c r="AI115" s="34">
        <v>0.61510530137981123</v>
      </c>
      <c r="AJ115" s="34">
        <v>0.65648379052369077</v>
      </c>
      <c r="AK115" s="34">
        <f>GLOBAL!AJ160</f>
        <v>0.61502711076684735</v>
      </c>
      <c r="AL115" s="35">
        <v>2.5093603246627327</v>
      </c>
      <c r="AM115" s="35">
        <v>2.8713667570774497</v>
      </c>
      <c r="AN115" s="44">
        <v>2.7059346122569687</v>
      </c>
      <c r="AO115" s="44">
        <f>AVERAGE(AO110:AO114)</f>
        <v>2.7719999999999998</v>
      </c>
      <c r="AP115" s="44">
        <f>AVERAGE(AP110:AP114)</f>
        <v>2.6640000000000001</v>
      </c>
      <c r="AQ115" s="44">
        <v>2.85</v>
      </c>
      <c r="AR115" s="36">
        <v>3.0259999999999998</v>
      </c>
      <c r="AS115" s="190">
        <f>GLOBAL!AK160</f>
        <v>2.8860000000000001</v>
      </c>
    </row>
    <row r="116" spans="1:45" s="25" customFormat="1" ht="18.75" customHeight="1" x14ac:dyDescent="0.25">
      <c r="A116" s="52"/>
      <c r="B116" s="53"/>
      <c r="C116" s="53"/>
      <c r="D116" s="54"/>
      <c r="E116" s="60"/>
      <c r="F116" s="56"/>
      <c r="G116" s="56"/>
      <c r="H116" s="56"/>
      <c r="I116" s="56"/>
      <c r="J116" s="56"/>
      <c r="K116" s="56"/>
      <c r="L116" s="56"/>
      <c r="M116" s="56"/>
      <c r="N116" s="56"/>
      <c r="O116" s="56"/>
      <c r="P116" s="56"/>
      <c r="Q116" s="56"/>
      <c r="R116" s="56"/>
      <c r="S116" s="56"/>
      <c r="T116" s="56"/>
      <c r="U116" s="56"/>
      <c r="V116" s="56"/>
      <c r="W116" s="56"/>
      <c r="X116" s="7"/>
      <c r="Y116" s="7"/>
      <c r="Z116" s="7"/>
      <c r="AA116" s="7"/>
      <c r="AB116" s="7"/>
      <c r="AC116" s="7"/>
      <c r="AD116" s="7"/>
      <c r="AE116" s="7"/>
      <c r="AF116" s="7"/>
      <c r="AG116" s="7"/>
      <c r="AH116" s="7"/>
      <c r="AI116" s="7"/>
      <c r="AJ116" s="7"/>
      <c r="AK116" s="7"/>
      <c r="AL116" s="7"/>
      <c r="AM116" s="7"/>
      <c r="AN116" s="7"/>
      <c r="AO116" s="41"/>
      <c r="AP116" s="41"/>
    </row>
    <row r="117" spans="1:45" s="25" customFormat="1" ht="37.5" customHeight="1" x14ac:dyDescent="0.25">
      <c r="A117" s="24"/>
      <c r="B117" s="249" t="s">
        <v>73</v>
      </c>
      <c r="C117" s="249"/>
      <c r="D117" s="249"/>
      <c r="E117" s="249"/>
      <c r="F117" s="249"/>
      <c r="G117" s="249"/>
      <c r="H117" s="249"/>
      <c r="I117" s="249"/>
      <c r="J117" s="249"/>
      <c r="K117" s="249"/>
      <c r="L117" s="249"/>
      <c r="M117" s="249"/>
      <c r="N117" s="249"/>
      <c r="O117" s="249"/>
      <c r="P117" s="249"/>
      <c r="Q117" s="249"/>
      <c r="R117" s="249"/>
      <c r="S117" s="249"/>
      <c r="T117" s="249"/>
      <c r="U117" s="249"/>
      <c r="V117" s="250" t="s">
        <v>20</v>
      </c>
      <c r="W117" s="251"/>
      <c r="X117" s="251"/>
      <c r="Y117" s="251"/>
      <c r="Z117" s="251"/>
      <c r="AA117" s="251"/>
      <c r="AB117" s="251"/>
      <c r="AC117" s="252"/>
      <c r="AD117" s="253" t="s">
        <v>21</v>
      </c>
      <c r="AE117" s="254"/>
      <c r="AF117" s="254"/>
      <c r="AG117" s="254"/>
      <c r="AH117" s="254"/>
      <c r="AI117" s="254"/>
      <c r="AJ117" s="254"/>
      <c r="AK117" s="255"/>
      <c r="AL117" s="247" t="s">
        <v>22</v>
      </c>
      <c r="AM117" s="248"/>
      <c r="AN117" s="248"/>
      <c r="AO117" s="248"/>
      <c r="AP117" s="248"/>
      <c r="AQ117" s="248"/>
      <c r="AR117" s="248"/>
      <c r="AS117" s="248"/>
    </row>
    <row r="118" spans="1:45" s="25" customFormat="1" ht="18.75" customHeight="1" x14ac:dyDescent="0.25">
      <c r="A118" s="24"/>
      <c r="B118" s="204"/>
      <c r="C118" s="204"/>
      <c r="D118" s="204"/>
      <c r="E118" s="204"/>
      <c r="F118" s="204"/>
      <c r="G118" s="204"/>
      <c r="H118" s="204"/>
      <c r="I118" s="204"/>
      <c r="J118" s="204"/>
      <c r="K118" s="204"/>
      <c r="L118" s="204"/>
      <c r="M118" s="204"/>
      <c r="N118" s="204"/>
      <c r="O118" s="204"/>
      <c r="P118" s="204"/>
      <c r="Q118" s="204"/>
      <c r="R118" s="204"/>
      <c r="S118" s="204"/>
      <c r="T118" s="204"/>
      <c r="U118" s="204"/>
      <c r="V118" s="26">
        <v>2009</v>
      </c>
      <c r="W118" s="26">
        <v>2011</v>
      </c>
      <c r="X118" s="26">
        <v>2013</v>
      </c>
      <c r="Y118" s="26">
        <v>2015</v>
      </c>
      <c r="Z118" s="26">
        <v>2017</v>
      </c>
      <c r="AA118" s="26">
        <v>2019</v>
      </c>
      <c r="AB118" s="26">
        <v>2021</v>
      </c>
      <c r="AC118" s="26">
        <v>2023</v>
      </c>
      <c r="AD118" s="26">
        <v>2009</v>
      </c>
      <c r="AE118" s="26">
        <v>2011</v>
      </c>
      <c r="AF118" s="26">
        <v>2013</v>
      </c>
      <c r="AG118" s="26">
        <v>2015</v>
      </c>
      <c r="AH118" s="26">
        <v>2017</v>
      </c>
      <c r="AI118" s="26">
        <v>2019</v>
      </c>
      <c r="AJ118" s="26">
        <v>2021</v>
      </c>
      <c r="AK118" s="26">
        <v>2023</v>
      </c>
      <c r="AL118" s="27">
        <v>2009</v>
      </c>
      <c r="AM118" s="27">
        <v>2011</v>
      </c>
      <c r="AN118" s="27">
        <v>2013</v>
      </c>
      <c r="AO118" s="27">
        <v>2015</v>
      </c>
      <c r="AP118" s="27">
        <v>2017</v>
      </c>
      <c r="AQ118" s="27">
        <v>2019</v>
      </c>
      <c r="AR118" s="27">
        <v>2021</v>
      </c>
      <c r="AS118" s="27">
        <v>2023</v>
      </c>
    </row>
    <row r="119" spans="1:45" s="33" customFormat="1" ht="18.75" customHeight="1" x14ac:dyDescent="0.25">
      <c r="A119" s="28">
        <v>35</v>
      </c>
      <c r="B119" s="198" t="s">
        <v>74</v>
      </c>
      <c r="C119" s="199"/>
      <c r="D119" s="199"/>
      <c r="E119" s="199"/>
      <c r="F119" s="199"/>
      <c r="G119" s="199"/>
      <c r="H119" s="199"/>
      <c r="I119" s="199"/>
      <c r="J119" s="199"/>
      <c r="K119" s="199"/>
      <c r="L119" s="199"/>
      <c r="M119" s="199"/>
      <c r="N119" s="199"/>
      <c r="O119" s="199"/>
      <c r="P119" s="199"/>
      <c r="Q119" s="199"/>
      <c r="R119" s="199"/>
      <c r="S119" s="199"/>
      <c r="T119" s="199"/>
      <c r="U119" s="199"/>
      <c r="V119" s="29">
        <v>0.21813031161473087</v>
      </c>
      <c r="W119" s="29">
        <v>0.25966850828729282</v>
      </c>
      <c r="X119" s="29">
        <v>0.30930930930930933</v>
      </c>
      <c r="Y119" s="29">
        <v>0.21070234113712374</v>
      </c>
      <c r="Z119" s="29">
        <v>0.18345323741007194</v>
      </c>
      <c r="AA119" s="29">
        <v>0.1118421052631579</v>
      </c>
      <c r="AB119" s="29">
        <v>0.14285714285714285</v>
      </c>
      <c r="AC119" s="29">
        <f>GLOBAL!AI163</f>
        <v>0.16845878136200718</v>
      </c>
      <c r="AD119" s="29">
        <v>0.73937677053824358</v>
      </c>
      <c r="AE119" s="29">
        <v>0.74033149171270718</v>
      </c>
      <c r="AF119" s="29">
        <v>0.69069069069069067</v>
      </c>
      <c r="AG119" s="29">
        <v>0.78929765886287628</v>
      </c>
      <c r="AH119" s="29">
        <v>0.81654676258992809</v>
      </c>
      <c r="AI119" s="29">
        <v>0.88815789473684215</v>
      </c>
      <c r="AJ119" s="29">
        <v>0.8571428571428571</v>
      </c>
      <c r="AK119" s="29">
        <f>GLOBAL!AJ163</f>
        <v>0.8315412186379928</v>
      </c>
      <c r="AL119" s="30">
        <v>3.1656804733727819</v>
      </c>
      <c r="AM119" s="30">
        <v>3.0911602209944764</v>
      </c>
      <c r="AN119" s="48">
        <v>2.912912912912915</v>
      </c>
      <c r="AO119" s="32">
        <v>3.22</v>
      </c>
      <c r="AP119" s="32">
        <v>3.31</v>
      </c>
      <c r="AQ119" s="32">
        <v>3.56</v>
      </c>
      <c r="AR119" s="32">
        <v>3.67</v>
      </c>
      <c r="AS119" s="32">
        <f>GLOBAL!AK163</f>
        <v>3.46</v>
      </c>
    </row>
    <row r="120" spans="1:45" s="33" customFormat="1" ht="18.75" customHeight="1" x14ac:dyDescent="0.25">
      <c r="A120" s="28">
        <v>36</v>
      </c>
      <c r="B120" s="198" t="s">
        <v>75</v>
      </c>
      <c r="C120" s="199"/>
      <c r="D120" s="199"/>
      <c r="E120" s="199"/>
      <c r="F120" s="199"/>
      <c r="G120" s="199"/>
      <c r="H120" s="199"/>
      <c r="I120" s="199"/>
      <c r="J120" s="199"/>
      <c r="K120" s="199"/>
      <c r="L120" s="199"/>
      <c r="M120" s="199"/>
      <c r="N120" s="199"/>
      <c r="O120" s="199"/>
      <c r="P120" s="199"/>
      <c r="Q120" s="199"/>
      <c r="R120" s="199"/>
      <c r="S120" s="199"/>
      <c r="T120" s="199"/>
      <c r="U120" s="199"/>
      <c r="V120" s="29">
        <v>0.14447592067988668</v>
      </c>
      <c r="W120" s="29">
        <v>0.1941747572815534</v>
      </c>
      <c r="X120" s="29">
        <v>0.25795053003533569</v>
      </c>
      <c r="Y120" s="29">
        <v>0.31541218637992829</v>
      </c>
      <c r="Z120" s="29">
        <v>0.31034482758620691</v>
      </c>
      <c r="AA120" s="29">
        <v>0.23161764705882354</v>
      </c>
      <c r="AB120" s="29">
        <v>0.22580645161290322</v>
      </c>
      <c r="AC120" s="29">
        <f>GLOBAL!AI164</f>
        <v>0.29113924050632911</v>
      </c>
      <c r="AD120" s="29">
        <v>0.71388101983002827</v>
      </c>
      <c r="AE120" s="29">
        <v>0.80582524271844658</v>
      </c>
      <c r="AF120" s="29">
        <v>0.74204946996466437</v>
      </c>
      <c r="AG120" s="29">
        <v>0.68458781362007171</v>
      </c>
      <c r="AH120" s="29">
        <v>0.68965517241379315</v>
      </c>
      <c r="AI120" s="29">
        <v>0.76838235294117652</v>
      </c>
      <c r="AJ120" s="29">
        <v>0.77419354838709675</v>
      </c>
      <c r="AK120" s="29">
        <f>GLOBAL!AJ164</f>
        <v>0.70886075949367089</v>
      </c>
      <c r="AL120" s="30">
        <v>3.4092409240924071</v>
      </c>
      <c r="AM120" s="30">
        <v>3.4340836012861722</v>
      </c>
      <c r="AN120" s="48">
        <v>3.1130742049469968</v>
      </c>
      <c r="AO120" s="32">
        <v>2.95</v>
      </c>
      <c r="AP120" s="32">
        <v>3.01</v>
      </c>
      <c r="AQ120" s="32">
        <v>3.19</v>
      </c>
      <c r="AR120" s="32">
        <v>3.36</v>
      </c>
      <c r="AS120" s="32">
        <f>GLOBAL!AK164</f>
        <v>3.13</v>
      </c>
    </row>
    <row r="121" spans="1:45" s="33" customFormat="1" ht="18.75" customHeight="1" x14ac:dyDescent="0.25">
      <c r="A121" s="28">
        <v>37</v>
      </c>
      <c r="B121" s="198" t="s">
        <v>76</v>
      </c>
      <c r="C121" s="199"/>
      <c r="D121" s="199"/>
      <c r="E121" s="199"/>
      <c r="F121" s="199"/>
      <c r="G121" s="199"/>
      <c r="H121" s="199"/>
      <c r="I121" s="199"/>
      <c r="J121" s="199"/>
      <c r="K121" s="199"/>
      <c r="L121" s="199"/>
      <c r="M121" s="199"/>
      <c r="N121" s="199"/>
      <c r="O121" s="199"/>
      <c r="P121" s="199"/>
      <c r="Q121" s="199"/>
      <c r="R121" s="199"/>
      <c r="S121" s="199"/>
      <c r="T121" s="199"/>
      <c r="U121" s="199"/>
      <c r="V121" s="29">
        <v>0.29745042492917845</v>
      </c>
      <c r="W121" s="29">
        <v>0.3235294117647059</v>
      </c>
      <c r="X121" s="29">
        <v>0.34504792332268369</v>
      </c>
      <c r="Y121" s="29">
        <v>0.19291338582677164</v>
      </c>
      <c r="Z121" s="29">
        <v>0.22689075630252101</v>
      </c>
      <c r="AA121" s="29">
        <v>0.22131147540983606</v>
      </c>
      <c r="AB121" s="29">
        <v>0.20289855072463769</v>
      </c>
      <c r="AC121" s="29">
        <f>GLOBAL!AI165</f>
        <v>0.2558139534883721</v>
      </c>
      <c r="AD121" s="29">
        <v>0.65439093484419264</v>
      </c>
      <c r="AE121" s="29">
        <v>0.67647058823529416</v>
      </c>
      <c r="AF121" s="29">
        <v>0.65495207667731625</v>
      </c>
      <c r="AG121" s="29">
        <v>0.80708661417322836</v>
      </c>
      <c r="AH121" s="29">
        <v>0.77310924369747902</v>
      </c>
      <c r="AI121" s="29">
        <v>0.77868852459016391</v>
      </c>
      <c r="AJ121" s="29">
        <v>0.79710144927536231</v>
      </c>
      <c r="AK121" s="29">
        <f>GLOBAL!AJ165</f>
        <v>0.7441860465116279</v>
      </c>
      <c r="AL121" s="30">
        <v>2.9672619047619029</v>
      </c>
      <c r="AM121" s="30">
        <v>2.9441176470588246</v>
      </c>
      <c r="AN121" s="48">
        <v>2.8338658146964826</v>
      </c>
      <c r="AO121" s="32">
        <v>3.29</v>
      </c>
      <c r="AP121" s="32">
        <v>3.31</v>
      </c>
      <c r="AQ121" s="32">
        <v>3.41</v>
      </c>
      <c r="AR121" s="32">
        <v>3.48</v>
      </c>
      <c r="AS121" s="32">
        <f>GLOBAL!AK165</f>
        <v>3.32</v>
      </c>
    </row>
    <row r="122" spans="1:45" s="33" customFormat="1" ht="18.75" x14ac:dyDescent="0.25">
      <c r="A122" s="28">
        <v>38</v>
      </c>
      <c r="B122" s="198" t="s">
        <v>77</v>
      </c>
      <c r="C122" s="199"/>
      <c r="D122" s="199"/>
      <c r="E122" s="199"/>
      <c r="F122" s="199"/>
      <c r="G122" s="199"/>
      <c r="H122" s="199"/>
      <c r="I122" s="199"/>
      <c r="J122" s="199"/>
      <c r="K122" s="199"/>
      <c r="L122" s="199"/>
      <c r="M122" s="199"/>
      <c r="N122" s="199"/>
      <c r="O122" s="199"/>
      <c r="P122" s="199"/>
      <c r="Q122" s="199"/>
      <c r="R122" s="199"/>
      <c r="S122" s="199"/>
      <c r="T122" s="199"/>
      <c r="U122" s="199"/>
      <c r="V122" s="29">
        <v>0.40509915014164305</v>
      </c>
      <c r="W122" s="29">
        <v>0.36871508379888268</v>
      </c>
      <c r="X122" s="29">
        <v>0.31927710843373491</v>
      </c>
      <c r="Y122" s="29">
        <v>0.31506849315068491</v>
      </c>
      <c r="Z122" s="29">
        <v>0.30036630036630035</v>
      </c>
      <c r="AA122" s="29">
        <v>0.30689655172413793</v>
      </c>
      <c r="AB122" s="29">
        <v>0.29003021148036257</v>
      </c>
      <c r="AC122" s="29">
        <f>GLOBAL!AI166</f>
        <v>0.30223880597014924</v>
      </c>
      <c r="AD122" s="29">
        <v>0.52691218130311612</v>
      </c>
      <c r="AE122" s="29">
        <v>0.63128491620111726</v>
      </c>
      <c r="AF122" s="29">
        <v>0.68072289156626509</v>
      </c>
      <c r="AG122" s="29">
        <v>0.68493150684931503</v>
      </c>
      <c r="AH122" s="29">
        <v>0.69963369963369959</v>
      </c>
      <c r="AI122" s="29">
        <v>0.69310344827586212</v>
      </c>
      <c r="AJ122" s="29">
        <v>0.70996978851963743</v>
      </c>
      <c r="AK122" s="29">
        <f>GLOBAL!AJ166</f>
        <v>0.69776119402985071</v>
      </c>
      <c r="AL122" s="30">
        <v>2.677811550151973</v>
      </c>
      <c r="AM122" s="30">
        <v>2.868715083798882</v>
      </c>
      <c r="AN122" s="48">
        <v>2.9548192771084354</v>
      </c>
      <c r="AO122" s="32">
        <v>2.99</v>
      </c>
      <c r="AP122" s="32">
        <v>3.01</v>
      </c>
      <c r="AQ122" s="32">
        <v>3.06</v>
      </c>
      <c r="AR122" s="32">
        <v>3.25</v>
      </c>
      <c r="AS122" s="32">
        <f>GLOBAL!AK166</f>
        <v>3.11</v>
      </c>
    </row>
    <row r="123" spans="1:45" s="33" customFormat="1" ht="18.75" x14ac:dyDescent="0.25">
      <c r="A123" s="28">
        <v>39</v>
      </c>
      <c r="B123" s="198" t="s">
        <v>78</v>
      </c>
      <c r="C123" s="199"/>
      <c r="D123" s="199"/>
      <c r="E123" s="199"/>
      <c r="F123" s="199"/>
      <c r="G123" s="199"/>
      <c r="H123" s="199"/>
      <c r="I123" s="199"/>
      <c r="J123" s="199"/>
      <c r="K123" s="199"/>
      <c r="L123" s="199"/>
      <c r="M123" s="199"/>
      <c r="N123" s="199"/>
      <c r="O123" s="199"/>
      <c r="P123" s="199"/>
      <c r="Q123" s="199"/>
      <c r="R123" s="199"/>
      <c r="S123" s="199"/>
      <c r="T123" s="199"/>
      <c r="U123" s="199"/>
      <c r="V123" s="29">
        <v>0.5637393767705382</v>
      </c>
      <c r="W123" s="29">
        <v>0.54154727793696278</v>
      </c>
      <c r="X123" s="29">
        <v>0.52531645569620256</v>
      </c>
      <c r="Y123" s="29">
        <v>0.46830985915492956</v>
      </c>
      <c r="Z123" s="29">
        <v>0.41132075471698115</v>
      </c>
      <c r="AA123" s="29">
        <v>0.3927272727272727</v>
      </c>
      <c r="AB123" s="29">
        <v>0.37770897832817335</v>
      </c>
      <c r="AC123" s="29">
        <f>GLOBAL!AI167</f>
        <v>0.40784313725490196</v>
      </c>
      <c r="AD123" s="29">
        <v>0.36827195467422097</v>
      </c>
      <c r="AE123" s="29">
        <v>0.45845272206303728</v>
      </c>
      <c r="AF123" s="29">
        <v>0.47468354430379744</v>
      </c>
      <c r="AG123" s="29">
        <v>0.53169014084507038</v>
      </c>
      <c r="AH123" s="29">
        <v>0.58867924528301885</v>
      </c>
      <c r="AI123" s="29">
        <v>0.6072727272727273</v>
      </c>
      <c r="AJ123" s="29">
        <v>0.62229102167182659</v>
      </c>
      <c r="AK123" s="29">
        <f>GLOBAL!AJ167</f>
        <v>0.59215686274509804</v>
      </c>
      <c r="AL123" s="30">
        <v>2.2674772036474162</v>
      </c>
      <c r="AM123" s="30">
        <v>2.4355300859598845</v>
      </c>
      <c r="AN123" s="48">
        <v>2.4683544303797476</v>
      </c>
      <c r="AO123" s="32">
        <v>2.58</v>
      </c>
      <c r="AP123" s="32">
        <v>2.72</v>
      </c>
      <c r="AQ123" s="32">
        <v>2.76</v>
      </c>
      <c r="AR123" s="32">
        <v>2.91</v>
      </c>
      <c r="AS123" s="32">
        <f>GLOBAL!AK167</f>
        <v>2.68</v>
      </c>
    </row>
    <row r="124" spans="1:45" s="33" customFormat="1" ht="32.25" customHeight="1" x14ac:dyDescent="0.25">
      <c r="A124" s="28">
        <v>40</v>
      </c>
      <c r="B124" s="198" t="s">
        <v>79</v>
      </c>
      <c r="C124" s="199"/>
      <c r="D124" s="199"/>
      <c r="E124" s="199"/>
      <c r="F124" s="199"/>
      <c r="G124" s="199"/>
      <c r="H124" s="199"/>
      <c r="I124" s="199"/>
      <c r="J124" s="199"/>
      <c r="K124" s="199"/>
      <c r="L124" s="199"/>
      <c r="M124" s="199"/>
      <c r="N124" s="199"/>
      <c r="O124" s="199"/>
      <c r="P124" s="199"/>
      <c r="Q124" s="199"/>
      <c r="R124" s="199"/>
      <c r="S124" s="199"/>
      <c r="T124" s="199"/>
      <c r="U124" s="199"/>
      <c r="V124" s="29">
        <v>0.22662889518413598</v>
      </c>
      <c r="W124" s="29">
        <v>0.22950819672131148</v>
      </c>
      <c r="X124" s="29">
        <v>0.27058823529411763</v>
      </c>
      <c r="Y124" s="29">
        <v>0.22789115646258504</v>
      </c>
      <c r="Z124" s="29">
        <v>0.22676579925650558</v>
      </c>
      <c r="AA124" s="29">
        <v>0.13945578231292516</v>
      </c>
      <c r="AB124" s="29">
        <v>0.14836795252225518</v>
      </c>
      <c r="AC124" s="29">
        <f>GLOBAL!AI168</f>
        <v>0.1449814126394052</v>
      </c>
      <c r="AD124" s="29">
        <v>0.73371104815864019</v>
      </c>
      <c r="AE124" s="29">
        <v>0.77049180327868849</v>
      </c>
      <c r="AF124" s="29">
        <v>0.72941176470588232</v>
      </c>
      <c r="AG124" s="29">
        <v>0.77210884353741494</v>
      </c>
      <c r="AH124" s="29">
        <v>0.77323420074349447</v>
      </c>
      <c r="AI124" s="29">
        <v>0.86054421768707479</v>
      </c>
      <c r="AJ124" s="29">
        <v>0.85163204747774479</v>
      </c>
      <c r="AK124" s="29">
        <f>GLOBAL!AJ168</f>
        <v>0.85501858736059477</v>
      </c>
      <c r="AL124" s="30">
        <v>3.0796460176991158</v>
      </c>
      <c r="AM124" s="30">
        <v>3.1939890710382519</v>
      </c>
      <c r="AN124" s="48">
        <v>3.047058823529412</v>
      </c>
      <c r="AO124" s="32">
        <v>3.21</v>
      </c>
      <c r="AP124" s="32">
        <v>3.28</v>
      </c>
      <c r="AQ124" s="32">
        <v>3.51</v>
      </c>
      <c r="AR124" s="32">
        <v>3.61</v>
      </c>
      <c r="AS124" s="32">
        <f>GLOBAL!AK168</f>
        <v>3.59</v>
      </c>
    </row>
    <row r="125" spans="1:45" s="33" customFormat="1" ht="18.75" customHeight="1" x14ac:dyDescent="0.25">
      <c r="A125" s="28">
        <v>41</v>
      </c>
      <c r="B125" s="198" t="s">
        <v>80</v>
      </c>
      <c r="C125" s="199"/>
      <c r="D125" s="199"/>
      <c r="E125" s="199"/>
      <c r="F125" s="199"/>
      <c r="G125" s="199"/>
      <c r="H125" s="199"/>
      <c r="I125" s="199"/>
      <c r="J125" s="199"/>
      <c r="K125" s="199"/>
      <c r="L125" s="199"/>
      <c r="M125" s="199"/>
      <c r="N125" s="199"/>
      <c r="O125" s="199"/>
      <c r="P125" s="199"/>
      <c r="Q125" s="199"/>
      <c r="R125" s="199"/>
      <c r="S125" s="199"/>
      <c r="T125" s="199"/>
      <c r="U125" s="199"/>
      <c r="V125" s="29">
        <v>1.69971671388102E-2</v>
      </c>
      <c r="W125" s="29">
        <v>1.3054830287206266E-2</v>
      </c>
      <c r="X125" s="29">
        <v>0.24719101123595505</v>
      </c>
      <c r="Y125" s="29">
        <v>4.6204620462046202E-2</v>
      </c>
      <c r="Z125" s="29">
        <v>3.5842293906810034E-2</v>
      </c>
      <c r="AA125" s="29">
        <v>2.2875816993464051E-2</v>
      </c>
      <c r="AB125" s="29">
        <v>4.1782729805013928E-2</v>
      </c>
      <c r="AC125" s="29">
        <f>GLOBAL!AI169</f>
        <v>2.8776978417266189E-2</v>
      </c>
      <c r="AD125" s="29">
        <v>0.95750708215297453</v>
      </c>
      <c r="AE125" s="29">
        <v>0.98694516971279378</v>
      </c>
      <c r="AF125" s="29">
        <v>0.7528089887640449</v>
      </c>
      <c r="AG125" s="29">
        <v>0.95379537953795379</v>
      </c>
      <c r="AH125" s="29">
        <v>0.96415770609318996</v>
      </c>
      <c r="AI125" s="29">
        <v>0.97712418300653592</v>
      </c>
      <c r="AJ125" s="29">
        <v>0.95821727019498604</v>
      </c>
      <c r="AK125" s="29">
        <f>GLOBAL!AJ169</f>
        <v>0.97122302158273377</v>
      </c>
      <c r="AL125" s="30">
        <v>3.9680232558139514</v>
      </c>
      <c r="AM125" s="30">
        <v>4.245430809399477</v>
      </c>
      <c r="AN125" s="48">
        <v>3.199438202247189</v>
      </c>
      <c r="AO125" s="32">
        <v>3.98</v>
      </c>
      <c r="AP125" s="32">
        <v>4.18</v>
      </c>
      <c r="AQ125" s="32">
        <v>4.28</v>
      </c>
      <c r="AR125" s="32">
        <v>4.25</v>
      </c>
      <c r="AS125" s="32">
        <f>GLOBAL!AK169</f>
        <v>4.3600000000000003</v>
      </c>
    </row>
    <row r="126" spans="1:45" s="33" customFormat="1" ht="28.5" customHeight="1" x14ac:dyDescent="0.25">
      <c r="A126" s="28">
        <v>42</v>
      </c>
      <c r="B126" s="198" t="s">
        <v>81</v>
      </c>
      <c r="C126" s="199"/>
      <c r="D126" s="199"/>
      <c r="E126" s="199"/>
      <c r="F126" s="199"/>
      <c r="G126" s="199"/>
      <c r="H126" s="199"/>
      <c r="I126" s="199"/>
      <c r="J126" s="199"/>
      <c r="K126" s="199"/>
      <c r="L126" s="199"/>
      <c r="M126" s="199"/>
      <c r="N126" s="199"/>
      <c r="O126" s="199"/>
      <c r="P126" s="199"/>
      <c r="Q126" s="199"/>
      <c r="R126" s="199"/>
      <c r="S126" s="199"/>
      <c r="T126" s="199"/>
      <c r="U126" s="199"/>
      <c r="V126" s="29">
        <v>0.28895184135977336</v>
      </c>
      <c r="W126" s="29">
        <v>0.13390313390313391</v>
      </c>
      <c r="X126" s="29">
        <v>0.21470588235294116</v>
      </c>
      <c r="Y126" s="29">
        <v>6.6225165562913912E-2</v>
      </c>
      <c r="Z126" s="29">
        <v>7.5268817204301078E-2</v>
      </c>
      <c r="AA126" s="29">
        <v>0.04</v>
      </c>
      <c r="AB126" s="29">
        <v>7.5801749271137031E-2</v>
      </c>
      <c r="AC126" s="29">
        <f>GLOBAL!AI170</f>
        <v>5.8394160583941604E-2</v>
      </c>
      <c r="AD126" s="29">
        <v>0.60339943342776203</v>
      </c>
      <c r="AE126" s="29">
        <v>0.86609686609686609</v>
      </c>
      <c r="AF126" s="29">
        <v>0.78529411764705881</v>
      </c>
      <c r="AG126" s="29">
        <v>0.93377483443708609</v>
      </c>
      <c r="AH126" s="29">
        <v>0.92473118279569888</v>
      </c>
      <c r="AI126" s="29">
        <v>0.96</v>
      </c>
      <c r="AJ126" s="29">
        <v>0.92419825072886297</v>
      </c>
      <c r="AK126" s="29">
        <f>GLOBAL!AJ170</f>
        <v>0.94160583941605835</v>
      </c>
      <c r="AL126" s="30">
        <v>2.9333333333333336</v>
      </c>
      <c r="AM126" s="30">
        <v>3.6239316239316217</v>
      </c>
      <c r="AN126" s="48">
        <v>3.2999999999999989</v>
      </c>
      <c r="AO126" s="32">
        <v>3.89</v>
      </c>
      <c r="AP126" s="32">
        <v>4.0199999999999996</v>
      </c>
      <c r="AQ126" s="32">
        <v>4.16</v>
      </c>
      <c r="AR126" s="32">
        <v>4.16</v>
      </c>
      <c r="AS126" s="32">
        <f>GLOBAL!AK170</f>
        <v>4.16</v>
      </c>
    </row>
    <row r="127" spans="1:45" s="37" customFormat="1" ht="19.5" customHeight="1" x14ac:dyDescent="0.25">
      <c r="A127" s="201" t="s">
        <v>82</v>
      </c>
      <c r="B127" s="202"/>
      <c r="C127" s="202"/>
      <c r="D127" s="202"/>
      <c r="E127" s="202"/>
      <c r="F127" s="202"/>
      <c r="G127" s="202"/>
      <c r="H127" s="202"/>
      <c r="I127" s="202"/>
      <c r="J127" s="202"/>
      <c r="K127" s="202"/>
      <c r="L127" s="202"/>
      <c r="M127" s="202"/>
      <c r="N127" s="202"/>
      <c r="O127" s="202"/>
      <c r="P127" s="202"/>
      <c r="Q127" s="202"/>
      <c r="R127" s="202"/>
      <c r="S127" s="202"/>
      <c r="T127" s="202"/>
      <c r="U127" s="203"/>
      <c r="V127" s="34">
        <v>0.27018413597733715</v>
      </c>
      <c r="W127" s="34">
        <v>0.25585521646557841</v>
      </c>
      <c r="X127" s="34">
        <v>0.30960581706850365</v>
      </c>
      <c r="Y127" s="34">
        <v>0.22800173385348937</v>
      </c>
      <c r="Z127" s="34">
        <v>0.21895424836601307</v>
      </c>
      <c r="AA127" s="34">
        <v>0.17855579868708971</v>
      </c>
      <c r="AB127" s="34">
        <v>0.18437025796661607</v>
      </c>
      <c r="AC127" s="34">
        <f>GLOBAL!AI171</f>
        <v>0.20192771084337349</v>
      </c>
      <c r="AD127" s="34">
        <v>0.66218130311614731</v>
      </c>
      <c r="AE127" s="34">
        <v>0.74414478353442159</v>
      </c>
      <c r="AF127" s="34">
        <v>0.69039418293149635</v>
      </c>
      <c r="AG127" s="34">
        <v>0.77199826614651057</v>
      </c>
      <c r="AH127" s="34">
        <v>0.78104575163398693</v>
      </c>
      <c r="AI127" s="34">
        <v>0.82144420131291029</v>
      </c>
      <c r="AJ127" s="34">
        <v>0.8156297420333839</v>
      </c>
      <c r="AK127" s="34">
        <f>GLOBAL!AJ171</f>
        <v>0.79807228915662654</v>
      </c>
      <c r="AL127" s="35">
        <v>3.0585593328591103</v>
      </c>
      <c r="AM127" s="35">
        <v>3.2296197679334488</v>
      </c>
      <c r="AN127" s="44">
        <v>2.9786904582276472</v>
      </c>
      <c r="AO127" s="44">
        <f>AVERAGE(AO119:AO126)</f>
        <v>3.2637500000000004</v>
      </c>
      <c r="AP127" s="44">
        <f>AVERAGE(AP119:AP126)</f>
        <v>3.355</v>
      </c>
      <c r="AQ127" s="44">
        <v>3.4912500000000004</v>
      </c>
      <c r="AR127" s="36">
        <v>3.5862500000000002</v>
      </c>
      <c r="AS127" s="190">
        <f>GLOBAL!AK171</f>
        <v>3.4762499999999998</v>
      </c>
    </row>
    <row r="128" spans="1:45" s="25" customFormat="1" ht="18.75" customHeight="1" x14ac:dyDescent="0.25">
      <c r="A128" s="52"/>
      <c r="B128" s="53"/>
      <c r="C128" s="53"/>
      <c r="D128" s="54"/>
      <c r="E128" s="55"/>
      <c r="F128" s="56"/>
      <c r="G128" s="57"/>
      <c r="H128" s="57"/>
      <c r="I128" s="57"/>
      <c r="J128" s="57"/>
      <c r="K128" s="57"/>
      <c r="L128" s="57"/>
      <c r="M128" s="57"/>
      <c r="N128" s="57"/>
      <c r="O128" s="57"/>
      <c r="P128" s="57"/>
      <c r="Q128" s="57"/>
      <c r="R128" s="57"/>
      <c r="S128" s="57"/>
      <c r="T128" s="57"/>
      <c r="U128" s="57"/>
      <c r="V128" s="57"/>
      <c r="W128" s="57"/>
      <c r="X128" s="7"/>
      <c r="Y128" s="7"/>
      <c r="Z128" s="7"/>
      <c r="AA128" s="7"/>
      <c r="AB128" s="7"/>
      <c r="AC128" s="7"/>
      <c r="AD128" s="7"/>
      <c r="AE128" s="7"/>
      <c r="AF128" s="7"/>
      <c r="AG128" s="7"/>
      <c r="AH128" s="7"/>
      <c r="AI128" s="7"/>
      <c r="AJ128" s="7"/>
      <c r="AK128" s="7"/>
      <c r="AL128" s="7"/>
      <c r="AM128" s="7"/>
      <c r="AN128" s="7"/>
      <c r="AO128" s="41"/>
      <c r="AP128" s="41"/>
    </row>
    <row r="129" spans="1:45" s="25" customFormat="1" ht="18.75" customHeight="1" x14ac:dyDescent="0.25">
      <c r="A129" s="52"/>
      <c r="B129" s="53"/>
      <c r="C129" s="53"/>
      <c r="D129" s="54"/>
      <c r="E129" s="60"/>
      <c r="F129" s="56"/>
      <c r="G129" s="56"/>
      <c r="H129" s="56"/>
      <c r="I129" s="56"/>
      <c r="J129" s="56"/>
      <c r="K129" s="56"/>
      <c r="L129" s="56"/>
      <c r="M129" s="56"/>
      <c r="N129" s="56"/>
      <c r="O129" s="56"/>
      <c r="P129" s="56"/>
      <c r="Q129" s="56"/>
      <c r="R129" s="56"/>
      <c r="S129" s="56"/>
      <c r="T129" s="56"/>
      <c r="U129" s="56"/>
      <c r="V129" s="56"/>
      <c r="W129" s="56"/>
      <c r="X129" s="7"/>
      <c r="Y129" s="7"/>
      <c r="Z129" s="7"/>
      <c r="AA129" s="7"/>
      <c r="AB129" s="7"/>
      <c r="AC129" s="7"/>
      <c r="AD129" s="7"/>
      <c r="AE129" s="7"/>
      <c r="AF129" s="7"/>
      <c r="AG129" s="7"/>
      <c r="AH129" s="7"/>
      <c r="AI129" s="7"/>
      <c r="AJ129" s="7"/>
      <c r="AK129" s="7"/>
      <c r="AL129" s="7"/>
      <c r="AM129" s="7"/>
      <c r="AN129" s="7"/>
      <c r="AO129" s="41"/>
      <c r="AP129" s="41"/>
    </row>
    <row r="130" spans="1:45" s="25" customFormat="1" ht="37.5" customHeight="1" x14ac:dyDescent="0.25">
      <c r="A130" s="24"/>
      <c r="B130" s="249" t="s">
        <v>83</v>
      </c>
      <c r="C130" s="249"/>
      <c r="D130" s="249"/>
      <c r="E130" s="249"/>
      <c r="F130" s="249"/>
      <c r="G130" s="249"/>
      <c r="H130" s="249"/>
      <c r="I130" s="249"/>
      <c r="J130" s="249"/>
      <c r="K130" s="249"/>
      <c r="L130" s="249"/>
      <c r="M130" s="249"/>
      <c r="N130" s="249"/>
      <c r="O130" s="249"/>
      <c r="P130" s="249"/>
      <c r="Q130" s="249"/>
      <c r="R130" s="249"/>
      <c r="S130" s="249"/>
      <c r="T130" s="249"/>
      <c r="U130" s="249"/>
      <c r="V130" s="250" t="s">
        <v>20</v>
      </c>
      <c r="W130" s="251"/>
      <c r="X130" s="251"/>
      <c r="Y130" s="251"/>
      <c r="Z130" s="251"/>
      <c r="AA130" s="251"/>
      <c r="AB130" s="251"/>
      <c r="AC130" s="252"/>
      <c r="AD130" s="253" t="s">
        <v>21</v>
      </c>
      <c r="AE130" s="254"/>
      <c r="AF130" s="254"/>
      <c r="AG130" s="254"/>
      <c r="AH130" s="254"/>
      <c r="AI130" s="254"/>
      <c r="AJ130" s="254"/>
      <c r="AK130" s="255"/>
      <c r="AL130" s="247" t="s">
        <v>22</v>
      </c>
      <c r="AM130" s="248"/>
      <c r="AN130" s="248"/>
      <c r="AO130" s="248"/>
      <c r="AP130" s="248"/>
      <c r="AQ130" s="248"/>
      <c r="AR130" s="248"/>
      <c r="AS130" s="248"/>
    </row>
    <row r="131" spans="1:45" s="25" customFormat="1" ht="18.75" x14ac:dyDescent="0.25">
      <c r="A131" s="24"/>
      <c r="B131" s="204"/>
      <c r="C131" s="204"/>
      <c r="D131" s="204"/>
      <c r="E131" s="204"/>
      <c r="F131" s="204"/>
      <c r="G131" s="204"/>
      <c r="H131" s="204"/>
      <c r="I131" s="204"/>
      <c r="J131" s="204"/>
      <c r="K131" s="204"/>
      <c r="L131" s="204"/>
      <c r="M131" s="204"/>
      <c r="N131" s="204"/>
      <c r="O131" s="204"/>
      <c r="P131" s="204"/>
      <c r="Q131" s="204"/>
      <c r="R131" s="204"/>
      <c r="S131" s="204"/>
      <c r="T131" s="204"/>
      <c r="U131" s="204"/>
      <c r="V131" s="26">
        <v>2009</v>
      </c>
      <c r="W131" s="26">
        <v>2011</v>
      </c>
      <c r="X131" s="26">
        <v>2013</v>
      </c>
      <c r="Y131" s="26">
        <v>2015</v>
      </c>
      <c r="Z131" s="26">
        <v>2017</v>
      </c>
      <c r="AA131" s="26">
        <v>2019</v>
      </c>
      <c r="AB131" s="26">
        <v>2021</v>
      </c>
      <c r="AC131" s="26">
        <v>2023</v>
      </c>
      <c r="AD131" s="26">
        <v>2009</v>
      </c>
      <c r="AE131" s="26">
        <v>2011</v>
      </c>
      <c r="AF131" s="26">
        <v>2013</v>
      </c>
      <c r="AG131" s="26">
        <v>2015</v>
      </c>
      <c r="AH131" s="26">
        <v>2017</v>
      </c>
      <c r="AI131" s="26">
        <v>2019</v>
      </c>
      <c r="AJ131" s="26">
        <v>2021</v>
      </c>
      <c r="AK131" s="26">
        <v>2023</v>
      </c>
      <c r="AL131" s="27">
        <v>2009</v>
      </c>
      <c r="AM131" s="27">
        <v>2011</v>
      </c>
      <c r="AN131" s="27">
        <v>2013</v>
      </c>
      <c r="AO131" s="27">
        <v>2015</v>
      </c>
      <c r="AP131" s="27">
        <v>2017</v>
      </c>
      <c r="AQ131" s="27">
        <v>2019</v>
      </c>
      <c r="AR131" s="27">
        <v>2021</v>
      </c>
      <c r="AS131" s="27">
        <v>2023</v>
      </c>
    </row>
    <row r="132" spans="1:45" s="33" customFormat="1" ht="18.75" customHeight="1" x14ac:dyDescent="0.25">
      <c r="A132" s="28">
        <v>43</v>
      </c>
      <c r="B132" s="198" t="s">
        <v>84</v>
      </c>
      <c r="C132" s="199"/>
      <c r="D132" s="199"/>
      <c r="E132" s="199"/>
      <c r="F132" s="199"/>
      <c r="G132" s="199"/>
      <c r="H132" s="199"/>
      <c r="I132" s="199"/>
      <c r="J132" s="199"/>
      <c r="K132" s="199"/>
      <c r="L132" s="199"/>
      <c r="M132" s="199"/>
      <c r="N132" s="199"/>
      <c r="O132" s="199"/>
      <c r="P132" s="199"/>
      <c r="Q132" s="199"/>
      <c r="R132" s="199"/>
      <c r="S132" s="199"/>
      <c r="T132" s="199"/>
      <c r="U132" s="199"/>
      <c r="V132" s="29">
        <v>0.11048158640226628</v>
      </c>
      <c r="W132" s="29">
        <v>6.5445026178010471E-2</v>
      </c>
      <c r="X132" s="61">
        <v>0.10826210826210826</v>
      </c>
      <c r="Y132" s="61">
        <v>9.2409240924092403E-2</v>
      </c>
      <c r="Z132" s="61">
        <v>0.11151079136690648</v>
      </c>
      <c r="AA132" s="61">
        <v>0.10309278350515463</v>
      </c>
      <c r="AB132" s="61">
        <v>0.12121212121212122</v>
      </c>
      <c r="AC132" s="61">
        <f>GLOBAL!AI175</f>
        <v>9.8939929328621903E-2</v>
      </c>
      <c r="AD132" s="29">
        <v>0.75637393767705385</v>
      </c>
      <c r="AE132" s="29">
        <v>0.93455497382198949</v>
      </c>
      <c r="AF132" s="29">
        <v>0.89173789173789175</v>
      </c>
      <c r="AG132" s="29">
        <v>0.90759075907590758</v>
      </c>
      <c r="AH132" s="29">
        <v>0.88848920863309355</v>
      </c>
      <c r="AI132" s="29">
        <v>0.89690721649484539</v>
      </c>
      <c r="AJ132" s="29">
        <v>0.87878787878787878</v>
      </c>
      <c r="AK132" s="29">
        <f>GLOBAL!AJ175</f>
        <v>0.90106007067137805</v>
      </c>
      <c r="AL132" s="30">
        <v>3.2973856209150334</v>
      </c>
      <c r="AM132" s="30">
        <v>3.570680628272251</v>
      </c>
      <c r="AN132" s="48">
        <v>3.4387464387464393</v>
      </c>
      <c r="AO132" s="32">
        <v>3.5</v>
      </c>
      <c r="AP132" s="32">
        <v>3.47</v>
      </c>
      <c r="AQ132" s="32">
        <v>3.7</v>
      </c>
      <c r="AR132" s="32">
        <v>3.69</v>
      </c>
      <c r="AS132" s="32">
        <f>GLOBAL!AK175</f>
        <v>3.73</v>
      </c>
    </row>
    <row r="133" spans="1:45" s="72" customFormat="1" ht="18.75" customHeight="1" x14ac:dyDescent="0.3">
      <c r="A133" s="62"/>
      <c r="B133" s="63"/>
      <c r="C133" s="63"/>
      <c r="D133" s="62"/>
      <c r="E133" s="64"/>
      <c r="F133" s="65"/>
      <c r="G133" s="66"/>
      <c r="H133" s="66"/>
      <c r="I133" s="66"/>
      <c r="J133" s="66"/>
      <c r="K133" s="66"/>
      <c r="L133" s="66"/>
      <c r="M133" s="66"/>
      <c r="N133" s="66"/>
      <c r="O133" s="66"/>
      <c r="P133" s="66"/>
      <c r="Q133" s="66"/>
      <c r="R133" s="66"/>
      <c r="S133" s="66"/>
      <c r="T133" s="66"/>
      <c r="U133" s="66"/>
      <c r="V133" s="67"/>
      <c r="W133" s="67"/>
      <c r="X133" s="68"/>
      <c r="Y133" s="68"/>
      <c r="Z133" s="68"/>
      <c r="AA133" s="68"/>
      <c r="AB133" s="68"/>
      <c r="AC133" s="68"/>
      <c r="AD133" s="68"/>
      <c r="AE133" s="68"/>
      <c r="AF133" s="68"/>
      <c r="AG133" s="68"/>
      <c r="AH133" s="68"/>
      <c r="AI133" s="68"/>
      <c r="AJ133" s="68"/>
      <c r="AK133" s="68"/>
      <c r="AL133" s="69"/>
      <c r="AM133" s="69"/>
      <c r="AN133" s="70"/>
      <c r="AO133" s="71"/>
      <c r="AP133" s="71"/>
      <c r="AQ133" s="71"/>
      <c r="AR133" s="71"/>
      <c r="AS133" s="71"/>
    </row>
    <row r="134" spans="1:45" s="33" customFormat="1" ht="18.75" customHeight="1" x14ac:dyDescent="0.25">
      <c r="A134" s="28">
        <v>44</v>
      </c>
      <c r="B134" s="198" t="s">
        <v>85</v>
      </c>
      <c r="C134" s="199"/>
      <c r="D134" s="199"/>
      <c r="E134" s="199"/>
      <c r="F134" s="199"/>
      <c r="G134" s="199"/>
      <c r="H134" s="199"/>
      <c r="I134" s="199"/>
      <c r="J134" s="199"/>
      <c r="K134" s="199"/>
      <c r="L134" s="199"/>
      <c r="M134" s="199"/>
      <c r="N134" s="199"/>
      <c r="O134" s="199"/>
      <c r="P134" s="199"/>
      <c r="Q134" s="199"/>
      <c r="R134" s="199"/>
      <c r="S134" s="199"/>
      <c r="T134" s="199"/>
      <c r="U134" s="199"/>
      <c r="V134" s="29">
        <v>0.18696883852691218</v>
      </c>
      <c r="W134" s="29">
        <v>8.9238845144356954E-2</v>
      </c>
      <c r="X134" s="61">
        <v>0.14689265536723164</v>
      </c>
      <c r="Y134" s="61">
        <v>0.16887417218543047</v>
      </c>
      <c r="Z134" s="61">
        <v>0.17204301075268819</v>
      </c>
      <c r="AA134" s="61">
        <v>0.11881188118811881</v>
      </c>
      <c r="AB134" s="61">
        <v>0.17777777777777778</v>
      </c>
      <c r="AC134" s="61">
        <f>GLOBAL!AI177</f>
        <v>0.20284697508896798</v>
      </c>
      <c r="AD134" s="29">
        <v>0.78753541076487255</v>
      </c>
      <c r="AE134" s="29">
        <v>0.91076115485564302</v>
      </c>
      <c r="AF134" s="29">
        <v>0.85310734463276838</v>
      </c>
      <c r="AG134" s="29">
        <v>0.83112582781456956</v>
      </c>
      <c r="AH134" s="29">
        <v>0.82795698924731187</v>
      </c>
      <c r="AI134" s="29">
        <v>0.88118811881188119</v>
      </c>
      <c r="AJ134" s="29">
        <v>0.82222222222222219</v>
      </c>
      <c r="AK134" s="29">
        <f>GLOBAL!AJ177</f>
        <v>0.79715302491103202</v>
      </c>
      <c r="AL134" s="30">
        <v>3.2848837209302326</v>
      </c>
      <c r="AM134" s="30">
        <v>3.6351706036745401</v>
      </c>
      <c r="AN134" s="48">
        <v>3.4857954545454568</v>
      </c>
      <c r="AO134" s="32">
        <v>3.37</v>
      </c>
      <c r="AP134" s="32">
        <v>3.34</v>
      </c>
      <c r="AQ134" s="32">
        <v>3.58</v>
      </c>
      <c r="AR134" s="32">
        <v>3.47</v>
      </c>
      <c r="AS134" s="32">
        <f>GLOBAL!AK177</f>
        <v>3.45</v>
      </c>
    </row>
    <row r="135" spans="1:45" s="33" customFormat="1" ht="18.75" customHeight="1" x14ac:dyDescent="0.25">
      <c r="A135" s="28">
        <v>45</v>
      </c>
      <c r="B135" s="198" t="s">
        <v>86</v>
      </c>
      <c r="C135" s="199"/>
      <c r="D135" s="199"/>
      <c r="E135" s="199"/>
      <c r="F135" s="199"/>
      <c r="G135" s="199"/>
      <c r="H135" s="199"/>
      <c r="I135" s="199"/>
      <c r="J135" s="199"/>
      <c r="K135" s="199"/>
      <c r="L135" s="199"/>
      <c r="M135" s="199"/>
      <c r="N135" s="199"/>
      <c r="O135" s="199"/>
      <c r="P135" s="199"/>
      <c r="Q135" s="199"/>
      <c r="R135" s="199"/>
      <c r="S135" s="199"/>
      <c r="T135" s="199"/>
      <c r="U135" s="199"/>
      <c r="V135" s="29">
        <v>9.0651558073654395E-2</v>
      </c>
      <c r="W135" s="29">
        <v>3.937007874015748E-2</v>
      </c>
      <c r="X135" s="61">
        <v>5.1873198847262249E-2</v>
      </c>
      <c r="Y135" s="61">
        <v>6.2706270627062702E-2</v>
      </c>
      <c r="Z135" s="61">
        <v>6.4285714285714279E-2</v>
      </c>
      <c r="AA135" s="61">
        <v>0.15686274509803921</v>
      </c>
      <c r="AB135" s="61">
        <v>7.4792243767313013E-2</v>
      </c>
      <c r="AC135" s="61">
        <f>GLOBAL!AI178</f>
        <v>6.0070671378091869E-2</v>
      </c>
      <c r="AD135" s="29">
        <v>0.88951841359773376</v>
      </c>
      <c r="AE135" s="29">
        <v>0.96062992125984248</v>
      </c>
      <c r="AF135" s="29">
        <v>0.94812680115273773</v>
      </c>
      <c r="AG135" s="29">
        <v>0.93729372937293731</v>
      </c>
      <c r="AH135" s="29">
        <v>0.93571428571428572</v>
      </c>
      <c r="AI135" s="29">
        <v>0.84313725490196079</v>
      </c>
      <c r="AJ135" s="29">
        <v>0.92520775623268703</v>
      </c>
      <c r="AK135" s="29">
        <f>GLOBAL!AJ178</f>
        <v>0.93992932862190814</v>
      </c>
      <c r="AL135" s="30">
        <v>3.7427745664739898</v>
      </c>
      <c r="AM135" s="30">
        <v>3.9842519685039353</v>
      </c>
      <c r="AN135" s="48">
        <v>3.9394812680115283</v>
      </c>
      <c r="AO135" s="32">
        <v>3.93</v>
      </c>
      <c r="AP135" s="32">
        <v>3.99</v>
      </c>
      <c r="AQ135" s="32">
        <v>3.47</v>
      </c>
      <c r="AR135" s="32">
        <v>4.13</v>
      </c>
      <c r="AS135" s="32">
        <f>GLOBAL!AK178</f>
        <v>4.2699999999999996</v>
      </c>
    </row>
    <row r="136" spans="1:45" s="33" customFormat="1" ht="18.75" customHeight="1" x14ac:dyDescent="0.25">
      <c r="A136" s="28">
        <v>46</v>
      </c>
      <c r="B136" s="198" t="s">
        <v>87</v>
      </c>
      <c r="C136" s="199"/>
      <c r="D136" s="199"/>
      <c r="E136" s="199"/>
      <c r="F136" s="199"/>
      <c r="G136" s="199"/>
      <c r="H136" s="199"/>
      <c r="I136" s="199"/>
      <c r="J136" s="199"/>
      <c r="K136" s="199"/>
      <c r="L136" s="199"/>
      <c r="M136" s="199"/>
      <c r="N136" s="199"/>
      <c r="O136" s="199"/>
      <c r="P136" s="199"/>
      <c r="Q136" s="199"/>
      <c r="R136" s="199"/>
      <c r="S136" s="199"/>
      <c r="T136" s="199"/>
      <c r="U136" s="199"/>
      <c r="V136" s="29">
        <v>3.6827195467422094E-2</v>
      </c>
      <c r="W136" s="29">
        <v>2.9100529100529099E-2</v>
      </c>
      <c r="X136" s="61">
        <v>2.8571428571428571E-2</v>
      </c>
      <c r="Y136" s="61">
        <v>6.6225165562913912E-2</v>
      </c>
      <c r="Z136" s="61">
        <v>3.5714285714285712E-2</v>
      </c>
      <c r="AA136" s="61">
        <v>7.4675324675324672E-2</v>
      </c>
      <c r="AB136" s="61">
        <v>6.3535911602209949E-2</v>
      </c>
      <c r="AC136" s="61">
        <f>GLOBAL!AI179</f>
        <v>4.2253521126760563E-2</v>
      </c>
      <c r="AD136" s="29">
        <v>0.94617563739376775</v>
      </c>
      <c r="AE136" s="29">
        <v>0.97089947089947093</v>
      </c>
      <c r="AF136" s="29">
        <v>0.97142857142857142</v>
      </c>
      <c r="AG136" s="29">
        <v>0.93377483443708609</v>
      </c>
      <c r="AH136" s="29">
        <v>0.9642857142857143</v>
      </c>
      <c r="AI136" s="29">
        <v>0.92532467532467533</v>
      </c>
      <c r="AJ136" s="29">
        <v>0.93646408839779005</v>
      </c>
      <c r="AK136" s="29">
        <f>GLOBAL!AJ179</f>
        <v>0.95774647887323938</v>
      </c>
      <c r="AL136" s="30">
        <v>4.1383285302593649</v>
      </c>
      <c r="AM136" s="30">
        <v>4.2619047619047601</v>
      </c>
      <c r="AN136" s="48">
        <v>4.2085714285714309</v>
      </c>
      <c r="AO136" s="32">
        <v>4.0999999999999996</v>
      </c>
      <c r="AP136" s="32">
        <v>4.1500000000000004</v>
      </c>
      <c r="AQ136" s="32">
        <v>4.01</v>
      </c>
      <c r="AR136" s="32">
        <v>4.3499999999999996</v>
      </c>
      <c r="AS136" s="32">
        <f>GLOBAL!AK179</f>
        <v>4.43</v>
      </c>
    </row>
    <row r="137" spans="1:45" s="33" customFormat="1" ht="18.75" customHeight="1" x14ac:dyDescent="0.25">
      <c r="A137" s="28">
        <v>47</v>
      </c>
      <c r="B137" s="212" t="s">
        <v>88</v>
      </c>
      <c r="C137" s="212"/>
      <c r="D137" s="212"/>
      <c r="E137" s="212"/>
      <c r="F137" s="212"/>
      <c r="G137" s="212"/>
      <c r="H137" s="212"/>
      <c r="I137" s="212"/>
      <c r="J137" s="212"/>
      <c r="K137" s="212"/>
      <c r="L137" s="212"/>
      <c r="M137" s="212"/>
      <c r="N137" s="212"/>
      <c r="O137" s="212"/>
      <c r="P137" s="212"/>
      <c r="Q137" s="212"/>
      <c r="R137" s="212"/>
      <c r="S137" s="212"/>
      <c r="T137" s="212"/>
      <c r="U137" s="212"/>
      <c r="V137" s="29" t="s">
        <v>46</v>
      </c>
      <c r="W137" s="29" t="s">
        <v>46</v>
      </c>
      <c r="X137" s="29" t="s">
        <v>46</v>
      </c>
      <c r="Y137" s="29">
        <v>7.6388888888888895E-2</v>
      </c>
      <c r="Z137" s="29">
        <v>0.11439114391143912</v>
      </c>
      <c r="AA137" s="29">
        <v>7.792207792207792E-2</v>
      </c>
      <c r="AB137" s="61">
        <v>0.1111111111111111</v>
      </c>
      <c r="AC137" s="61">
        <f>GLOBAL!AI180</f>
        <v>0.11583011583011583</v>
      </c>
      <c r="AD137" s="29" t="s">
        <v>46</v>
      </c>
      <c r="AE137" s="29" t="s">
        <v>46</v>
      </c>
      <c r="AF137" s="29" t="s">
        <v>46</v>
      </c>
      <c r="AG137" s="29">
        <v>0.92361111111111116</v>
      </c>
      <c r="AH137" s="29">
        <v>0.88560885608856088</v>
      </c>
      <c r="AI137" s="29">
        <v>0.92207792207792205</v>
      </c>
      <c r="AJ137" s="29">
        <v>0.88888888888888884</v>
      </c>
      <c r="AK137" s="29">
        <f>GLOBAL!AJ180</f>
        <v>0.88416988416988418</v>
      </c>
      <c r="AL137" s="30" t="s">
        <v>46</v>
      </c>
      <c r="AM137" s="30" t="s">
        <v>46</v>
      </c>
      <c r="AN137" s="48" t="s">
        <v>46</v>
      </c>
      <c r="AO137" s="32">
        <v>3.61</v>
      </c>
      <c r="AP137" s="32">
        <v>3.59</v>
      </c>
      <c r="AQ137" s="32">
        <v>4.1900000000000004</v>
      </c>
      <c r="AR137" s="32">
        <v>3.91</v>
      </c>
      <c r="AS137" s="32">
        <f>GLOBAL!AK180</f>
        <v>3.89</v>
      </c>
    </row>
    <row r="138" spans="1:45" s="37" customFormat="1" ht="19.5" customHeight="1" x14ac:dyDescent="0.25">
      <c r="A138" s="201" t="s">
        <v>89</v>
      </c>
      <c r="B138" s="202"/>
      <c r="C138" s="202"/>
      <c r="D138" s="202"/>
      <c r="E138" s="202"/>
      <c r="F138" s="202"/>
      <c r="G138" s="202"/>
      <c r="H138" s="202"/>
      <c r="I138" s="202"/>
      <c r="J138" s="202"/>
      <c r="K138" s="202"/>
      <c r="L138" s="202"/>
      <c r="M138" s="202"/>
      <c r="N138" s="202"/>
      <c r="O138" s="202"/>
      <c r="P138" s="202"/>
      <c r="Q138" s="202"/>
      <c r="R138" s="202"/>
      <c r="S138" s="202"/>
      <c r="T138" s="202"/>
      <c r="U138" s="202"/>
      <c r="V138" s="34">
        <v>0.10623229461756374</v>
      </c>
      <c r="W138" s="34">
        <v>5.5847568988173453E-2</v>
      </c>
      <c r="X138" s="73">
        <v>8.4165477888730383E-2</v>
      </c>
      <c r="Y138" s="73">
        <v>9.35E-2</v>
      </c>
      <c r="Z138" s="73">
        <v>9.9423631123919304E-2</v>
      </c>
      <c r="AA138" s="73">
        <v>0.10620052770448549</v>
      </c>
      <c r="AB138" s="73">
        <v>0.10961968680089486</v>
      </c>
      <c r="AC138" s="73">
        <f>GLOBAL!AI181</f>
        <v>0.10359712230215827</v>
      </c>
      <c r="AD138" s="34">
        <v>0.84490084985835689</v>
      </c>
      <c r="AE138" s="34">
        <v>0.94415243101182655</v>
      </c>
      <c r="AF138" s="34">
        <v>0.91583452211126959</v>
      </c>
      <c r="AG138" s="34">
        <v>0.90649999999999997</v>
      </c>
      <c r="AH138" s="34">
        <v>0.90057636887608072</v>
      </c>
      <c r="AI138" s="34">
        <v>0.89379947229551449</v>
      </c>
      <c r="AJ138" s="34">
        <v>0.89038031319910516</v>
      </c>
      <c r="AK138" s="34">
        <f>GLOBAL!AJ181</f>
        <v>0.89640287769784177</v>
      </c>
      <c r="AL138" s="35">
        <v>3.6158431096446551</v>
      </c>
      <c r="AM138" s="35">
        <v>3.9389457862269821</v>
      </c>
      <c r="AN138" s="44">
        <v>3.8622663784431328</v>
      </c>
      <c r="AO138" s="44">
        <v>3.84</v>
      </c>
      <c r="AP138" s="44">
        <f>AVERAGE(AP132,AP135:AP136)</f>
        <v>3.8700000000000006</v>
      </c>
      <c r="AQ138" s="44">
        <v>3.7266666666666666</v>
      </c>
      <c r="AR138" s="36">
        <v>4.0566666666666666</v>
      </c>
      <c r="AS138" s="190">
        <f>GLOBAL!AK181</f>
        <v>4.1433333333333335</v>
      </c>
    </row>
    <row r="139" spans="1:45" s="25" customFormat="1" ht="18.75" customHeight="1" x14ac:dyDescent="0.25">
      <c r="X139" s="74"/>
      <c r="Y139" s="74"/>
      <c r="Z139" s="74"/>
      <c r="AA139" s="74"/>
      <c r="AB139" s="74"/>
      <c r="AC139" s="74"/>
      <c r="AD139" s="74"/>
      <c r="AE139" s="74"/>
      <c r="AF139" s="74"/>
      <c r="AG139" s="74"/>
      <c r="AH139" s="74"/>
      <c r="AI139" s="74"/>
      <c r="AJ139" s="74"/>
      <c r="AK139" s="74"/>
      <c r="AL139" s="74"/>
      <c r="AM139" s="74"/>
      <c r="AN139" s="74"/>
      <c r="AO139" s="41"/>
      <c r="AP139" s="41"/>
    </row>
    <row r="140" spans="1:45" s="25" customFormat="1" ht="37.5" customHeight="1" x14ac:dyDescent="0.25">
      <c r="A140" s="24"/>
      <c r="B140" s="249" t="s">
        <v>90</v>
      </c>
      <c r="C140" s="249"/>
      <c r="D140" s="249"/>
      <c r="E140" s="249"/>
      <c r="F140" s="249"/>
      <c r="G140" s="249"/>
      <c r="H140" s="249"/>
      <c r="I140" s="249"/>
      <c r="J140" s="249"/>
      <c r="K140" s="249"/>
      <c r="L140" s="249"/>
      <c r="M140" s="249"/>
      <c r="N140" s="249"/>
      <c r="O140" s="249"/>
      <c r="P140" s="249"/>
      <c r="Q140" s="249"/>
      <c r="R140" s="249"/>
      <c r="S140" s="249"/>
      <c r="T140" s="249"/>
      <c r="U140" s="249"/>
      <c r="V140" s="250" t="s">
        <v>20</v>
      </c>
      <c r="W140" s="251"/>
      <c r="X140" s="251"/>
      <c r="Y140" s="251"/>
      <c r="Z140" s="251"/>
      <c r="AA140" s="251"/>
      <c r="AB140" s="251"/>
      <c r="AC140" s="252"/>
      <c r="AD140" s="253" t="s">
        <v>21</v>
      </c>
      <c r="AE140" s="254"/>
      <c r="AF140" s="254"/>
      <c r="AG140" s="254"/>
      <c r="AH140" s="254"/>
      <c r="AI140" s="254"/>
      <c r="AJ140" s="254"/>
      <c r="AK140" s="255"/>
      <c r="AL140" s="247" t="s">
        <v>22</v>
      </c>
      <c r="AM140" s="248"/>
      <c r="AN140" s="248"/>
      <c r="AO140" s="248"/>
      <c r="AP140" s="248"/>
      <c r="AQ140" s="248"/>
      <c r="AR140" s="248"/>
      <c r="AS140" s="248"/>
    </row>
    <row r="141" spans="1:45" s="25" customFormat="1" ht="18.75" customHeight="1" x14ac:dyDescent="0.25">
      <c r="A141" s="24"/>
      <c r="B141" s="204"/>
      <c r="C141" s="204"/>
      <c r="D141" s="204"/>
      <c r="E141" s="204"/>
      <c r="F141" s="204"/>
      <c r="G141" s="204"/>
      <c r="H141" s="204"/>
      <c r="I141" s="204"/>
      <c r="J141" s="204"/>
      <c r="K141" s="204"/>
      <c r="L141" s="204"/>
      <c r="M141" s="204"/>
      <c r="N141" s="204"/>
      <c r="O141" s="204"/>
      <c r="P141" s="204"/>
      <c r="Q141" s="204"/>
      <c r="R141" s="204"/>
      <c r="S141" s="204"/>
      <c r="T141" s="204"/>
      <c r="U141" s="204"/>
      <c r="V141" s="26">
        <v>2009</v>
      </c>
      <c r="W141" s="26">
        <v>2011</v>
      </c>
      <c r="X141" s="26">
        <v>2013</v>
      </c>
      <c r="Y141" s="26">
        <v>2015</v>
      </c>
      <c r="Z141" s="26">
        <v>2017</v>
      </c>
      <c r="AA141" s="26">
        <v>2019</v>
      </c>
      <c r="AB141" s="26">
        <v>2021</v>
      </c>
      <c r="AC141" s="26">
        <v>2023</v>
      </c>
      <c r="AD141" s="26">
        <v>2009</v>
      </c>
      <c r="AE141" s="26">
        <v>2011</v>
      </c>
      <c r="AF141" s="26">
        <v>2013</v>
      </c>
      <c r="AG141" s="26">
        <v>2015</v>
      </c>
      <c r="AH141" s="26">
        <v>2017</v>
      </c>
      <c r="AI141" s="26">
        <v>2019</v>
      </c>
      <c r="AJ141" s="26">
        <v>2021</v>
      </c>
      <c r="AK141" s="26">
        <v>2023</v>
      </c>
      <c r="AL141" s="27">
        <v>2009</v>
      </c>
      <c r="AM141" s="27">
        <v>2011</v>
      </c>
      <c r="AN141" s="27">
        <v>2013</v>
      </c>
      <c r="AO141" s="27">
        <v>2015</v>
      </c>
      <c r="AP141" s="27">
        <v>2017</v>
      </c>
      <c r="AQ141" s="27">
        <v>2019</v>
      </c>
      <c r="AR141" s="27">
        <v>2021</v>
      </c>
      <c r="AS141" s="27">
        <v>2023</v>
      </c>
    </row>
    <row r="142" spans="1:45" s="33" customFormat="1" ht="18.75" customHeight="1" x14ac:dyDescent="0.25">
      <c r="A142" s="28">
        <v>48</v>
      </c>
      <c r="B142" s="198" t="s">
        <v>91</v>
      </c>
      <c r="C142" s="199"/>
      <c r="D142" s="199"/>
      <c r="E142" s="199"/>
      <c r="F142" s="199"/>
      <c r="G142" s="199"/>
      <c r="H142" s="199"/>
      <c r="I142" s="199"/>
      <c r="J142" s="199"/>
      <c r="K142" s="199"/>
      <c r="L142" s="199"/>
      <c r="M142" s="199"/>
      <c r="N142" s="199"/>
      <c r="O142" s="199"/>
      <c r="P142" s="199"/>
      <c r="Q142" s="199"/>
      <c r="R142" s="199"/>
      <c r="S142" s="199"/>
      <c r="T142" s="199"/>
      <c r="U142" s="199"/>
      <c r="V142" s="29">
        <v>0.12747875354107649</v>
      </c>
      <c r="W142" s="29">
        <v>9.375E-2</v>
      </c>
      <c r="X142" s="29">
        <v>0.14828897338403041</v>
      </c>
      <c r="Y142" s="29">
        <v>0.14285714285714285</v>
      </c>
      <c r="Z142" s="29">
        <v>0.14354066985645933</v>
      </c>
      <c r="AA142" s="29">
        <v>0.16371681415929204</v>
      </c>
      <c r="AB142" s="29">
        <v>0.16412213740458015</v>
      </c>
      <c r="AC142" s="29">
        <f>GLOBAL!AI184</f>
        <v>0.18226600985221675</v>
      </c>
      <c r="AD142" s="29">
        <v>0.66855524079320117</v>
      </c>
      <c r="AE142" s="29">
        <v>0.90625</v>
      </c>
      <c r="AF142" s="29">
        <v>0.85171102661596954</v>
      </c>
      <c r="AG142" s="29">
        <v>0.8571428571428571</v>
      </c>
      <c r="AH142" s="29">
        <v>0.8564593301435407</v>
      </c>
      <c r="AI142" s="29">
        <v>0.83628318584070793</v>
      </c>
      <c r="AJ142" s="29">
        <v>0.83587786259541985</v>
      </c>
      <c r="AK142" s="29">
        <f>GLOBAL!AJ184</f>
        <v>0.81773399014778325</v>
      </c>
      <c r="AL142" s="30">
        <v>3.4128113879003563</v>
      </c>
      <c r="AM142" s="30">
        <v>3.6215277777777772</v>
      </c>
      <c r="AN142" s="75">
        <v>3.4980988593155895</v>
      </c>
      <c r="AO142" s="133">
        <v>3.53</v>
      </c>
      <c r="AP142" s="133">
        <v>3.39</v>
      </c>
      <c r="AQ142" s="133">
        <v>3.49</v>
      </c>
      <c r="AR142" s="133">
        <v>3.54</v>
      </c>
      <c r="AS142" s="133">
        <f>GLOBAL!AK184</f>
        <v>3.57</v>
      </c>
    </row>
    <row r="143" spans="1:45" s="33" customFormat="1" ht="18.75" customHeight="1" x14ac:dyDescent="0.25">
      <c r="A143" s="28">
        <v>49</v>
      </c>
      <c r="B143" s="198" t="s">
        <v>92</v>
      </c>
      <c r="C143" s="199"/>
      <c r="D143" s="199"/>
      <c r="E143" s="199"/>
      <c r="F143" s="199"/>
      <c r="G143" s="199"/>
      <c r="H143" s="199"/>
      <c r="I143" s="199"/>
      <c r="J143" s="199"/>
      <c r="K143" s="199"/>
      <c r="L143" s="199"/>
      <c r="M143" s="199"/>
      <c r="N143" s="199"/>
      <c r="O143" s="199"/>
      <c r="P143" s="199"/>
      <c r="Q143" s="199"/>
      <c r="R143" s="199"/>
      <c r="S143" s="199"/>
      <c r="T143" s="199"/>
      <c r="U143" s="199"/>
      <c r="V143" s="29">
        <v>0.1359773371104816</v>
      </c>
      <c r="W143" s="29">
        <v>9.4736842105263161E-2</v>
      </c>
      <c r="X143" s="29">
        <v>0.14716981132075471</v>
      </c>
      <c r="Y143" s="29">
        <v>0.16371681415929204</v>
      </c>
      <c r="Z143" s="29">
        <v>0.15311004784688995</v>
      </c>
      <c r="AA143" s="29">
        <v>0.15315315315315314</v>
      </c>
      <c r="AB143" s="29">
        <v>0.14615384615384616</v>
      </c>
      <c r="AC143" s="29">
        <f>GLOBAL!AI185</f>
        <v>0.17156862745098039</v>
      </c>
      <c r="AD143" s="29">
        <v>0.65155807365439089</v>
      </c>
      <c r="AE143" s="29">
        <v>0.90526315789473688</v>
      </c>
      <c r="AF143" s="29">
        <v>0.85283018867924532</v>
      </c>
      <c r="AG143" s="29">
        <v>0.83628318584070793</v>
      </c>
      <c r="AH143" s="29">
        <v>0.84688995215311003</v>
      </c>
      <c r="AI143" s="29">
        <v>0.84684684684684686</v>
      </c>
      <c r="AJ143" s="29">
        <v>0.85384615384615381</v>
      </c>
      <c r="AK143" s="29">
        <f>GLOBAL!AJ185</f>
        <v>0.82843137254901966</v>
      </c>
      <c r="AL143" s="30">
        <v>3.3920863309352502</v>
      </c>
      <c r="AM143" s="30">
        <v>3.6631578947368424</v>
      </c>
      <c r="AN143" s="75">
        <v>3.5471698113207553</v>
      </c>
      <c r="AO143" s="133">
        <v>3.57</v>
      </c>
      <c r="AP143" s="133">
        <v>3.54</v>
      </c>
      <c r="AQ143" s="133">
        <v>3.57</v>
      </c>
      <c r="AR143" s="133">
        <v>3.65</v>
      </c>
      <c r="AS143" s="133">
        <f>GLOBAL!AK185</f>
        <v>3.65</v>
      </c>
    </row>
    <row r="144" spans="1:45" s="33" customFormat="1" ht="18.75" customHeight="1" x14ac:dyDescent="0.25">
      <c r="A144" s="28">
        <v>50</v>
      </c>
      <c r="B144" s="198" t="s">
        <v>93</v>
      </c>
      <c r="C144" s="199"/>
      <c r="D144" s="199"/>
      <c r="E144" s="199"/>
      <c r="F144" s="199"/>
      <c r="G144" s="199"/>
      <c r="H144" s="199"/>
      <c r="I144" s="199"/>
      <c r="J144" s="199"/>
      <c r="K144" s="199"/>
      <c r="L144" s="199"/>
      <c r="M144" s="199"/>
      <c r="N144" s="199"/>
      <c r="O144" s="199"/>
      <c r="P144" s="199"/>
      <c r="Q144" s="199"/>
      <c r="R144" s="199"/>
      <c r="S144" s="199"/>
      <c r="T144" s="199"/>
      <c r="U144" s="199"/>
      <c r="V144" s="29">
        <v>0.15580736543909349</v>
      </c>
      <c r="W144" s="29">
        <v>0.12413793103448276</v>
      </c>
      <c r="X144" s="29">
        <v>0.19548872180451127</v>
      </c>
      <c r="Y144" s="29">
        <v>0.17105263157894737</v>
      </c>
      <c r="Z144" s="29">
        <v>0.20952380952380953</v>
      </c>
      <c r="AA144" s="29">
        <v>0.18454935622317598</v>
      </c>
      <c r="AB144" s="29">
        <v>0.18819188191881919</v>
      </c>
      <c r="AC144" s="29">
        <f>GLOBAL!AI186</f>
        <v>0.18139534883720931</v>
      </c>
      <c r="AD144" s="29">
        <v>0.62889518413597734</v>
      </c>
      <c r="AE144" s="29">
        <v>0.87586206896551722</v>
      </c>
      <c r="AF144" s="29">
        <v>0.80451127819548873</v>
      </c>
      <c r="AG144" s="29">
        <v>0.82894736842105265</v>
      </c>
      <c r="AH144" s="29">
        <v>0.79047619047619044</v>
      </c>
      <c r="AI144" s="29">
        <v>0.81545064377682408</v>
      </c>
      <c r="AJ144" s="29">
        <v>0.81180811808118081</v>
      </c>
      <c r="AK144" s="29">
        <f>GLOBAL!AJ186</f>
        <v>0.81860465116279069</v>
      </c>
      <c r="AL144" s="30">
        <v>3.3393501805054142</v>
      </c>
      <c r="AM144" s="30">
        <v>3.5620689655172408</v>
      </c>
      <c r="AN144" s="75">
        <v>3.447368421052631</v>
      </c>
      <c r="AO144" s="133">
        <v>3.42</v>
      </c>
      <c r="AP144" s="133">
        <v>3.31</v>
      </c>
      <c r="AQ144" s="133">
        <v>3.45</v>
      </c>
      <c r="AR144" s="133">
        <v>3.58</v>
      </c>
      <c r="AS144" s="133">
        <f>GLOBAL!AK186</f>
        <v>3.55</v>
      </c>
    </row>
    <row r="145" spans="1:45" s="33" customFormat="1" ht="18.75" customHeight="1" x14ac:dyDescent="0.25">
      <c r="A145" s="28">
        <v>51</v>
      </c>
      <c r="B145" s="198" t="s">
        <v>94</v>
      </c>
      <c r="C145" s="199"/>
      <c r="D145" s="199"/>
      <c r="E145" s="199"/>
      <c r="F145" s="199"/>
      <c r="G145" s="199"/>
      <c r="H145" s="199"/>
      <c r="I145" s="199"/>
      <c r="J145" s="199"/>
      <c r="K145" s="199"/>
      <c r="L145" s="199"/>
      <c r="M145" s="199"/>
      <c r="N145" s="199"/>
      <c r="O145" s="199"/>
      <c r="P145" s="199"/>
      <c r="Q145" s="199"/>
      <c r="R145" s="199"/>
      <c r="S145" s="199"/>
      <c r="T145" s="199"/>
      <c r="U145" s="199"/>
      <c r="V145" s="29">
        <v>0.12464589235127478</v>
      </c>
      <c r="W145" s="29">
        <v>9.3425605536332182E-2</v>
      </c>
      <c r="X145" s="29">
        <v>0.15298507462686567</v>
      </c>
      <c r="Y145" s="29">
        <v>0.15720524017467249</v>
      </c>
      <c r="Z145" s="29">
        <v>0.14953271028037382</v>
      </c>
      <c r="AA145" s="29">
        <v>0.15450643776824036</v>
      </c>
      <c r="AB145" s="29">
        <v>0.17582417582417584</v>
      </c>
      <c r="AC145" s="29">
        <f>GLOBAL!AI187</f>
        <v>0.16129032258064516</v>
      </c>
      <c r="AD145" s="29">
        <v>0.66572237960339942</v>
      </c>
      <c r="AE145" s="29">
        <v>0.90657439446366783</v>
      </c>
      <c r="AF145" s="29">
        <v>0.84701492537313428</v>
      </c>
      <c r="AG145" s="29">
        <v>0.84279475982532748</v>
      </c>
      <c r="AH145" s="29">
        <v>0.85046728971962615</v>
      </c>
      <c r="AI145" s="29">
        <v>0.84549356223175964</v>
      </c>
      <c r="AJ145" s="29">
        <v>0.82417582417582413</v>
      </c>
      <c r="AK145" s="29">
        <f>GLOBAL!AJ187</f>
        <v>0.83870967741935487</v>
      </c>
      <c r="AL145" s="30">
        <v>3.5483870967741913</v>
      </c>
      <c r="AM145" s="30">
        <v>3.6989619377162648</v>
      </c>
      <c r="AN145" s="75">
        <v>3.5708955223880583</v>
      </c>
      <c r="AO145" s="133">
        <v>3.56</v>
      </c>
      <c r="AP145" s="133">
        <v>3.56</v>
      </c>
      <c r="AQ145" s="133">
        <v>3.64</v>
      </c>
      <c r="AR145" s="133">
        <v>3.68</v>
      </c>
      <c r="AS145" s="133">
        <f>GLOBAL!AK187</f>
        <v>3.74</v>
      </c>
    </row>
    <row r="146" spans="1:45" s="33" customFormat="1" ht="18.75" customHeight="1" x14ac:dyDescent="0.25">
      <c r="A146" s="28">
        <v>52</v>
      </c>
      <c r="B146" s="198" t="s">
        <v>95</v>
      </c>
      <c r="C146" s="199"/>
      <c r="D146" s="199"/>
      <c r="E146" s="199"/>
      <c r="F146" s="199"/>
      <c r="G146" s="199"/>
      <c r="H146" s="199"/>
      <c r="I146" s="199"/>
      <c r="J146" s="199"/>
      <c r="K146" s="199"/>
      <c r="L146" s="199"/>
      <c r="M146" s="199"/>
      <c r="N146" s="199"/>
      <c r="O146" s="199"/>
      <c r="P146" s="199"/>
      <c r="Q146" s="199"/>
      <c r="R146" s="199"/>
      <c r="S146" s="199"/>
      <c r="T146" s="199"/>
      <c r="U146" s="199"/>
      <c r="V146" s="29">
        <v>9.3484419263456089E-2</v>
      </c>
      <c r="W146" s="29">
        <v>9.0592334494773524E-2</v>
      </c>
      <c r="X146" s="29">
        <v>0.12830188679245283</v>
      </c>
      <c r="Y146" s="29">
        <v>0.13596491228070176</v>
      </c>
      <c r="Z146" s="29">
        <v>0.12857142857142856</v>
      </c>
      <c r="AA146" s="29">
        <v>0.13247863247863248</v>
      </c>
      <c r="AB146" s="29">
        <v>0.14760147601476015</v>
      </c>
      <c r="AC146" s="29">
        <f>GLOBAL!AI188</f>
        <v>0.15887850467289719</v>
      </c>
      <c r="AD146" s="29">
        <v>0.68555240793201133</v>
      </c>
      <c r="AE146" s="29">
        <v>0.90940766550522645</v>
      </c>
      <c r="AF146" s="29">
        <v>0.8716981132075472</v>
      </c>
      <c r="AG146" s="29">
        <v>0.86403508771929827</v>
      </c>
      <c r="AH146" s="29">
        <v>0.87142857142857144</v>
      </c>
      <c r="AI146" s="29">
        <v>0.86752136752136755</v>
      </c>
      <c r="AJ146" s="29">
        <v>0.85239852398523985</v>
      </c>
      <c r="AK146" s="29">
        <f>GLOBAL!AJ188</f>
        <v>0.84112149532710279</v>
      </c>
      <c r="AL146" s="30">
        <v>3.6181818181818177</v>
      </c>
      <c r="AM146" s="30">
        <v>3.7317073170731696</v>
      </c>
      <c r="AN146" s="75">
        <v>3.6113207547169806</v>
      </c>
      <c r="AO146" s="133">
        <v>3.6</v>
      </c>
      <c r="AP146" s="133">
        <v>3.6</v>
      </c>
      <c r="AQ146" s="133">
        <v>3.67</v>
      </c>
      <c r="AR146" s="133">
        <v>3.79</v>
      </c>
      <c r="AS146" s="133">
        <f>GLOBAL!AK188</f>
        <v>3.74</v>
      </c>
    </row>
    <row r="147" spans="1:45" s="33" customFormat="1" ht="18.75" x14ac:dyDescent="0.25">
      <c r="A147" s="28">
        <v>53</v>
      </c>
      <c r="B147" s="198" t="s">
        <v>96</v>
      </c>
      <c r="C147" s="199"/>
      <c r="D147" s="199"/>
      <c r="E147" s="199"/>
      <c r="F147" s="199"/>
      <c r="G147" s="199"/>
      <c r="H147" s="199"/>
      <c r="I147" s="199"/>
      <c r="J147" s="199"/>
      <c r="K147" s="199"/>
      <c r="L147" s="199"/>
      <c r="M147" s="199"/>
      <c r="N147" s="199"/>
      <c r="O147" s="199"/>
      <c r="P147" s="199"/>
      <c r="Q147" s="199"/>
      <c r="R147" s="199"/>
      <c r="S147" s="199"/>
      <c r="T147" s="199"/>
      <c r="U147" s="199"/>
      <c r="V147" s="29">
        <v>0.1501416430594901</v>
      </c>
      <c r="W147" s="29">
        <v>0.1206896551724138</v>
      </c>
      <c r="X147" s="29">
        <v>0.17910447761194029</v>
      </c>
      <c r="Y147" s="29">
        <v>0.18061674008810572</v>
      </c>
      <c r="Z147" s="29">
        <v>0.13333333333333333</v>
      </c>
      <c r="AA147" s="29">
        <v>0.1630901287553648</v>
      </c>
      <c r="AB147" s="29">
        <v>0.19029850746268656</v>
      </c>
      <c r="AC147" s="29">
        <f>GLOBAL!AI189</f>
        <v>0.18095238095238095</v>
      </c>
      <c r="AD147" s="29">
        <v>0.64305949008498586</v>
      </c>
      <c r="AE147" s="29">
        <v>0.87931034482758619</v>
      </c>
      <c r="AF147" s="29">
        <v>0.82089552238805974</v>
      </c>
      <c r="AG147" s="29">
        <v>0.81938325991189431</v>
      </c>
      <c r="AH147" s="29">
        <v>0.8666666666666667</v>
      </c>
      <c r="AI147" s="29">
        <v>0.83690987124463523</v>
      </c>
      <c r="AJ147" s="29">
        <v>0.80970149253731338</v>
      </c>
      <c r="AK147" s="29">
        <f>GLOBAL!AJ189</f>
        <v>0.81904761904761902</v>
      </c>
      <c r="AL147" s="30">
        <v>3.4464285714285685</v>
      </c>
      <c r="AM147" s="30">
        <v>3.5827586206896544</v>
      </c>
      <c r="AN147" s="75">
        <v>3.4552238805970132</v>
      </c>
      <c r="AO147" s="133">
        <v>3.48</v>
      </c>
      <c r="AP147" s="133">
        <v>3.54</v>
      </c>
      <c r="AQ147" s="133">
        <v>3.52</v>
      </c>
      <c r="AR147" s="133">
        <v>3.63</v>
      </c>
      <c r="AS147" s="133">
        <f>GLOBAL!AK189</f>
        <v>3.6</v>
      </c>
    </row>
    <row r="148" spans="1:45" s="33" customFormat="1" ht="18.75" customHeight="1" x14ac:dyDescent="0.25">
      <c r="A148" s="28">
        <v>54</v>
      </c>
      <c r="B148" s="198" t="s">
        <v>97</v>
      </c>
      <c r="C148" s="199"/>
      <c r="D148" s="199"/>
      <c r="E148" s="199"/>
      <c r="F148" s="199"/>
      <c r="G148" s="199"/>
      <c r="H148" s="199"/>
      <c r="I148" s="199"/>
      <c r="J148" s="199"/>
      <c r="K148" s="199"/>
      <c r="L148" s="199"/>
      <c r="M148" s="199"/>
      <c r="N148" s="199"/>
      <c r="O148" s="199"/>
      <c r="P148" s="199"/>
      <c r="Q148" s="199"/>
      <c r="R148" s="199"/>
      <c r="S148" s="199"/>
      <c r="T148" s="199"/>
      <c r="U148" s="199"/>
      <c r="V148" s="29">
        <v>0.13031161473087818</v>
      </c>
      <c r="W148" s="29">
        <v>0.1368421052631579</v>
      </c>
      <c r="X148" s="29">
        <v>0.19245283018867926</v>
      </c>
      <c r="Y148" s="29">
        <v>0.20089285714285715</v>
      </c>
      <c r="Z148" s="29">
        <v>0.15789473684210525</v>
      </c>
      <c r="AA148" s="29">
        <v>0.17241379310344829</v>
      </c>
      <c r="AB148" s="29">
        <v>0.18148148148148149</v>
      </c>
      <c r="AC148" s="29">
        <f>GLOBAL!AI190</f>
        <v>0.17289719626168223</v>
      </c>
      <c r="AD148" s="29">
        <v>0.64872521246458925</v>
      </c>
      <c r="AE148" s="29">
        <v>0.86315789473684212</v>
      </c>
      <c r="AF148" s="29">
        <v>0.8075471698113208</v>
      </c>
      <c r="AG148" s="29">
        <v>0.7991071428571429</v>
      </c>
      <c r="AH148" s="29">
        <v>0.84210526315789469</v>
      </c>
      <c r="AI148" s="29">
        <v>0.82758620689655171</v>
      </c>
      <c r="AJ148" s="29">
        <v>0.81851851851851853</v>
      </c>
      <c r="AK148" s="29">
        <f>GLOBAL!AJ190</f>
        <v>0.82710280373831779</v>
      </c>
      <c r="AL148" s="30">
        <v>3.4690909090909097</v>
      </c>
      <c r="AM148" s="30">
        <v>3.5263157894736841</v>
      </c>
      <c r="AN148" s="75">
        <v>3.4264150943396241</v>
      </c>
      <c r="AO148" s="133">
        <v>3.48</v>
      </c>
      <c r="AP148" s="133">
        <v>3.44</v>
      </c>
      <c r="AQ148" s="133">
        <v>3.55</v>
      </c>
      <c r="AR148" s="133">
        <v>3.62</v>
      </c>
      <c r="AS148" s="133">
        <f>GLOBAL!AK190</f>
        <v>3.61</v>
      </c>
    </row>
    <row r="149" spans="1:45" s="33" customFormat="1" ht="18.75" customHeight="1" x14ac:dyDescent="0.25">
      <c r="A149" s="28">
        <v>55</v>
      </c>
      <c r="B149" s="198" t="s">
        <v>98</v>
      </c>
      <c r="C149" s="199"/>
      <c r="D149" s="199"/>
      <c r="E149" s="199"/>
      <c r="F149" s="199"/>
      <c r="G149" s="199"/>
      <c r="H149" s="199"/>
      <c r="I149" s="199"/>
      <c r="J149" s="199"/>
      <c r="K149" s="199"/>
      <c r="L149" s="199"/>
      <c r="M149" s="199"/>
      <c r="N149" s="199"/>
      <c r="O149" s="199"/>
      <c r="P149" s="199"/>
      <c r="Q149" s="199"/>
      <c r="R149" s="199"/>
      <c r="S149" s="199"/>
      <c r="T149" s="199"/>
      <c r="U149" s="199"/>
      <c r="V149" s="29">
        <v>0.13881019830028329</v>
      </c>
      <c r="W149" s="29">
        <v>0.15140845070422534</v>
      </c>
      <c r="X149" s="29">
        <v>0.18320610687022901</v>
      </c>
      <c r="Y149" s="29">
        <v>0.18303571428571427</v>
      </c>
      <c r="Z149" s="29">
        <v>0.17703349282296652</v>
      </c>
      <c r="AA149" s="29">
        <v>0.16521739130434782</v>
      </c>
      <c r="AB149" s="29">
        <v>0.19924812030075187</v>
      </c>
      <c r="AC149" s="29">
        <f>GLOBAL!AI191</f>
        <v>0.18867924528301888</v>
      </c>
      <c r="AD149" s="29">
        <v>0.64305949008498586</v>
      </c>
      <c r="AE149" s="29">
        <v>0.84859154929577463</v>
      </c>
      <c r="AF149" s="29">
        <v>0.81679389312977102</v>
      </c>
      <c r="AG149" s="29">
        <v>0.8169642857142857</v>
      </c>
      <c r="AH149" s="29">
        <v>0.82296650717703346</v>
      </c>
      <c r="AI149" s="29">
        <v>0.83478260869565213</v>
      </c>
      <c r="AJ149" s="29">
        <v>0.8007518796992481</v>
      </c>
      <c r="AK149" s="29">
        <f>GLOBAL!AJ191</f>
        <v>0.81132075471698117</v>
      </c>
      <c r="AL149" s="30">
        <v>3.3297101449275357</v>
      </c>
      <c r="AM149" s="30">
        <v>3.4823943661971826</v>
      </c>
      <c r="AN149" s="75">
        <v>3.4351145038167954</v>
      </c>
      <c r="AO149" s="133">
        <v>3.4</v>
      </c>
      <c r="AP149" s="133">
        <v>3.34</v>
      </c>
      <c r="AQ149" s="133">
        <v>3.5</v>
      </c>
      <c r="AR149" s="133">
        <v>3.57</v>
      </c>
      <c r="AS149" s="133">
        <f>GLOBAL!AK191</f>
        <v>3.57</v>
      </c>
    </row>
    <row r="150" spans="1:45" s="33" customFormat="1" ht="18.75" customHeight="1" x14ac:dyDescent="0.25">
      <c r="A150" s="28">
        <v>56</v>
      </c>
      <c r="B150" s="198" t="s">
        <v>99</v>
      </c>
      <c r="C150" s="199"/>
      <c r="D150" s="199"/>
      <c r="E150" s="199"/>
      <c r="F150" s="199"/>
      <c r="G150" s="199"/>
      <c r="H150" s="199"/>
      <c r="I150" s="199"/>
      <c r="J150" s="199"/>
      <c r="K150" s="199"/>
      <c r="L150" s="199"/>
      <c r="M150" s="199"/>
      <c r="N150" s="199"/>
      <c r="O150" s="199"/>
      <c r="P150" s="199"/>
      <c r="Q150" s="199"/>
      <c r="R150" s="199"/>
      <c r="S150" s="199"/>
      <c r="T150" s="199"/>
      <c r="U150" s="199"/>
      <c r="V150" s="29">
        <v>0.15297450424929179</v>
      </c>
      <c r="W150" s="29">
        <v>0.12237762237762238</v>
      </c>
      <c r="X150" s="29">
        <v>0.16858237547892721</v>
      </c>
      <c r="Y150" s="29">
        <v>0.1981981981981982</v>
      </c>
      <c r="Z150" s="29">
        <v>0.14354066985645933</v>
      </c>
      <c r="AA150" s="29">
        <v>0.15517241379310345</v>
      </c>
      <c r="AB150" s="29">
        <v>0.17843866171003717</v>
      </c>
      <c r="AC150" s="29">
        <f>GLOBAL!AI192</f>
        <v>0.17757009345794392</v>
      </c>
      <c r="AD150" s="29">
        <v>0.60906515580736542</v>
      </c>
      <c r="AE150" s="29">
        <v>0.8776223776223776</v>
      </c>
      <c r="AF150" s="29">
        <v>0.83141762452107282</v>
      </c>
      <c r="AG150" s="29">
        <v>0.80180180180180183</v>
      </c>
      <c r="AH150" s="29">
        <v>0.8564593301435407</v>
      </c>
      <c r="AI150" s="29">
        <v>0.84482758620689657</v>
      </c>
      <c r="AJ150" s="29">
        <v>0.82156133828996281</v>
      </c>
      <c r="AK150" s="29">
        <f>GLOBAL!AJ192</f>
        <v>0.82242990654205606</v>
      </c>
      <c r="AL150" s="30">
        <v>3.3197026022304819</v>
      </c>
      <c r="AM150" s="30">
        <v>3.5594405594405596</v>
      </c>
      <c r="AN150" s="75">
        <v>3.4099616858237525</v>
      </c>
      <c r="AO150" s="133">
        <v>3.4</v>
      </c>
      <c r="AP150" s="133">
        <v>3.49</v>
      </c>
      <c r="AQ150" s="133">
        <v>3.57</v>
      </c>
      <c r="AR150" s="133">
        <v>3.54</v>
      </c>
      <c r="AS150" s="133">
        <f>GLOBAL!AK192</f>
        <v>3.58</v>
      </c>
    </row>
    <row r="151" spans="1:45" s="33" customFormat="1" ht="18.75" customHeight="1" x14ac:dyDescent="0.25">
      <c r="A151" s="76">
        <v>57</v>
      </c>
      <c r="B151" s="198" t="s">
        <v>100</v>
      </c>
      <c r="C151" s="199"/>
      <c r="D151" s="199"/>
      <c r="E151" s="199"/>
      <c r="F151" s="199"/>
      <c r="G151" s="199"/>
      <c r="H151" s="199"/>
      <c r="I151" s="199"/>
      <c r="J151" s="199"/>
      <c r="K151" s="199"/>
      <c r="L151" s="199"/>
      <c r="M151" s="199"/>
      <c r="N151" s="199"/>
      <c r="O151" s="199"/>
      <c r="P151" s="199"/>
      <c r="Q151" s="199"/>
      <c r="R151" s="199"/>
      <c r="S151" s="199"/>
      <c r="T151" s="199"/>
      <c r="U151" s="199"/>
      <c r="V151" s="29">
        <v>0.20396600566572237</v>
      </c>
      <c r="W151" s="29">
        <v>0.19014084507042253</v>
      </c>
      <c r="X151" s="29">
        <v>0.22761194029850745</v>
      </c>
      <c r="Y151" s="29">
        <v>0.18502202643171806</v>
      </c>
      <c r="Z151" s="29">
        <v>0.19523809523809524</v>
      </c>
      <c r="AA151" s="29">
        <v>0.21645021645021645</v>
      </c>
      <c r="AB151" s="29">
        <v>0.21933085501858737</v>
      </c>
      <c r="AC151" s="29">
        <f>GLOBAL!AI193</f>
        <v>0.21226415094339623</v>
      </c>
      <c r="AD151" s="29">
        <v>0.55807365439093481</v>
      </c>
      <c r="AE151" s="29">
        <v>0.8098591549295775</v>
      </c>
      <c r="AF151" s="29">
        <v>0.77238805970149249</v>
      </c>
      <c r="AG151" s="29">
        <v>0.81497797356828194</v>
      </c>
      <c r="AH151" s="29">
        <v>0.80476190476190479</v>
      </c>
      <c r="AI151" s="29">
        <v>0.78354978354978355</v>
      </c>
      <c r="AJ151" s="29">
        <v>0.7806691449814126</v>
      </c>
      <c r="AK151" s="29">
        <f>GLOBAL!AJ193</f>
        <v>0.78773584905660377</v>
      </c>
      <c r="AL151" s="30">
        <v>3.2044609665427513</v>
      </c>
      <c r="AM151" s="30">
        <v>3.3802816901408455</v>
      </c>
      <c r="AN151" s="75">
        <v>3.3097014925373127</v>
      </c>
      <c r="AO151" s="133">
        <v>3.45</v>
      </c>
      <c r="AP151" s="133">
        <v>3.35</v>
      </c>
      <c r="AQ151" s="133">
        <v>3.45</v>
      </c>
      <c r="AR151" s="133">
        <v>3.54</v>
      </c>
      <c r="AS151" s="133">
        <f>GLOBAL!AK193</f>
        <v>3.47</v>
      </c>
    </row>
    <row r="152" spans="1:45" s="33" customFormat="1" ht="18.75" customHeight="1" x14ac:dyDescent="0.25">
      <c r="A152" s="28">
        <v>58</v>
      </c>
      <c r="B152" s="198" t="s">
        <v>101</v>
      </c>
      <c r="C152" s="199"/>
      <c r="D152" s="199"/>
      <c r="E152" s="199"/>
      <c r="F152" s="199"/>
      <c r="G152" s="199"/>
      <c r="H152" s="199"/>
      <c r="I152" s="199"/>
      <c r="J152" s="199"/>
      <c r="K152" s="199"/>
      <c r="L152" s="199"/>
      <c r="M152" s="199"/>
      <c r="N152" s="199"/>
      <c r="O152" s="199"/>
      <c r="P152" s="199"/>
      <c r="Q152" s="199"/>
      <c r="R152" s="199"/>
      <c r="S152" s="199"/>
      <c r="T152" s="199"/>
      <c r="U152" s="199"/>
      <c r="V152" s="29">
        <v>0.17280453257790368</v>
      </c>
      <c r="W152" s="29">
        <v>0.15053763440860216</v>
      </c>
      <c r="X152" s="29">
        <v>0.19379844961240311</v>
      </c>
      <c r="Y152" s="29">
        <v>0.18636363636363637</v>
      </c>
      <c r="Z152" s="29">
        <v>0.1941747572815534</v>
      </c>
      <c r="AA152" s="29">
        <v>0.19545454545454546</v>
      </c>
      <c r="AB152" s="29">
        <v>0.19379844961240311</v>
      </c>
      <c r="AC152" s="29">
        <f>GLOBAL!AI194</f>
        <v>0.15270935960591134</v>
      </c>
      <c r="AD152" s="29">
        <v>0.57790368271954673</v>
      </c>
      <c r="AE152" s="29">
        <v>0.84946236559139787</v>
      </c>
      <c r="AF152" s="29">
        <v>0.80620155038759689</v>
      </c>
      <c r="AG152" s="29">
        <v>0.8136363636363636</v>
      </c>
      <c r="AH152" s="29">
        <v>0.80582524271844658</v>
      </c>
      <c r="AI152" s="29">
        <v>0.80454545454545456</v>
      </c>
      <c r="AJ152" s="29">
        <v>0.80620155038759689</v>
      </c>
      <c r="AK152" s="29">
        <f>GLOBAL!AJ194</f>
        <v>0.84729064039408863</v>
      </c>
      <c r="AL152" s="30">
        <v>3.2867924528301899</v>
      </c>
      <c r="AM152" s="30">
        <v>3.4946236559139785</v>
      </c>
      <c r="AN152" s="75">
        <v>3.3527131782945725</v>
      </c>
      <c r="AO152" s="133">
        <v>3.42</v>
      </c>
      <c r="AP152" s="133">
        <v>3.38</v>
      </c>
      <c r="AQ152" s="133">
        <v>3.48</v>
      </c>
      <c r="AR152" s="133">
        <v>3.6</v>
      </c>
      <c r="AS152" s="133">
        <f>GLOBAL!AK194</f>
        <v>3.67</v>
      </c>
    </row>
    <row r="153" spans="1:45" s="37" customFormat="1" ht="19.5" customHeight="1" x14ac:dyDescent="0.3">
      <c r="A153" s="201" t="s">
        <v>102</v>
      </c>
      <c r="B153" s="202"/>
      <c r="C153" s="202"/>
      <c r="D153" s="202"/>
      <c r="E153" s="202"/>
      <c r="F153" s="202"/>
      <c r="G153" s="202"/>
      <c r="H153" s="202"/>
      <c r="I153" s="202"/>
      <c r="J153" s="202"/>
      <c r="K153" s="202"/>
      <c r="L153" s="202"/>
      <c r="M153" s="202"/>
      <c r="N153" s="202"/>
      <c r="O153" s="202"/>
      <c r="P153" s="202"/>
      <c r="Q153" s="202"/>
      <c r="R153" s="202"/>
      <c r="S153" s="202"/>
      <c r="T153" s="202"/>
      <c r="U153" s="203"/>
      <c r="V153" s="77">
        <v>0.14376770538243627</v>
      </c>
      <c r="W153" s="77">
        <v>0.12424531299650461</v>
      </c>
      <c r="X153" s="34">
        <v>0.17428669645926434</v>
      </c>
      <c r="Y153" s="34">
        <v>0.17305365066559097</v>
      </c>
      <c r="Z153" s="34">
        <v>0.16225596529284164</v>
      </c>
      <c r="AA153" s="34">
        <v>0.16864608076009502</v>
      </c>
      <c r="AB153" s="34">
        <v>0.1804562478719782</v>
      </c>
      <c r="AC153" s="34">
        <f>GLOBAL!AI195</f>
        <v>0.17644521138912855</v>
      </c>
      <c r="AD153" s="34">
        <v>0.63574126534466469</v>
      </c>
      <c r="AE153" s="34">
        <v>0.87575468700349535</v>
      </c>
      <c r="AF153" s="34">
        <v>0.82571330354073569</v>
      </c>
      <c r="AG153" s="34">
        <v>0.82694634933440903</v>
      </c>
      <c r="AH153" s="34">
        <v>0.8377440347071583</v>
      </c>
      <c r="AI153" s="34">
        <v>0.83135391923990498</v>
      </c>
      <c r="AJ153" s="34">
        <v>0.81954375212802177</v>
      </c>
      <c r="AK153" s="34">
        <f>GLOBAL!AJ195</f>
        <v>0.82355478861087139</v>
      </c>
      <c r="AL153" s="35">
        <v>3.3941926511554552</v>
      </c>
      <c r="AM153" s="35">
        <v>3.5730216886070183</v>
      </c>
      <c r="AN153" s="44">
        <v>3.4603621094730075</v>
      </c>
      <c r="AO153" s="44">
        <f>AVERAGE(AO142:AO152)</f>
        <v>3.4827272727272729</v>
      </c>
      <c r="AP153" s="44">
        <f>AVERAGE(AP142:AP152)</f>
        <v>3.4490909090909097</v>
      </c>
      <c r="AQ153" s="44">
        <v>3.5354545454545456</v>
      </c>
      <c r="AR153" s="36">
        <v>3.6127272727272728</v>
      </c>
      <c r="AS153" s="192">
        <f>GLOBAL!AK195</f>
        <v>3.6136363636363638</v>
      </c>
    </row>
    <row r="154" spans="1:45" s="25" customFormat="1" ht="18.75" customHeight="1" x14ac:dyDescent="0.25">
      <c r="X154" s="74"/>
      <c r="Y154" s="74"/>
      <c r="Z154" s="74"/>
      <c r="AA154" s="74"/>
      <c r="AB154" s="74"/>
      <c r="AC154" s="74"/>
      <c r="AD154" s="74"/>
      <c r="AE154" s="74"/>
      <c r="AF154" s="74"/>
      <c r="AG154" s="74"/>
      <c r="AH154" s="74"/>
      <c r="AI154" s="74"/>
      <c r="AJ154" s="74"/>
      <c r="AK154" s="74"/>
      <c r="AL154" s="74"/>
      <c r="AM154" s="74"/>
      <c r="AN154" s="74"/>
      <c r="AO154" s="41"/>
      <c r="AP154" s="41"/>
    </row>
    <row r="155" spans="1:45" s="25" customFormat="1" ht="15" customHeight="1" x14ac:dyDescent="0.25">
      <c r="X155" s="74"/>
      <c r="Y155" s="74"/>
      <c r="Z155" s="74"/>
      <c r="AA155" s="74"/>
      <c r="AB155" s="74"/>
      <c r="AC155" s="74"/>
      <c r="AD155" s="74"/>
      <c r="AE155" s="74"/>
      <c r="AF155" s="74"/>
      <c r="AG155" s="74"/>
      <c r="AH155" s="74"/>
      <c r="AI155" s="74"/>
      <c r="AJ155" s="74"/>
      <c r="AK155" s="74"/>
      <c r="AL155" s="74"/>
      <c r="AM155" s="74"/>
      <c r="AN155" s="74"/>
      <c r="AO155" s="41"/>
      <c r="AP155" s="41"/>
    </row>
    <row r="156" spans="1:45" s="25" customFormat="1" ht="36" customHeight="1" x14ac:dyDescent="0.25">
      <c r="B156" s="257" t="s">
        <v>103</v>
      </c>
      <c r="C156" s="257"/>
      <c r="D156" s="257"/>
      <c r="E156" s="257"/>
      <c r="F156" s="257"/>
      <c r="G156" s="257"/>
      <c r="H156" s="257"/>
      <c r="I156" s="257"/>
      <c r="J156" s="257"/>
      <c r="K156" s="257"/>
      <c r="L156" s="257"/>
      <c r="M156" s="257"/>
      <c r="N156" s="257"/>
      <c r="O156" s="257"/>
      <c r="P156" s="257"/>
      <c r="Q156" s="257"/>
      <c r="R156" s="257"/>
      <c r="S156" s="257"/>
      <c r="T156" s="257"/>
      <c r="U156" s="258"/>
      <c r="V156" s="250" t="s">
        <v>20</v>
      </c>
      <c r="W156" s="251"/>
      <c r="X156" s="251"/>
      <c r="Y156" s="251"/>
      <c r="Z156" s="251"/>
      <c r="AA156" s="251"/>
      <c r="AB156" s="251"/>
      <c r="AC156" s="252"/>
      <c r="AD156" s="253" t="s">
        <v>21</v>
      </c>
      <c r="AE156" s="254"/>
      <c r="AF156" s="254"/>
      <c r="AG156" s="254"/>
      <c r="AH156" s="254"/>
      <c r="AI156" s="254"/>
      <c r="AJ156" s="254"/>
      <c r="AK156" s="255"/>
      <c r="AL156" s="247" t="s">
        <v>22</v>
      </c>
      <c r="AM156" s="248"/>
      <c r="AN156" s="248"/>
      <c r="AO156" s="248"/>
      <c r="AP156" s="248"/>
      <c r="AQ156" s="248"/>
      <c r="AR156" s="248"/>
      <c r="AS156" s="248"/>
    </row>
    <row r="157" spans="1:45" s="25" customFormat="1" ht="18.75" customHeight="1" x14ac:dyDescent="0.25">
      <c r="A157" s="24"/>
      <c r="B157" s="259"/>
      <c r="C157" s="259"/>
      <c r="D157" s="259"/>
      <c r="E157" s="259"/>
      <c r="F157" s="259"/>
      <c r="G157" s="259"/>
      <c r="H157" s="259"/>
      <c r="I157" s="259"/>
      <c r="J157" s="259"/>
      <c r="K157" s="259"/>
      <c r="L157" s="259"/>
      <c r="M157" s="259"/>
      <c r="N157" s="259"/>
      <c r="O157" s="259"/>
      <c r="P157" s="259"/>
      <c r="Q157" s="259"/>
      <c r="R157" s="259"/>
      <c r="S157" s="259"/>
      <c r="T157" s="259"/>
      <c r="U157" s="260"/>
      <c r="V157" s="26">
        <v>2009</v>
      </c>
      <c r="W157" s="26">
        <v>2011</v>
      </c>
      <c r="X157" s="26">
        <v>2013</v>
      </c>
      <c r="Y157" s="26">
        <v>2015</v>
      </c>
      <c r="Z157" s="26">
        <v>2017</v>
      </c>
      <c r="AA157" s="26">
        <v>2019</v>
      </c>
      <c r="AB157" s="26">
        <v>2021</v>
      </c>
      <c r="AC157" s="26">
        <v>2023</v>
      </c>
      <c r="AD157" s="26">
        <v>2009</v>
      </c>
      <c r="AE157" s="26">
        <v>2011</v>
      </c>
      <c r="AF157" s="26">
        <v>2013</v>
      </c>
      <c r="AG157" s="26">
        <v>2015</v>
      </c>
      <c r="AH157" s="26">
        <v>2017</v>
      </c>
      <c r="AI157" s="26">
        <v>2019</v>
      </c>
      <c r="AJ157" s="26">
        <v>2021</v>
      </c>
      <c r="AK157" s="26">
        <v>2023</v>
      </c>
      <c r="AL157" s="27">
        <v>2009</v>
      </c>
      <c r="AM157" s="27">
        <v>2011</v>
      </c>
      <c r="AN157" s="27">
        <v>2013</v>
      </c>
      <c r="AO157" s="27">
        <v>2015</v>
      </c>
      <c r="AP157" s="27">
        <v>2017</v>
      </c>
      <c r="AQ157" s="27">
        <v>2019</v>
      </c>
      <c r="AR157" s="27">
        <v>2021</v>
      </c>
      <c r="AS157" s="27">
        <v>2023</v>
      </c>
    </row>
    <row r="158" spans="1:45" s="25" customFormat="1" ht="18.75" customHeight="1" x14ac:dyDescent="0.25">
      <c r="A158" s="28">
        <v>59</v>
      </c>
      <c r="B158" s="198" t="s">
        <v>104</v>
      </c>
      <c r="C158" s="199"/>
      <c r="D158" s="199"/>
      <c r="E158" s="199"/>
      <c r="F158" s="199"/>
      <c r="G158" s="199"/>
      <c r="H158" s="199"/>
      <c r="I158" s="199"/>
      <c r="J158" s="199"/>
      <c r="K158" s="199"/>
      <c r="L158" s="199"/>
      <c r="M158" s="199"/>
      <c r="N158" s="199"/>
      <c r="O158" s="199"/>
      <c r="P158" s="199"/>
      <c r="Q158" s="199"/>
      <c r="R158" s="199"/>
      <c r="S158" s="199"/>
      <c r="T158" s="199"/>
      <c r="U158" s="199"/>
      <c r="V158" s="78"/>
      <c r="W158" s="79">
        <v>5.6338028169014086E-2</v>
      </c>
      <c r="X158" s="79">
        <v>6.3492063492063489E-2</v>
      </c>
      <c r="Y158" s="79">
        <v>0.1</v>
      </c>
      <c r="Z158" s="79">
        <v>0.15217391304347827</v>
      </c>
      <c r="AA158" s="79">
        <v>5.8823529411764705E-2</v>
      </c>
      <c r="AB158" s="79">
        <v>7.0175438596491224E-2</v>
      </c>
      <c r="AC158" s="79">
        <f>GLOBAL!AI198</f>
        <v>0.21052631578947367</v>
      </c>
      <c r="AD158" s="78"/>
      <c r="AE158" s="79">
        <v>0.94366197183098588</v>
      </c>
      <c r="AF158" s="79">
        <v>0.93650793650793651</v>
      </c>
      <c r="AG158" s="79">
        <v>0.9</v>
      </c>
      <c r="AH158" s="79">
        <v>0.84782608695652173</v>
      </c>
      <c r="AI158" s="79">
        <v>0.94117647058823528</v>
      </c>
      <c r="AJ158" s="79">
        <v>0.92982456140350878</v>
      </c>
      <c r="AK158" s="79">
        <f>GLOBAL!AJ198</f>
        <v>0.78947368421052633</v>
      </c>
      <c r="AL158" s="80"/>
      <c r="AM158" s="80">
        <v>3.9014084507042259</v>
      </c>
      <c r="AN158" s="80">
        <v>3.7936507936507944</v>
      </c>
      <c r="AO158" s="80">
        <v>3.8</v>
      </c>
      <c r="AP158" s="80">
        <v>3.63</v>
      </c>
      <c r="AQ158" s="80">
        <v>3.8</v>
      </c>
      <c r="AR158" s="80">
        <v>3.67</v>
      </c>
      <c r="AS158" s="80">
        <f>GLOBAL!AK198</f>
        <v>3.45</v>
      </c>
    </row>
    <row r="159" spans="1:45" s="25" customFormat="1" ht="18.75" customHeight="1" x14ac:dyDescent="0.25">
      <c r="A159" s="28">
        <v>60</v>
      </c>
      <c r="B159" s="198" t="s">
        <v>105</v>
      </c>
      <c r="C159" s="199"/>
      <c r="D159" s="199"/>
      <c r="E159" s="199"/>
      <c r="F159" s="199"/>
      <c r="G159" s="199"/>
      <c r="H159" s="199"/>
      <c r="I159" s="199"/>
      <c r="J159" s="199"/>
      <c r="K159" s="199"/>
      <c r="L159" s="199"/>
      <c r="M159" s="199"/>
      <c r="N159" s="199"/>
      <c r="O159" s="199"/>
      <c r="P159" s="199"/>
      <c r="Q159" s="199"/>
      <c r="R159" s="199"/>
      <c r="S159" s="199"/>
      <c r="T159" s="199"/>
      <c r="U159" s="199"/>
      <c r="V159" s="78"/>
      <c r="W159" s="79">
        <v>5.7142857142857141E-2</v>
      </c>
      <c r="X159" s="79">
        <v>6.5573770491803282E-2</v>
      </c>
      <c r="Y159" s="79">
        <v>0.14583333333333334</v>
      </c>
      <c r="Z159" s="79">
        <v>6.3829787234042548E-2</v>
      </c>
      <c r="AA159" s="79">
        <v>0.06</v>
      </c>
      <c r="AB159" s="79">
        <v>0.13207547169811321</v>
      </c>
      <c r="AC159" s="79">
        <f>GLOBAL!AI199</f>
        <v>0.125</v>
      </c>
      <c r="AD159" s="78"/>
      <c r="AE159" s="79">
        <v>0.94285714285714284</v>
      </c>
      <c r="AF159" s="79">
        <v>0.93442622950819676</v>
      </c>
      <c r="AG159" s="79">
        <v>0.85416666666666663</v>
      </c>
      <c r="AH159" s="79">
        <v>0.93617021276595747</v>
      </c>
      <c r="AI159" s="79">
        <v>0.94</v>
      </c>
      <c r="AJ159" s="79">
        <v>0.86792452830188682</v>
      </c>
      <c r="AK159" s="79">
        <f>GLOBAL!AJ199</f>
        <v>0.875</v>
      </c>
      <c r="AL159" s="80"/>
      <c r="AM159" s="80">
        <v>3.842857142857143</v>
      </c>
      <c r="AN159" s="80">
        <v>3.8032786885245904</v>
      </c>
      <c r="AO159" s="80">
        <v>3.73</v>
      </c>
      <c r="AP159" s="80">
        <v>3.74</v>
      </c>
      <c r="AQ159" s="80">
        <v>3.88</v>
      </c>
      <c r="AR159" s="80">
        <v>3.74</v>
      </c>
      <c r="AS159" s="80">
        <f>GLOBAL!AK199</f>
        <v>3.53</v>
      </c>
    </row>
    <row r="160" spans="1:45" s="25" customFormat="1" ht="18.75" customHeight="1" x14ac:dyDescent="0.25">
      <c r="A160" s="28">
        <v>61</v>
      </c>
      <c r="B160" s="198" t="s">
        <v>106</v>
      </c>
      <c r="C160" s="199"/>
      <c r="D160" s="199"/>
      <c r="E160" s="199"/>
      <c r="F160" s="199"/>
      <c r="G160" s="199"/>
      <c r="H160" s="199"/>
      <c r="I160" s="199"/>
      <c r="J160" s="199"/>
      <c r="K160" s="199"/>
      <c r="L160" s="199"/>
      <c r="M160" s="199"/>
      <c r="N160" s="199"/>
      <c r="O160" s="199"/>
      <c r="P160" s="199"/>
      <c r="Q160" s="199"/>
      <c r="R160" s="199"/>
      <c r="S160" s="199"/>
      <c r="T160" s="199"/>
      <c r="U160" s="199"/>
      <c r="V160" s="78"/>
      <c r="W160" s="79">
        <v>5.5555555555555552E-2</v>
      </c>
      <c r="X160" s="79">
        <v>9.8360655737704916E-2</v>
      </c>
      <c r="Y160" s="79">
        <v>8.3333333333333329E-2</v>
      </c>
      <c r="Z160" s="79">
        <v>6.3829787234042548E-2</v>
      </c>
      <c r="AA160" s="79">
        <v>5.8823529411764705E-2</v>
      </c>
      <c r="AB160" s="79">
        <v>0.16981132075471697</v>
      </c>
      <c r="AC160" s="79">
        <f>GLOBAL!AI200</f>
        <v>0.20588235294117646</v>
      </c>
      <c r="AD160" s="78"/>
      <c r="AE160" s="79">
        <v>0.94444444444444442</v>
      </c>
      <c r="AF160" s="79">
        <v>0.90163934426229508</v>
      </c>
      <c r="AG160" s="79">
        <v>0.91666666666666663</v>
      </c>
      <c r="AH160" s="79">
        <v>0.93617021276595747</v>
      </c>
      <c r="AI160" s="79">
        <v>0.94117647058823528</v>
      </c>
      <c r="AJ160" s="79">
        <v>0.83018867924528306</v>
      </c>
      <c r="AK160" s="79">
        <f>GLOBAL!AJ200</f>
        <v>0.79411764705882348</v>
      </c>
      <c r="AL160" s="80"/>
      <c r="AM160" s="80">
        <v>3.8194444444444451</v>
      </c>
      <c r="AN160" s="80">
        <v>3.6557377049180326</v>
      </c>
      <c r="AO160" s="80">
        <v>3.77</v>
      </c>
      <c r="AP160" s="80">
        <v>3.64</v>
      </c>
      <c r="AQ160" s="80">
        <v>3.75</v>
      </c>
      <c r="AR160" s="80">
        <v>3.57</v>
      </c>
      <c r="AS160" s="80">
        <f>GLOBAL!AK200</f>
        <v>3.41</v>
      </c>
    </row>
    <row r="161" spans="1:45" s="25" customFormat="1" ht="18.75" customHeight="1" x14ac:dyDescent="0.25">
      <c r="A161" s="28">
        <v>62</v>
      </c>
      <c r="B161" s="198" t="s">
        <v>107</v>
      </c>
      <c r="C161" s="199"/>
      <c r="D161" s="199"/>
      <c r="E161" s="199"/>
      <c r="F161" s="199"/>
      <c r="G161" s="199"/>
      <c r="H161" s="199"/>
      <c r="I161" s="199"/>
      <c r="J161" s="199"/>
      <c r="K161" s="199"/>
      <c r="L161" s="199"/>
      <c r="M161" s="199"/>
      <c r="N161" s="199"/>
      <c r="O161" s="199"/>
      <c r="P161" s="199"/>
      <c r="Q161" s="199"/>
      <c r="R161" s="199"/>
      <c r="S161" s="199"/>
      <c r="T161" s="199"/>
      <c r="U161" s="199"/>
      <c r="V161" s="78"/>
      <c r="W161" s="79">
        <v>5.5555555555555552E-2</v>
      </c>
      <c r="X161" s="79">
        <v>8.0645161290322578E-2</v>
      </c>
      <c r="Y161" s="79">
        <v>0.10204081632653061</v>
      </c>
      <c r="Z161" s="79">
        <v>0.10869565217391304</v>
      </c>
      <c r="AA161" s="79">
        <v>7.6923076923076927E-2</v>
      </c>
      <c r="AB161" s="79">
        <v>0.16666666666666666</v>
      </c>
      <c r="AC161" s="79">
        <f>GLOBAL!AI201</f>
        <v>0.14705882352941177</v>
      </c>
      <c r="AD161" s="78"/>
      <c r="AE161" s="79">
        <v>0.94444444444444442</v>
      </c>
      <c r="AF161" s="79">
        <v>0.91935483870967738</v>
      </c>
      <c r="AG161" s="79">
        <v>0.89795918367346939</v>
      </c>
      <c r="AH161" s="79">
        <v>0.89130434782608692</v>
      </c>
      <c r="AI161" s="79">
        <v>0.92307692307692313</v>
      </c>
      <c r="AJ161" s="79">
        <v>0.83333333333333337</v>
      </c>
      <c r="AK161" s="79">
        <f>GLOBAL!AJ201</f>
        <v>0.8529411764705882</v>
      </c>
      <c r="AL161" s="80"/>
      <c r="AM161" s="80">
        <v>3.8611111111111112</v>
      </c>
      <c r="AN161" s="80">
        <v>3.7580645161290311</v>
      </c>
      <c r="AO161" s="80">
        <v>3.73</v>
      </c>
      <c r="AP161" s="80">
        <v>3.63</v>
      </c>
      <c r="AQ161" s="80">
        <v>3.81</v>
      </c>
      <c r="AR161" s="80">
        <v>3.54</v>
      </c>
      <c r="AS161" s="80">
        <f>GLOBAL!AK201</f>
        <v>3.41</v>
      </c>
    </row>
    <row r="162" spans="1:45" s="25" customFormat="1" ht="18.75" customHeight="1" x14ac:dyDescent="0.25">
      <c r="A162" s="28" t="s">
        <v>44</v>
      </c>
      <c r="B162" s="198" t="s">
        <v>108</v>
      </c>
      <c r="C162" s="199"/>
      <c r="D162" s="199"/>
      <c r="E162" s="199"/>
      <c r="F162" s="199"/>
      <c r="G162" s="199"/>
      <c r="H162" s="199"/>
      <c r="I162" s="199"/>
      <c r="J162" s="199"/>
      <c r="K162" s="199"/>
      <c r="L162" s="199"/>
      <c r="M162" s="199"/>
      <c r="N162" s="199"/>
      <c r="O162" s="199"/>
      <c r="P162" s="199"/>
      <c r="Q162" s="199"/>
      <c r="R162" s="199"/>
      <c r="S162" s="199"/>
      <c r="T162" s="199"/>
      <c r="U162" s="199"/>
      <c r="V162" s="78"/>
      <c r="W162" s="79">
        <v>5.7142857142857141E-2</v>
      </c>
      <c r="X162" s="79">
        <v>0.11475409836065574</v>
      </c>
      <c r="Y162" s="79" t="s">
        <v>46</v>
      </c>
      <c r="Z162" s="79" t="s">
        <v>46</v>
      </c>
      <c r="AA162" s="79" t="s">
        <v>46</v>
      </c>
      <c r="AB162" s="79"/>
      <c r="AC162" s="79"/>
      <c r="AD162" s="79"/>
      <c r="AE162" s="79">
        <v>0.94285714285714284</v>
      </c>
      <c r="AF162" s="79">
        <v>0.88524590163934425</v>
      </c>
      <c r="AG162" s="79" t="s">
        <v>46</v>
      </c>
      <c r="AH162" s="79" t="s">
        <v>46</v>
      </c>
      <c r="AI162" s="79"/>
      <c r="AJ162" s="79"/>
      <c r="AK162" s="79"/>
      <c r="AL162" s="80"/>
      <c r="AM162" s="80">
        <v>3.8999999999999995</v>
      </c>
      <c r="AN162" s="80">
        <v>3.721311475409836</v>
      </c>
      <c r="AO162" s="80" t="s">
        <v>46</v>
      </c>
      <c r="AP162" s="80"/>
      <c r="AQ162" s="80"/>
      <c r="AR162" s="80"/>
      <c r="AS162" s="80"/>
    </row>
    <row r="163" spans="1:45" s="25" customFormat="1" ht="18.75" customHeight="1" x14ac:dyDescent="0.25">
      <c r="A163" s="28">
        <v>63</v>
      </c>
      <c r="B163" s="198" t="s">
        <v>109</v>
      </c>
      <c r="C163" s="199"/>
      <c r="D163" s="199"/>
      <c r="E163" s="199"/>
      <c r="F163" s="199"/>
      <c r="G163" s="199"/>
      <c r="H163" s="199"/>
      <c r="I163" s="199"/>
      <c r="J163" s="199"/>
      <c r="K163" s="199"/>
      <c r="L163" s="199"/>
      <c r="M163" s="199"/>
      <c r="N163" s="199"/>
      <c r="O163" s="199"/>
      <c r="P163" s="199"/>
      <c r="Q163" s="199"/>
      <c r="R163" s="199"/>
      <c r="S163" s="199"/>
      <c r="T163" s="199"/>
      <c r="U163" s="199"/>
      <c r="V163" s="78"/>
      <c r="W163" s="79">
        <v>7.0422535211267609E-2</v>
      </c>
      <c r="X163" s="79">
        <v>0.11290322580645161</v>
      </c>
      <c r="Y163" s="79">
        <v>6.1224489795918366E-2</v>
      </c>
      <c r="Z163" s="79">
        <v>0.1276595744680851</v>
      </c>
      <c r="AA163" s="79">
        <v>5.8823529411764705E-2</v>
      </c>
      <c r="AB163" s="79">
        <v>0.14814814814814814</v>
      </c>
      <c r="AC163" s="79">
        <f>GLOBAL!AI202</f>
        <v>0.11764705882352941</v>
      </c>
      <c r="AD163" s="79"/>
      <c r="AE163" s="79">
        <v>0.92957746478873238</v>
      </c>
      <c r="AF163" s="79">
        <v>0.88709677419354838</v>
      </c>
      <c r="AG163" s="79">
        <v>0.93877551020408168</v>
      </c>
      <c r="AH163" s="79">
        <v>0.87234042553191493</v>
      </c>
      <c r="AI163" s="79">
        <v>0.94117647058823528</v>
      </c>
      <c r="AJ163" s="79">
        <v>0.85185185185185186</v>
      </c>
      <c r="AK163" s="79">
        <f>GLOBAL!AJ202</f>
        <v>0.88235294117647056</v>
      </c>
      <c r="AL163" s="80"/>
      <c r="AM163" s="80">
        <v>3.7746478873239431</v>
      </c>
      <c r="AN163" s="80">
        <v>3.7096774193548385</v>
      </c>
      <c r="AO163" s="80">
        <v>3.84</v>
      </c>
      <c r="AP163" s="80">
        <v>3.55</v>
      </c>
      <c r="AQ163" s="80">
        <v>3.71</v>
      </c>
      <c r="AR163" s="80">
        <v>3.56</v>
      </c>
      <c r="AS163" s="80">
        <f>GLOBAL!AK202</f>
        <v>3.56</v>
      </c>
    </row>
    <row r="164" spans="1:45" s="25" customFormat="1" ht="18.75" customHeight="1" x14ac:dyDescent="0.25">
      <c r="A164" s="201" t="s">
        <v>110</v>
      </c>
      <c r="B164" s="202"/>
      <c r="C164" s="202"/>
      <c r="D164" s="202"/>
      <c r="E164" s="202"/>
      <c r="F164" s="202"/>
      <c r="G164" s="202"/>
      <c r="H164" s="202"/>
      <c r="I164" s="202"/>
      <c r="J164" s="202"/>
      <c r="K164" s="202"/>
      <c r="L164" s="202"/>
      <c r="M164" s="202"/>
      <c r="N164" s="202"/>
      <c r="O164" s="202"/>
      <c r="P164" s="202"/>
      <c r="Q164" s="202"/>
      <c r="R164" s="202"/>
      <c r="S164" s="202"/>
      <c r="T164" s="202"/>
      <c r="U164" s="202"/>
      <c r="V164" s="81"/>
      <c r="W164" s="82">
        <v>5.8685446009389672E-2</v>
      </c>
      <c r="X164" s="82">
        <v>8.9189189189189194E-2</v>
      </c>
      <c r="Y164" s="82">
        <v>9.8360655737704916E-2</v>
      </c>
      <c r="Z164" s="82">
        <v>0.10300429184549356</v>
      </c>
      <c r="AA164" s="82">
        <v>6.2745098039215685E-2</v>
      </c>
      <c r="AB164" s="82">
        <v>0.13653136531365315</v>
      </c>
      <c r="AC164" s="82">
        <f>GLOBAL!AI203</f>
        <v>0.16279069767441862</v>
      </c>
      <c r="AD164" s="82"/>
      <c r="AE164" s="82">
        <v>0.94131455399061037</v>
      </c>
      <c r="AF164" s="82">
        <v>0.91081081081081083</v>
      </c>
      <c r="AG164" s="82">
        <v>0.90163934426229508</v>
      </c>
      <c r="AH164" s="82">
        <v>0.89699570815450647</v>
      </c>
      <c r="AI164" s="82">
        <v>0.93725490196078431</v>
      </c>
      <c r="AJ164" s="82">
        <v>0.86346863468634683</v>
      </c>
      <c r="AK164" s="82">
        <f>GLOBAL!AJ203</f>
        <v>0.83720930232558144</v>
      </c>
      <c r="AL164" s="44"/>
      <c r="AM164" s="44">
        <v>3.8499115060734783</v>
      </c>
      <c r="AN164" s="44">
        <v>3.7402867663311881</v>
      </c>
      <c r="AO164" s="44">
        <v>3.7739999999999996</v>
      </c>
      <c r="AP164" s="44">
        <v>3.6380000000000003</v>
      </c>
      <c r="AQ164" s="44">
        <v>3.79</v>
      </c>
      <c r="AR164" s="44">
        <v>3.6159999999999997</v>
      </c>
      <c r="AS164" s="44">
        <f>GLOBAL!AK203</f>
        <v>3.472</v>
      </c>
    </row>
    <row r="165" spans="1:45" s="72" customFormat="1" ht="18.75" customHeight="1"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4"/>
      <c r="Y165" s="84"/>
      <c r="Z165" s="84"/>
      <c r="AA165" s="84"/>
      <c r="AB165" s="84"/>
      <c r="AC165" s="84"/>
      <c r="AD165" s="84"/>
      <c r="AE165" s="84"/>
      <c r="AF165" s="84"/>
      <c r="AG165" s="84"/>
      <c r="AH165" s="84"/>
      <c r="AI165" s="84"/>
      <c r="AJ165" s="84"/>
      <c r="AK165" s="84"/>
      <c r="AL165" s="84"/>
      <c r="AM165" s="84"/>
      <c r="AN165" s="85"/>
      <c r="AO165" s="86"/>
      <c r="AP165" s="86"/>
    </row>
    <row r="166" spans="1:45" s="25" customFormat="1" ht="37.5" customHeight="1" x14ac:dyDescent="0.25">
      <c r="A166" s="24"/>
      <c r="B166" s="249" t="s">
        <v>111</v>
      </c>
      <c r="C166" s="249"/>
      <c r="D166" s="249"/>
      <c r="E166" s="249"/>
      <c r="F166" s="249"/>
      <c r="G166" s="249"/>
      <c r="H166" s="249"/>
      <c r="I166" s="249"/>
      <c r="J166" s="249"/>
      <c r="K166" s="249"/>
      <c r="L166" s="249"/>
      <c r="M166" s="249"/>
      <c r="N166" s="249"/>
      <c r="O166" s="249"/>
      <c r="P166" s="249"/>
      <c r="Q166" s="249"/>
      <c r="R166" s="249"/>
      <c r="S166" s="249"/>
      <c r="T166" s="249"/>
      <c r="U166" s="256"/>
      <c r="V166" s="250" t="s">
        <v>20</v>
      </c>
      <c r="W166" s="251"/>
      <c r="X166" s="251"/>
      <c r="Y166" s="251"/>
      <c r="Z166" s="251"/>
      <c r="AA166" s="251"/>
      <c r="AB166" s="251"/>
      <c r="AC166" s="252"/>
      <c r="AD166" s="253" t="s">
        <v>21</v>
      </c>
      <c r="AE166" s="254"/>
      <c r="AF166" s="254"/>
      <c r="AG166" s="254"/>
      <c r="AH166" s="254"/>
      <c r="AI166" s="254"/>
      <c r="AJ166" s="254"/>
      <c r="AK166" s="255"/>
      <c r="AL166" s="247" t="s">
        <v>22</v>
      </c>
      <c r="AM166" s="248"/>
      <c r="AN166" s="248"/>
      <c r="AO166" s="248"/>
      <c r="AP166" s="248"/>
      <c r="AQ166" s="248"/>
      <c r="AR166" s="248"/>
      <c r="AS166" s="248"/>
    </row>
    <row r="167" spans="1:45" s="25" customFormat="1" ht="18.75" x14ac:dyDescent="0.25">
      <c r="A167" s="24"/>
      <c r="B167" s="204"/>
      <c r="C167" s="204"/>
      <c r="D167" s="204"/>
      <c r="E167" s="204"/>
      <c r="F167" s="204"/>
      <c r="G167" s="204"/>
      <c r="H167" s="204"/>
      <c r="I167" s="204"/>
      <c r="J167" s="204"/>
      <c r="K167" s="204"/>
      <c r="L167" s="204"/>
      <c r="M167" s="204"/>
      <c r="N167" s="204"/>
      <c r="O167" s="204"/>
      <c r="P167" s="204"/>
      <c r="Q167" s="204"/>
      <c r="R167" s="204"/>
      <c r="S167" s="204"/>
      <c r="T167" s="204"/>
      <c r="U167" s="205"/>
      <c r="V167" s="26">
        <v>2009</v>
      </c>
      <c r="W167" s="26">
        <v>2011</v>
      </c>
      <c r="X167" s="26">
        <v>2013</v>
      </c>
      <c r="Y167" s="26">
        <v>2015</v>
      </c>
      <c r="Z167" s="26">
        <v>2017</v>
      </c>
      <c r="AA167" s="26">
        <v>2019</v>
      </c>
      <c r="AB167" s="26">
        <v>2021</v>
      </c>
      <c r="AC167" s="26">
        <v>2023</v>
      </c>
      <c r="AD167" s="26">
        <v>2009</v>
      </c>
      <c r="AE167" s="26">
        <v>2011</v>
      </c>
      <c r="AF167" s="26">
        <v>2013</v>
      </c>
      <c r="AG167" s="26">
        <v>2015</v>
      </c>
      <c r="AH167" s="26">
        <v>2017</v>
      </c>
      <c r="AI167" s="26">
        <v>2019</v>
      </c>
      <c r="AJ167" s="26">
        <v>2021</v>
      </c>
      <c r="AK167" s="26">
        <v>2023</v>
      </c>
      <c r="AL167" s="27">
        <v>2009</v>
      </c>
      <c r="AM167" s="27">
        <v>2011</v>
      </c>
      <c r="AN167" s="27">
        <v>2013</v>
      </c>
      <c r="AO167" s="27">
        <v>2015</v>
      </c>
      <c r="AP167" s="27">
        <v>2017</v>
      </c>
      <c r="AQ167" s="27">
        <v>2019</v>
      </c>
      <c r="AR167" s="27">
        <v>2021</v>
      </c>
      <c r="AS167" s="27">
        <v>2023</v>
      </c>
    </row>
    <row r="168" spans="1:45" s="33" customFormat="1" ht="18.75" x14ac:dyDescent="0.25">
      <c r="A168" s="28">
        <v>64</v>
      </c>
      <c r="B168" s="198" t="s">
        <v>112</v>
      </c>
      <c r="C168" s="199"/>
      <c r="D168" s="199"/>
      <c r="E168" s="199"/>
      <c r="F168" s="199"/>
      <c r="G168" s="199"/>
      <c r="H168" s="199"/>
      <c r="I168" s="199"/>
      <c r="J168" s="199"/>
      <c r="K168" s="199"/>
      <c r="L168" s="199"/>
      <c r="M168" s="199"/>
      <c r="N168" s="199"/>
      <c r="O168" s="199"/>
      <c r="P168" s="199"/>
      <c r="Q168" s="199"/>
      <c r="R168" s="199"/>
      <c r="S168" s="199"/>
      <c r="T168" s="199"/>
      <c r="U168" s="199"/>
      <c r="V168" s="29">
        <v>4.2492917847025496E-2</v>
      </c>
      <c r="W168" s="29">
        <v>1.3262599469496022E-2</v>
      </c>
      <c r="X168" s="29">
        <v>2.7027027027027029E-2</v>
      </c>
      <c r="Y168" s="29">
        <v>4.3165467625899283E-2</v>
      </c>
      <c r="Z168" s="29">
        <v>5.9288537549407112E-2</v>
      </c>
      <c r="AA168" s="29">
        <v>7.6655052264808357E-2</v>
      </c>
      <c r="AB168" s="29">
        <v>8.2066869300911852E-2</v>
      </c>
      <c r="AC168" s="29">
        <f>GLOBAL!AI206</f>
        <v>7.8189300411522639E-2</v>
      </c>
      <c r="AD168" s="29">
        <v>0.86685552407932009</v>
      </c>
      <c r="AE168" s="29">
        <v>0.98673740053050396</v>
      </c>
      <c r="AF168" s="29">
        <v>0.97297297297297303</v>
      </c>
      <c r="AG168" s="29">
        <v>0.95683453237410077</v>
      </c>
      <c r="AH168" s="29">
        <v>0.94071146245059289</v>
      </c>
      <c r="AI168" s="29">
        <v>0.9233449477351916</v>
      </c>
      <c r="AJ168" s="29">
        <v>0.91793313069908811</v>
      </c>
      <c r="AK168" s="29">
        <f>GLOBAL!AJ206</f>
        <v>0.92181069958847739</v>
      </c>
      <c r="AL168" s="30">
        <v>3.8068535825545142</v>
      </c>
      <c r="AM168" s="30">
        <v>4.1379310344827536</v>
      </c>
      <c r="AN168" s="87">
        <v>4.0660660660660639</v>
      </c>
      <c r="AO168" s="139">
        <v>3.906474820143885</v>
      </c>
      <c r="AP168" s="139">
        <v>3.8814229249011856</v>
      </c>
      <c r="AQ168" s="139">
        <v>3.91</v>
      </c>
      <c r="AR168" s="139">
        <v>3.95</v>
      </c>
      <c r="AS168" s="139">
        <f>GLOBAL!AK206</f>
        <v>3.94</v>
      </c>
    </row>
    <row r="169" spans="1:45" s="33" customFormat="1" ht="18.75" x14ac:dyDescent="0.25">
      <c r="A169" s="28">
        <v>65</v>
      </c>
      <c r="B169" s="198" t="s">
        <v>113</v>
      </c>
      <c r="C169" s="199"/>
      <c r="D169" s="199"/>
      <c r="E169" s="199"/>
      <c r="F169" s="199"/>
      <c r="G169" s="199"/>
      <c r="H169" s="199"/>
      <c r="I169" s="199"/>
      <c r="J169" s="199"/>
      <c r="K169" s="199"/>
      <c r="L169" s="199"/>
      <c r="M169" s="199"/>
      <c r="N169" s="199"/>
      <c r="O169" s="199"/>
      <c r="P169" s="199"/>
      <c r="Q169" s="199"/>
      <c r="R169" s="199"/>
      <c r="S169" s="199"/>
      <c r="T169" s="199"/>
      <c r="U169" s="199"/>
      <c r="V169" s="29">
        <v>7.0821529745042494E-2</v>
      </c>
      <c r="W169" s="29">
        <v>1.832460732984293E-2</v>
      </c>
      <c r="X169" s="29">
        <v>5.459770114942529E-2</v>
      </c>
      <c r="Y169" s="29">
        <v>5.8020477815699661E-2</v>
      </c>
      <c r="Z169" s="29">
        <v>4.8507462686567165E-2</v>
      </c>
      <c r="AA169" s="29">
        <v>7.2131147540983612E-2</v>
      </c>
      <c r="AB169" s="29">
        <v>8.7463556851311949E-2</v>
      </c>
      <c r="AC169" s="29">
        <f>GLOBAL!AI207</f>
        <v>5.9479553903345722E-2</v>
      </c>
      <c r="AD169" s="29">
        <v>0.88385269121813026</v>
      </c>
      <c r="AE169" s="29">
        <v>0.98167539267015702</v>
      </c>
      <c r="AF169" s="29">
        <v>0.9454022988505747</v>
      </c>
      <c r="AG169" s="29">
        <v>0.94197952218430037</v>
      </c>
      <c r="AH169" s="29">
        <v>0.95149253731343286</v>
      </c>
      <c r="AI169" s="29">
        <v>0.9278688524590164</v>
      </c>
      <c r="AJ169" s="29">
        <v>0.91253644314868809</v>
      </c>
      <c r="AK169" s="29">
        <f>GLOBAL!AJ207</f>
        <v>0.94052044609665431</v>
      </c>
      <c r="AL169" s="30">
        <v>3.9287833827893199</v>
      </c>
      <c r="AM169" s="30">
        <v>4.2617801047120398</v>
      </c>
      <c r="AN169" s="87">
        <v>4.1321839080459766</v>
      </c>
      <c r="AO169" s="139">
        <v>4.1023890784982937</v>
      </c>
      <c r="AP169" s="139">
        <v>4.0820895522388057</v>
      </c>
      <c r="AQ169" s="139">
        <v>4</v>
      </c>
      <c r="AR169" s="139">
        <v>4.09</v>
      </c>
      <c r="AS169" s="139">
        <f>GLOBAL!AK207</f>
        <v>4.1500000000000004</v>
      </c>
    </row>
    <row r="170" spans="1:45" s="33" customFormat="1" ht="18.75" x14ac:dyDescent="0.25">
      <c r="A170" s="28" t="s">
        <v>44</v>
      </c>
      <c r="B170" s="198" t="s">
        <v>114</v>
      </c>
      <c r="C170" s="199"/>
      <c r="D170" s="199"/>
      <c r="E170" s="199"/>
      <c r="F170" s="199"/>
      <c r="G170" s="199"/>
      <c r="H170" s="199"/>
      <c r="I170" s="199"/>
      <c r="J170" s="199"/>
      <c r="K170" s="199"/>
      <c r="L170" s="199"/>
      <c r="M170" s="199"/>
      <c r="N170" s="199"/>
      <c r="O170" s="199"/>
      <c r="P170" s="199"/>
      <c r="Q170" s="199"/>
      <c r="R170" s="199"/>
      <c r="S170" s="199"/>
      <c r="T170" s="199"/>
      <c r="U170" s="199"/>
      <c r="V170" s="29">
        <v>3.1161473087818695E-2</v>
      </c>
      <c r="W170" s="29">
        <v>1.5873015873015872E-2</v>
      </c>
      <c r="X170" s="29">
        <v>3.7572254335260118E-2</v>
      </c>
      <c r="Y170" s="29"/>
      <c r="Z170" s="29"/>
      <c r="AA170" s="29"/>
      <c r="AB170" s="29"/>
      <c r="AC170" s="29"/>
      <c r="AD170" s="29">
        <v>0.9178470254957507</v>
      </c>
      <c r="AE170" s="29">
        <v>0.98412698412698407</v>
      </c>
      <c r="AF170" s="29">
        <v>0.96242774566473988</v>
      </c>
      <c r="AG170" s="29"/>
      <c r="AH170" s="29"/>
      <c r="AI170" s="29"/>
      <c r="AJ170" s="29"/>
      <c r="AK170" s="29"/>
      <c r="AL170" s="30">
        <v>4.1970149253731348</v>
      </c>
      <c r="AM170" s="30">
        <v>4.3306878306878378</v>
      </c>
      <c r="AN170" s="87">
        <v>4.2456647398843979</v>
      </c>
      <c r="AO170" s="87"/>
      <c r="AP170" s="87"/>
      <c r="AQ170" s="87"/>
      <c r="AR170" s="87"/>
      <c r="AS170" s="87"/>
    </row>
    <row r="171" spans="1:45" s="33" customFormat="1" ht="34.5" customHeight="1" x14ac:dyDescent="0.25">
      <c r="A171" s="28" t="s">
        <v>44</v>
      </c>
      <c r="B171" s="198" t="s">
        <v>115</v>
      </c>
      <c r="C171" s="199"/>
      <c r="D171" s="199"/>
      <c r="E171" s="199"/>
      <c r="F171" s="199"/>
      <c r="G171" s="199"/>
      <c r="H171" s="199"/>
      <c r="I171" s="199"/>
      <c r="J171" s="199"/>
      <c r="K171" s="199"/>
      <c r="L171" s="199"/>
      <c r="M171" s="199"/>
      <c r="N171" s="199"/>
      <c r="O171" s="199"/>
      <c r="P171" s="199"/>
      <c r="Q171" s="199"/>
      <c r="R171" s="199"/>
      <c r="S171" s="199"/>
      <c r="T171" s="199"/>
      <c r="U171" s="199"/>
      <c r="V171" s="29">
        <v>0.11614730878186968</v>
      </c>
      <c r="W171" s="29">
        <v>5.1075268817204304E-2</v>
      </c>
      <c r="X171" s="29">
        <v>9.8765432098765427E-2</v>
      </c>
      <c r="Y171" s="29"/>
      <c r="Z171" s="29"/>
      <c r="AA171" s="29"/>
      <c r="AB171" s="29"/>
      <c r="AC171" s="29"/>
      <c r="AD171" s="29">
        <v>0.79036827195467418</v>
      </c>
      <c r="AE171" s="29">
        <v>0.94892473118279574</v>
      </c>
      <c r="AF171" s="29">
        <v>0.90123456790123457</v>
      </c>
      <c r="AG171" s="29"/>
      <c r="AH171" s="29"/>
      <c r="AI171" s="29"/>
      <c r="AJ171" s="29"/>
      <c r="AK171" s="29"/>
      <c r="AL171" s="30">
        <v>3.5531249999999979</v>
      </c>
      <c r="AM171" s="30">
        <v>3.7231182795698916</v>
      </c>
      <c r="AN171" s="87">
        <v>3.6913580246913558</v>
      </c>
      <c r="AO171" s="87"/>
      <c r="AP171" s="87"/>
      <c r="AQ171" s="87"/>
      <c r="AR171" s="87"/>
      <c r="AS171" s="87"/>
    </row>
    <row r="172" spans="1:45" s="33" customFormat="1" ht="18.75" x14ac:dyDescent="0.25">
      <c r="A172" s="28">
        <v>66</v>
      </c>
      <c r="B172" s="198" t="s">
        <v>116</v>
      </c>
      <c r="C172" s="199"/>
      <c r="D172" s="199"/>
      <c r="E172" s="199"/>
      <c r="F172" s="199"/>
      <c r="G172" s="199"/>
      <c r="H172" s="199"/>
      <c r="I172" s="199"/>
      <c r="J172" s="199"/>
      <c r="K172" s="199"/>
      <c r="L172" s="199"/>
      <c r="M172" s="199"/>
      <c r="N172" s="199"/>
      <c r="O172" s="199"/>
      <c r="P172" s="199"/>
      <c r="Q172" s="199"/>
      <c r="R172" s="199"/>
      <c r="S172" s="199"/>
      <c r="T172" s="199"/>
      <c r="U172" s="199"/>
      <c r="V172" s="29">
        <v>9.0651558073654395E-2</v>
      </c>
      <c r="W172" s="29">
        <v>8.3109919571045576E-2</v>
      </c>
      <c r="X172" s="29">
        <v>0.1</v>
      </c>
      <c r="Y172" s="29">
        <v>0.1</v>
      </c>
      <c r="Z172" s="29">
        <v>9.5057034220532313E-2</v>
      </c>
      <c r="AA172" s="29">
        <v>0.12542372881355932</v>
      </c>
      <c r="AB172" s="29">
        <v>0.12238805970149254</v>
      </c>
      <c r="AC172" s="29">
        <f>GLOBAL!AI208</f>
        <v>0.152</v>
      </c>
      <c r="AD172" s="29">
        <v>0.84419263456090654</v>
      </c>
      <c r="AE172" s="29">
        <v>0.91689008042895437</v>
      </c>
      <c r="AF172" s="29">
        <v>0.9</v>
      </c>
      <c r="AG172" s="29">
        <v>0.9</v>
      </c>
      <c r="AH172" s="29">
        <v>0.90494296577946765</v>
      </c>
      <c r="AI172" s="29">
        <v>0.87457627118644066</v>
      </c>
      <c r="AJ172" s="29">
        <v>0.87761194029850742</v>
      </c>
      <c r="AK172" s="29">
        <f>GLOBAL!AJ208</f>
        <v>0.84799999999999998</v>
      </c>
      <c r="AL172" s="30">
        <v>3.7575757575757591</v>
      </c>
      <c r="AM172" s="30">
        <v>3.8364611260053607</v>
      </c>
      <c r="AN172" s="87">
        <v>3.7852941176470587</v>
      </c>
      <c r="AO172" s="87">
        <v>3.7852941176470587</v>
      </c>
      <c r="AP172" s="87">
        <v>3.7604562737642584</v>
      </c>
      <c r="AQ172" s="87">
        <v>3.68</v>
      </c>
      <c r="AR172" s="87">
        <v>3.81</v>
      </c>
      <c r="AS172" s="87">
        <f>GLOBAL!AK208</f>
        <v>3.72</v>
      </c>
    </row>
    <row r="173" spans="1:45" s="33" customFormat="1" ht="18.75" x14ac:dyDescent="0.25">
      <c r="A173" s="28" t="s">
        <v>44</v>
      </c>
      <c r="B173" s="198" t="s">
        <v>117</v>
      </c>
      <c r="C173" s="199"/>
      <c r="D173" s="199"/>
      <c r="E173" s="199"/>
      <c r="F173" s="199"/>
      <c r="G173" s="199"/>
      <c r="H173" s="199"/>
      <c r="I173" s="199"/>
      <c r="J173" s="199"/>
      <c r="K173" s="199"/>
      <c r="L173" s="199"/>
      <c r="M173" s="199"/>
      <c r="N173" s="199"/>
      <c r="O173" s="199"/>
      <c r="P173" s="199"/>
      <c r="Q173" s="199"/>
      <c r="R173" s="199"/>
      <c r="S173" s="199"/>
      <c r="T173" s="199"/>
      <c r="U173" s="199"/>
      <c r="V173" s="29">
        <v>0.13881019830028329</v>
      </c>
      <c r="W173" s="29">
        <v>9.7625329815303433E-2</v>
      </c>
      <c r="X173" s="29">
        <v>9.1445427728613568E-2</v>
      </c>
      <c r="Y173" s="29"/>
      <c r="Z173" s="29"/>
      <c r="AA173" s="29"/>
      <c r="AB173" s="29"/>
      <c r="AC173" s="29"/>
      <c r="AD173" s="29">
        <v>0.79320113314447593</v>
      </c>
      <c r="AE173" s="29">
        <v>0.90237467018469653</v>
      </c>
      <c r="AF173" s="29">
        <v>0.90855457227138647</v>
      </c>
      <c r="AG173" s="29"/>
      <c r="AH173" s="29"/>
      <c r="AI173" s="29"/>
      <c r="AJ173" s="29"/>
      <c r="AK173" s="29"/>
      <c r="AL173" s="30">
        <v>3.544072948328266</v>
      </c>
      <c r="AM173" s="30">
        <v>3.7335092348284924</v>
      </c>
      <c r="AN173" s="87">
        <v>3.7728613569321556</v>
      </c>
      <c r="AO173" s="88"/>
      <c r="AP173" s="88"/>
      <c r="AQ173" s="88"/>
      <c r="AR173" s="88"/>
      <c r="AS173" s="88"/>
    </row>
    <row r="174" spans="1:45" s="33" customFormat="1" ht="18.75" customHeight="1" x14ac:dyDescent="0.25">
      <c r="A174" s="28">
        <v>67</v>
      </c>
      <c r="B174" s="198" t="s">
        <v>118</v>
      </c>
      <c r="C174" s="199"/>
      <c r="D174" s="199"/>
      <c r="E174" s="199"/>
      <c r="F174" s="199"/>
      <c r="G174" s="199"/>
      <c r="H174" s="199"/>
      <c r="I174" s="199"/>
      <c r="J174" s="199"/>
      <c r="K174" s="199"/>
      <c r="L174" s="199"/>
      <c r="M174" s="199"/>
      <c r="N174" s="199"/>
      <c r="O174" s="199"/>
      <c r="P174" s="199"/>
      <c r="Q174" s="199"/>
      <c r="R174" s="199"/>
      <c r="S174" s="199"/>
      <c r="T174" s="199"/>
      <c r="U174" s="200"/>
      <c r="V174" s="29"/>
      <c r="W174" s="29"/>
      <c r="X174" s="29"/>
      <c r="Y174" s="29">
        <v>7.0631970260223054E-2</v>
      </c>
      <c r="Z174" s="29">
        <v>0.13358778625954199</v>
      </c>
      <c r="AA174" s="29">
        <v>0.12857142857142856</v>
      </c>
      <c r="AB174" s="29">
        <v>9.5975232198142413E-2</v>
      </c>
      <c r="AC174" s="29">
        <f>GLOBAL!AI209</f>
        <v>0.1728395061728395</v>
      </c>
      <c r="AD174" s="29"/>
      <c r="AE174" s="29"/>
      <c r="AF174" s="29"/>
      <c r="AG174" s="29">
        <v>0.92936802973977695</v>
      </c>
      <c r="AH174" s="29">
        <v>0.86641221374045807</v>
      </c>
      <c r="AI174" s="29">
        <v>0.87142857142857144</v>
      </c>
      <c r="AJ174" s="29">
        <v>0.90402476780185759</v>
      </c>
      <c r="AK174" s="29">
        <f>GLOBAL!AJ209</f>
        <v>0.8271604938271605</v>
      </c>
      <c r="AL174" s="30"/>
      <c r="AM174" s="30"/>
      <c r="AN174" s="87"/>
      <c r="AO174" s="139">
        <v>3.6654275092936803</v>
      </c>
      <c r="AP174" s="139">
        <v>3.5610687022900764</v>
      </c>
      <c r="AQ174" s="139">
        <v>3.63</v>
      </c>
      <c r="AR174" s="139">
        <v>3.7</v>
      </c>
      <c r="AS174" s="139">
        <f>GLOBAL!AK209</f>
        <v>3.51</v>
      </c>
    </row>
    <row r="175" spans="1:45" s="33" customFormat="1" ht="18.75" customHeight="1" x14ac:dyDescent="0.25">
      <c r="A175" s="28">
        <v>68</v>
      </c>
      <c r="B175" s="198" t="s">
        <v>119</v>
      </c>
      <c r="C175" s="199"/>
      <c r="D175" s="199"/>
      <c r="E175" s="199"/>
      <c r="F175" s="199"/>
      <c r="G175" s="199"/>
      <c r="H175" s="199"/>
      <c r="I175" s="199"/>
      <c r="J175" s="199"/>
      <c r="K175" s="199"/>
      <c r="L175" s="199"/>
      <c r="M175" s="199"/>
      <c r="N175" s="199"/>
      <c r="O175" s="199"/>
      <c r="P175" s="199"/>
      <c r="Q175" s="199"/>
      <c r="R175" s="199"/>
      <c r="S175" s="199"/>
      <c r="T175" s="199"/>
      <c r="U175" s="200"/>
      <c r="V175" s="29"/>
      <c r="W175" s="29"/>
      <c r="X175" s="29"/>
      <c r="Y175" s="29">
        <v>4.878048780487805E-2</v>
      </c>
      <c r="Z175" s="29">
        <v>9.9264705882352935E-2</v>
      </c>
      <c r="AA175" s="29">
        <v>7.4324324324324328E-2</v>
      </c>
      <c r="AB175" s="29">
        <v>0.10650887573964497</v>
      </c>
      <c r="AC175" s="29">
        <f>GLOBAL!AI210</f>
        <v>0.13432835820895522</v>
      </c>
      <c r="AD175" s="29"/>
      <c r="AE175" s="29"/>
      <c r="AF175" s="29"/>
      <c r="AG175" s="29">
        <v>0.95121951219512191</v>
      </c>
      <c r="AH175" s="29">
        <v>0.90073529411764708</v>
      </c>
      <c r="AI175" s="29">
        <v>0.92567567567567566</v>
      </c>
      <c r="AJ175" s="29">
        <v>0.89349112426035504</v>
      </c>
      <c r="AK175" s="29">
        <f>GLOBAL!AJ210</f>
        <v>0.86567164179104472</v>
      </c>
      <c r="AL175" s="30"/>
      <c r="AM175" s="30"/>
      <c r="AN175" s="87"/>
      <c r="AO175" s="139">
        <v>3.749128919860627</v>
      </c>
      <c r="AP175" s="139">
        <v>3.7573529411764706</v>
      </c>
      <c r="AQ175" s="139">
        <v>3.84</v>
      </c>
      <c r="AR175" s="139">
        <v>3.83</v>
      </c>
      <c r="AS175" s="139">
        <f>GLOBAL!AK210</f>
        <v>3.68</v>
      </c>
    </row>
    <row r="176" spans="1:45" s="33" customFormat="1" ht="18.75" customHeight="1" x14ac:dyDescent="0.25">
      <c r="A176" s="28">
        <v>69</v>
      </c>
      <c r="B176" s="198" t="s">
        <v>120</v>
      </c>
      <c r="C176" s="199"/>
      <c r="D176" s="199"/>
      <c r="E176" s="199"/>
      <c r="F176" s="199"/>
      <c r="G176" s="199"/>
      <c r="H176" s="199"/>
      <c r="I176" s="199"/>
      <c r="J176" s="199"/>
      <c r="K176" s="199"/>
      <c r="L176" s="199"/>
      <c r="M176" s="199"/>
      <c r="N176" s="199"/>
      <c r="O176" s="199"/>
      <c r="P176" s="199"/>
      <c r="Q176" s="199"/>
      <c r="R176" s="199"/>
      <c r="S176" s="199"/>
      <c r="T176" s="199"/>
      <c r="U176" s="200"/>
      <c r="V176" s="29"/>
      <c r="W176" s="29"/>
      <c r="X176" s="29"/>
      <c r="Y176" s="29">
        <v>0.10431654676258993</v>
      </c>
      <c r="Z176" s="29">
        <v>0.16666666666666666</v>
      </c>
      <c r="AA176" s="29">
        <v>0.12758620689655173</v>
      </c>
      <c r="AB176" s="29">
        <v>0.13157894736842105</v>
      </c>
      <c r="AC176" s="29">
        <f>GLOBAL!AI211</f>
        <v>0.18007662835249041</v>
      </c>
      <c r="AD176" s="29"/>
      <c r="AE176" s="29"/>
      <c r="AF176" s="29"/>
      <c r="AG176" s="29">
        <v>0.89568345323741005</v>
      </c>
      <c r="AH176" s="29">
        <v>0.83333333333333337</v>
      </c>
      <c r="AI176" s="29">
        <v>0.87241379310344824</v>
      </c>
      <c r="AJ176" s="29">
        <v>0.86842105263157898</v>
      </c>
      <c r="AK176" s="29">
        <f>GLOBAL!AJ211</f>
        <v>0.81992337164750961</v>
      </c>
      <c r="AL176" s="30"/>
      <c r="AM176" s="30"/>
      <c r="AN176" s="87"/>
      <c r="AO176" s="139">
        <v>3.5179856115107913</v>
      </c>
      <c r="AP176" s="139">
        <v>3.4507575757575757</v>
      </c>
      <c r="AQ176" s="139">
        <v>3.67</v>
      </c>
      <c r="AR176" s="139">
        <v>3.68</v>
      </c>
      <c r="AS176" s="139">
        <f>GLOBAL!AK211</f>
        <v>3.54</v>
      </c>
    </row>
    <row r="177" spans="1:45" s="33" customFormat="1" ht="18.75" customHeight="1" x14ac:dyDescent="0.25">
      <c r="A177" s="28">
        <v>70</v>
      </c>
      <c r="B177" s="198" t="s">
        <v>121</v>
      </c>
      <c r="C177" s="199"/>
      <c r="D177" s="199"/>
      <c r="E177" s="199"/>
      <c r="F177" s="199"/>
      <c r="G177" s="199"/>
      <c r="H177" s="199"/>
      <c r="I177" s="199"/>
      <c r="J177" s="199"/>
      <c r="K177" s="199"/>
      <c r="L177" s="199"/>
      <c r="M177" s="199"/>
      <c r="N177" s="199"/>
      <c r="O177" s="199"/>
      <c r="P177" s="199"/>
      <c r="Q177" s="199"/>
      <c r="R177" s="199"/>
      <c r="S177" s="199"/>
      <c r="T177" s="199"/>
      <c r="U177" s="200"/>
      <c r="V177" s="29"/>
      <c r="W177" s="29"/>
      <c r="X177" s="29"/>
      <c r="Y177" s="29">
        <v>5.5749128919860627E-2</v>
      </c>
      <c r="Z177" s="29">
        <v>7.407407407407407E-2</v>
      </c>
      <c r="AA177" s="29">
        <v>6.7340067340067339E-2</v>
      </c>
      <c r="AB177" s="29">
        <v>7.8488372093023256E-2</v>
      </c>
      <c r="AC177" s="29">
        <f>GLOBAL!AI212</f>
        <v>8.7591240875912413E-2</v>
      </c>
      <c r="AD177" s="29"/>
      <c r="AE177" s="29"/>
      <c r="AF177" s="29"/>
      <c r="AG177" s="29">
        <v>0.94425087108013939</v>
      </c>
      <c r="AH177" s="29">
        <v>0.92592592592592593</v>
      </c>
      <c r="AI177" s="29">
        <v>0.93265993265993263</v>
      </c>
      <c r="AJ177" s="29">
        <v>0.92151162790697672</v>
      </c>
      <c r="AK177" s="29">
        <f>GLOBAL!AJ212</f>
        <v>0.91240875912408759</v>
      </c>
      <c r="AL177" s="30"/>
      <c r="AM177" s="30"/>
      <c r="AN177" s="87"/>
      <c r="AO177" s="139">
        <v>3.7874564459930316</v>
      </c>
      <c r="AP177" s="139">
        <v>3.7592592592592591</v>
      </c>
      <c r="AQ177" s="139">
        <v>3.92</v>
      </c>
      <c r="AR177" s="139">
        <v>3.92</v>
      </c>
      <c r="AS177" s="139">
        <f>GLOBAL!AK212</f>
        <v>3.83</v>
      </c>
    </row>
    <row r="178" spans="1:45" s="37" customFormat="1" ht="19.5" customHeight="1" x14ac:dyDescent="0.25">
      <c r="A178" s="201" t="s">
        <v>122</v>
      </c>
      <c r="B178" s="202"/>
      <c r="C178" s="202"/>
      <c r="D178" s="202"/>
      <c r="E178" s="202"/>
      <c r="F178" s="202"/>
      <c r="G178" s="202"/>
      <c r="H178" s="202"/>
      <c r="I178" s="202"/>
      <c r="J178" s="202"/>
      <c r="K178" s="202"/>
      <c r="L178" s="202"/>
      <c r="M178" s="202"/>
      <c r="N178" s="202"/>
      <c r="O178" s="202"/>
      <c r="P178" s="202"/>
      <c r="Q178" s="202"/>
      <c r="R178" s="202"/>
      <c r="S178" s="202"/>
      <c r="T178" s="202"/>
      <c r="U178" s="203"/>
      <c r="V178" s="34">
        <v>8.1680830972615678E-2</v>
      </c>
      <c r="W178" s="34">
        <v>4.6439628482972138E-2</v>
      </c>
      <c r="X178" s="34">
        <v>6.7980295566502466E-2</v>
      </c>
      <c r="Y178" s="34">
        <v>6.8617558022199793E-2</v>
      </c>
      <c r="Z178" s="34">
        <v>9.6652267818574514E-2</v>
      </c>
      <c r="AA178" s="34">
        <v>9.5609756097560977E-2</v>
      </c>
      <c r="AB178" s="34">
        <v>0.10067969413763807</v>
      </c>
      <c r="AC178" s="34">
        <f>GLOBAL!AI213</f>
        <v>0.12278761061946902</v>
      </c>
      <c r="AD178" s="34">
        <v>0.84938621340887632</v>
      </c>
      <c r="AE178" s="34">
        <v>0.95356037151702788</v>
      </c>
      <c r="AF178" s="34">
        <v>0.93201970443349758</v>
      </c>
      <c r="AG178" s="34">
        <v>0.93138244197780018</v>
      </c>
      <c r="AH178" s="34">
        <v>0.9033477321814255</v>
      </c>
      <c r="AI178" s="34">
        <v>0.90439024390243905</v>
      </c>
      <c r="AJ178" s="34">
        <v>0.89932030586236189</v>
      </c>
      <c r="AK178" s="34">
        <f>GLOBAL!AJ213</f>
        <v>0.87721238938053092</v>
      </c>
      <c r="AL178" s="35">
        <v>3.7979042661034987</v>
      </c>
      <c r="AM178" s="35">
        <v>4.0039146017143956</v>
      </c>
      <c r="AN178" s="44">
        <v>3.9489047022111685</v>
      </c>
      <c r="AO178" s="44">
        <f>AVERAGE(AO171:AO177)</f>
        <v>3.701058520861038</v>
      </c>
      <c r="AP178" s="44">
        <v>3.7503438899125188</v>
      </c>
      <c r="AQ178" s="44">
        <v>3.8071428571428569</v>
      </c>
      <c r="AR178" s="36">
        <v>3.854285714285715</v>
      </c>
      <c r="AS178" s="193">
        <f>GLOBAL!AK213</f>
        <v>3.7671428571428569</v>
      </c>
    </row>
    <row r="179" spans="1:45" ht="18.75" x14ac:dyDescent="0.25">
      <c r="X179" s="89"/>
      <c r="Y179" s="89"/>
      <c r="Z179" s="89"/>
      <c r="AA179" s="89"/>
      <c r="AB179" s="89"/>
      <c r="AC179" s="89"/>
      <c r="AD179" s="89"/>
      <c r="AE179" s="89"/>
      <c r="AF179" s="89"/>
      <c r="AG179" s="84"/>
      <c r="AH179" s="84"/>
      <c r="AI179" s="84"/>
      <c r="AJ179" s="84"/>
      <c r="AK179" s="84"/>
      <c r="AL179" s="84"/>
      <c r="AM179" s="84"/>
      <c r="AN179" s="90"/>
      <c r="AO179" s="91"/>
      <c r="AP179" s="91"/>
    </row>
    <row r="180" spans="1:45" s="25" customFormat="1" ht="37.5" customHeight="1" x14ac:dyDescent="0.25">
      <c r="A180" s="24"/>
      <c r="B180" s="249" t="s">
        <v>123</v>
      </c>
      <c r="C180" s="249"/>
      <c r="D180" s="249"/>
      <c r="E180" s="249"/>
      <c r="F180" s="249"/>
      <c r="G180" s="249"/>
      <c r="H180" s="249"/>
      <c r="I180" s="249"/>
      <c r="J180" s="249"/>
      <c r="K180" s="249"/>
      <c r="L180" s="249"/>
      <c r="M180" s="249"/>
      <c r="N180" s="249"/>
      <c r="O180" s="249"/>
      <c r="P180" s="249"/>
      <c r="Q180" s="249"/>
      <c r="R180" s="249"/>
      <c r="S180" s="249"/>
      <c r="T180" s="249"/>
      <c r="U180" s="249"/>
      <c r="V180" s="250" t="s">
        <v>20</v>
      </c>
      <c r="W180" s="251"/>
      <c r="X180" s="251"/>
      <c r="Y180" s="251"/>
      <c r="Z180" s="251"/>
      <c r="AA180" s="251"/>
      <c r="AB180" s="251"/>
      <c r="AC180" s="252"/>
      <c r="AD180" s="253" t="s">
        <v>21</v>
      </c>
      <c r="AE180" s="254"/>
      <c r="AF180" s="254"/>
      <c r="AG180" s="254"/>
      <c r="AH180" s="254"/>
      <c r="AI180" s="254"/>
      <c r="AJ180" s="254"/>
      <c r="AK180" s="255"/>
      <c r="AL180" s="247" t="s">
        <v>22</v>
      </c>
      <c r="AM180" s="248"/>
      <c r="AN180" s="248"/>
      <c r="AO180" s="248"/>
      <c r="AP180" s="248"/>
      <c r="AQ180" s="248"/>
      <c r="AR180" s="248"/>
      <c r="AS180" s="248"/>
    </row>
    <row r="181" spans="1:45" s="25" customFormat="1" ht="18.75" customHeight="1" x14ac:dyDescent="0.25">
      <c r="A181" s="24"/>
      <c r="B181" s="204"/>
      <c r="C181" s="204"/>
      <c r="D181" s="204"/>
      <c r="E181" s="204"/>
      <c r="F181" s="204"/>
      <c r="G181" s="204"/>
      <c r="H181" s="204"/>
      <c r="I181" s="204"/>
      <c r="J181" s="204"/>
      <c r="K181" s="204"/>
      <c r="L181" s="204"/>
      <c r="M181" s="204"/>
      <c r="N181" s="204"/>
      <c r="O181" s="204"/>
      <c r="P181" s="204"/>
      <c r="Q181" s="204"/>
      <c r="R181" s="204"/>
      <c r="S181" s="204"/>
      <c r="T181" s="204"/>
      <c r="U181" s="204"/>
      <c r="V181" s="26">
        <v>2009</v>
      </c>
      <c r="W181" s="26">
        <v>2011</v>
      </c>
      <c r="X181" s="26">
        <v>2013</v>
      </c>
      <c r="Y181" s="26">
        <v>2015</v>
      </c>
      <c r="Z181" s="26">
        <v>2017</v>
      </c>
      <c r="AA181" s="26">
        <v>2019</v>
      </c>
      <c r="AB181" s="26">
        <v>2021</v>
      </c>
      <c r="AC181" s="26">
        <v>2023</v>
      </c>
      <c r="AD181" s="26">
        <v>2009</v>
      </c>
      <c r="AE181" s="26">
        <v>2011</v>
      </c>
      <c r="AF181" s="26">
        <v>2013</v>
      </c>
      <c r="AG181" s="26">
        <v>2015</v>
      </c>
      <c r="AH181" s="26">
        <v>2017</v>
      </c>
      <c r="AI181" s="26">
        <v>2019</v>
      </c>
      <c r="AJ181" s="26">
        <v>2021</v>
      </c>
      <c r="AK181" s="26">
        <v>2023</v>
      </c>
      <c r="AL181" s="27">
        <v>2009</v>
      </c>
      <c r="AM181" s="27">
        <v>2011</v>
      </c>
      <c r="AN181" s="27">
        <v>2013</v>
      </c>
      <c r="AO181" s="27">
        <v>2015</v>
      </c>
      <c r="AP181" s="27">
        <v>2017</v>
      </c>
      <c r="AQ181" s="27">
        <v>2019</v>
      </c>
      <c r="AR181" s="27">
        <v>2021</v>
      </c>
      <c r="AS181" s="27">
        <v>2023</v>
      </c>
    </row>
    <row r="182" spans="1:45" s="33" customFormat="1" ht="18.75" x14ac:dyDescent="0.25">
      <c r="A182" s="28">
        <v>71</v>
      </c>
      <c r="B182" s="198" t="s">
        <v>124</v>
      </c>
      <c r="C182" s="199"/>
      <c r="D182" s="199"/>
      <c r="E182" s="199"/>
      <c r="F182" s="199"/>
      <c r="G182" s="199"/>
      <c r="H182" s="199"/>
      <c r="I182" s="199"/>
      <c r="J182" s="199"/>
      <c r="K182" s="199"/>
      <c r="L182" s="199"/>
      <c r="M182" s="199"/>
      <c r="N182" s="199"/>
      <c r="O182" s="199"/>
      <c r="P182" s="199"/>
      <c r="Q182" s="199"/>
      <c r="R182" s="199"/>
      <c r="S182" s="199"/>
      <c r="T182" s="199"/>
      <c r="U182" s="199"/>
      <c r="V182" s="156"/>
      <c r="W182" s="29">
        <v>6.6137566137566134E-2</v>
      </c>
      <c r="X182" s="29">
        <v>0.12023460410557185</v>
      </c>
      <c r="Y182" s="29">
        <v>8.1299999999999997E-2</v>
      </c>
      <c r="Z182" s="29">
        <v>0.10606060606060606</v>
      </c>
      <c r="AA182" s="29">
        <v>8.9965397923875437E-2</v>
      </c>
      <c r="AB182" s="29">
        <v>0.11212121212121212</v>
      </c>
      <c r="AC182" s="29">
        <f>GLOBAL!AI216</f>
        <v>0.15671641791044777</v>
      </c>
      <c r="AD182" s="29"/>
      <c r="AE182" s="29">
        <v>0.93386243386243384</v>
      </c>
      <c r="AF182" s="29">
        <v>0.87976539589442815</v>
      </c>
      <c r="AG182" s="29">
        <v>0.91869999999999996</v>
      </c>
      <c r="AH182" s="29">
        <v>0.89393939393939392</v>
      </c>
      <c r="AI182" s="29">
        <v>0.91003460207612452</v>
      </c>
      <c r="AJ182" s="29">
        <v>0.88787878787878793</v>
      </c>
      <c r="AK182" s="29">
        <f>GLOBAL!AJ216</f>
        <v>0.84328358208955223</v>
      </c>
      <c r="AL182" s="30"/>
      <c r="AM182" s="30">
        <v>3.6005291005291</v>
      </c>
      <c r="AN182" s="87">
        <v>3.4076246334310838</v>
      </c>
      <c r="AO182" s="87">
        <v>3.48</v>
      </c>
      <c r="AP182" s="87">
        <v>3.4318181818181817</v>
      </c>
      <c r="AQ182" s="87">
        <v>3.6</v>
      </c>
      <c r="AR182" s="87">
        <v>3.54</v>
      </c>
      <c r="AS182" s="87">
        <f>GLOBAL!AK216</f>
        <v>3.49</v>
      </c>
    </row>
    <row r="186" spans="1:45" x14ac:dyDescent="0.25">
      <c r="B186" s="92"/>
      <c r="C186" s="92"/>
      <c r="D186" s="92"/>
      <c r="E186" s="92"/>
      <c r="F186" s="92"/>
      <c r="G186" s="92"/>
      <c r="H186" s="92"/>
      <c r="I186" s="92"/>
      <c r="J186" s="92"/>
      <c r="K186" s="92"/>
      <c r="L186" s="92"/>
      <c r="M186" s="92"/>
      <c r="N186" s="92"/>
      <c r="O186" s="92"/>
    </row>
  </sheetData>
  <sheetProtection sheet="1" objects="1" scenarios="1"/>
  <mergeCells count="168">
    <mergeCell ref="AL65:AS65"/>
    <mergeCell ref="AL74:AS74"/>
    <mergeCell ref="AL81:AS81"/>
    <mergeCell ref="AL93:AS93"/>
    <mergeCell ref="AL99:AS99"/>
    <mergeCell ref="AL108:AS108"/>
    <mergeCell ref="AL117:AS117"/>
    <mergeCell ref="AD65:AK65"/>
    <mergeCell ref="AD74:AK74"/>
    <mergeCell ref="AD81:AK81"/>
    <mergeCell ref="AD93:AK93"/>
    <mergeCell ref="AD99:AK99"/>
    <mergeCell ref="AD108:AK108"/>
    <mergeCell ref="AD117:AK117"/>
    <mergeCell ref="AL54:AS54"/>
    <mergeCell ref="A2:U2"/>
    <mergeCell ref="A7:AN7"/>
    <mergeCell ref="A8:AN8"/>
    <mergeCell ref="A9:U9"/>
    <mergeCell ref="A10:AN10"/>
    <mergeCell ref="A11:AN11"/>
    <mergeCell ref="A30:C30"/>
    <mergeCell ref="A31:C31"/>
    <mergeCell ref="A32:C32"/>
    <mergeCell ref="F20:L20"/>
    <mergeCell ref="D28:J28"/>
    <mergeCell ref="E33:H33"/>
    <mergeCell ref="E34:G34"/>
    <mergeCell ref="E35:G35"/>
    <mergeCell ref="A22:E22"/>
    <mergeCell ref="A23:E23"/>
    <mergeCell ref="A26:G26"/>
    <mergeCell ref="A28:C29"/>
    <mergeCell ref="A45:C45"/>
    <mergeCell ref="A46:C46"/>
    <mergeCell ref="V52:AH53"/>
    <mergeCell ref="B54:U55"/>
    <mergeCell ref="AL52:AS53"/>
    <mergeCell ref="A36:C37"/>
    <mergeCell ref="A38:C38"/>
    <mergeCell ref="A39:C39"/>
    <mergeCell ref="A40:C40"/>
    <mergeCell ref="A44:C44"/>
    <mergeCell ref="D36:J36"/>
    <mergeCell ref="V54:AC54"/>
    <mergeCell ref="AD54:AK54"/>
    <mergeCell ref="B56:U56"/>
    <mergeCell ref="B57:U57"/>
    <mergeCell ref="B58:U58"/>
    <mergeCell ref="B59:U59"/>
    <mergeCell ref="B60:U60"/>
    <mergeCell ref="B61:U61"/>
    <mergeCell ref="V65:AC65"/>
    <mergeCell ref="B67:U67"/>
    <mergeCell ref="B68:U68"/>
    <mergeCell ref="B69:U69"/>
    <mergeCell ref="B70:U70"/>
    <mergeCell ref="B71:U71"/>
    <mergeCell ref="A72:U72"/>
    <mergeCell ref="B62:U62"/>
    <mergeCell ref="A63:U63"/>
    <mergeCell ref="B65:U66"/>
    <mergeCell ref="B74:U75"/>
    <mergeCell ref="B76:U76"/>
    <mergeCell ref="B89:U89"/>
    <mergeCell ref="B90:U90"/>
    <mergeCell ref="A91:U91"/>
    <mergeCell ref="B93:U94"/>
    <mergeCell ref="B108:U109"/>
    <mergeCell ref="B77:U77"/>
    <mergeCell ref="V74:AC74"/>
    <mergeCell ref="V81:AC81"/>
    <mergeCell ref="B83:U83"/>
    <mergeCell ref="B84:U84"/>
    <mergeCell ref="B85:U85"/>
    <mergeCell ref="B86:U86"/>
    <mergeCell ref="B87:U87"/>
    <mergeCell ref="B88:U88"/>
    <mergeCell ref="B78:U78"/>
    <mergeCell ref="A79:U79"/>
    <mergeCell ref="B81:U82"/>
    <mergeCell ref="V93:AC93"/>
    <mergeCell ref="V99:AC99"/>
    <mergeCell ref="V108:AC108"/>
    <mergeCell ref="B110:U110"/>
    <mergeCell ref="B111:U111"/>
    <mergeCell ref="B101:U101"/>
    <mergeCell ref="B102:U102"/>
    <mergeCell ref="B103:U103"/>
    <mergeCell ref="B104:U104"/>
    <mergeCell ref="B105:U105"/>
    <mergeCell ref="A106:U106"/>
    <mergeCell ref="B95:U95"/>
    <mergeCell ref="B96:U96"/>
    <mergeCell ref="A97:U97"/>
    <mergeCell ref="B99:U100"/>
    <mergeCell ref="V117:AC117"/>
    <mergeCell ref="V130:AC130"/>
    <mergeCell ref="B119:U119"/>
    <mergeCell ref="B120:U120"/>
    <mergeCell ref="B121:U121"/>
    <mergeCell ref="B122:U122"/>
    <mergeCell ref="B112:U112"/>
    <mergeCell ref="B113:U113"/>
    <mergeCell ref="B114:U114"/>
    <mergeCell ref="A115:U115"/>
    <mergeCell ref="B117:U118"/>
    <mergeCell ref="B136:U136"/>
    <mergeCell ref="B137:U137"/>
    <mergeCell ref="A138:U138"/>
    <mergeCell ref="B140:U141"/>
    <mergeCell ref="AL130:AS130"/>
    <mergeCell ref="B132:U132"/>
    <mergeCell ref="B134:U134"/>
    <mergeCell ref="B135:U135"/>
    <mergeCell ref="B123:U123"/>
    <mergeCell ref="B124:U124"/>
    <mergeCell ref="B125:U125"/>
    <mergeCell ref="B126:U126"/>
    <mergeCell ref="A127:U127"/>
    <mergeCell ref="B130:U131"/>
    <mergeCell ref="AD140:AK140"/>
    <mergeCell ref="AD130:AK130"/>
    <mergeCell ref="AD156:AK156"/>
    <mergeCell ref="AL140:AS140"/>
    <mergeCell ref="AL156:AS156"/>
    <mergeCell ref="B158:U158"/>
    <mergeCell ref="B147:U147"/>
    <mergeCell ref="B148:U148"/>
    <mergeCell ref="B149:U149"/>
    <mergeCell ref="B150:U150"/>
    <mergeCell ref="B151:U151"/>
    <mergeCell ref="B152:U152"/>
    <mergeCell ref="B142:U142"/>
    <mergeCell ref="B143:U143"/>
    <mergeCell ref="B144:U144"/>
    <mergeCell ref="B145:U145"/>
    <mergeCell ref="B146:U146"/>
    <mergeCell ref="B159:U159"/>
    <mergeCell ref="B160:U160"/>
    <mergeCell ref="B161:U161"/>
    <mergeCell ref="B162:U162"/>
    <mergeCell ref="B163:U163"/>
    <mergeCell ref="A164:U164"/>
    <mergeCell ref="A153:U153"/>
    <mergeCell ref="B156:U157"/>
    <mergeCell ref="V140:AC140"/>
    <mergeCell ref="V156:AC156"/>
    <mergeCell ref="AL166:AS166"/>
    <mergeCell ref="AL180:AS180"/>
    <mergeCell ref="B182:U182"/>
    <mergeCell ref="B176:U176"/>
    <mergeCell ref="B177:U177"/>
    <mergeCell ref="A178:U178"/>
    <mergeCell ref="B180:U181"/>
    <mergeCell ref="B170:U170"/>
    <mergeCell ref="B171:U171"/>
    <mergeCell ref="B172:U172"/>
    <mergeCell ref="B173:U173"/>
    <mergeCell ref="B174:U174"/>
    <mergeCell ref="B175:U175"/>
    <mergeCell ref="V166:AC166"/>
    <mergeCell ref="V180:AC180"/>
    <mergeCell ref="AD166:AK166"/>
    <mergeCell ref="AD180:AK180"/>
    <mergeCell ref="B166:U167"/>
    <mergeCell ref="B168:U168"/>
    <mergeCell ref="B169:U169"/>
  </mergeCells>
  <printOptions horizontalCentered="1" verticalCentered="1"/>
  <pageMargins left="0" right="0" top="0" bottom="0" header="0.31496062992125984" footer="0"/>
  <pageSetup paperSize="9" scale="22" fitToHeight="3" orientation="landscape" r:id="rId1"/>
  <rowBreaks count="1" manualBreakCount="1">
    <brk id="107" max="4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AK74"/>
  <sheetViews>
    <sheetView workbookViewId="0">
      <selection activeCell="I1" sqref="I1:R77"/>
    </sheetView>
  </sheetViews>
  <sheetFormatPr baseColWidth="10" defaultRowHeight="15" x14ac:dyDescent="0.25"/>
  <sheetData>
    <row r="1" spans="1:37" x14ac:dyDescent="0.25">
      <c r="B1">
        <v>1</v>
      </c>
      <c r="C1">
        <v>2</v>
      </c>
      <c r="D1">
        <v>3</v>
      </c>
      <c r="E1">
        <v>4</v>
      </c>
      <c r="F1">
        <v>5</v>
      </c>
      <c r="G1" t="s">
        <v>253</v>
      </c>
      <c r="H1" t="s">
        <v>154</v>
      </c>
      <c r="J1">
        <v>1</v>
      </c>
      <c r="K1">
        <v>2</v>
      </c>
      <c r="L1">
        <v>3</v>
      </c>
      <c r="M1">
        <v>4</v>
      </c>
      <c r="N1">
        <v>5</v>
      </c>
      <c r="O1" t="s">
        <v>154</v>
      </c>
    </row>
    <row r="2" spans="1:37" x14ac:dyDescent="0.25">
      <c r="B2" t="s">
        <v>254</v>
      </c>
      <c r="C2" t="s">
        <v>254</v>
      </c>
      <c r="D2" t="s">
        <v>254</v>
      </c>
      <c r="E2" t="s">
        <v>254</v>
      </c>
      <c r="F2" t="s">
        <v>254</v>
      </c>
      <c r="G2" t="s">
        <v>254</v>
      </c>
      <c r="H2" t="s">
        <v>254</v>
      </c>
      <c r="J2" t="s">
        <v>254</v>
      </c>
      <c r="K2" t="s">
        <v>254</v>
      </c>
      <c r="L2" t="s">
        <v>254</v>
      </c>
      <c r="M2" t="s">
        <v>254</v>
      </c>
      <c r="N2" t="s">
        <v>254</v>
      </c>
      <c r="O2" s="160" t="s">
        <v>22</v>
      </c>
      <c r="P2" s="159" t="s">
        <v>326</v>
      </c>
      <c r="Q2" s="160" t="s">
        <v>145</v>
      </c>
      <c r="R2" s="160" t="s">
        <v>146</v>
      </c>
      <c r="T2">
        <v>1</v>
      </c>
      <c r="U2">
        <v>2</v>
      </c>
      <c r="V2">
        <v>3</v>
      </c>
      <c r="W2">
        <v>4</v>
      </c>
      <c r="X2">
        <v>5</v>
      </c>
      <c r="Y2" t="s">
        <v>154</v>
      </c>
    </row>
    <row r="3" spans="1:37" x14ac:dyDescent="0.25">
      <c r="A3" t="s">
        <v>255</v>
      </c>
      <c r="B3">
        <v>12</v>
      </c>
      <c r="C3">
        <v>26</v>
      </c>
      <c r="D3">
        <v>42</v>
      </c>
      <c r="E3">
        <v>108</v>
      </c>
      <c r="F3">
        <v>95</v>
      </c>
      <c r="G3">
        <v>2</v>
      </c>
      <c r="H3">
        <v>285</v>
      </c>
      <c r="I3" t="s">
        <v>255</v>
      </c>
      <c r="J3">
        <v>12</v>
      </c>
      <c r="K3">
        <v>26</v>
      </c>
      <c r="L3">
        <v>42</v>
      </c>
      <c r="M3">
        <v>108</v>
      </c>
      <c r="N3">
        <v>95</v>
      </c>
      <c r="O3">
        <v>3.88</v>
      </c>
      <c r="P3">
        <v>1.1100000000000001</v>
      </c>
      <c r="Q3">
        <v>4</v>
      </c>
      <c r="R3">
        <v>4</v>
      </c>
      <c r="S3" t="s">
        <v>155</v>
      </c>
      <c r="T3">
        <v>15</v>
      </c>
      <c r="U3">
        <v>29</v>
      </c>
      <c r="V3">
        <v>57</v>
      </c>
      <c r="W3">
        <v>133</v>
      </c>
      <c r="X3">
        <v>74</v>
      </c>
      <c r="Y3">
        <v>3.72</v>
      </c>
      <c r="Z3">
        <v>1.08</v>
      </c>
      <c r="AA3">
        <v>4</v>
      </c>
      <c r="AB3">
        <v>4</v>
      </c>
      <c r="AC3">
        <f>+J3-T3</f>
        <v>-3</v>
      </c>
      <c r="AD3">
        <f t="shared" ref="AD3:AK3" si="0">+K3-U3</f>
        <v>-3</v>
      </c>
      <c r="AE3">
        <f t="shared" si="0"/>
        <v>-15</v>
      </c>
      <c r="AF3">
        <f t="shared" si="0"/>
        <v>-25</v>
      </c>
      <c r="AG3">
        <f t="shared" si="0"/>
        <v>21</v>
      </c>
      <c r="AH3">
        <f t="shared" si="0"/>
        <v>0.1599999999999997</v>
      </c>
      <c r="AI3">
        <f t="shared" si="0"/>
        <v>3.0000000000000027E-2</v>
      </c>
      <c r="AJ3">
        <f t="shared" si="0"/>
        <v>0</v>
      </c>
      <c r="AK3">
        <f t="shared" si="0"/>
        <v>0</v>
      </c>
    </row>
    <row r="4" spans="1:37" x14ac:dyDescent="0.25">
      <c r="A4" t="s">
        <v>256</v>
      </c>
      <c r="B4">
        <v>9</v>
      </c>
      <c r="C4">
        <v>29</v>
      </c>
      <c r="D4">
        <v>53</v>
      </c>
      <c r="E4">
        <v>111</v>
      </c>
      <c r="F4">
        <v>77</v>
      </c>
      <c r="G4">
        <v>6</v>
      </c>
      <c r="H4">
        <v>285</v>
      </c>
      <c r="I4" t="s">
        <v>256</v>
      </c>
      <c r="J4">
        <v>9</v>
      </c>
      <c r="K4">
        <v>29</v>
      </c>
      <c r="L4">
        <v>53</v>
      </c>
      <c r="M4">
        <v>111</v>
      </c>
      <c r="N4">
        <v>77</v>
      </c>
      <c r="O4">
        <v>3.78</v>
      </c>
      <c r="P4">
        <v>1.06</v>
      </c>
      <c r="Q4">
        <v>4</v>
      </c>
      <c r="R4">
        <v>4</v>
      </c>
      <c r="S4" t="s">
        <v>156</v>
      </c>
      <c r="T4">
        <v>13</v>
      </c>
      <c r="U4">
        <v>22</v>
      </c>
      <c r="V4">
        <v>72</v>
      </c>
      <c r="W4">
        <v>142</v>
      </c>
      <c r="X4">
        <v>59</v>
      </c>
      <c r="Y4">
        <v>3.69</v>
      </c>
      <c r="Z4">
        <v>1</v>
      </c>
      <c r="AA4">
        <v>4</v>
      </c>
      <c r="AB4">
        <v>4</v>
      </c>
      <c r="AC4">
        <f t="shared" ref="AC4:AC67" si="1">+J4-T4</f>
        <v>-4</v>
      </c>
      <c r="AD4">
        <f t="shared" ref="AD4:AD67" si="2">+K4-U4</f>
        <v>7</v>
      </c>
      <c r="AE4">
        <f t="shared" ref="AE4:AE67" si="3">+L4-V4</f>
        <v>-19</v>
      </c>
      <c r="AF4">
        <f t="shared" ref="AF4:AF67" si="4">+M4-W4</f>
        <v>-31</v>
      </c>
      <c r="AG4">
        <f t="shared" ref="AG4:AG67" si="5">+N4-X4</f>
        <v>18</v>
      </c>
      <c r="AH4">
        <f t="shared" ref="AH4:AH67" si="6">+O4-Y4</f>
        <v>8.9999999999999858E-2</v>
      </c>
      <c r="AI4">
        <f t="shared" ref="AI4:AI67" si="7">+P4-Z4</f>
        <v>6.0000000000000053E-2</v>
      </c>
      <c r="AJ4">
        <f t="shared" ref="AJ4:AJ67" si="8">+Q4-AA4</f>
        <v>0</v>
      </c>
      <c r="AK4">
        <f t="shared" ref="AK4:AK67" si="9">+R4-AB4</f>
        <v>0</v>
      </c>
    </row>
    <row r="5" spans="1:37" x14ac:dyDescent="0.25">
      <c r="A5" t="s">
        <v>257</v>
      </c>
      <c r="B5">
        <v>11</v>
      </c>
      <c r="C5">
        <v>23</v>
      </c>
      <c r="D5">
        <v>49</v>
      </c>
      <c r="E5">
        <v>110</v>
      </c>
      <c r="F5">
        <v>90</v>
      </c>
      <c r="G5">
        <v>2</v>
      </c>
      <c r="H5">
        <v>285</v>
      </c>
      <c r="I5" t="s">
        <v>257</v>
      </c>
      <c r="J5">
        <v>11</v>
      </c>
      <c r="K5">
        <v>23</v>
      </c>
      <c r="L5">
        <v>49</v>
      </c>
      <c r="M5">
        <v>110</v>
      </c>
      <c r="N5">
        <v>90</v>
      </c>
      <c r="O5">
        <v>3.87</v>
      </c>
      <c r="P5">
        <v>1.07</v>
      </c>
      <c r="Q5">
        <v>4</v>
      </c>
      <c r="R5">
        <v>4</v>
      </c>
      <c r="S5" t="s">
        <v>157</v>
      </c>
      <c r="T5">
        <v>15</v>
      </c>
      <c r="U5">
        <v>25</v>
      </c>
      <c r="V5">
        <v>64</v>
      </c>
      <c r="W5">
        <v>122</v>
      </c>
      <c r="X5">
        <v>81</v>
      </c>
      <c r="Y5">
        <v>3.75</v>
      </c>
      <c r="Z5">
        <v>1.08</v>
      </c>
      <c r="AA5">
        <v>4</v>
      </c>
      <c r="AB5">
        <v>4</v>
      </c>
      <c r="AC5">
        <f t="shared" si="1"/>
        <v>-4</v>
      </c>
      <c r="AD5">
        <f t="shared" si="2"/>
        <v>-2</v>
      </c>
      <c r="AE5">
        <f t="shared" si="3"/>
        <v>-15</v>
      </c>
      <c r="AF5">
        <f t="shared" si="4"/>
        <v>-12</v>
      </c>
      <c r="AG5">
        <f t="shared" si="5"/>
        <v>9</v>
      </c>
      <c r="AH5">
        <f t="shared" si="6"/>
        <v>0.12000000000000011</v>
      </c>
      <c r="AI5">
        <f t="shared" si="7"/>
        <v>-1.0000000000000009E-2</v>
      </c>
      <c r="AJ5">
        <f t="shared" si="8"/>
        <v>0</v>
      </c>
      <c r="AK5">
        <f t="shared" si="9"/>
        <v>0</v>
      </c>
    </row>
    <row r="6" spans="1:37" x14ac:dyDescent="0.25">
      <c r="A6" t="s">
        <v>258</v>
      </c>
      <c r="B6">
        <v>18</v>
      </c>
      <c r="C6">
        <v>26</v>
      </c>
      <c r="D6">
        <v>43</v>
      </c>
      <c r="E6">
        <v>99</v>
      </c>
      <c r="F6">
        <v>94</v>
      </c>
      <c r="G6">
        <v>5</v>
      </c>
      <c r="H6">
        <v>285</v>
      </c>
      <c r="I6" t="s">
        <v>258</v>
      </c>
      <c r="J6">
        <v>18</v>
      </c>
      <c r="K6">
        <v>26</v>
      </c>
      <c r="L6">
        <v>43</v>
      </c>
      <c r="M6">
        <v>99</v>
      </c>
      <c r="N6">
        <v>94</v>
      </c>
      <c r="O6">
        <v>3.8</v>
      </c>
      <c r="P6">
        <v>1.19</v>
      </c>
      <c r="Q6">
        <v>4</v>
      </c>
      <c r="R6">
        <v>4</v>
      </c>
      <c r="S6" t="s">
        <v>158</v>
      </c>
      <c r="T6">
        <v>18</v>
      </c>
      <c r="U6">
        <v>31</v>
      </c>
      <c r="V6">
        <v>66</v>
      </c>
      <c r="W6">
        <v>121</v>
      </c>
      <c r="X6">
        <v>69</v>
      </c>
      <c r="Y6">
        <v>3.63</v>
      </c>
      <c r="Z6">
        <v>1.1200000000000001</v>
      </c>
      <c r="AA6">
        <v>4</v>
      </c>
      <c r="AB6">
        <v>4</v>
      </c>
      <c r="AC6">
        <f t="shared" si="1"/>
        <v>0</v>
      </c>
      <c r="AD6">
        <f t="shared" si="2"/>
        <v>-5</v>
      </c>
      <c r="AE6">
        <f t="shared" si="3"/>
        <v>-23</v>
      </c>
      <c r="AF6">
        <f t="shared" si="4"/>
        <v>-22</v>
      </c>
      <c r="AG6">
        <f t="shared" si="5"/>
        <v>25</v>
      </c>
      <c r="AH6">
        <f t="shared" si="6"/>
        <v>0.16999999999999993</v>
      </c>
      <c r="AI6">
        <f t="shared" si="7"/>
        <v>6.999999999999984E-2</v>
      </c>
      <c r="AJ6">
        <f t="shared" si="8"/>
        <v>0</v>
      </c>
      <c r="AK6">
        <f t="shared" si="9"/>
        <v>0</v>
      </c>
    </row>
    <row r="7" spans="1:37" x14ac:dyDescent="0.25">
      <c r="A7" t="s">
        <v>259</v>
      </c>
      <c r="B7">
        <v>16</v>
      </c>
      <c r="C7">
        <v>14</v>
      </c>
      <c r="D7">
        <v>35</v>
      </c>
      <c r="E7">
        <v>99</v>
      </c>
      <c r="F7">
        <v>119</v>
      </c>
      <c r="G7">
        <v>2</v>
      </c>
      <c r="H7">
        <v>285</v>
      </c>
      <c r="I7" t="s">
        <v>259</v>
      </c>
      <c r="J7">
        <v>16</v>
      </c>
      <c r="K7">
        <v>14</v>
      </c>
      <c r="L7">
        <v>35</v>
      </c>
      <c r="M7">
        <v>99</v>
      </c>
      <c r="N7">
        <v>119</v>
      </c>
      <c r="O7">
        <v>4.03</v>
      </c>
      <c r="P7">
        <v>1.1200000000000001</v>
      </c>
      <c r="Q7">
        <v>4</v>
      </c>
      <c r="R7">
        <v>5</v>
      </c>
      <c r="S7" t="s">
        <v>159</v>
      </c>
      <c r="T7">
        <v>16</v>
      </c>
      <c r="U7">
        <v>25</v>
      </c>
      <c r="V7">
        <v>59</v>
      </c>
      <c r="W7">
        <v>119</v>
      </c>
      <c r="X7">
        <v>90</v>
      </c>
      <c r="Y7">
        <v>3.78</v>
      </c>
      <c r="Z7">
        <v>1.1100000000000001</v>
      </c>
      <c r="AA7">
        <v>4</v>
      </c>
      <c r="AB7">
        <v>4</v>
      </c>
      <c r="AC7">
        <f t="shared" si="1"/>
        <v>0</v>
      </c>
      <c r="AD7">
        <f t="shared" si="2"/>
        <v>-11</v>
      </c>
      <c r="AE7">
        <f t="shared" si="3"/>
        <v>-24</v>
      </c>
      <c r="AF7">
        <f t="shared" si="4"/>
        <v>-20</v>
      </c>
      <c r="AG7">
        <f t="shared" si="5"/>
        <v>29</v>
      </c>
      <c r="AH7">
        <f t="shared" si="6"/>
        <v>0.25000000000000044</v>
      </c>
      <c r="AI7">
        <f t="shared" si="7"/>
        <v>1.0000000000000009E-2</v>
      </c>
      <c r="AJ7">
        <f t="shared" si="8"/>
        <v>0</v>
      </c>
      <c r="AK7">
        <f t="shared" si="9"/>
        <v>1</v>
      </c>
    </row>
    <row r="8" spans="1:37" x14ac:dyDescent="0.25">
      <c r="A8" t="s">
        <v>260</v>
      </c>
      <c r="B8">
        <v>10</v>
      </c>
      <c r="C8">
        <v>13</v>
      </c>
      <c r="D8">
        <v>28</v>
      </c>
      <c r="E8">
        <v>109</v>
      </c>
      <c r="F8">
        <v>121</v>
      </c>
      <c r="G8">
        <v>4</v>
      </c>
      <c r="H8">
        <v>285</v>
      </c>
      <c r="I8" t="s">
        <v>260</v>
      </c>
      <c r="J8">
        <v>10</v>
      </c>
      <c r="K8">
        <v>13</v>
      </c>
      <c r="L8">
        <v>28</v>
      </c>
      <c r="M8">
        <v>109</v>
      </c>
      <c r="N8">
        <v>121</v>
      </c>
      <c r="O8">
        <v>4.13</v>
      </c>
      <c r="P8">
        <v>1.01</v>
      </c>
      <c r="Q8">
        <v>4</v>
      </c>
      <c r="R8">
        <v>5</v>
      </c>
      <c r="S8" t="s">
        <v>160</v>
      </c>
      <c r="T8">
        <v>11</v>
      </c>
      <c r="U8">
        <v>17</v>
      </c>
      <c r="V8">
        <v>46</v>
      </c>
      <c r="W8">
        <v>143</v>
      </c>
      <c r="X8">
        <v>90</v>
      </c>
      <c r="Y8">
        <v>3.93</v>
      </c>
      <c r="Z8">
        <v>0.99</v>
      </c>
      <c r="AA8">
        <v>4</v>
      </c>
      <c r="AB8">
        <v>4</v>
      </c>
      <c r="AC8">
        <f t="shared" si="1"/>
        <v>-1</v>
      </c>
      <c r="AD8">
        <f t="shared" si="2"/>
        <v>-4</v>
      </c>
      <c r="AE8">
        <f t="shared" si="3"/>
        <v>-18</v>
      </c>
      <c r="AF8">
        <f t="shared" si="4"/>
        <v>-34</v>
      </c>
      <c r="AG8">
        <f t="shared" si="5"/>
        <v>31</v>
      </c>
      <c r="AH8">
        <f t="shared" si="6"/>
        <v>0.19999999999999973</v>
      </c>
      <c r="AI8">
        <f t="shared" si="7"/>
        <v>2.0000000000000018E-2</v>
      </c>
      <c r="AJ8">
        <f t="shared" si="8"/>
        <v>0</v>
      </c>
      <c r="AK8">
        <f t="shared" si="9"/>
        <v>1</v>
      </c>
    </row>
    <row r="9" spans="1:37" x14ac:dyDescent="0.25">
      <c r="A9" t="s">
        <v>261</v>
      </c>
      <c r="B9">
        <v>28</v>
      </c>
      <c r="C9">
        <v>43</v>
      </c>
      <c r="D9">
        <v>57</v>
      </c>
      <c r="E9">
        <v>95</v>
      </c>
      <c r="F9">
        <v>61</v>
      </c>
      <c r="G9">
        <v>1</v>
      </c>
      <c r="H9">
        <v>285</v>
      </c>
      <c r="I9" t="s">
        <v>261</v>
      </c>
      <c r="J9">
        <v>28</v>
      </c>
      <c r="K9">
        <v>43</v>
      </c>
      <c r="L9">
        <v>57</v>
      </c>
      <c r="M9">
        <v>95</v>
      </c>
      <c r="N9">
        <v>61</v>
      </c>
      <c r="O9">
        <v>3.42</v>
      </c>
      <c r="P9">
        <v>1.25</v>
      </c>
      <c r="Q9">
        <v>4</v>
      </c>
      <c r="R9">
        <v>4</v>
      </c>
      <c r="S9" t="s">
        <v>161</v>
      </c>
      <c r="T9">
        <v>28</v>
      </c>
      <c r="U9">
        <v>49</v>
      </c>
      <c r="V9">
        <v>84</v>
      </c>
      <c r="W9">
        <v>99</v>
      </c>
      <c r="X9">
        <v>48</v>
      </c>
      <c r="Y9">
        <v>3.29</v>
      </c>
      <c r="Z9">
        <v>1.18</v>
      </c>
      <c r="AA9">
        <v>3</v>
      </c>
      <c r="AB9">
        <v>4</v>
      </c>
      <c r="AC9">
        <f t="shared" si="1"/>
        <v>0</v>
      </c>
      <c r="AD9">
        <f t="shared" si="2"/>
        <v>-6</v>
      </c>
      <c r="AE9">
        <f t="shared" si="3"/>
        <v>-27</v>
      </c>
      <c r="AF9">
        <f t="shared" si="4"/>
        <v>-4</v>
      </c>
      <c r="AG9">
        <f t="shared" si="5"/>
        <v>13</v>
      </c>
      <c r="AH9">
        <f t="shared" si="6"/>
        <v>0.12999999999999989</v>
      </c>
      <c r="AI9">
        <f t="shared" si="7"/>
        <v>7.0000000000000062E-2</v>
      </c>
      <c r="AJ9">
        <f t="shared" si="8"/>
        <v>1</v>
      </c>
      <c r="AK9">
        <f t="shared" si="9"/>
        <v>0</v>
      </c>
    </row>
    <row r="10" spans="1:37" x14ac:dyDescent="0.25">
      <c r="A10" t="s">
        <v>262</v>
      </c>
      <c r="B10">
        <v>19</v>
      </c>
      <c r="C10">
        <v>28</v>
      </c>
      <c r="D10">
        <v>74</v>
      </c>
      <c r="E10">
        <v>98</v>
      </c>
      <c r="F10">
        <v>56</v>
      </c>
      <c r="G10">
        <v>10</v>
      </c>
      <c r="H10">
        <v>285</v>
      </c>
      <c r="I10" t="s">
        <v>262</v>
      </c>
      <c r="J10">
        <v>19</v>
      </c>
      <c r="K10">
        <v>28</v>
      </c>
      <c r="L10">
        <v>74</v>
      </c>
      <c r="M10">
        <v>98</v>
      </c>
      <c r="N10">
        <v>56</v>
      </c>
      <c r="O10">
        <v>3.52</v>
      </c>
      <c r="P10">
        <v>1.1299999999999999</v>
      </c>
      <c r="Q10">
        <v>4</v>
      </c>
      <c r="R10">
        <v>4</v>
      </c>
      <c r="S10" t="s">
        <v>162</v>
      </c>
      <c r="T10">
        <v>18</v>
      </c>
      <c r="U10">
        <v>35</v>
      </c>
      <c r="V10">
        <v>99</v>
      </c>
      <c r="W10">
        <v>108</v>
      </c>
      <c r="X10">
        <v>41</v>
      </c>
      <c r="Y10">
        <v>3.4</v>
      </c>
      <c r="Z10">
        <v>1.05</v>
      </c>
      <c r="AA10">
        <v>3</v>
      </c>
      <c r="AB10">
        <v>4</v>
      </c>
      <c r="AC10">
        <f t="shared" si="1"/>
        <v>1</v>
      </c>
      <c r="AD10">
        <f t="shared" si="2"/>
        <v>-7</v>
      </c>
      <c r="AE10">
        <f t="shared" si="3"/>
        <v>-25</v>
      </c>
      <c r="AF10">
        <f t="shared" si="4"/>
        <v>-10</v>
      </c>
      <c r="AG10">
        <f t="shared" si="5"/>
        <v>15</v>
      </c>
      <c r="AH10">
        <f t="shared" si="6"/>
        <v>0.12000000000000011</v>
      </c>
      <c r="AI10">
        <f t="shared" si="7"/>
        <v>7.9999999999999849E-2</v>
      </c>
      <c r="AJ10">
        <f t="shared" si="8"/>
        <v>1</v>
      </c>
      <c r="AK10">
        <f t="shared" si="9"/>
        <v>0</v>
      </c>
    </row>
    <row r="11" spans="1:37" x14ac:dyDescent="0.25">
      <c r="A11" t="s">
        <v>263</v>
      </c>
      <c r="B11">
        <v>24</v>
      </c>
      <c r="C11">
        <v>31</v>
      </c>
      <c r="D11">
        <v>65</v>
      </c>
      <c r="E11">
        <v>90</v>
      </c>
      <c r="F11">
        <v>74</v>
      </c>
      <c r="G11">
        <v>1</v>
      </c>
      <c r="H11">
        <v>285</v>
      </c>
      <c r="I11" t="s">
        <v>263</v>
      </c>
      <c r="J11">
        <v>24</v>
      </c>
      <c r="K11">
        <v>31</v>
      </c>
      <c r="L11">
        <v>65</v>
      </c>
      <c r="M11">
        <v>90</v>
      </c>
      <c r="N11">
        <v>74</v>
      </c>
      <c r="O11">
        <v>3.56</v>
      </c>
      <c r="P11">
        <v>1.22</v>
      </c>
      <c r="Q11">
        <v>4</v>
      </c>
      <c r="R11">
        <v>4</v>
      </c>
      <c r="S11" t="s">
        <v>163</v>
      </c>
      <c r="T11">
        <v>23</v>
      </c>
      <c r="U11">
        <v>43</v>
      </c>
      <c r="V11">
        <v>61</v>
      </c>
      <c r="W11">
        <v>108</v>
      </c>
      <c r="X11">
        <v>75</v>
      </c>
      <c r="Y11">
        <v>3.55</v>
      </c>
      <c r="Z11">
        <v>1.21</v>
      </c>
      <c r="AA11">
        <v>4</v>
      </c>
      <c r="AB11">
        <v>4</v>
      </c>
      <c r="AC11">
        <f t="shared" si="1"/>
        <v>1</v>
      </c>
      <c r="AD11">
        <f t="shared" si="2"/>
        <v>-12</v>
      </c>
      <c r="AE11">
        <f t="shared" si="3"/>
        <v>4</v>
      </c>
      <c r="AF11">
        <f t="shared" si="4"/>
        <v>-18</v>
      </c>
      <c r="AG11">
        <f t="shared" si="5"/>
        <v>-1</v>
      </c>
      <c r="AH11">
        <f t="shared" si="6"/>
        <v>1.0000000000000231E-2</v>
      </c>
      <c r="AI11">
        <f t="shared" si="7"/>
        <v>1.0000000000000009E-2</v>
      </c>
      <c r="AJ11">
        <f t="shared" si="8"/>
        <v>0</v>
      </c>
      <c r="AK11">
        <f t="shared" si="9"/>
        <v>0</v>
      </c>
    </row>
    <row r="12" spans="1:37" x14ac:dyDescent="0.25">
      <c r="A12" t="s">
        <v>264</v>
      </c>
      <c r="B12">
        <v>3</v>
      </c>
      <c r="C12">
        <v>15</v>
      </c>
      <c r="D12">
        <v>42</v>
      </c>
      <c r="E12">
        <v>117</v>
      </c>
      <c r="F12">
        <v>108</v>
      </c>
      <c r="G12">
        <v>0</v>
      </c>
      <c r="H12">
        <v>285</v>
      </c>
      <c r="I12" t="s">
        <v>264</v>
      </c>
      <c r="J12">
        <v>3</v>
      </c>
      <c r="K12">
        <v>15</v>
      </c>
      <c r="L12">
        <v>42</v>
      </c>
      <c r="M12">
        <v>117</v>
      </c>
      <c r="N12">
        <v>108</v>
      </c>
      <c r="O12">
        <v>4.09</v>
      </c>
      <c r="P12">
        <v>0.91</v>
      </c>
      <c r="Q12">
        <v>4</v>
      </c>
      <c r="R12">
        <v>4</v>
      </c>
      <c r="S12" t="s">
        <v>164</v>
      </c>
      <c r="T12">
        <v>5</v>
      </c>
      <c r="U12">
        <v>13</v>
      </c>
      <c r="V12">
        <v>52</v>
      </c>
      <c r="W12">
        <v>135</v>
      </c>
      <c r="X12">
        <v>105</v>
      </c>
      <c r="Y12">
        <v>4.04</v>
      </c>
      <c r="Z12">
        <v>0.91</v>
      </c>
      <c r="AA12">
        <v>4</v>
      </c>
      <c r="AB12">
        <v>4</v>
      </c>
      <c r="AC12">
        <f t="shared" si="1"/>
        <v>-2</v>
      </c>
      <c r="AD12">
        <f t="shared" si="2"/>
        <v>2</v>
      </c>
      <c r="AE12">
        <f t="shared" si="3"/>
        <v>-10</v>
      </c>
      <c r="AF12">
        <f t="shared" si="4"/>
        <v>-18</v>
      </c>
      <c r="AG12">
        <f t="shared" si="5"/>
        <v>3</v>
      </c>
      <c r="AH12">
        <f t="shared" si="6"/>
        <v>4.9999999999999822E-2</v>
      </c>
      <c r="AI12">
        <f t="shared" si="7"/>
        <v>0</v>
      </c>
      <c r="AJ12">
        <f t="shared" si="8"/>
        <v>0</v>
      </c>
      <c r="AK12">
        <f t="shared" si="9"/>
        <v>0</v>
      </c>
    </row>
    <row r="13" spans="1:37" x14ac:dyDescent="0.25">
      <c r="A13" t="s">
        <v>265</v>
      </c>
      <c r="B13">
        <v>4</v>
      </c>
      <c r="C13">
        <v>16</v>
      </c>
      <c r="D13">
        <v>44</v>
      </c>
      <c r="E13">
        <v>114</v>
      </c>
      <c r="F13">
        <v>107</v>
      </c>
      <c r="G13">
        <v>0</v>
      </c>
      <c r="H13">
        <v>285</v>
      </c>
      <c r="I13" t="s">
        <v>265</v>
      </c>
      <c r="J13">
        <v>4</v>
      </c>
      <c r="K13">
        <v>16</v>
      </c>
      <c r="L13">
        <v>44</v>
      </c>
      <c r="M13">
        <v>114</v>
      </c>
      <c r="N13">
        <v>107</v>
      </c>
      <c r="O13">
        <v>4.07</v>
      </c>
      <c r="P13">
        <v>0.94</v>
      </c>
      <c r="Q13">
        <v>4</v>
      </c>
      <c r="R13">
        <v>4</v>
      </c>
      <c r="S13" t="s">
        <v>165</v>
      </c>
      <c r="T13">
        <v>9</v>
      </c>
      <c r="U13">
        <v>20</v>
      </c>
      <c r="V13">
        <v>40</v>
      </c>
      <c r="W13">
        <v>136</v>
      </c>
      <c r="X13">
        <v>104</v>
      </c>
      <c r="Y13">
        <v>3.99</v>
      </c>
      <c r="Z13">
        <v>1</v>
      </c>
      <c r="AA13">
        <v>4</v>
      </c>
      <c r="AB13">
        <v>4</v>
      </c>
      <c r="AC13">
        <f t="shared" si="1"/>
        <v>-5</v>
      </c>
      <c r="AD13">
        <f t="shared" si="2"/>
        <v>-4</v>
      </c>
      <c r="AE13">
        <f t="shared" si="3"/>
        <v>4</v>
      </c>
      <c r="AF13">
        <f t="shared" si="4"/>
        <v>-22</v>
      </c>
      <c r="AG13">
        <f t="shared" si="5"/>
        <v>3</v>
      </c>
      <c r="AH13">
        <f t="shared" si="6"/>
        <v>8.0000000000000071E-2</v>
      </c>
      <c r="AI13">
        <f t="shared" si="7"/>
        <v>-6.0000000000000053E-2</v>
      </c>
      <c r="AJ13">
        <f t="shared" si="8"/>
        <v>0</v>
      </c>
      <c r="AK13">
        <f t="shared" si="9"/>
        <v>0</v>
      </c>
    </row>
    <row r="14" spans="1:37" x14ac:dyDescent="0.25">
      <c r="A14" t="s">
        <v>266</v>
      </c>
      <c r="B14">
        <v>6</v>
      </c>
      <c r="C14">
        <v>13</v>
      </c>
      <c r="D14">
        <v>40</v>
      </c>
      <c r="E14">
        <v>111</v>
      </c>
      <c r="F14">
        <v>114</v>
      </c>
      <c r="G14">
        <v>1</v>
      </c>
      <c r="H14">
        <v>285</v>
      </c>
      <c r="I14" t="s">
        <v>266</v>
      </c>
      <c r="J14">
        <v>6</v>
      </c>
      <c r="K14">
        <v>13</v>
      </c>
      <c r="L14">
        <v>40</v>
      </c>
      <c r="M14">
        <v>111</v>
      </c>
      <c r="N14">
        <v>114</v>
      </c>
      <c r="O14">
        <v>4.1100000000000003</v>
      </c>
      <c r="P14">
        <v>0.95</v>
      </c>
      <c r="Q14">
        <v>4</v>
      </c>
      <c r="R14">
        <v>5</v>
      </c>
      <c r="S14" t="s">
        <v>166</v>
      </c>
      <c r="T14">
        <v>5</v>
      </c>
      <c r="U14">
        <v>12</v>
      </c>
      <c r="V14">
        <v>47</v>
      </c>
      <c r="W14">
        <v>130</v>
      </c>
      <c r="X14">
        <v>115</v>
      </c>
      <c r="Y14">
        <v>4.09</v>
      </c>
      <c r="Z14">
        <v>0.91</v>
      </c>
      <c r="AA14">
        <v>4</v>
      </c>
      <c r="AB14">
        <v>4</v>
      </c>
      <c r="AC14">
        <f t="shared" si="1"/>
        <v>1</v>
      </c>
      <c r="AD14">
        <f t="shared" si="2"/>
        <v>1</v>
      </c>
      <c r="AE14">
        <f t="shared" si="3"/>
        <v>-7</v>
      </c>
      <c r="AF14">
        <f t="shared" si="4"/>
        <v>-19</v>
      </c>
      <c r="AG14">
        <f t="shared" si="5"/>
        <v>-1</v>
      </c>
      <c r="AH14">
        <f t="shared" si="6"/>
        <v>2.0000000000000462E-2</v>
      </c>
      <c r="AI14">
        <f t="shared" si="7"/>
        <v>3.9999999999999925E-2</v>
      </c>
      <c r="AJ14">
        <f t="shared" si="8"/>
        <v>0</v>
      </c>
      <c r="AK14">
        <f t="shared" si="9"/>
        <v>1</v>
      </c>
    </row>
    <row r="15" spans="1:37" x14ac:dyDescent="0.25">
      <c r="A15" t="s">
        <v>267</v>
      </c>
      <c r="B15">
        <v>20</v>
      </c>
      <c r="C15">
        <v>25</v>
      </c>
      <c r="D15">
        <v>60</v>
      </c>
      <c r="E15">
        <v>104</v>
      </c>
      <c r="F15">
        <v>67</v>
      </c>
      <c r="G15">
        <v>9</v>
      </c>
      <c r="H15">
        <v>285</v>
      </c>
      <c r="I15" t="s">
        <v>267</v>
      </c>
      <c r="J15">
        <v>20</v>
      </c>
      <c r="K15">
        <v>25</v>
      </c>
      <c r="L15">
        <v>60</v>
      </c>
      <c r="M15">
        <v>104</v>
      </c>
      <c r="N15">
        <v>67</v>
      </c>
      <c r="O15">
        <v>3.63</v>
      </c>
      <c r="P15">
        <v>1.1599999999999999</v>
      </c>
      <c r="Q15">
        <v>4</v>
      </c>
      <c r="R15">
        <v>4</v>
      </c>
      <c r="S15" t="s">
        <v>167</v>
      </c>
      <c r="T15">
        <v>27</v>
      </c>
      <c r="U15">
        <v>30</v>
      </c>
      <c r="V15">
        <v>76</v>
      </c>
      <c r="W15">
        <v>117</v>
      </c>
      <c r="X15">
        <v>50</v>
      </c>
      <c r="Y15">
        <v>3.44</v>
      </c>
      <c r="Z15">
        <v>1.1499999999999999</v>
      </c>
      <c r="AA15">
        <v>4</v>
      </c>
      <c r="AB15">
        <v>4</v>
      </c>
      <c r="AC15">
        <f t="shared" si="1"/>
        <v>-7</v>
      </c>
      <c r="AD15">
        <f t="shared" si="2"/>
        <v>-5</v>
      </c>
      <c r="AE15">
        <f t="shared" si="3"/>
        <v>-16</v>
      </c>
      <c r="AF15">
        <f t="shared" si="4"/>
        <v>-13</v>
      </c>
      <c r="AG15">
        <f t="shared" si="5"/>
        <v>17</v>
      </c>
      <c r="AH15">
        <f t="shared" si="6"/>
        <v>0.18999999999999995</v>
      </c>
      <c r="AI15">
        <f t="shared" si="7"/>
        <v>1.0000000000000009E-2</v>
      </c>
      <c r="AJ15">
        <f t="shared" si="8"/>
        <v>0</v>
      </c>
      <c r="AK15">
        <f t="shared" si="9"/>
        <v>0</v>
      </c>
    </row>
    <row r="16" spans="1:37" x14ac:dyDescent="0.25">
      <c r="A16" t="s">
        <v>268</v>
      </c>
      <c r="B16">
        <v>20</v>
      </c>
      <c r="C16">
        <v>33</v>
      </c>
      <c r="D16">
        <v>53</v>
      </c>
      <c r="E16">
        <v>108</v>
      </c>
      <c r="F16">
        <v>65</v>
      </c>
      <c r="G16">
        <v>6</v>
      </c>
      <c r="H16">
        <v>285</v>
      </c>
      <c r="I16" t="s">
        <v>268</v>
      </c>
      <c r="J16">
        <v>20</v>
      </c>
      <c r="K16">
        <v>33</v>
      </c>
      <c r="L16">
        <v>53</v>
      </c>
      <c r="M16">
        <v>108</v>
      </c>
      <c r="N16">
        <v>65</v>
      </c>
      <c r="O16">
        <v>3.59</v>
      </c>
      <c r="P16">
        <v>1.17</v>
      </c>
      <c r="Q16">
        <v>4</v>
      </c>
      <c r="R16">
        <v>4</v>
      </c>
      <c r="S16" t="s">
        <v>168</v>
      </c>
      <c r="T16">
        <v>28</v>
      </c>
      <c r="U16">
        <v>52</v>
      </c>
      <c r="V16">
        <v>74</v>
      </c>
      <c r="W16">
        <v>103</v>
      </c>
      <c r="X16">
        <v>49</v>
      </c>
      <c r="Y16">
        <v>3.3</v>
      </c>
      <c r="Z16">
        <v>1.19</v>
      </c>
      <c r="AA16">
        <v>3</v>
      </c>
      <c r="AB16">
        <v>4</v>
      </c>
      <c r="AC16">
        <f t="shared" si="1"/>
        <v>-8</v>
      </c>
      <c r="AD16">
        <f t="shared" si="2"/>
        <v>-19</v>
      </c>
      <c r="AE16">
        <f t="shared" si="3"/>
        <v>-21</v>
      </c>
      <c r="AF16">
        <f t="shared" si="4"/>
        <v>5</v>
      </c>
      <c r="AG16">
        <f t="shared" si="5"/>
        <v>16</v>
      </c>
      <c r="AH16">
        <f t="shared" si="6"/>
        <v>0.29000000000000004</v>
      </c>
      <c r="AI16">
        <f t="shared" si="7"/>
        <v>-2.0000000000000018E-2</v>
      </c>
      <c r="AJ16">
        <f t="shared" si="8"/>
        <v>1</v>
      </c>
      <c r="AK16">
        <f t="shared" si="9"/>
        <v>0</v>
      </c>
    </row>
    <row r="17" spans="1:37" x14ac:dyDescent="0.25">
      <c r="A17" t="s">
        <v>269</v>
      </c>
      <c r="B17">
        <v>12</v>
      </c>
      <c r="C17">
        <v>21</v>
      </c>
      <c r="D17">
        <v>43</v>
      </c>
      <c r="E17">
        <v>101</v>
      </c>
      <c r="F17">
        <v>104</v>
      </c>
      <c r="G17">
        <v>4</v>
      </c>
      <c r="H17">
        <v>285</v>
      </c>
      <c r="I17" t="s">
        <v>269</v>
      </c>
      <c r="J17">
        <v>12</v>
      </c>
      <c r="K17">
        <v>21</v>
      </c>
      <c r="L17">
        <v>43</v>
      </c>
      <c r="M17">
        <v>101</v>
      </c>
      <c r="N17">
        <v>104</v>
      </c>
      <c r="O17">
        <v>3.94</v>
      </c>
      <c r="P17">
        <v>1.1000000000000001</v>
      </c>
      <c r="Q17">
        <v>4</v>
      </c>
      <c r="R17">
        <v>5</v>
      </c>
      <c r="S17" t="s">
        <v>169</v>
      </c>
      <c r="T17">
        <v>15</v>
      </c>
      <c r="U17">
        <v>28</v>
      </c>
      <c r="V17">
        <v>62</v>
      </c>
      <c r="W17">
        <v>118</v>
      </c>
      <c r="X17">
        <v>85</v>
      </c>
      <c r="Y17">
        <v>3.75</v>
      </c>
      <c r="Z17">
        <v>1.1000000000000001</v>
      </c>
      <c r="AA17">
        <v>4</v>
      </c>
      <c r="AB17">
        <v>4</v>
      </c>
      <c r="AC17">
        <f t="shared" si="1"/>
        <v>-3</v>
      </c>
      <c r="AD17">
        <f t="shared" si="2"/>
        <v>-7</v>
      </c>
      <c r="AE17">
        <f t="shared" si="3"/>
        <v>-19</v>
      </c>
      <c r="AF17">
        <f t="shared" si="4"/>
        <v>-17</v>
      </c>
      <c r="AG17">
        <f t="shared" si="5"/>
        <v>19</v>
      </c>
      <c r="AH17">
        <f t="shared" si="6"/>
        <v>0.18999999999999995</v>
      </c>
      <c r="AI17">
        <f t="shared" si="7"/>
        <v>0</v>
      </c>
      <c r="AJ17">
        <f t="shared" si="8"/>
        <v>0</v>
      </c>
      <c r="AK17">
        <f t="shared" si="9"/>
        <v>1</v>
      </c>
    </row>
    <row r="18" spans="1:37" x14ac:dyDescent="0.25">
      <c r="A18" t="s">
        <v>270</v>
      </c>
      <c r="B18">
        <v>13</v>
      </c>
      <c r="C18">
        <v>22</v>
      </c>
      <c r="D18">
        <v>54</v>
      </c>
      <c r="E18">
        <v>100</v>
      </c>
      <c r="F18">
        <v>88</v>
      </c>
      <c r="G18">
        <v>8</v>
      </c>
      <c r="H18">
        <v>285</v>
      </c>
      <c r="I18" t="s">
        <v>270</v>
      </c>
      <c r="J18">
        <v>13</v>
      </c>
      <c r="K18">
        <v>22</v>
      </c>
      <c r="L18">
        <v>54</v>
      </c>
      <c r="M18">
        <v>100</v>
      </c>
      <c r="N18">
        <v>88</v>
      </c>
      <c r="O18">
        <v>3.82</v>
      </c>
      <c r="P18">
        <v>1.1100000000000001</v>
      </c>
      <c r="Q18">
        <v>4</v>
      </c>
      <c r="R18">
        <v>4</v>
      </c>
      <c r="S18" t="s">
        <v>170</v>
      </c>
      <c r="T18">
        <v>14</v>
      </c>
      <c r="U18">
        <v>30</v>
      </c>
      <c r="V18">
        <v>70</v>
      </c>
      <c r="W18">
        <v>126</v>
      </c>
      <c r="X18">
        <v>62</v>
      </c>
      <c r="Y18">
        <v>3.64</v>
      </c>
      <c r="Z18">
        <v>1.06</v>
      </c>
      <c r="AA18">
        <v>4</v>
      </c>
      <c r="AB18">
        <v>4</v>
      </c>
      <c r="AC18">
        <f t="shared" si="1"/>
        <v>-1</v>
      </c>
      <c r="AD18">
        <f t="shared" si="2"/>
        <v>-8</v>
      </c>
      <c r="AE18">
        <f t="shared" si="3"/>
        <v>-16</v>
      </c>
      <c r="AF18">
        <f t="shared" si="4"/>
        <v>-26</v>
      </c>
      <c r="AG18">
        <f t="shared" si="5"/>
        <v>26</v>
      </c>
      <c r="AH18">
        <f t="shared" si="6"/>
        <v>0.17999999999999972</v>
      </c>
      <c r="AI18">
        <f t="shared" si="7"/>
        <v>5.0000000000000044E-2</v>
      </c>
      <c r="AJ18">
        <f t="shared" si="8"/>
        <v>0</v>
      </c>
      <c r="AK18">
        <f t="shared" si="9"/>
        <v>0</v>
      </c>
    </row>
    <row r="19" spans="1:37" x14ac:dyDescent="0.25">
      <c r="A19" t="s">
        <v>271</v>
      </c>
      <c r="B19">
        <v>16</v>
      </c>
      <c r="C19">
        <v>25</v>
      </c>
      <c r="D19">
        <v>83</v>
      </c>
      <c r="E19">
        <v>92</v>
      </c>
      <c r="F19">
        <v>64</v>
      </c>
      <c r="G19">
        <v>5</v>
      </c>
      <c r="H19">
        <v>285</v>
      </c>
      <c r="I19" t="s">
        <v>271</v>
      </c>
      <c r="J19">
        <v>16</v>
      </c>
      <c r="K19">
        <v>25</v>
      </c>
      <c r="L19">
        <v>83</v>
      </c>
      <c r="M19">
        <v>92</v>
      </c>
      <c r="N19">
        <v>64</v>
      </c>
      <c r="O19">
        <v>3.58</v>
      </c>
      <c r="P19">
        <v>1.1100000000000001</v>
      </c>
      <c r="Q19">
        <v>4</v>
      </c>
      <c r="R19">
        <v>4</v>
      </c>
      <c r="S19" t="s">
        <v>171</v>
      </c>
      <c r="T19">
        <v>17</v>
      </c>
      <c r="U19">
        <v>41</v>
      </c>
      <c r="V19">
        <v>76</v>
      </c>
      <c r="W19">
        <v>111</v>
      </c>
      <c r="X19">
        <v>60</v>
      </c>
      <c r="Y19">
        <v>3.51</v>
      </c>
      <c r="Z19">
        <v>1.1200000000000001</v>
      </c>
      <c r="AA19">
        <v>4</v>
      </c>
      <c r="AB19">
        <v>4</v>
      </c>
      <c r="AC19">
        <f t="shared" si="1"/>
        <v>-1</v>
      </c>
      <c r="AD19">
        <f t="shared" si="2"/>
        <v>-16</v>
      </c>
      <c r="AE19">
        <f t="shared" si="3"/>
        <v>7</v>
      </c>
      <c r="AF19">
        <f t="shared" si="4"/>
        <v>-19</v>
      </c>
      <c r="AG19">
        <f t="shared" si="5"/>
        <v>4</v>
      </c>
      <c r="AH19">
        <f t="shared" si="6"/>
        <v>7.0000000000000284E-2</v>
      </c>
      <c r="AI19">
        <f t="shared" si="7"/>
        <v>-1.0000000000000009E-2</v>
      </c>
      <c r="AJ19">
        <f t="shared" si="8"/>
        <v>0</v>
      </c>
      <c r="AK19">
        <f t="shared" si="9"/>
        <v>0</v>
      </c>
    </row>
    <row r="20" spans="1:37" x14ac:dyDescent="0.25">
      <c r="A20" t="s">
        <v>272</v>
      </c>
      <c r="B20">
        <v>33</v>
      </c>
      <c r="C20">
        <v>47</v>
      </c>
      <c r="D20">
        <v>82</v>
      </c>
      <c r="E20">
        <v>86</v>
      </c>
      <c r="F20">
        <v>27</v>
      </c>
      <c r="G20">
        <v>10</v>
      </c>
      <c r="H20">
        <v>285</v>
      </c>
      <c r="I20" t="s">
        <v>272</v>
      </c>
      <c r="J20">
        <v>33</v>
      </c>
      <c r="K20">
        <v>47</v>
      </c>
      <c r="L20">
        <v>82</v>
      </c>
      <c r="M20">
        <v>86</v>
      </c>
      <c r="N20">
        <v>27</v>
      </c>
      <c r="O20">
        <v>3.1</v>
      </c>
      <c r="P20">
        <v>1.1599999999999999</v>
      </c>
      <c r="Q20">
        <v>3</v>
      </c>
      <c r="R20">
        <v>4</v>
      </c>
      <c r="S20" t="s">
        <v>172</v>
      </c>
      <c r="T20">
        <v>46</v>
      </c>
      <c r="U20">
        <v>55</v>
      </c>
      <c r="V20">
        <v>95</v>
      </c>
      <c r="W20">
        <v>75</v>
      </c>
      <c r="X20">
        <v>27</v>
      </c>
      <c r="Y20">
        <v>2.94</v>
      </c>
      <c r="Z20">
        <v>1.19</v>
      </c>
      <c r="AA20">
        <v>3</v>
      </c>
      <c r="AB20">
        <v>3</v>
      </c>
      <c r="AC20">
        <f t="shared" si="1"/>
        <v>-13</v>
      </c>
      <c r="AD20">
        <f t="shared" si="2"/>
        <v>-8</v>
      </c>
      <c r="AE20">
        <f t="shared" si="3"/>
        <v>-13</v>
      </c>
      <c r="AF20">
        <f t="shared" si="4"/>
        <v>11</v>
      </c>
      <c r="AG20">
        <f t="shared" si="5"/>
        <v>0</v>
      </c>
      <c r="AH20">
        <f t="shared" si="6"/>
        <v>0.16000000000000014</v>
      </c>
      <c r="AI20">
        <f t="shared" si="7"/>
        <v>-3.0000000000000027E-2</v>
      </c>
      <c r="AJ20">
        <f t="shared" si="8"/>
        <v>0</v>
      </c>
      <c r="AK20">
        <f t="shared" si="9"/>
        <v>1</v>
      </c>
    </row>
    <row r="21" spans="1:37" x14ac:dyDescent="0.25">
      <c r="A21" t="s">
        <v>273</v>
      </c>
      <c r="B21">
        <v>32</v>
      </c>
      <c r="C21">
        <v>47</v>
      </c>
      <c r="D21">
        <v>77</v>
      </c>
      <c r="E21">
        <v>86</v>
      </c>
      <c r="F21">
        <v>31</v>
      </c>
      <c r="G21">
        <v>12</v>
      </c>
      <c r="H21">
        <v>285</v>
      </c>
      <c r="I21" t="s">
        <v>273</v>
      </c>
      <c r="J21">
        <v>32</v>
      </c>
      <c r="K21">
        <v>47</v>
      </c>
      <c r="L21">
        <v>77</v>
      </c>
      <c r="M21">
        <v>86</v>
      </c>
      <c r="N21">
        <v>31</v>
      </c>
      <c r="O21">
        <v>3.14</v>
      </c>
      <c r="P21">
        <v>1.18</v>
      </c>
      <c r="Q21">
        <v>3</v>
      </c>
      <c r="R21">
        <v>4</v>
      </c>
      <c r="S21" t="s">
        <v>173</v>
      </c>
      <c r="T21">
        <v>41</v>
      </c>
      <c r="U21">
        <v>57</v>
      </c>
      <c r="V21">
        <v>93</v>
      </c>
      <c r="W21">
        <v>84</v>
      </c>
      <c r="X21">
        <v>29</v>
      </c>
      <c r="Y21">
        <v>3.01</v>
      </c>
      <c r="Z21">
        <v>1.18</v>
      </c>
      <c r="AA21">
        <v>3</v>
      </c>
      <c r="AB21">
        <v>3</v>
      </c>
      <c r="AC21">
        <f t="shared" si="1"/>
        <v>-9</v>
      </c>
      <c r="AD21">
        <f t="shared" si="2"/>
        <v>-10</v>
      </c>
      <c r="AE21">
        <f t="shared" si="3"/>
        <v>-16</v>
      </c>
      <c r="AF21">
        <f t="shared" si="4"/>
        <v>2</v>
      </c>
      <c r="AG21">
        <f t="shared" si="5"/>
        <v>2</v>
      </c>
      <c r="AH21">
        <f t="shared" si="6"/>
        <v>0.13000000000000034</v>
      </c>
      <c r="AI21">
        <f t="shared" si="7"/>
        <v>0</v>
      </c>
      <c r="AJ21">
        <f t="shared" si="8"/>
        <v>0</v>
      </c>
      <c r="AK21">
        <f t="shared" si="9"/>
        <v>1</v>
      </c>
    </row>
    <row r="22" spans="1:37" x14ac:dyDescent="0.25">
      <c r="A22" t="s">
        <v>274</v>
      </c>
      <c r="B22">
        <v>8</v>
      </c>
      <c r="C22">
        <v>23</v>
      </c>
      <c r="D22">
        <v>62</v>
      </c>
      <c r="E22">
        <v>119</v>
      </c>
      <c r="F22">
        <v>61</v>
      </c>
      <c r="G22">
        <v>12</v>
      </c>
      <c r="H22">
        <v>285</v>
      </c>
      <c r="I22" t="s">
        <v>274</v>
      </c>
      <c r="J22">
        <v>8</v>
      </c>
      <c r="K22">
        <v>23</v>
      </c>
      <c r="L22">
        <v>62</v>
      </c>
      <c r="M22">
        <v>119</v>
      </c>
      <c r="N22">
        <v>61</v>
      </c>
      <c r="O22">
        <v>3.74</v>
      </c>
      <c r="P22">
        <v>0.99</v>
      </c>
      <c r="Q22">
        <v>4</v>
      </c>
      <c r="R22">
        <v>4</v>
      </c>
      <c r="S22" t="s">
        <v>174</v>
      </c>
      <c r="T22">
        <v>9</v>
      </c>
      <c r="U22">
        <v>35</v>
      </c>
      <c r="V22">
        <v>82</v>
      </c>
      <c r="W22">
        <v>124</v>
      </c>
      <c r="X22">
        <v>50</v>
      </c>
      <c r="Y22">
        <v>3.57</v>
      </c>
      <c r="Z22">
        <v>1</v>
      </c>
      <c r="AA22">
        <v>4</v>
      </c>
      <c r="AB22">
        <v>4</v>
      </c>
      <c r="AC22">
        <f t="shared" si="1"/>
        <v>-1</v>
      </c>
      <c r="AD22">
        <f t="shared" si="2"/>
        <v>-12</v>
      </c>
      <c r="AE22">
        <f t="shared" si="3"/>
        <v>-20</v>
      </c>
      <c r="AF22">
        <f t="shared" si="4"/>
        <v>-5</v>
      </c>
      <c r="AG22">
        <f t="shared" si="5"/>
        <v>11</v>
      </c>
      <c r="AH22">
        <f t="shared" si="6"/>
        <v>0.17000000000000037</v>
      </c>
      <c r="AI22">
        <f t="shared" si="7"/>
        <v>-1.0000000000000009E-2</v>
      </c>
      <c r="AJ22">
        <f t="shared" si="8"/>
        <v>0</v>
      </c>
      <c r="AK22">
        <f t="shared" si="9"/>
        <v>0</v>
      </c>
    </row>
    <row r="23" spans="1:37" x14ac:dyDescent="0.25">
      <c r="A23" t="s">
        <v>275</v>
      </c>
      <c r="B23">
        <v>13</v>
      </c>
      <c r="C23">
        <v>30</v>
      </c>
      <c r="D23">
        <v>63</v>
      </c>
      <c r="E23">
        <v>109</v>
      </c>
      <c r="F23">
        <v>59</v>
      </c>
      <c r="G23">
        <v>11</v>
      </c>
      <c r="H23">
        <v>285</v>
      </c>
      <c r="I23" t="s">
        <v>275</v>
      </c>
      <c r="J23">
        <v>13</v>
      </c>
      <c r="K23">
        <v>30</v>
      </c>
      <c r="L23">
        <v>63</v>
      </c>
      <c r="M23">
        <v>109</v>
      </c>
      <c r="N23">
        <v>59</v>
      </c>
      <c r="O23">
        <v>3.62</v>
      </c>
      <c r="P23">
        <v>1.08</v>
      </c>
      <c r="Q23">
        <v>4</v>
      </c>
      <c r="R23">
        <v>4</v>
      </c>
      <c r="S23" t="s">
        <v>175</v>
      </c>
      <c r="T23">
        <v>15</v>
      </c>
      <c r="U23">
        <v>43</v>
      </c>
      <c r="V23">
        <v>91</v>
      </c>
      <c r="W23">
        <v>107</v>
      </c>
      <c r="X23">
        <v>45</v>
      </c>
      <c r="Y23">
        <v>3.41</v>
      </c>
      <c r="Z23">
        <v>1.06</v>
      </c>
      <c r="AA23">
        <v>4</v>
      </c>
      <c r="AB23">
        <v>4</v>
      </c>
      <c r="AC23">
        <f t="shared" si="1"/>
        <v>-2</v>
      </c>
      <c r="AD23">
        <f t="shared" si="2"/>
        <v>-13</v>
      </c>
      <c r="AE23">
        <f t="shared" si="3"/>
        <v>-28</v>
      </c>
      <c r="AF23">
        <f t="shared" si="4"/>
        <v>2</v>
      </c>
      <c r="AG23">
        <f t="shared" si="5"/>
        <v>14</v>
      </c>
      <c r="AH23">
        <f t="shared" si="6"/>
        <v>0.20999999999999996</v>
      </c>
      <c r="AI23">
        <f t="shared" si="7"/>
        <v>2.0000000000000018E-2</v>
      </c>
      <c r="AJ23">
        <f t="shared" si="8"/>
        <v>0</v>
      </c>
      <c r="AK23">
        <f t="shared" si="9"/>
        <v>0</v>
      </c>
    </row>
    <row r="24" spans="1:37" x14ac:dyDescent="0.25">
      <c r="A24" t="s">
        <v>276</v>
      </c>
      <c r="B24">
        <v>28</v>
      </c>
      <c r="C24">
        <v>31</v>
      </c>
      <c r="D24">
        <v>68</v>
      </c>
      <c r="E24">
        <v>74</v>
      </c>
      <c r="F24">
        <v>31</v>
      </c>
      <c r="G24">
        <v>53</v>
      </c>
      <c r="H24">
        <v>285</v>
      </c>
      <c r="I24" t="s">
        <v>276</v>
      </c>
      <c r="J24">
        <v>28</v>
      </c>
      <c r="K24">
        <v>31</v>
      </c>
      <c r="L24">
        <v>68</v>
      </c>
      <c r="M24">
        <v>74</v>
      </c>
      <c r="N24">
        <v>31</v>
      </c>
      <c r="O24">
        <v>3.21</v>
      </c>
      <c r="P24">
        <v>1.2</v>
      </c>
      <c r="Q24">
        <v>3</v>
      </c>
      <c r="R24">
        <v>4</v>
      </c>
      <c r="S24" t="s">
        <v>176</v>
      </c>
      <c r="T24">
        <v>22</v>
      </c>
      <c r="U24">
        <v>39</v>
      </c>
      <c r="V24">
        <v>98</v>
      </c>
      <c r="W24">
        <v>86</v>
      </c>
      <c r="X24">
        <v>14</v>
      </c>
      <c r="Y24">
        <v>3.12</v>
      </c>
      <c r="Z24">
        <v>1.01</v>
      </c>
      <c r="AA24">
        <v>3</v>
      </c>
      <c r="AB24">
        <v>3</v>
      </c>
      <c r="AC24">
        <f t="shared" si="1"/>
        <v>6</v>
      </c>
      <c r="AD24">
        <f t="shared" si="2"/>
        <v>-8</v>
      </c>
      <c r="AE24">
        <f t="shared" si="3"/>
        <v>-30</v>
      </c>
      <c r="AF24">
        <f t="shared" si="4"/>
        <v>-12</v>
      </c>
      <c r="AG24">
        <f t="shared" si="5"/>
        <v>17</v>
      </c>
      <c r="AH24">
        <f t="shared" si="6"/>
        <v>8.9999999999999858E-2</v>
      </c>
      <c r="AI24">
        <f t="shared" si="7"/>
        <v>0.18999999999999995</v>
      </c>
      <c r="AJ24">
        <f t="shared" si="8"/>
        <v>0</v>
      </c>
      <c r="AK24">
        <f t="shared" si="9"/>
        <v>1</v>
      </c>
    </row>
    <row r="25" spans="1:37" x14ac:dyDescent="0.25">
      <c r="A25" t="s">
        <v>277</v>
      </c>
      <c r="B25">
        <v>16</v>
      </c>
      <c r="C25">
        <v>19</v>
      </c>
      <c r="D25">
        <v>39</v>
      </c>
      <c r="E25">
        <v>102</v>
      </c>
      <c r="F25">
        <v>105</v>
      </c>
      <c r="G25">
        <v>4</v>
      </c>
      <c r="H25">
        <v>285</v>
      </c>
      <c r="I25" t="s">
        <v>277</v>
      </c>
      <c r="J25">
        <v>16</v>
      </c>
      <c r="K25">
        <v>19</v>
      </c>
      <c r="L25">
        <v>39</v>
      </c>
      <c r="M25">
        <v>102</v>
      </c>
      <c r="N25">
        <v>105</v>
      </c>
      <c r="O25">
        <v>3.93</v>
      </c>
      <c r="P25">
        <v>1.1399999999999999</v>
      </c>
      <c r="Q25">
        <v>4</v>
      </c>
      <c r="R25">
        <v>5</v>
      </c>
      <c r="S25" t="s">
        <v>177</v>
      </c>
      <c r="T25">
        <v>16</v>
      </c>
      <c r="U25">
        <v>28</v>
      </c>
      <c r="V25">
        <v>51</v>
      </c>
      <c r="W25">
        <v>129</v>
      </c>
      <c r="X25">
        <v>84</v>
      </c>
      <c r="Y25">
        <v>3.77</v>
      </c>
      <c r="Z25">
        <v>1.1000000000000001</v>
      </c>
      <c r="AA25">
        <v>4</v>
      </c>
      <c r="AB25">
        <v>4</v>
      </c>
      <c r="AC25">
        <f t="shared" si="1"/>
        <v>0</v>
      </c>
      <c r="AD25">
        <f t="shared" si="2"/>
        <v>-9</v>
      </c>
      <c r="AE25">
        <f t="shared" si="3"/>
        <v>-12</v>
      </c>
      <c r="AF25">
        <f t="shared" si="4"/>
        <v>-27</v>
      </c>
      <c r="AG25">
        <f t="shared" si="5"/>
        <v>21</v>
      </c>
      <c r="AH25">
        <f t="shared" si="6"/>
        <v>0.16000000000000014</v>
      </c>
      <c r="AI25">
        <f t="shared" si="7"/>
        <v>3.9999999999999813E-2</v>
      </c>
      <c r="AJ25">
        <f t="shared" si="8"/>
        <v>0</v>
      </c>
      <c r="AK25">
        <f t="shared" si="9"/>
        <v>1</v>
      </c>
    </row>
    <row r="26" spans="1:37" x14ac:dyDescent="0.25">
      <c r="A26" t="s">
        <v>278</v>
      </c>
      <c r="B26">
        <v>13</v>
      </c>
      <c r="C26">
        <v>21</v>
      </c>
      <c r="D26">
        <v>49</v>
      </c>
      <c r="E26">
        <v>91</v>
      </c>
      <c r="F26">
        <v>108</v>
      </c>
      <c r="G26">
        <v>3</v>
      </c>
      <c r="H26">
        <v>285</v>
      </c>
      <c r="I26" t="s">
        <v>278</v>
      </c>
      <c r="J26">
        <v>13</v>
      </c>
      <c r="K26">
        <v>21</v>
      </c>
      <c r="L26">
        <v>49</v>
      </c>
      <c r="M26">
        <v>91</v>
      </c>
      <c r="N26">
        <v>108</v>
      </c>
      <c r="O26">
        <v>3.92</v>
      </c>
      <c r="P26">
        <v>1.1299999999999999</v>
      </c>
      <c r="Q26">
        <v>4</v>
      </c>
      <c r="R26">
        <v>5</v>
      </c>
      <c r="S26" t="s">
        <v>178</v>
      </c>
      <c r="T26">
        <v>15</v>
      </c>
      <c r="U26">
        <v>25</v>
      </c>
      <c r="V26">
        <v>51</v>
      </c>
      <c r="W26">
        <v>125</v>
      </c>
      <c r="X26">
        <v>91</v>
      </c>
      <c r="Y26">
        <v>3.82</v>
      </c>
      <c r="Z26">
        <v>1.1000000000000001</v>
      </c>
      <c r="AA26">
        <v>4</v>
      </c>
      <c r="AB26">
        <v>4</v>
      </c>
      <c r="AC26">
        <f t="shared" si="1"/>
        <v>-2</v>
      </c>
      <c r="AD26">
        <f t="shared" si="2"/>
        <v>-4</v>
      </c>
      <c r="AE26">
        <f t="shared" si="3"/>
        <v>-2</v>
      </c>
      <c r="AF26">
        <f t="shared" si="4"/>
        <v>-34</v>
      </c>
      <c r="AG26">
        <f t="shared" si="5"/>
        <v>17</v>
      </c>
      <c r="AH26">
        <f t="shared" si="6"/>
        <v>0.10000000000000009</v>
      </c>
      <c r="AI26">
        <f t="shared" si="7"/>
        <v>2.9999999999999805E-2</v>
      </c>
      <c r="AJ26">
        <f t="shared" si="8"/>
        <v>0</v>
      </c>
      <c r="AK26">
        <f t="shared" si="9"/>
        <v>1</v>
      </c>
    </row>
    <row r="27" spans="1:37" x14ac:dyDescent="0.25">
      <c r="A27" t="s">
        <v>279</v>
      </c>
      <c r="B27">
        <v>10</v>
      </c>
      <c r="C27">
        <v>26</v>
      </c>
      <c r="D27">
        <v>51</v>
      </c>
      <c r="E27">
        <v>114</v>
      </c>
      <c r="F27">
        <v>79</v>
      </c>
      <c r="G27">
        <v>5</v>
      </c>
      <c r="H27">
        <v>285</v>
      </c>
      <c r="I27" t="s">
        <v>279</v>
      </c>
      <c r="J27">
        <v>10</v>
      </c>
      <c r="K27">
        <v>26</v>
      </c>
      <c r="L27">
        <v>51</v>
      </c>
      <c r="M27">
        <v>114</v>
      </c>
      <c r="N27">
        <v>79</v>
      </c>
      <c r="O27">
        <v>3.81</v>
      </c>
      <c r="P27">
        <v>1.06</v>
      </c>
      <c r="Q27">
        <v>4</v>
      </c>
      <c r="R27">
        <v>4</v>
      </c>
      <c r="S27" t="s">
        <v>179</v>
      </c>
      <c r="T27">
        <v>16</v>
      </c>
      <c r="U27">
        <v>27</v>
      </c>
      <c r="V27">
        <v>68</v>
      </c>
      <c r="W27">
        <v>133</v>
      </c>
      <c r="X27">
        <v>61</v>
      </c>
      <c r="Y27">
        <v>3.64</v>
      </c>
      <c r="Z27">
        <v>1.06</v>
      </c>
      <c r="AA27">
        <v>4</v>
      </c>
      <c r="AB27">
        <v>4</v>
      </c>
      <c r="AC27">
        <f t="shared" si="1"/>
        <v>-6</v>
      </c>
      <c r="AD27">
        <f t="shared" si="2"/>
        <v>-1</v>
      </c>
      <c r="AE27">
        <f t="shared" si="3"/>
        <v>-17</v>
      </c>
      <c r="AF27">
        <f t="shared" si="4"/>
        <v>-19</v>
      </c>
      <c r="AG27">
        <f t="shared" si="5"/>
        <v>18</v>
      </c>
      <c r="AH27">
        <f t="shared" si="6"/>
        <v>0.16999999999999993</v>
      </c>
      <c r="AI27">
        <f t="shared" si="7"/>
        <v>0</v>
      </c>
      <c r="AJ27">
        <f t="shared" si="8"/>
        <v>0</v>
      </c>
      <c r="AK27">
        <f t="shared" si="9"/>
        <v>0</v>
      </c>
    </row>
    <row r="28" spans="1:37" x14ac:dyDescent="0.25">
      <c r="A28" t="s">
        <v>280</v>
      </c>
      <c r="B28">
        <v>8</v>
      </c>
      <c r="C28">
        <v>26</v>
      </c>
      <c r="D28">
        <v>49</v>
      </c>
      <c r="E28">
        <v>107</v>
      </c>
      <c r="F28">
        <v>93</v>
      </c>
      <c r="G28">
        <v>2</v>
      </c>
      <c r="H28">
        <v>285</v>
      </c>
      <c r="I28" t="s">
        <v>280</v>
      </c>
      <c r="J28">
        <v>8</v>
      </c>
      <c r="K28">
        <v>26</v>
      </c>
      <c r="L28">
        <v>49</v>
      </c>
      <c r="M28">
        <v>107</v>
      </c>
      <c r="N28">
        <v>93</v>
      </c>
      <c r="O28">
        <v>3.89</v>
      </c>
      <c r="P28">
        <v>1.06</v>
      </c>
      <c r="Q28">
        <v>4</v>
      </c>
      <c r="R28">
        <v>4</v>
      </c>
      <c r="S28" t="s">
        <v>180</v>
      </c>
      <c r="T28">
        <v>14</v>
      </c>
      <c r="U28">
        <v>25</v>
      </c>
      <c r="V28">
        <v>61</v>
      </c>
      <c r="W28">
        <v>138</v>
      </c>
      <c r="X28">
        <v>69</v>
      </c>
      <c r="Y28">
        <v>3.73</v>
      </c>
      <c r="Z28">
        <v>1.04</v>
      </c>
      <c r="AA28">
        <v>4</v>
      </c>
      <c r="AB28">
        <v>4</v>
      </c>
      <c r="AC28">
        <f t="shared" si="1"/>
        <v>-6</v>
      </c>
      <c r="AD28">
        <f t="shared" si="2"/>
        <v>1</v>
      </c>
      <c r="AE28">
        <f t="shared" si="3"/>
        <v>-12</v>
      </c>
      <c r="AF28">
        <f t="shared" si="4"/>
        <v>-31</v>
      </c>
      <c r="AG28">
        <f t="shared" si="5"/>
        <v>24</v>
      </c>
      <c r="AH28">
        <f t="shared" si="6"/>
        <v>0.16000000000000014</v>
      </c>
      <c r="AI28">
        <f t="shared" si="7"/>
        <v>2.0000000000000018E-2</v>
      </c>
      <c r="AJ28">
        <f t="shared" si="8"/>
        <v>0</v>
      </c>
      <c r="AK28">
        <f t="shared" si="9"/>
        <v>0</v>
      </c>
    </row>
    <row r="29" spans="1:37" x14ac:dyDescent="0.25">
      <c r="A29" t="s">
        <v>281</v>
      </c>
      <c r="B29">
        <v>10</v>
      </c>
      <c r="C29">
        <v>18</v>
      </c>
      <c r="D29">
        <v>37</v>
      </c>
      <c r="E29">
        <v>87</v>
      </c>
      <c r="F29">
        <v>127</v>
      </c>
      <c r="G29">
        <v>6</v>
      </c>
      <c r="H29">
        <v>285</v>
      </c>
      <c r="I29" t="s">
        <v>281</v>
      </c>
      <c r="J29">
        <v>10</v>
      </c>
      <c r="K29">
        <v>18</v>
      </c>
      <c r="L29">
        <v>37</v>
      </c>
      <c r="M29">
        <v>87</v>
      </c>
      <c r="N29">
        <v>127</v>
      </c>
      <c r="O29">
        <v>4.09</v>
      </c>
      <c r="P29">
        <v>1.08</v>
      </c>
      <c r="Q29">
        <v>4</v>
      </c>
      <c r="R29">
        <v>5</v>
      </c>
      <c r="S29" t="s">
        <v>181</v>
      </c>
      <c r="T29">
        <v>16</v>
      </c>
      <c r="U29">
        <v>25</v>
      </c>
      <c r="V29">
        <v>45</v>
      </c>
      <c r="W29">
        <v>130</v>
      </c>
      <c r="X29">
        <v>90</v>
      </c>
      <c r="Y29">
        <v>3.83</v>
      </c>
      <c r="Z29">
        <v>1.1000000000000001</v>
      </c>
      <c r="AA29">
        <v>4</v>
      </c>
      <c r="AB29">
        <v>4</v>
      </c>
      <c r="AC29">
        <f t="shared" si="1"/>
        <v>-6</v>
      </c>
      <c r="AD29">
        <f t="shared" si="2"/>
        <v>-7</v>
      </c>
      <c r="AE29">
        <f t="shared" si="3"/>
        <v>-8</v>
      </c>
      <c r="AF29">
        <f t="shared" si="4"/>
        <v>-43</v>
      </c>
      <c r="AG29">
        <f t="shared" si="5"/>
        <v>37</v>
      </c>
      <c r="AH29">
        <f t="shared" si="6"/>
        <v>0.25999999999999979</v>
      </c>
      <c r="AI29">
        <f t="shared" si="7"/>
        <v>-2.0000000000000018E-2</v>
      </c>
      <c r="AJ29">
        <f t="shared" si="8"/>
        <v>0</v>
      </c>
      <c r="AK29">
        <f t="shared" si="9"/>
        <v>1</v>
      </c>
    </row>
    <row r="30" spans="1:37" x14ac:dyDescent="0.25">
      <c r="A30" t="s">
        <v>282</v>
      </c>
      <c r="B30">
        <v>8</v>
      </c>
      <c r="C30">
        <v>17</v>
      </c>
      <c r="D30">
        <v>36</v>
      </c>
      <c r="E30">
        <v>95</v>
      </c>
      <c r="F30">
        <v>126</v>
      </c>
      <c r="G30">
        <v>3</v>
      </c>
      <c r="H30">
        <v>285</v>
      </c>
      <c r="I30" t="s">
        <v>282</v>
      </c>
      <c r="J30">
        <v>8</v>
      </c>
      <c r="K30">
        <v>17</v>
      </c>
      <c r="L30">
        <v>36</v>
      </c>
      <c r="M30">
        <v>95</v>
      </c>
      <c r="N30">
        <v>126</v>
      </c>
      <c r="O30">
        <v>4.1100000000000003</v>
      </c>
      <c r="P30">
        <v>1.03</v>
      </c>
      <c r="Q30">
        <v>4</v>
      </c>
      <c r="R30">
        <v>5</v>
      </c>
      <c r="S30" t="s">
        <v>182</v>
      </c>
      <c r="T30">
        <v>10</v>
      </c>
      <c r="U30">
        <v>22</v>
      </c>
      <c r="V30">
        <v>48</v>
      </c>
      <c r="W30">
        <v>134</v>
      </c>
      <c r="X30">
        <v>93</v>
      </c>
      <c r="Y30">
        <v>3.91</v>
      </c>
      <c r="Z30">
        <v>1.02</v>
      </c>
      <c r="AA30">
        <v>4</v>
      </c>
      <c r="AB30">
        <v>4</v>
      </c>
      <c r="AC30">
        <f t="shared" si="1"/>
        <v>-2</v>
      </c>
      <c r="AD30">
        <f t="shared" si="2"/>
        <v>-5</v>
      </c>
      <c r="AE30">
        <f t="shared" si="3"/>
        <v>-12</v>
      </c>
      <c r="AF30">
        <f t="shared" si="4"/>
        <v>-39</v>
      </c>
      <c r="AG30">
        <f t="shared" si="5"/>
        <v>33</v>
      </c>
      <c r="AH30">
        <f t="shared" si="6"/>
        <v>0.20000000000000018</v>
      </c>
      <c r="AI30">
        <f t="shared" si="7"/>
        <v>1.0000000000000009E-2</v>
      </c>
      <c r="AJ30">
        <f t="shared" si="8"/>
        <v>0</v>
      </c>
      <c r="AK30">
        <f t="shared" si="9"/>
        <v>1</v>
      </c>
    </row>
    <row r="31" spans="1:37" x14ac:dyDescent="0.25">
      <c r="A31" t="s">
        <v>283</v>
      </c>
      <c r="B31">
        <v>11</v>
      </c>
      <c r="C31">
        <v>38</v>
      </c>
      <c r="D31">
        <v>60</v>
      </c>
      <c r="E31">
        <v>113</v>
      </c>
      <c r="F31">
        <v>49</v>
      </c>
      <c r="G31">
        <v>14</v>
      </c>
      <c r="H31">
        <v>285</v>
      </c>
      <c r="I31" t="s">
        <v>283</v>
      </c>
      <c r="J31">
        <v>11</v>
      </c>
      <c r="K31">
        <v>38</v>
      </c>
      <c r="L31">
        <v>60</v>
      </c>
      <c r="M31">
        <v>113</v>
      </c>
      <c r="N31">
        <v>49</v>
      </c>
      <c r="O31">
        <v>3.56</v>
      </c>
      <c r="P31">
        <v>1.07</v>
      </c>
      <c r="Q31">
        <v>4</v>
      </c>
      <c r="R31">
        <v>4</v>
      </c>
      <c r="S31" t="s">
        <v>183</v>
      </c>
      <c r="T31">
        <v>17</v>
      </c>
      <c r="U31">
        <v>31</v>
      </c>
      <c r="V31">
        <v>74</v>
      </c>
      <c r="W31">
        <v>124</v>
      </c>
      <c r="X31">
        <v>49</v>
      </c>
      <c r="Y31">
        <v>3.53</v>
      </c>
      <c r="Z31">
        <v>1.07</v>
      </c>
      <c r="AA31">
        <v>4</v>
      </c>
      <c r="AB31">
        <v>4</v>
      </c>
      <c r="AC31">
        <f t="shared" si="1"/>
        <v>-6</v>
      </c>
      <c r="AD31">
        <f t="shared" si="2"/>
        <v>7</v>
      </c>
      <c r="AE31">
        <f t="shared" si="3"/>
        <v>-14</v>
      </c>
      <c r="AF31">
        <f t="shared" si="4"/>
        <v>-11</v>
      </c>
      <c r="AG31">
        <f t="shared" si="5"/>
        <v>0</v>
      </c>
      <c r="AH31">
        <f t="shared" si="6"/>
        <v>3.0000000000000249E-2</v>
      </c>
      <c r="AI31">
        <f t="shared" si="7"/>
        <v>0</v>
      </c>
      <c r="AJ31">
        <f t="shared" si="8"/>
        <v>0</v>
      </c>
      <c r="AK31">
        <f t="shared" si="9"/>
        <v>0</v>
      </c>
    </row>
    <row r="32" spans="1:37" x14ac:dyDescent="0.25">
      <c r="A32" t="s">
        <v>284</v>
      </c>
      <c r="B32">
        <v>57</v>
      </c>
      <c r="C32">
        <v>51</v>
      </c>
      <c r="D32">
        <v>76</v>
      </c>
      <c r="E32">
        <v>54</v>
      </c>
      <c r="F32">
        <v>24</v>
      </c>
      <c r="G32">
        <v>23</v>
      </c>
      <c r="H32">
        <v>285</v>
      </c>
      <c r="I32" t="s">
        <v>284</v>
      </c>
      <c r="J32">
        <v>57</v>
      </c>
      <c r="K32">
        <v>51</v>
      </c>
      <c r="L32">
        <v>76</v>
      </c>
      <c r="M32">
        <v>54</v>
      </c>
      <c r="N32">
        <v>24</v>
      </c>
      <c r="O32">
        <v>2.76</v>
      </c>
      <c r="P32">
        <v>1.26</v>
      </c>
      <c r="Q32">
        <v>3</v>
      </c>
      <c r="R32">
        <v>3</v>
      </c>
      <c r="S32" t="s">
        <v>184</v>
      </c>
      <c r="T32">
        <v>55</v>
      </c>
      <c r="U32">
        <v>67</v>
      </c>
      <c r="V32">
        <v>93</v>
      </c>
      <c r="W32">
        <v>48</v>
      </c>
      <c r="X32">
        <v>18</v>
      </c>
      <c r="Y32">
        <v>2.67</v>
      </c>
      <c r="Z32">
        <v>1.1599999999999999</v>
      </c>
      <c r="AA32">
        <v>3</v>
      </c>
      <c r="AB32">
        <v>3</v>
      </c>
      <c r="AC32">
        <f t="shared" si="1"/>
        <v>2</v>
      </c>
      <c r="AD32">
        <f t="shared" si="2"/>
        <v>-16</v>
      </c>
      <c r="AE32">
        <f t="shared" si="3"/>
        <v>-17</v>
      </c>
      <c r="AF32">
        <f t="shared" si="4"/>
        <v>6</v>
      </c>
      <c r="AG32">
        <f t="shared" si="5"/>
        <v>6</v>
      </c>
      <c r="AH32">
        <f t="shared" si="6"/>
        <v>8.9999999999999858E-2</v>
      </c>
      <c r="AI32">
        <f t="shared" si="7"/>
        <v>0.10000000000000009</v>
      </c>
      <c r="AJ32">
        <f t="shared" si="8"/>
        <v>0</v>
      </c>
      <c r="AK32">
        <f t="shared" si="9"/>
        <v>0</v>
      </c>
    </row>
    <row r="33" spans="1:37" x14ac:dyDescent="0.25">
      <c r="A33" t="s">
        <v>285</v>
      </c>
      <c r="B33">
        <v>54</v>
      </c>
      <c r="C33">
        <v>59</v>
      </c>
      <c r="D33">
        <v>77</v>
      </c>
      <c r="E33">
        <v>55</v>
      </c>
      <c r="F33">
        <v>19</v>
      </c>
      <c r="G33">
        <v>21</v>
      </c>
      <c r="H33">
        <v>285</v>
      </c>
      <c r="I33" t="s">
        <v>285</v>
      </c>
      <c r="J33">
        <v>54</v>
      </c>
      <c r="K33">
        <v>59</v>
      </c>
      <c r="L33">
        <v>77</v>
      </c>
      <c r="M33">
        <v>55</v>
      </c>
      <c r="N33">
        <v>19</v>
      </c>
      <c r="O33">
        <v>2.72</v>
      </c>
      <c r="P33">
        <v>1.21</v>
      </c>
      <c r="Q33">
        <v>3</v>
      </c>
      <c r="R33">
        <v>3</v>
      </c>
      <c r="S33" t="s">
        <v>185</v>
      </c>
      <c r="T33">
        <v>59</v>
      </c>
      <c r="U33">
        <v>63</v>
      </c>
      <c r="V33">
        <v>92</v>
      </c>
      <c r="W33">
        <v>55</v>
      </c>
      <c r="X33">
        <v>17</v>
      </c>
      <c r="Y33">
        <v>2.68</v>
      </c>
      <c r="Z33">
        <v>1.17</v>
      </c>
      <c r="AA33">
        <v>3</v>
      </c>
      <c r="AB33">
        <v>3</v>
      </c>
      <c r="AC33">
        <f t="shared" si="1"/>
        <v>-5</v>
      </c>
      <c r="AD33">
        <f t="shared" si="2"/>
        <v>-4</v>
      </c>
      <c r="AE33">
        <f t="shared" si="3"/>
        <v>-15</v>
      </c>
      <c r="AF33">
        <f t="shared" si="4"/>
        <v>0</v>
      </c>
      <c r="AG33">
        <f t="shared" si="5"/>
        <v>2</v>
      </c>
      <c r="AH33">
        <f t="shared" si="6"/>
        <v>4.0000000000000036E-2</v>
      </c>
      <c r="AI33">
        <f t="shared" si="7"/>
        <v>4.0000000000000036E-2</v>
      </c>
      <c r="AJ33">
        <f t="shared" si="8"/>
        <v>0</v>
      </c>
      <c r="AK33">
        <f t="shared" si="9"/>
        <v>0</v>
      </c>
    </row>
    <row r="34" spans="1:37" x14ac:dyDescent="0.25">
      <c r="A34" t="s">
        <v>286</v>
      </c>
      <c r="B34">
        <v>50</v>
      </c>
      <c r="C34">
        <v>52</v>
      </c>
      <c r="D34">
        <v>75</v>
      </c>
      <c r="E34">
        <v>60</v>
      </c>
      <c r="F34">
        <v>30</v>
      </c>
      <c r="G34">
        <v>18</v>
      </c>
      <c r="H34">
        <v>285</v>
      </c>
      <c r="I34" t="s">
        <v>286</v>
      </c>
      <c r="J34">
        <v>50</v>
      </c>
      <c r="K34">
        <v>52</v>
      </c>
      <c r="L34">
        <v>75</v>
      </c>
      <c r="M34">
        <v>60</v>
      </c>
      <c r="N34">
        <v>30</v>
      </c>
      <c r="O34">
        <v>2.88</v>
      </c>
      <c r="P34">
        <v>1.27</v>
      </c>
      <c r="Q34">
        <v>3</v>
      </c>
      <c r="R34">
        <v>3</v>
      </c>
      <c r="S34" t="s">
        <v>186</v>
      </c>
      <c r="T34">
        <v>46</v>
      </c>
      <c r="U34">
        <v>53</v>
      </c>
      <c r="V34">
        <v>93</v>
      </c>
      <c r="W34">
        <v>67</v>
      </c>
      <c r="X34">
        <v>22</v>
      </c>
      <c r="Y34">
        <v>2.88</v>
      </c>
      <c r="Z34">
        <v>1.18</v>
      </c>
      <c r="AA34">
        <v>3</v>
      </c>
      <c r="AB34">
        <v>3</v>
      </c>
      <c r="AC34">
        <f t="shared" si="1"/>
        <v>4</v>
      </c>
      <c r="AD34">
        <f t="shared" si="2"/>
        <v>-1</v>
      </c>
      <c r="AE34">
        <f t="shared" si="3"/>
        <v>-18</v>
      </c>
      <c r="AF34">
        <f t="shared" si="4"/>
        <v>-7</v>
      </c>
      <c r="AG34">
        <f t="shared" si="5"/>
        <v>8</v>
      </c>
      <c r="AH34">
        <f t="shared" si="6"/>
        <v>0</v>
      </c>
      <c r="AI34">
        <f t="shared" si="7"/>
        <v>9.000000000000008E-2</v>
      </c>
      <c r="AJ34">
        <f t="shared" si="8"/>
        <v>0</v>
      </c>
      <c r="AK34">
        <f t="shared" si="9"/>
        <v>0</v>
      </c>
    </row>
    <row r="35" spans="1:37" x14ac:dyDescent="0.25">
      <c r="A35" t="s">
        <v>287</v>
      </c>
      <c r="B35">
        <v>67</v>
      </c>
      <c r="C35">
        <v>57</v>
      </c>
      <c r="D35">
        <v>73</v>
      </c>
      <c r="E35">
        <v>44</v>
      </c>
      <c r="F35">
        <v>21</v>
      </c>
      <c r="G35">
        <v>23</v>
      </c>
      <c r="H35">
        <v>285</v>
      </c>
      <c r="I35" t="s">
        <v>287</v>
      </c>
      <c r="J35">
        <v>67</v>
      </c>
      <c r="K35">
        <v>57</v>
      </c>
      <c r="L35">
        <v>73</v>
      </c>
      <c r="M35">
        <v>44</v>
      </c>
      <c r="N35">
        <v>21</v>
      </c>
      <c r="O35">
        <v>2.6</v>
      </c>
      <c r="P35">
        <v>1.25</v>
      </c>
      <c r="Q35">
        <v>3</v>
      </c>
      <c r="R35">
        <v>3</v>
      </c>
      <c r="S35" t="s">
        <v>187</v>
      </c>
      <c r="T35">
        <v>65</v>
      </c>
      <c r="U35">
        <v>70</v>
      </c>
      <c r="V35">
        <v>75</v>
      </c>
      <c r="W35">
        <v>49</v>
      </c>
      <c r="X35">
        <v>16</v>
      </c>
      <c r="Y35">
        <v>2.57</v>
      </c>
      <c r="Z35">
        <v>1.2</v>
      </c>
      <c r="AA35">
        <v>3</v>
      </c>
      <c r="AB35">
        <v>3</v>
      </c>
      <c r="AC35">
        <f t="shared" si="1"/>
        <v>2</v>
      </c>
      <c r="AD35">
        <f t="shared" si="2"/>
        <v>-13</v>
      </c>
      <c r="AE35">
        <f t="shared" si="3"/>
        <v>-2</v>
      </c>
      <c r="AF35">
        <f t="shared" si="4"/>
        <v>-5</v>
      </c>
      <c r="AG35">
        <f t="shared" si="5"/>
        <v>5</v>
      </c>
      <c r="AH35">
        <f t="shared" si="6"/>
        <v>3.0000000000000249E-2</v>
      </c>
      <c r="AI35">
        <f t="shared" si="7"/>
        <v>5.0000000000000044E-2</v>
      </c>
      <c r="AJ35">
        <f t="shared" si="8"/>
        <v>0</v>
      </c>
      <c r="AK35">
        <f t="shared" si="9"/>
        <v>0</v>
      </c>
    </row>
    <row r="36" spans="1:37" x14ac:dyDescent="0.25">
      <c r="A36" t="s">
        <v>288</v>
      </c>
      <c r="B36">
        <v>27</v>
      </c>
      <c r="C36">
        <v>23</v>
      </c>
      <c r="D36">
        <v>55</v>
      </c>
      <c r="E36">
        <v>74</v>
      </c>
      <c r="F36">
        <v>57</v>
      </c>
      <c r="G36">
        <v>49</v>
      </c>
      <c r="H36">
        <v>285</v>
      </c>
      <c r="I36" t="s">
        <v>288</v>
      </c>
      <c r="J36">
        <v>27</v>
      </c>
      <c r="K36">
        <v>23</v>
      </c>
      <c r="L36">
        <v>55</v>
      </c>
      <c r="M36">
        <v>74</v>
      </c>
      <c r="N36">
        <v>57</v>
      </c>
      <c r="O36">
        <v>3.47</v>
      </c>
      <c r="P36">
        <v>1.27</v>
      </c>
      <c r="Q36">
        <v>4</v>
      </c>
      <c r="R36">
        <v>4</v>
      </c>
      <c r="S36" t="s">
        <v>188</v>
      </c>
      <c r="T36">
        <v>23</v>
      </c>
      <c r="U36">
        <v>29</v>
      </c>
      <c r="V36">
        <v>68</v>
      </c>
      <c r="W36">
        <v>79</v>
      </c>
      <c r="X36">
        <v>55</v>
      </c>
      <c r="Y36">
        <v>3.45</v>
      </c>
      <c r="Z36">
        <v>1.21</v>
      </c>
      <c r="AA36">
        <v>4</v>
      </c>
      <c r="AB36">
        <v>4</v>
      </c>
      <c r="AC36">
        <f t="shared" si="1"/>
        <v>4</v>
      </c>
      <c r="AD36">
        <f t="shared" si="2"/>
        <v>-6</v>
      </c>
      <c r="AE36">
        <f t="shared" si="3"/>
        <v>-13</v>
      </c>
      <c r="AF36">
        <f t="shared" si="4"/>
        <v>-5</v>
      </c>
      <c r="AG36">
        <f t="shared" si="5"/>
        <v>2</v>
      </c>
      <c r="AH36">
        <f t="shared" si="6"/>
        <v>2.0000000000000018E-2</v>
      </c>
      <c r="AI36">
        <f t="shared" si="7"/>
        <v>6.0000000000000053E-2</v>
      </c>
      <c r="AJ36">
        <f t="shared" si="8"/>
        <v>0</v>
      </c>
      <c r="AK36">
        <f t="shared" si="9"/>
        <v>0</v>
      </c>
    </row>
    <row r="37" spans="1:37" x14ac:dyDescent="0.25">
      <c r="A37" t="s">
        <v>289</v>
      </c>
      <c r="B37">
        <v>17</v>
      </c>
      <c r="C37">
        <v>30</v>
      </c>
      <c r="D37">
        <v>78</v>
      </c>
      <c r="E37">
        <v>115</v>
      </c>
      <c r="F37">
        <v>39</v>
      </c>
      <c r="G37">
        <v>6</v>
      </c>
      <c r="H37">
        <v>285</v>
      </c>
      <c r="I37" t="s">
        <v>289</v>
      </c>
      <c r="J37">
        <v>17</v>
      </c>
      <c r="K37">
        <v>30</v>
      </c>
      <c r="L37">
        <v>78</v>
      </c>
      <c r="M37">
        <v>115</v>
      </c>
      <c r="N37">
        <v>39</v>
      </c>
      <c r="O37">
        <v>3.46</v>
      </c>
      <c r="P37">
        <v>1.05</v>
      </c>
      <c r="Q37">
        <v>4</v>
      </c>
      <c r="R37">
        <v>4</v>
      </c>
      <c r="S37" t="s">
        <v>189</v>
      </c>
      <c r="T37">
        <v>15</v>
      </c>
      <c r="U37">
        <v>19</v>
      </c>
      <c r="V37">
        <v>97</v>
      </c>
      <c r="W37">
        <v>127</v>
      </c>
      <c r="X37">
        <v>46</v>
      </c>
      <c r="Y37">
        <v>3.56</v>
      </c>
      <c r="Z37">
        <v>0.99</v>
      </c>
      <c r="AA37">
        <v>4</v>
      </c>
      <c r="AB37">
        <v>4</v>
      </c>
      <c r="AC37">
        <f t="shared" si="1"/>
        <v>2</v>
      </c>
      <c r="AD37">
        <f t="shared" si="2"/>
        <v>11</v>
      </c>
      <c r="AE37">
        <f t="shared" si="3"/>
        <v>-19</v>
      </c>
      <c r="AF37">
        <f t="shared" si="4"/>
        <v>-12</v>
      </c>
      <c r="AG37">
        <f t="shared" si="5"/>
        <v>-7</v>
      </c>
      <c r="AH37">
        <f t="shared" si="6"/>
        <v>-0.10000000000000009</v>
      </c>
      <c r="AI37">
        <f t="shared" si="7"/>
        <v>6.0000000000000053E-2</v>
      </c>
      <c r="AJ37">
        <f t="shared" si="8"/>
        <v>0</v>
      </c>
      <c r="AK37">
        <f t="shared" si="9"/>
        <v>0</v>
      </c>
    </row>
    <row r="38" spans="1:37" x14ac:dyDescent="0.25">
      <c r="A38" t="s">
        <v>290</v>
      </c>
      <c r="B38">
        <v>23</v>
      </c>
      <c r="C38">
        <v>46</v>
      </c>
      <c r="D38">
        <v>69</v>
      </c>
      <c r="E38">
        <v>75</v>
      </c>
      <c r="F38">
        <v>24</v>
      </c>
      <c r="G38">
        <v>48</v>
      </c>
      <c r="H38">
        <v>285</v>
      </c>
      <c r="I38" t="s">
        <v>290</v>
      </c>
      <c r="J38">
        <v>23</v>
      </c>
      <c r="K38">
        <v>46</v>
      </c>
      <c r="L38">
        <v>69</v>
      </c>
      <c r="M38">
        <v>75</v>
      </c>
      <c r="N38">
        <v>24</v>
      </c>
      <c r="O38">
        <v>3.13</v>
      </c>
      <c r="P38">
        <v>1.1399999999999999</v>
      </c>
      <c r="Q38">
        <v>3</v>
      </c>
      <c r="R38">
        <v>4</v>
      </c>
      <c r="S38" t="s">
        <v>190</v>
      </c>
      <c r="T38">
        <v>18</v>
      </c>
      <c r="U38">
        <v>45</v>
      </c>
      <c r="V38">
        <v>98</v>
      </c>
      <c r="W38">
        <v>90</v>
      </c>
      <c r="X38">
        <v>21</v>
      </c>
      <c r="Y38">
        <v>3.19</v>
      </c>
      <c r="Z38">
        <v>1.02</v>
      </c>
      <c r="AA38">
        <v>3</v>
      </c>
      <c r="AB38">
        <v>3</v>
      </c>
      <c r="AC38">
        <f t="shared" si="1"/>
        <v>5</v>
      </c>
      <c r="AD38">
        <f t="shared" si="2"/>
        <v>1</v>
      </c>
      <c r="AE38">
        <f t="shared" si="3"/>
        <v>-29</v>
      </c>
      <c r="AF38">
        <f t="shared" si="4"/>
        <v>-15</v>
      </c>
      <c r="AG38">
        <f t="shared" si="5"/>
        <v>3</v>
      </c>
      <c r="AH38">
        <f t="shared" si="6"/>
        <v>-6.0000000000000053E-2</v>
      </c>
      <c r="AI38">
        <f t="shared" si="7"/>
        <v>0.11999999999999988</v>
      </c>
      <c r="AJ38">
        <f t="shared" si="8"/>
        <v>0</v>
      </c>
      <c r="AK38">
        <f t="shared" si="9"/>
        <v>1</v>
      </c>
    </row>
    <row r="39" spans="1:37" x14ac:dyDescent="0.25">
      <c r="A39" t="s">
        <v>291</v>
      </c>
      <c r="B39">
        <v>19</v>
      </c>
      <c r="C39">
        <v>36</v>
      </c>
      <c r="D39">
        <v>51</v>
      </c>
      <c r="E39">
        <v>76</v>
      </c>
      <c r="F39">
        <v>33</v>
      </c>
      <c r="G39">
        <v>70</v>
      </c>
      <c r="H39">
        <v>285</v>
      </c>
      <c r="I39" t="s">
        <v>291</v>
      </c>
      <c r="J39">
        <v>19</v>
      </c>
      <c r="K39">
        <v>36</v>
      </c>
      <c r="L39">
        <v>51</v>
      </c>
      <c r="M39">
        <v>76</v>
      </c>
      <c r="N39">
        <v>33</v>
      </c>
      <c r="O39">
        <v>3.32</v>
      </c>
      <c r="P39">
        <v>1.18</v>
      </c>
      <c r="Q39">
        <v>4</v>
      </c>
      <c r="R39">
        <v>4</v>
      </c>
      <c r="S39" t="s">
        <v>191</v>
      </c>
      <c r="T39">
        <v>15</v>
      </c>
      <c r="U39">
        <v>39</v>
      </c>
      <c r="V39">
        <v>59</v>
      </c>
      <c r="W39">
        <v>94</v>
      </c>
      <c r="X39">
        <v>37</v>
      </c>
      <c r="Y39">
        <v>3.41</v>
      </c>
      <c r="Z39">
        <v>1.1100000000000001</v>
      </c>
      <c r="AA39">
        <v>4</v>
      </c>
      <c r="AB39">
        <v>4</v>
      </c>
      <c r="AC39">
        <f t="shared" si="1"/>
        <v>4</v>
      </c>
      <c r="AD39">
        <f t="shared" si="2"/>
        <v>-3</v>
      </c>
      <c r="AE39">
        <f t="shared" si="3"/>
        <v>-8</v>
      </c>
      <c r="AF39">
        <f t="shared" si="4"/>
        <v>-18</v>
      </c>
      <c r="AG39">
        <f t="shared" si="5"/>
        <v>-4</v>
      </c>
      <c r="AH39">
        <f t="shared" si="6"/>
        <v>-9.0000000000000302E-2</v>
      </c>
      <c r="AI39">
        <f t="shared" si="7"/>
        <v>6.999999999999984E-2</v>
      </c>
      <c r="AJ39">
        <f t="shared" si="8"/>
        <v>0</v>
      </c>
      <c r="AK39">
        <f t="shared" si="9"/>
        <v>0</v>
      </c>
    </row>
    <row r="40" spans="1:37" x14ac:dyDescent="0.25">
      <c r="A40" t="s">
        <v>292</v>
      </c>
      <c r="B40">
        <v>47</v>
      </c>
      <c r="C40">
        <v>34</v>
      </c>
      <c r="D40">
        <v>74</v>
      </c>
      <c r="E40">
        <v>68</v>
      </c>
      <c r="F40">
        <v>45</v>
      </c>
      <c r="G40">
        <v>17</v>
      </c>
      <c r="H40">
        <v>285</v>
      </c>
      <c r="I40" t="s">
        <v>292</v>
      </c>
      <c r="J40">
        <v>47</v>
      </c>
      <c r="K40">
        <v>34</v>
      </c>
      <c r="L40">
        <v>74</v>
      </c>
      <c r="M40">
        <v>68</v>
      </c>
      <c r="N40">
        <v>45</v>
      </c>
      <c r="O40">
        <v>3.11</v>
      </c>
      <c r="P40">
        <v>1.32</v>
      </c>
      <c r="Q40">
        <v>3</v>
      </c>
      <c r="R40">
        <v>3</v>
      </c>
      <c r="S40" t="s">
        <v>192</v>
      </c>
      <c r="T40">
        <v>42</v>
      </c>
      <c r="U40">
        <v>47</v>
      </c>
      <c r="V40">
        <v>86</v>
      </c>
      <c r="W40">
        <v>81</v>
      </c>
      <c r="X40">
        <v>34</v>
      </c>
      <c r="Y40">
        <v>3.06</v>
      </c>
      <c r="Z40">
        <v>1.22</v>
      </c>
      <c r="AA40">
        <v>3</v>
      </c>
      <c r="AB40">
        <v>3</v>
      </c>
      <c r="AC40">
        <f t="shared" si="1"/>
        <v>5</v>
      </c>
      <c r="AD40">
        <f t="shared" si="2"/>
        <v>-13</v>
      </c>
      <c r="AE40">
        <f t="shared" si="3"/>
        <v>-12</v>
      </c>
      <c r="AF40">
        <f t="shared" si="4"/>
        <v>-13</v>
      </c>
      <c r="AG40">
        <f t="shared" si="5"/>
        <v>11</v>
      </c>
      <c r="AH40">
        <f t="shared" si="6"/>
        <v>4.9999999999999822E-2</v>
      </c>
      <c r="AI40">
        <f t="shared" si="7"/>
        <v>0.10000000000000009</v>
      </c>
      <c r="AJ40">
        <f t="shared" si="8"/>
        <v>0</v>
      </c>
      <c r="AK40">
        <f t="shared" si="9"/>
        <v>0</v>
      </c>
    </row>
    <row r="41" spans="1:37" x14ac:dyDescent="0.25">
      <c r="A41" t="s">
        <v>293</v>
      </c>
      <c r="B41">
        <v>55</v>
      </c>
      <c r="C41">
        <v>49</v>
      </c>
      <c r="D41">
        <v>91</v>
      </c>
      <c r="E41">
        <v>42</v>
      </c>
      <c r="F41">
        <v>18</v>
      </c>
      <c r="G41">
        <v>30</v>
      </c>
      <c r="H41">
        <v>285</v>
      </c>
      <c r="I41" t="s">
        <v>293</v>
      </c>
      <c r="J41">
        <v>55</v>
      </c>
      <c r="K41">
        <v>49</v>
      </c>
      <c r="L41">
        <v>91</v>
      </c>
      <c r="M41">
        <v>42</v>
      </c>
      <c r="N41">
        <v>18</v>
      </c>
      <c r="O41">
        <v>2.68</v>
      </c>
      <c r="P41">
        <v>1.19</v>
      </c>
      <c r="Q41">
        <v>3</v>
      </c>
      <c r="R41">
        <v>3</v>
      </c>
      <c r="S41" t="s">
        <v>193</v>
      </c>
      <c r="T41">
        <v>49</v>
      </c>
      <c r="U41">
        <v>59</v>
      </c>
      <c r="V41">
        <v>95</v>
      </c>
      <c r="W41">
        <v>54</v>
      </c>
      <c r="X41">
        <v>18</v>
      </c>
      <c r="Y41">
        <v>2.76</v>
      </c>
      <c r="Z41">
        <v>1.1499999999999999</v>
      </c>
      <c r="AA41">
        <v>3</v>
      </c>
      <c r="AB41">
        <v>3</v>
      </c>
      <c r="AC41">
        <f t="shared" si="1"/>
        <v>6</v>
      </c>
      <c r="AD41">
        <f t="shared" si="2"/>
        <v>-10</v>
      </c>
      <c r="AE41">
        <f t="shared" si="3"/>
        <v>-4</v>
      </c>
      <c r="AF41">
        <f t="shared" si="4"/>
        <v>-12</v>
      </c>
      <c r="AG41">
        <f t="shared" si="5"/>
        <v>0</v>
      </c>
      <c r="AH41">
        <f t="shared" si="6"/>
        <v>-7.9999999999999627E-2</v>
      </c>
      <c r="AI41">
        <f t="shared" si="7"/>
        <v>4.0000000000000036E-2</v>
      </c>
      <c r="AJ41">
        <f t="shared" si="8"/>
        <v>0</v>
      </c>
      <c r="AK41">
        <f t="shared" si="9"/>
        <v>0</v>
      </c>
    </row>
    <row r="42" spans="1:37" x14ac:dyDescent="0.25">
      <c r="A42" t="s">
        <v>294</v>
      </c>
      <c r="B42">
        <v>14</v>
      </c>
      <c r="C42">
        <v>25</v>
      </c>
      <c r="D42">
        <v>71</v>
      </c>
      <c r="E42">
        <v>107</v>
      </c>
      <c r="F42">
        <v>52</v>
      </c>
      <c r="G42">
        <v>16</v>
      </c>
      <c r="H42">
        <v>285</v>
      </c>
      <c r="I42" t="s">
        <v>294</v>
      </c>
      <c r="J42">
        <v>14</v>
      </c>
      <c r="K42">
        <v>25</v>
      </c>
      <c r="L42">
        <v>71</v>
      </c>
      <c r="M42">
        <v>107</v>
      </c>
      <c r="N42">
        <v>52</v>
      </c>
      <c r="O42">
        <v>3.59</v>
      </c>
      <c r="P42">
        <v>1.06</v>
      </c>
      <c r="Q42">
        <v>4</v>
      </c>
      <c r="R42">
        <v>4</v>
      </c>
      <c r="S42" t="s">
        <v>194</v>
      </c>
      <c r="T42">
        <v>17</v>
      </c>
      <c r="U42">
        <v>24</v>
      </c>
      <c r="V42">
        <v>90</v>
      </c>
      <c r="W42">
        <v>119</v>
      </c>
      <c r="X42">
        <v>44</v>
      </c>
      <c r="Y42">
        <v>3.51</v>
      </c>
      <c r="Z42">
        <v>1.03</v>
      </c>
      <c r="AA42">
        <v>4</v>
      </c>
      <c r="AB42">
        <v>4</v>
      </c>
      <c r="AC42">
        <f t="shared" si="1"/>
        <v>-3</v>
      </c>
      <c r="AD42">
        <f t="shared" si="2"/>
        <v>1</v>
      </c>
      <c r="AE42">
        <f t="shared" si="3"/>
        <v>-19</v>
      </c>
      <c r="AF42">
        <f t="shared" si="4"/>
        <v>-12</v>
      </c>
      <c r="AG42">
        <f t="shared" si="5"/>
        <v>8</v>
      </c>
      <c r="AH42">
        <f t="shared" si="6"/>
        <v>8.0000000000000071E-2</v>
      </c>
      <c r="AI42">
        <f t="shared" si="7"/>
        <v>3.0000000000000027E-2</v>
      </c>
      <c r="AJ42">
        <f t="shared" si="8"/>
        <v>0</v>
      </c>
      <c r="AK42">
        <f t="shared" si="9"/>
        <v>0</v>
      </c>
    </row>
    <row r="43" spans="1:37" x14ac:dyDescent="0.25">
      <c r="A43" t="s">
        <v>295</v>
      </c>
      <c r="B43">
        <v>2</v>
      </c>
      <c r="C43">
        <v>6</v>
      </c>
      <c r="D43">
        <v>28</v>
      </c>
      <c r="E43">
        <v>95</v>
      </c>
      <c r="F43">
        <v>147</v>
      </c>
      <c r="G43">
        <v>7</v>
      </c>
      <c r="H43">
        <v>285</v>
      </c>
      <c r="I43" t="s">
        <v>295</v>
      </c>
      <c r="J43">
        <v>2</v>
      </c>
      <c r="K43">
        <v>6</v>
      </c>
      <c r="L43">
        <v>28</v>
      </c>
      <c r="M43">
        <v>95</v>
      </c>
      <c r="N43">
        <v>147</v>
      </c>
      <c r="O43">
        <v>4.3600000000000003</v>
      </c>
      <c r="P43">
        <v>0.81</v>
      </c>
      <c r="Q43">
        <v>5</v>
      </c>
      <c r="R43">
        <v>5</v>
      </c>
      <c r="S43" t="s">
        <v>195</v>
      </c>
      <c r="T43">
        <v>3</v>
      </c>
      <c r="U43">
        <v>4</v>
      </c>
      <c r="V43">
        <v>28</v>
      </c>
      <c r="W43">
        <v>139</v>
      </c>
      <c r="X43">
        <v>132</v>
      </c>
      <c r="Y43">
        <v>4.28</v>
      </c>
      <c r="Z43">
        <v>0.76</v>
      </c>
      <c r="AA43">
        <v>4</v>
      </c>
      <c r="AB43">
        <v>4</v>
      </c>
      <c r="AC43">
        <f t="shared" si="1"/>
        <v>-1</v>
      </c>
      <c r="AD43">
        <f t="shared" si="2"/>
        <v>2</v>
      </c>
      <c r="AE43">
        <f t="shared" si="3"/>
        <v>0</v>
      </c>
      <c r="AF43">
        <f t="shared" si="4"/>
        <v>-44</v>
      </c>
      <c r="AG43">
        <f t="shared" si="5"/>
        <v>15</v>
      </c>
      <c r="AH43">
        <f t="shared" si="6"/>
        <v>8.0000000000000071E-2</v>
      </c>
      <c r="AI43">
        <f t="shared" si="7"/>
        <v>5.0000000000000044E-2</v>
      </c>
      <c r="AJ43">
        <f t="shared" si="8"/>
        <v>1</v>
      </c>
      <c r="AK43">
        <f t="shared" si="9"/>
        <v>1</v>
      </c>
    </row>
    <row r="44" spans="1:37" x14ac:dyDescent="0.25">
      <c r="A44" t="s">
        <v>296</v>
      </c>
      <c r="B44">
        <v>5</v>
      </c>
      <c r="C44">
        <v>11</v>
      </c>
      <c r="D44">
        <v>49</v>
      </c>
      <c r="E44">
        <v>78</v>
      </c>
      <c r="F44">
        <v>131</v>
      </c>
      <c r="G44">
        <v>11</v>
      </c>
      <c r="H44">
        <v>285</v>
      </c>
      <c r="I44" t="s">
        <v>296</v>
      </c>
      <c r="J44">
        <v>5</v>
      </c>
      <c r="K44">
        <v>11</v>
      </c>
      <c r="L44">
        <v>49</v>
      </c>
      <c r="M44">
        <v>78</v>
      </c>
      <c r="N44">
        <v>131</v>
      </c>
      <c r="O44">
        <v>4.16</v>
      </c>
      <c r="P44">
        <v>0.98</v>
      </c>
      <c r="Q44">
        <v>4</v>
      </c>
      <c r="R44">
        <v>5</v>
      </c>
      <c r="S44" t="s">
        <v>196</v>
      </c>
      <c r="T44">
        <v>3</v>
      </c>
      <c r="U44">
        <v>9</v>
      </c>
      <c r="V44">
        <v>43</v>
      </c>
      <c r="W44">
        <v>127</v>
      </c>
      <c r="X44">
        <v>118</v>
      </c>
      <c r="Y44">
        <v>4.16</v>
      </c>
      <c r="Z44">
        <v>0.85</v>
      </c>
      <c r="AA44">
        <v>4</v>
      </c>
      <c r="AB44">
        <v>4</v>
      </c>
      <c r="AC44">
        <f t="shared" si="1"/>
        <v>2</v>
      </c>
      <c r="AD44">
        <f t="shared" si="2"/>
        <v>2</v>
      </c>
      <c r="AE44">
        <f t="shared" si="3"/>
        <v>6</v>
      </c>
      <c r="AF44">
        <f t="shared" si="4"/>
        <v>-49</v>
      </c>
      <c r="AG44">
        <f t="shared" si="5"/>
        <v>13</v>
      </c>
      <c r="AH44">
        <f t="shared" si="6"/>
        <v>0</v>
      </c>
      <c r="AI44">
        <f t="shared" si="7"/>
        <v>0.13</v>
      </c>
      <c r="AJ44">
        <f t="shared" si="8"/>
        <v>0</v>
      </c>
      <c r="AK44">
        <f t="shared" si="9"/>
        <v>1</v>
      </c>
    </row>
    <row r="45" spans="1:37" x14ac:dyDescent="0.25">
      <c r="A45" t="s">
        <v>297</v>
      </c>
      <c r="B45">
        <v>6</v>
      </c>
      <c r="C45">
        <v>22</v>
      </c>
      <c r="D45">
        <v>67</v>
      </c>
      <c r="E45">
        <v>136</v>
      </c>
      <c r="F45">
        <v>52</v>
      </c>
      <c r="G45">
        <v>2</v>
      </c>
      <c r="H45">
        <v>285</v>
      </c>
      <c r="I45" t="s">
        <v>297</v>
      </c>
      <c r="J45">
        <v>6</v>
      </c>
      <c r="K45">
        <v>22</v>
      </c>
      <c r="L45">
        <v>67</v>
      </c>
      <c r="M45">
        <v>136</v>
      </c>
      <c r="N45">
        <v>52</v>
      </c>
      <c r="O45">
        <v>3.73</v>
      </c>
      <c r="P45">
        <v>0.92</v>
      </c>
      <c r="Q45">
        <v>4</v>
      </c>
      <c r="R45">
        <v>4</v>
      </c>
      <c r="S45" t="s">
        <v>197</v>
      </c>
      <c r="T45">
        <v>11</v>
      </c>
      <c r="U45">
        <v>19</v>
      </c>
      <c r="V45">
        <v>67</v>
      </c>
      <c r="W45">
        <v>142</v>
      </c>
      <c r="X45">
        <v>52</v>
      </c>
      <c r="Y45">
        <v>3.7</v>
      </c>
      <c r="Z45">
        <v>0.96</v>
      </c>
      <c r="AA45">
        <v>4</v>
      </c>
      <c r="AB45">
        <v>4</v>
      </c>
      <c r="AC45">
        <f t="shared" si="1"/>
        <v>-5</v>
      </c>
      <c r="AD45">
        <f t="shared" si="2"/>
        <v>3</v>
      </c>
      <c r="AE45">
        <f t="shared" si="3"/>
        <v>0</v>
      </c>
      <c r="AF45">
        <f t="shared" si="4"/>
        <v>-6</v>
      </c>
      <c r="AG45">
        <f t="shared" si="5"/>
        <v>0</v>
      </c>
      <c r="AH45">
        <f t="shared" si="6"/>
        <v>2.9999999999999805E-2</v>
      </c>
      <c r="AI45">
        <f t="shared" si="7"/>
        <v>-3.9999999999999925E-2</v>
      </c>
      <c r="AJ45">
        <f t="shared" si="8"/>
        <v>0</v>
      </c>
      <c r="AK45">
        <f t="shared" si="9"/>
        <v>0</v>
      </c>
    </row>
    <row r="46" spans="1:37" x14ac:dyDescent="0.25">
      <c r="A46" t="s">
        <v>298</v>
      </c>
      <c r="B46">
        <v>22</v>
      </c>
      <c r="C46">
        <v>35</v>
      </c>
      <c r="D46">
        <v>70</v>
      </c>
      <c r="E46">
        <v>102</v>
      </c>
      <c r="F46">
        <v>52</v>
      </c>
      <c r="G46">
        <v>4</v>
      </c>
      <c r="H46">
        <v>285</v>
      </c>
      <c r="I46" t="s">
        <v>298</v>
      </c>
      <c r="J46">
        <v>22</v>
      </c>
      <c r="K46">
        <v>35</v>
      </c>
      <c r="L46">
        <v>70</v>
      </c>
      <c r="M46">
        <v>102</v>
      </c>
      <c r="N46">
        <v>52</v>
      </c>
      <c r="O46">
        <v>3.45</v>
      </c>
      <c r="P46">
        <v>1.1599999999999999</v>
      </c>
      <c r="Q46">
        <v>4</v>
      </c>
      <c r="R46">
        <v>4</v>
      </c>
      <c r="S46" t="s">
        <v>198</v>
      </c>
      <c r="T46">
        <v>9</v>
      </c>
      <c r="U46">
        <v>27</v>
      </c>
      <c r="V46">
        <v>88</v>
      </c>
      <c r="W46">
        <v>136</v>
      </c>
      <c r="X46">
        <v>43</v>
      </c>
      <c r="Y46">
        <v>3.58</v>
      </c>
      <c r="Z46">
        <v>0.94</v>
      </c>
      <c r="AA46">
        <v>4</v>
      </c>
      <c r="AB46">
        <v>4</v>
      </c>
      <c r="AC46">
        <f t="shared" si="1"/>
        <v>13</v>
      </c>
      <c r="AD46">
        <f t="shared" si="2"/>
        <v>8</v>
      </c>
      <c r="AE46">
        <f t="shared" si="3"/>
        <v>-18</v>
      </c>
      <c r="AF46">
        <f t="shared" si="4"/>
        <v>-34</v>
      </c>
      <c r="AG46">
        <f t="shared" si="5"/>
        <v>9</v>
      </c>
      <c r="AH46">
        <f t="shared" si="6"/>
        <v>-0.12999999999999989</v>
      </c>
      <c r="AI46">
        <f t="shared" si="7"/>
        <v>0.21999999999999997</v>
      </c>
      <c r="AJ46">
        <f t="shared" si="8"/>
        <v>0</v>
      </c>
      <c r="AK46">
        <f t="shared" si="9"/>
        <v>0</v>
      </c>
    </row>
    <row r="47" spans="1:37" x14ac:dyDescent="0.25">
      <c r="A47" t="s">
        <v>299</v>
      </c>
      <c r="B47">
        <v>8</v>
      </c>
      <c r="C47">
        <v>9</v>
      </c>
      <c r="D47">
        <v>30</v>
      </c>
      <c r="E47">
        <v>89</v>
      </c>
      <c r="F47">
        <v>147</v>
      </c>
      <c r="G47">
        <v>2</v>
      </c>
      <c r="H47">
        <v>285</v>
      </c>
      <c r="I47" t="s">
        <v>299</v>
      </c>
      <c r="J47">
        <v>8</v>
      </c>
      <c r="K47">
        <v>9</v>
      </c>
      <c r="L47">
        <v>30</v>
      </c>
      <c r="M47">
        <v>89</v>
      </c>
      <c r="N47">
        <v>147</v>
      </c>
      <c r="O47">
        <v>4.2699999999999996</v>
      </c>
      <c r="P47">
        <v>0.97</v>
      </c>
      <c r="Q47">
        <v>5</v>
      </c>
      <c r="R47">
        <v>5</v>
      </c>
      <c r="S47" t="s">
        <v>199</v>
      </c>
      <c r="T47">
        <v>12</v>
      </c>
      <c r="U47">
        <v>36</v>
      </c>
      <c r="V47">
        <v>101</v>
      </c>
      <c r="W47">
        <v>110</v>
      </c>
      <c r="X47">
        <v>47</v>
      </c>
      <c r="Y47">
        <v>3.47</v>
      </c>
      <c r="Z47">
        <v>1.02</v>
      </c>
      <c r="AA47">
        <v>4</v>
      </c>
      <c r="AB47">
        <v>4</v>
      </c>
      <c r="AC47">
        <f t="shared" si="1"/>
        <v>-4</v>
      </c>
      <c r="AD47">
        <f t="shared" si="2"/>
        <v>-27</v>
      </c>
      <c r="AE47">
        <f t="shared" si="3"/>
        <v>-71</v>
      </c>
      <c r="AF47">
        <f t="shared" si="4"/>
        <v>-21</v>
      </c>
      <c r="AG47">
        <f t="shared" si="5"/>
        <v>100</v>
      </c>
      <c r="AH47">
        <f t="shared" si="6"/>
        <v>0.79999999999999938</v>
      </c>
      <c r="AI47">
        <f t="shared" si="7"/>
        <v>-5.0000000000000044E-2</v>
      </c>
      <c r="AJ47">
        <f t="shared" si="8"/>
        <v>1</v>
      </c>
      <c r="AK47">
        <f t="shared" si="9"/>
        <v>1</v>
      </c>
    </row>
    <row r="48" spans="1:37" x14ac:dyDescent="0.25">
      <c r="A48" t="s">
        <v>300</v>
      </c>
      <c r="B48">
        <v>6</v>
      </c>
      <c r="C48">
        <v>6</v>
      </c>
      <c r="D48">
        <v>18</v>
      </c>
      <c r="E48">
        <v>84</v>
      </c>
      <c r="F48">
        <v>170</v>
      </c>
      <c r="G48">
        <v>1</v>
      </c>
      <c r="H48">
        <v>285</v>
      </c>
      <c r="I48" t="s">
        <v>300</v>
      </c>
      <c r="J48">
        <v>6</v>
      </c>
      <c r="K48">
        <v>6</v>
      </c>
      <c r="L48">
        <v>18</v>
      </c>
      <c r="M48">
        <v>84</v>
      </c>
      <c r="N48">
        <v>170</v>
      </c>
      <c r="O48">
        <v>4.43</v>
      </c>
      <c r="P48">
        <v>0.87</v>
      </c>
      <c r="Q48">
        <v>5</v>
      </c>
      <c r="R48">
        <v>5</v>
      </c>
      <c r="S48" t="s">
        <v>200</v>
      </c>
      <c r="T48">
        <v>7</v>
      </c>
      <c r="U48">
        <v>16</v>
      </c>
      <c r="V48">
        <v>62</v>
      </c>
      <c r="W48">
        <v>106</v>
      </c>
      <c r="X48">
        <v>117</v>
      </c>
      <c r="Y48">
        <v>4.01</v>
      </c>
      <c r="Z48">
        <v>1</v>
      </c>
      <c r="AA48">
        <v>4</v>
      </c>
      <c r="AB48">
        <v>5</v>
      </c>
      <c r="AC48">
        <f t="shared" si="1"/>
        <v>-1</v>
      </c>
      <c r="AD48">
        <f t="shared" si="2"/>
        <v>-10</v>
      </c>
      <c r="AE48">
        <f t="shared" si="3"/>
        <v>-44</v>
      </c>
      <c r="AF48">
        <f t="shared" si="4"/>
        <v>-22</v>
      </c>
      <c r="AG48">
        <f t="shared" si="5"/>
        <v>53</v>
      </c>
      <c r="AH48">
        <f t="shared" si="6"/>
        <v>0.41999999999999993</v>
      </c>
      <c r="AI48">
        <f t="shared" si="7"/>
        <v>-0.13</v>
      </c>
      <c r="AJ48">
        <f t="shared" si="8"/>
        <v>1</v>
      </c>
      <c r="AK48">
        <f t="shared" si="9"/>
        <v>0</v>
      </c>
    </row>
    <row r="49" spans="1:37" x14ac:dyDescent="0.25">
      <c r="A49" t="s">
        <v>301</v>
      </c>
      <c r="B49">
        <v>14</v>
      </c>
      <c r="C49">
        <v>16</v>
      </c>
      <c r="D49">
        <v>40</v>
      </c>
      <c r="E49">
        <v>103</v>
      </c>
      <c r="F49">
        <v>86</v>
      </c>
      <c r="G49">
        <v>26</v>
      </c>
      <c r="H49">
        <v>285</v>
      </c>
      <c r="I49" t="s">
        <v>301</v>
      </c>
      <c r="J49">
        <v>14</v>
      </c>
      <c r="K49">
        <v>16</v>
      </c>
      <c r="L49">
        <v>40</v>
      </c>
      <c r="M49">
        <v>103</v>
      </c>
      <c r="N49">
        <v>86</v>
      </c>
      <c r="O49">
        <v>3.89</v>
      </c>
      <c r="P49">
        <v>1.1000000000000001</v>
      </c>
      <c r="Q49">
        <v>4</v>
      </c>
      <c r="R49">
        <v>4</v>
      </c>
      <c r="S49" t="s">
        <v>201</v>
      </c>
      <c r="T49">
        <v>11</v>
      </c>
      <c r="U49">
        <v>13</v>
      </c>
      <c r="V49">
        <v>27</v>
      </c>
      <c r="W49">
        <v>113</v>
      </c>
      <c r="X49">
        <v>144</v>
      </c>
      <c r="Y49">
        <v>4.1900000000000004</v>
      </c>
      <c r="Z49">
        <v>1.01</v>
      </c>
      <c r="AA49">
        <v>4</v>
      </c>
      <c r="AB49">
        <v>5</v>
      </c>
      <c r="AC49">
        <f t="shared" si="1"/>
        <v>3</v>
      </c>
      <c r="AD49">
        <f t="shared" si="2"/>
        <v>3</v>
      </c>
      <c r="AE49">
        <f t="shared" si="3"/>
        <v>13</v>
      </c>
      <c r="AF49">
        <f t="shared" si="4"/>
        <v>-10</v>
      </c>
      <c r="AG49">
        <f t="shared" si="5"/>
        <v>-58</v>
      </c>
      <c r="AH49">
        <f t="shared" si="6"/>
        <v>-0.30000000000000027</v>
      </c>
      <c r="AI49">
        <f t="shared" si="7"/>
        <v>9.000000000000008E-2</v>
      </c>
      <c r="AJ49">
        <f t="shared" si="8"/>
        <v>0</v>
      </c>
      <c r="AK49">
        <f t="shared" si="9"/>
        <v>-1</v>
      </c>
    </row>
    <row r="50" spans="1:37" x14ac:dyDescent="0.25">
      <c r="A50" t="s">
        <v>302</v>
      </c>
      <c r="B50">
        <v>16</v>
      </c>
      <c r="C50">
        <v>21</v>
      </c>
      <c r="D50">
        <v>47</v>
      </c>
      <c r="E50">
        <v>69</v>
      </c>
      <c r="F50">
        <v>50</v>
      </c>
      <c r="G50">
        <v>30</v>
      </c>
      <c r="H50">
        <v>233</v>
      </c>
      <c r="I50" t="s">
        <v>302</v>
      </c>
      <c r="J50">
        <v>16</v>
      </c>
      <c r="K50">
        <v>21</v>
      </c>
      <c r="L50">
        <v>47</v>
      </c>
      <c r="M50">
        <v>69</v>
      </c>
      <c r="N50">
        <v>50</v>
      </c>
      <c r="O50">
        <v>3.57</v>
      </c>
      <c r="P50">
        <v>1.19</v>
      </c>
      <c r="Q50">
        <v>4</v>
      </c>
      <c r="R50">
        <v>4</v>
      </c>
      <c r="S50" t="s">
        <v>202</v>
      </c>
      <c r="T50">
        <v>13</v>
      </c>
      <c r="U50">
        <v>24</v>
      </c>
      <c r="V50">
        <v>65</v>
      </c>
      <c r="W50">
        <v>88</v>
      </c>
      <c r="X50">
        <v>36</v>
      </c>
      <c r="Y50">
        <v>3.49</v>
      </c>
      <c r="Z50">
        <v>1.06</v>
      </c>
      <c r="AA50">
        <v>4</v>
      </c>
      <c r="AB50">
        <v>4</v>
      </c>
      <c r="AC50">
        <f t="shared" si="1"/>
        <v>3</v>
      </c>
      <c r="AD50">
        <f t="shared" si="2"/>
        <v>-3</v>
      </c>
      <c r="AE50">
        <f t="shared" si="3"/>
        <v>-18</v>
      </c>
      <c r="AF50">
        <f t="shared" si="4"/>
        <v>-19</v>
      </c>
      <c r="AG50">
        <f t="shared" si="5"/>
        <v>14</v>
      </c>
      <c r="AH50">
        <f t="shared" si="6"/>
        <v>7.9999999999999627E-2</v>
      </c>
      <c r="AI50">
        <f t="shared" si="7"/>
        <v>0.12999999999999989</v>
      </c>
      <c r="AJ50">
        <f t="shared" si="8"/>
        <v>0</v>
      </c>
      <c r="AK50">
        <f t="shared" si="9"/>
        <v>0</v>
      </c>
    </row>
    <row r="51" spans="1:37" x14ac:dyDescent="0.25">
      <c r="A51" t="s">
        <v>303</v>
      </c>
      <c r="B51">
        <v>16</v>
      </c>
      <c r="C51">
        <v>19</v>
      </c>
      <c r="D51">
        <v>39</v>
      </c>
      <c r="E51">
        <v>77</v>
      </c>
      <c r="F51">
        <v>53</v>
      </c>
      <c r="G51">
        <v>29</v>
      </c>
      <c r="H51">
        <v>233</v>
      </c>
      <c r="I51" t="s">
        <v>303</v>
      </c>
      <c r="J51">
        <v>16</v>
      </c>
      <c r="K51">
        <v>19</v>
      </c>
      <c r="L51">
        <v>39</v>
      </c>
      <c r="M51">
        <v>77</v>
      </c>
      <c r="N51">
        <v>53</v>
      </c>
      <c r="O51">
        <v>3.65</v>
      </c>
      <c r="P51">
        <v>1.19</v>
      </c>
      <c r="Q51">
        <v>4</v>
      </c>
      <c r="R51">
        <v>4</v>
      </c>
      <c r="S51" t="s">
        <v>203</v>
      </c>
      <c r="T51">
        <v>14</v>
      </c>
      <c r="U51">
        <v>20</v>
      </c>
      <c r="V51">
        <v>58</v>
      </c>
      <c r="W51">
        <v>86</v>
      </c>
      <c r="X51">
        <v>44</v>
      </c>
      <c r="Y51">
        <v>3.57</v>
      </c>
      <c r="Z51">
        <v>1.1000000000000001</v>
      </c>
      <c r="AA51">
        <v>4</v>
      </c>
      <c r="AB51">
        <v>4</v>
      </c>
      <c r="AC51">
        <f t="shared" si="1"/>
        <v>2</v>
      </c>
      <c r="AD51">
        <f t="shared" si="2"/>
        <v>-1</v>
      </c>
      <c r="AE51">
        <f t="shared" si="3"/>
        <v>-19</v>
      </c>
      <c r="AF51">
        <f t="shared" si="4"/>
        <v>-9</v>
      </c>
      <c r="AG51">
        <f t="shared" si="5"/>
        <v>9</v>
      </c>
      <c r="AH51">
        <f t="shared" si="6"/>
        <v>8.0000000000000071E-2</v>
      </c>
      <c r="AI51">
        <f t="shared" si="7"/>
        <v>8.9999999999999858E-2</v>
      </c>
      <c r="AJ51">
        <f t="shared" si="8"/>
        <v>0</v>
      </c>
      <c r="AK51">
        <f t="shared" si="9"/>
        <v>0</v>
      </c>
    </row>
    <row r="52" spans="1:37" x14ac:dyDescent="0.25">
      <c r="A52" t="s">
        <v>304</v>
      </c>
      <c r="B52">
        <v>21</v>
      </c>
      <c r="C52">
        <v>18</v>
      </c>
      <c r="D52">
        <v>50</v>
      </c>
      <c r="E52">
        <v>73</v>
      </c>
      <c r="F52">
        <v>53</v>
      </c>
      <c r="G52">
        <v>18</v>
      </c>
      <c r="H52">
        <v>233</v>
      </c>
      <c r="I52" t="s">
        <v>304</v>
      </c>
      <c r="J52">
        <v>21</v>
      </c>
      <c r="K52">
        <v>18</v>
      </c>
      <c r="L52">
        <v>50</v>
      </c>
      <c r="M52">
        <v>73</v>
      </c>
      <c r="N52">
        <v>53</v>
      </c>
      <c r="O52">
        <v>3.55</v>
      </c>
      <c r="P52">
        <v>1.23</v>
      </c>
      <c r="Q52">
        <v>4</v>
      </c>
      <c r="R52">
        <v>4</v>
      </c>
      <c r="S52" t="s">
        <v>204</v>
      </c>
      <c r="T52">
        <v>18</v>
      </c>
      <c r="U52">
        <v>25</v>
      </c>
      <c r="V52">
        <v>65</v>
      </c>
      <c r="W52">
        <v>85</v>
      </c>
      <c r="X52">
        <v>40</v>
      </c>
      <c r="Y52">
        <v>3.45</v>
      </c>
      <c r="Z52">
        <v>1.1299999999999999</v>
      </c>
      <c r="AA52">
        <v>4</v>
      </c>
      <c r="AB52">
        <v>4</v>
      </c>
      <c r="AC52">
        <f t="shared" si="1"/>
        <v>3</v>
      </c>
      <c r="AD52">
        <f t="shared" si="2"/>
        <v>-7</v>
      </c>
      <c r="AE52">
        <f t="shared" si="3"/>
        <v>-15</v>
      </c>
      <c r="AF52">
        <f t="shared" si="4"/>
        <v>-12</v>
      </c>
      <c r="AG52">
        <f t="shared" si="5"/>
        <v>13</v>
      </c>
      <c r="AH52">
        <f t="shared" si="6"/>
        <v>9.9999999999999645E-2</v>
      </c>
      <c r="AI52">
        <f t="shared" si="7"/>
        <v>0.10000000000000009</v>
      </c>
      <c r="AJ52">
        <f t="shared" si="8"/>
        <v>0</v>
      </c>
      <c r="AK52">
        <f t="shared" si="9"/>
        <v>0</v>
      </c>
    </row>
    <row r="53" spans="1:37" x14ac:dyDescent="0.25">
      <c r="A53" t="s">
        <v>305</v>
      </c>
      <c r="B53">
        <v>17</v>
      </c>
      <c r="C53">
        <v>18</v>
      </c>
      <c r="D53">
        <v>38</v>
      </c>
      <c r="E53">
        <v>76</v>
      </c>
      <c r="F53">
        <v>68</v>
      </c>
      <c r="G53">
        <v>16</v>
      </c>
      <c r="H53">
        <v>233</v>
      </c>
      <c r="I53" t="s">
        <v>305</v>
      </c>
      <c r="J53">
        <v>17</v>
      </c>
      <c r="K53">
        <v>18</v>
      </c>
      <c r="L53">
        <v>38</v>
      </c>
      <c r="M53">
        <v>76</v>
      </c>
      <c r="N53">
        <v>68</v>
      </c>
      <c r="O53">
        <v>3.74</v>
      </c>
      <c r="P53">
        <v>1.21</v>
      </c>
      <c r="Q53">
        <v>4</v>
      </c>
      <c r="R53">
        <v>4</v>
      </c>
      <c r="S53" t="s">
        <v>205</v>
      </c>
      <c r="T53">
        <v>13</v>
      </c>
      <c r="U53">
        <v>23</v>
      </c>
      <c r="V53">
        <v>55</v>
      </c>
      <c r="W53">
        <v>85</v>
      </c>
      <c r="X53">
        <v>57</v>
      </c>
      <c r="Y53">
        <v>3.64</v>
      </c>
      <c r="Z53">
        <v>1.1200000000000001</v>
      </c>
      <c r="AA53">
        <v>4</v>
      </c>
      <c r="AB53">
        <v>4</v>
      </c>
      <c r="AC53">
        <f t="shared" si="1"/>
        <v>4</v>
      </c>
      <c r="AD53">
        <f t="shared" si="2"/>
        <v>-5</v>
      </c>
      <c r="AE53">
        <f t="shared" si="3"/>
        <v>-17</v>
      </c>
      <c r="AF53">
        <f t="shared" si="4"/>
        <v>-9</v>
      </c>
      <c r="AG53">
        <f t="shared" si="5"/>
        <v>11</v>
      </c>
      <c r="AH53">
        <f t="shared" si="6"/>
        <v>0.10000000000000009</v>
      </c>
      <c r="AI53">
        <f t="shared" si="7"/>
        <v>8.9999999999999858E-2</v>
      </c>
      <c r="AJ53">
        <f t="shared" si="8"/>
        <v>0</v>
      </c>
      <c r="AK53">
        <f t="shared" si="9"/>
        <v>0</v>
      </c>
    </row>
    <row r="54" spans="1:37" x14ac:dyDescent="0.25">
      <c r="A54" t="s">
        <v>306</v>
      </c>
      <c r="B54">
        <v>16</v>
      </c>
      <c r="C54">
        <v>18</v>
      </c>
      <c r="D54">
        <v>39</v>
      </c>
      <c r="E54">
        <v>74</v>
      </c>
      <c r="F54">
        <v>67</v>
      </c>
      <c r="G54">
        <v>19</v>
      </c>
      <c r="H54">
        <v>233</v>
      </c>
      <c r="I54" t="s">
        <v>306</v>
      </c>
      <c r="J54">
        <v>16</v>
      </c>
      <c r="K54">
        <v>18</v>
      </c>
      <c r="L54">
        <v>39</v>
      </c>
      <c r="M54">
        <v>74</v>
      </c>
      <c r="N54">
        <v>67</v>
      </c>
      <c r="O54">
        <v>3.74</v>
      </c>
      <c r="P54">
        <v>1.2</v>
      </c>
      <c r="Q54">
        <v>4</v>
      </c>
      <c r="R54">
        <v>4</v>
      </c>
      <c r="S54" t="s">
        <v>206</v>
      </c>
      <c r="T54">
        <v>14</v>
      </c>
      <c r="U54">
        <v>17</v>
      </c>
      <c r="V54">
        <v>62</v>
      </c>
      <c r="W54">
        <v>80</v>
      </c>
      <c r="X54">
        <v>61</v>
      </c>
      <c r="Y54">
        <v>3.67</v>
      </c>
      <c r="Z54">
        <v>1.1200000000000001</v>
      </c>
      <c r="AA54">
        <v>4</v>
      </c>
      <c r="AB54">
        <v>4</v>
      </c>
      <c r="AC54">
        <f t="shared" si="1"/>
        <v>2</v>
      </c>
      <c r="AD54">
        <f t="shared" si="2"/>
        <v>1</v>
      </c>
      <c r="AE54">
        <f t="shared" si="3"/>
        <v>-23</v>
      </c>
      <c r="AF54">
        <f t="shared" si="4"/>
        <v>-6</v>
      </c>
      <c r="AG54">
        <f t="shared" si="5"/>
        <v>6</v>
      </c>
      <c r="AH54">
        <f t="shared" si="6"/>
        <v>7.0000000000000284E-2</v>
      </c>
      <c r="AI54">
        <f t="shared" si="7"/>
        <v>7.9999999999999849E-2</v>
      </c>
      <c r="AJ54">
        <f t="shared" si="8"/>
        <v>0</v>
      </c>
      <c r="AK54">
        <f t="shared" si="9"/>
        <v>0</v>
      </c>
    </row>
    <row r="55" spans="1:37" x14ac:dyDescent="0.25">
      <c r="A55" t="s">
        <v>307</v>
      </c>
      <c r="B55">
        <v>17</v>
      </c>
      <c r="C55">
        <v>21</v>
      </c>
      <c r="D55">
        <v>49</v>
      </c>
      <c r="E55">
        <v>66</v>
      </c>
      <c r="F55">
        <v>57</v>
      </c>
      <c r="G55">
        <v>23</v>
      </c>
      <c r="H55">
        <v>233</v>
      </c>
      <c r="I55" t="s">
        <v>307</v>
      </c>
      <c r="J55">
        <v>17</v>
      </c>
      <c r="K55">
        <v>21</v>
      </c>
      <c r="L55">
        <v>49</v>
      </c>
      <c r="M55">
        <v>66</v>
      </c>
      <c r="N55">
        <v>57</v>
      </c>
      <c r="O55">
        <v>3.6</v>
      </c>
      <c r="P55">
        <v>1.22</v>
      </c>
      <c r="Q55">
        <v>4</v>
      </c>
      <c r="R55">
        <v>4</v>
      </c>
      <c r="S55" t="s">
        <v>207</v>
      </c>
      <c r="T55">
        <v>15</v>
      </c>
      <c r="U55">
        <v>23</v>
      </c>
      <c r="V55">
        <v>71</v>
      </c>
      <c r="W55">
        <v>74</v>
      </c>
      <c r="X55">
        <v>50</v>
      </c>
      <c r="Y55">
        <v>3.52</v>
      </c>
      <c r="Z55">
        <v>1.1299999999999999</v>
      </c>
      <c r="AA55">
        <v>4</v>
      </c>
      <c r="AB55">
        <v>4</v>
      </c>
      <c r="AC55">
        <f t="shared" si="1"/>
        <v>2</v>
      </c>
      <c r="AD55">
        <f t="shared" si="2"/>
        <v>-2</v>
      </c>
      <c r="AE55">
        <f t="shared" si="3"/>
        <v>-22</v>
      </c>
      <c r="AF55">
        <f t="shared" si="4"/>
        <v>-8</v>
      </c>
      <c r="AG55">
        <f t="shared" si="5"/>
        <v>7</v>
      </c>
      <c r="AH55">
        <f t="shared" si="6"/>
        <v>8.0000000000000071E-2</v>
      </c>
      <c r="AI55">
        <f t="shared" si="7"/>
        <v>9.000000000000008E-2</v>
      </c>
      <c r="AJ55">
        <f t="shared" si="8"/>
        <v>0</v>
      </c>
      <c r="AK55">
        <f t="shared" si="9"/>
        <v>0</v>
      </c>
    </row>
    <row r="56" spans="1:37" x14ac:dyDescent="0.25">
      <c r="A56" t="s">
        <v>308</v>
      </c>
      <c r="B56">
        <v>17</v>
      </c>
      <c r="C56">
        <v>20</v>
      </c>
      <c r="D56">
        <v>48</v>
      </c>
      <c r="E56">
        <v>74</v>
      </c>
      <c r="F56">
        <v>55</v>
      </c>
      <c r="G56">
        <v>19</v>
      </c>
      <c r="H56">
        <v>233</v>
      </c>
      <c r="I56" t="s">
        <v>308</v>
      </c>
      <c r="J56">
        <v>17</v>
      </c>
      <c r="K56">
        <v>20</v>
      </c>
      <c r="L56">
        <v>48</v>
      </c>
      <c r="M56">
        <v>74</v>
      </c>
      <c r="N56">
        <v>55</v>
      </c>
      <c r="O56">
        <v>3.61</v>
      </c>
      <c r="P56">
        <v>1.19</v>
      </c>
      <c r="Q56">
        <v>4</v>
      </c>
      <c r="R56">
        <v>4</v>
      </c>
      <c r="S56" t="s">
        <v>208</v>
      </c>
      <c r="T56">
        <v>13</v>
      </c>
      <c r="U56">
        <v>27</v>
      </c>
      <c r="V56">
        <v>55</v>
      </c>
      <c r="W56">
        <v>94</v>
      </c>
      <c r="X56">
        <v>43</v>
      </c>
      <c r="Y56">
        <v>3.55</v>
      </c>
      <c r="Z56">
        <v>1.0900000000000001</v>
      </c>
      <c r="AA56">
        <v>4</v>
      </c>
      <c r="AB56">
        <v>4</v>
      </c>
      <c r="AC56">
        <f t="shared" si="1"/>
        <v>4</v>
      </c>
      <c r="AD56">
        <f t="shared" si="2"/>
        <v>-7</v>
      </c>
      <c r="AE56">
        <f t="shared" si="3"/>
        <v>-7</v>
      </c>
      <c r="AF56">
        <f t="shared" si="4"/>
        <v>-20</v>
      </c>
      <c r="AG56">
        <f t="shared" si="5"/>
        <v>12</v>
      </c>
      <c r="AH56">
        <f t="shared" si="6"/>
        <v>6.0000000000000053E-2</v>
      </c>
      <c r="AI56">
        <f t="shared" si="7"/>
        <v>9.9999999999999867E-2</v>
      </c>
      <c r="AJ56">
        <f t="shared" si="8"/>
        <v>0</v>
      </c>
      <c r="AK56">
        <f t="shared" si="9"/>
        <v>0</v>
      </c>
    </row>
    <row r="57" spans="1:37" x14ac:dyDescent="0.25">
      <c r="A57" t="s">
        <v>309</v>
      </c>
      <c r="B57">
        <v>20</v>
      </c>
      <c r="C57">
        <v>20</v>
      </c>
      <c r="D57">
        <v>43</v>
      </c>
      <c r="E57">
        <v>78</v>
      </c>
      <c r="F57">
        <v>51</v>
      </c>
      <c r="G57">
        <v>21</v>
      </c>
      <c r="H57">
        <v>233</v>
      </c>
      <c r="I57" t="s">
        <v>309</v>
      </c>
      <c r="J57">
        <v>20</v>
      </c>
      <c r="K57">
        <v>20</v>
      </c>
      <c r="L57">
        <v>43</v>
      </c>
      <c r="M57">
        <v>78</v>
      </c>
      <c r="N57">
        <v>51</v>
      </c>
      <c r="O57">
        <v>3.57</v>
      </c>
      <c r="P57">
        <v>1.22</v>
      </c>
      <c r="Q57">
        <v>4</v>
      </c>
      <c r="R57">
        <v>4</v>
      </c>
      <c r="S57" t="s">
        <v>209</v>
      </c>
      <c r="T57">
        <v>16</v>
      </c>
      <c r="U57">
        <v>22</v>
      </c>
      <c r="V57">
        <v>63</v>
      </c>
      <c r="W57">
        <v>88</v>
      </c>
      <c r="X57">
        <v>41</v>
      </c>
      <c r="Y57">
        <v>3.5</v>
      </c>
      <c r="Z57">
        <v>1.1000000000000001</v>
      </c>
      <c r="AA57">
        <v>4</v>
      </c>
      <c r="AB57">
        <v>4</v>
      </c>
      <c r="AC57">
        <f t="shared" si="1"/>
        <v>4</v>
      </c>
      <c r="AD57">
        <f t="shared" si="2"/>
        <v>-2</v>
      </c>
      <c r="AE57">
        <f t="shared" si="3"/>
        <v>-20</v>
      </c>
      <c r="AF57">
        <f t="shared" si="4"/>
        <v>-10</v>
      </c>
      <c r="AG57">
        <f t="shared" si="5"/>
        <v>10</v>
      </c>
      <c r="AH57">
        <f t="shared" si="6"/>
        <v>6.999999999999984E-2</v>
      </c>
      <c r="AI57">
        <f t="shared" si="7"/>
        <v>0.11999999999999988</v>
      </c>
      <c r="AJ57">
        <f t="shared" si="8"/>
        <v>0</v>
      </c>
      <c r="AK57">
        <f t="shared" si="9"/>
        <v>0</v>
      </c>
    </row>
    <row r="58" spans="1:37" x14ac:dyDescent="0.25">
      <c r="A58" t="s">
        <v>310</v>
      </c>
      <c r="B58">
        <v>21</v>
      </c>
      <c r="C58">
        <v>17</v>
      </c>
      <c r="D58">
        <v>48</v>
      </c>
      <c r="E58">
        <v>72</v>
      </c>
      <c r="F58">
        <v>56</v>
      </c>
      <c r="G58">
        <v>19</v>
      </c>
      <c r="H58">
        <v>233</v>
      </c>
      <c r="I58" t="s">
        <v>310</v>
      </c>
      <c r="J58">
        <v>21</v>
      </c>
      <c r="K58">
        <v>17</v>
      </c>
      <c r="L58">
        <v>48</v>
      </c>
      <c r="M58">
        <v>72</v>
      </c>
      <c r="N58">
        <v>56</v>
      </c>
      <c r="O58">
        <v>3.58</v>
      </c>
      <c r="P58">
        <v>1.23</v>
      </c>
      <c r="Q58">
        <v>4</v>
      </c>
      <c r="R58">
        <v>4</v>
      </c>
      <c r="S58" t="s">
        <v>210</v>
      </c>
      <c r="T58">
        <v>17</v>
      </c>
      <c r="U58">
        <v>19</v>
      </c>
      <c r="V58">
        <v>63</v>
      </c>
      <c r="W58">
        <v>80</v>
      </c>
      <c r="X58">
        <v>53</v>
      </c>
      <c r="Y58">
        <v>3.57</v>
      </c>
      <c r="Z58">
        <v>1.1399999999999999</v>
      </c>
      <c r="AA58">
        <v>4</v>
      </c>
      <c r="AB58">
        <v>4</v>
      </c>
      <c r="AC58">
        <f t="shared" si="1"/>
        <v>4</v>
      </c>
      <c r="AD58">
        <f t="shared" si="2"/>
        <v>-2</v>
      </c>
      <c r="AE58">
        <f t="shared" si="3"/>
        <v>-15</v>
      </c>
      <c r="AF58">
        <f t="shared" si="4"/>
        <v>-8</v>
      </c>
      <c r="AG58">
        <f t="shared" si="5"/>
        <v>3</v>
      </c>
      <c r="AH58">
        <f t="shared" si="6"/>
        <v>1.0000000000000231E-2</v>
      </c>
      <c r="AI58">
        <f t="shared" si="7"/>
        <v>9.000000000000008E-2</v>
      </c>
      <c r="AJ58">
        <f t="shared" si="8"/>
        <v>0</v>
      </c>
      <c r="AK58">
        <f t="shared" si="9"/>
        <v>0</v>
      </c>
    </row>
    <row r="59" spans="1:37" x14ac:dyDescent="0.25">
      <c r="A59" t="s">
        <v>311</v>
      </c>
      <c r="B59">
        <v>26</v>
      </c>
      <c r="C59">
        <v>19</v>
      </c>
      <c r="D59">
        <v>48</v>
      </c>
      <c r="E59">
        <v>68</v>
      </c>
      <c r="F59">
        <v>51</v>
      </c>
      <c r="G59">
        <v>21</v>
      </c>
      <c r="H59">
        <v>233</v>
      </c>
      <c r="I59" t="s">
        <v>311</v>
      </c>
      <c r="J59">
        <v>26</v>
      </c>
      <c r="K59">
        <v>19</v>
      </c>
      <c r="L59">
        <v>48</v>
      </c>
      <c r="M59">
        <v>68</v>
      </c>
      <c r="N59">
        <v>51</v>
      </c>
      <c r="O59">
        <v>3.47</v>
      </c>
      <c r="P59">
        <v>1.29</v>
      </c>
      <c r="Q59">
        <v>4</v>
      </c>
      <c r="R59">
        <v>4</v>
      </c>
      <c r="S59" t="s">
        <v>211</v>
      </c>
      <c r="T59">
        <v>20</v>
      </c>
      <c r="U59">
        <v>30</v>
      </c>
      <c r="V59">
        <v>53</v>
      </c>
      <c r="W59">
        <v>82</v>
      </c>
      <c r="X59">
        <v>46</v>
      </c>
      <c r="Y59">
        <v>3.45</v>
      </c>
      <c r="Z59">
        <v>1.2</v>
      </c>
      <c r="AA59">
        <v>4</v>
      </c>
      <c r="AB59">
        <v>4</v>
      </c>
      <c r="AC59">
        <f t="shared" si="1"/>
        <v>6</v>
      </c>
      <c r="AD59">
        <f t="shared" si="2"/>
        <v>-11</v>
      </c>
      <c r="AE59">
        <f t="shared" si="3"/>
        <v>-5</v>
      </c>
      <c r="AF59">
        <f t="shared" si="4"/>
        <v>-14</v>
      </c>
      <c r="AG59">
        <f t="shared" si="5"/>
        <v>5</v>
      </c>
      <c r="AH59">
        <f t="shared" si="6"/>
        <v>2.0000000000000018E-2</v>
      </c>
      <c r="AI59">
        <f t="shared" si="7"/>
        <v>9.000000000000008E-2</v>
      </c>
      <c r="AJ59">
        <f t="shared" si="8"/>
        <v>0</v>
      </c>
      <c r="AK59">
        <f t="shared" si="9"/>
        <v>0</v>
      </c>
    </row>
    <row r="60" spans="1:37" x14ac:dyDescent="0.25">
      <c r="A60" t="s">
        <v>312</v>
      </c>
      <c r="B60">
        <v>18</v>
      </c>
      <c r="C60">
        <v>13</v>
      </c>
      <c r="D60">
        <v>43</v>
      </c>
      <c r="E60">
        <v>74</v>
      </c>
      <c r="F60">
        <v>55</v>
      </c>
      <c r="G60">
        <v>30</v>
      </c>
      <c r="H60">
        <v>233</v>
      </c>
      <c r="I60" t="s">
        <v>312</v>
      </c>
      <c r="J60">
        <v>18</v>
      </c>
      <c r="K60">
        <v>13</v>
      </c>
      <c r="L60">
        <v>43</v>
      </c>
      <c r="M60">
        <v>74</v>
      </c>
      <c r="N60">
        <v>55</v>
      </c>
      <c r="O60">
        <v>3.67</v>
      </c>
      <c r="P60">
        <v>1.2</v>
      </c>
      <c r="Q60">
        <v>4</v>
      </c>
      <c r="R60">
        <v>4</v>
      </c>
      <c r="S60" t="s">
        <v>212</v>
      </c>
      <c r="T60">
        <v>14</v>
      </c>
      <c r="U60">
        <v>29</v>
      </c>
      <c r="V60">
        <v>57</v>
      </c>
      <c r="W60">
        <v>77</v>
      </c>
      <c r="X60">
        <v>43</v>
      </c>
      <c r="Y60">
        <v>3.48</v>
      </c>
      <c r="Z60">
        <v>1.1399999999999999</v>
      </c>
      <c r="AA60">
        <v>4</v>
      </c>
      <c r="AB60">
        <v>4</v>
      </c>
      <c r="AC60">
        <f t="shared" si="1"/>
        <v>4</v>
      </c>
      <c r="AD60">
        <f t="shared" si="2"/>
        <v>-16</v>
      </c>
      <c r="AE60">
        <f t="shared" si="3"/>
        <v>-14</v>
      </c>
      <c r="AF60">
        <f t="shared" si="4"/>
        <v>-3</v>
      </c>
      <c r="AG60">
        <f t="shared" si="5"/>
        <v>12</v>
      </c>
      <c r="AH60">
        <f t="shared" si="6"/>
        <v>0.18999999999999995</v>
      </c>
      <c r="AI60">
        <f t="shared" si="7"/>
        <v>6.0000000000000053E-2</v>
      </c>
      <c r="AJ60">
        <f t="shared" si="8"/>
        <v>0</v>
      </c>
      <c r="AK60">
        <f t="shared" si="9"/>
        <v>0</v>
      </c>
    </row>
    <row r="61" spans="1:37" x14ac:dyDescent="0.25">
      <c r="A61" t="s">
        <v>313</v>
      </c>
      <c r="B61">
        <v>2</v>
      </c>
      <c r="C61">
        <v>6</v>
      </c>
      <c r="D61">
        <v>11</v>
      </c>
      <c r="E61">
        <v>11</v>
      </c>
      <c r="F61">
        <v>8</v>
      </c>
      <c r="G61">
        <v>2</v>
      </c>
      <c r="H61">
        <v>40</v>
      </c>
      <c r="I61" t="s">
        <v>313</v>
      </c>
      <c r="J61">
        <v>2</v>
      </c>
      <c r="K61">
        <v>6</v>
      </c>
      <c r="L61">
        <v>11</v>
      </c>
      <c r="M61">
        <v>11</v>
      </c>
      <c r="N61">
        <v>8</v>
      </c>
      <c r="O61">
        <v>3.45</v>
      </c>
      <c r="P61">
        <v>1.1599999999999999</v>
      </c>
      <c r="Q61">
        <v>4</v>
      </c>
      <c r="R61" t="s">
        <v>327</v>
      </c>
      <c r="S61" t="s">
        <v>213</v>
      </c>
      <c r="T61">
        <v>2</v>
      </c>
      <c r="U61">
        <v>1</v>
      </c>
      <c r="V61">
        <v>13</v>
      </c>
      <c r="W61">
        <v>24</v>
      </c>
      <c r="X61">
        <v>11</v>
      </c>
      <c r="Y61">
        <v>3.8</v>
      </c>
      <c r="Z61">
        <v>0.94</v>
      </c>
      <c r="AA61">
        <v>4</v>
      </c>
      <c r="AB61">
        <v>4</v>
      </c>
      <c r="AC61">
        <f t="shared" si="1"/>
        <v>0</v>
      </c>
      <c r="AD61">
        <f t="shared" si="2"/>
        <v>5</v>
      </c>
      <c r="AE61">
        <f t="shared" si="3"/>
        <v>-2</v>
      </c>
      <c r="AF61">
        <f t="shared" si="4"/>
        <v>-13</v>
      </c>
      <c r="AG61">
        <f t="shared" si="5"/>
        <v>-3</v>
      </c>
      <c r="AH61">
        <f t="shared" si="6"/>
        <v>-0.34999999999999964</v>
      </c>
      <c r="AI61">
        <f t="shared" si="7"/>
        <v>0.21999999999999997</v>
      </c>
      <c r="AJ61">
        <f t="shared" si="8"/>
        <v>0</v>
      </c>
      <c r="AK61" t="e">
        <f t="shared" si="9"/>
        <v>#VALUE!</v>
      </c>
    </row>
    <row r="62" spans="1:37" x14ac:dyDescent="0.25">
      <c r="A62" t="s">
        <v>314</v>
      </c>
      <c r="B62">
        <v>2</v>
      </c>
      <c r="C62">
        <v>2</v>
      </c>
      <c r="D62">
        <v>11</v>
      </c>
      <c r="E62">
        <v>11</v>
      </c>
      <c r="F62">
        <v>6</v>
      </c>
      <c r="G62">
        <v>8</v>
      </c>
      <c r="H62">
        <v>40</v>
      </c>
      <c r="I62" t="s">
        <v>314</v>
      </c>
      <c r="J62">
        <v>2</v>
      </c>
      <c r="K62">
        <v>2</v>
      </c>
      <c r="L62">
        <v>11</v>
      </c>
      <c r="M62">
        <v>11</v>
      </c>
      <c r="N62">
        <v>6</v>
      </c>
      <c r="O62">
        <v>3.53</v>
      </c>
      <c r="P62">
        <v>1.08</v>
      </c>
      <c r="Q62">
        <v>4</v>
      </c>
      <c r="R62" t="s">
        <v>327</v>
      </c>
      <c r="S62" t="s">
        <v>214</v>
      </c>
      <c r="T62">
        <v>1</v>
      </c>
      <c r="U62">
        <v>2</v>
      </c>
      <c r="V62">
        <v>12</v>
      </c>
      <c r="W62">
        <v>22</v>
      </c>
      <c r="X62">
        <v>13</v>
      </c>
      <c r="Y62">
        <v>3.88</v>
      </c>
      <c r="Z62">
        <v>0.92</v>
      </c>
      <c r="AA62">
        <v>4</v>
      </c>
      <c r="AB62">
        <v>4</v>
      </c>
      <c r="AC62">
        <f t="shared" si="1"/>
        <v>1</v>
      </c>
      <c r="AD62">
        <f t="shared" si="2"/>
        <v>0</v>
      </c>
      <c r="AE62">
        <f t="shared" si="3"/>
        <v>-1</v>
      </c>
      <c r="AF62">
        <f t="shared" si="4"/>
        <v>-11</v>
      </c>
      <c r="AG62">
        <f t="shared" si="5"/>
        <v>-7</v>
      </c>
      <c r="AH62">
        <f t="shared" si="6"/>
        <v>-0.35000000000000009</v>
      </c>
      <c r="AI62">
        <f t="shared" si="7"/>
        <v>0.16000000000000003</v>
      </c>
      <c r="AJ62">
        <f t="shared" si="8"/>
        <v>0</v>
      </c>
      <c r="AK62" t="e">
        <f t="shared" si="9"/>
        <v>#VALUE!</v>
      </c>
    </row>
    <row r="63" spans="1:37" x14ac:dyDescent="0.25">
      <c r="A63" t="s">
        <v>315</v>
      </c>
      <c r="B63">
        <v>2</v>
      </c>
      <c r="C63">
        <v>5</v>
      </c>
      <c r="D63">
        <v>8</v>
      </c>
      <c r="E63">
        <v>15</v>
      </c>
      <c r="F63">
        <v>4</v>
      </c>
      <c r="G63">
        <v>6</v>
      </c>
      <c r="H63">
        <v>40</v>
      </c>
      <c r="I63" t="s">
        <v>315</v>
      </c>
      <c r="J63">
        <v>2</v>
      </c>
      <c r="K63">
        <v>5</v>
      </c>
      <c r="L63">
        <v>8</v>
      </c>
      <c r="M63">
        <v>15</v>
      </c>
      <c r="N63">
        <v>4</v>
      </c>
      <c r="O63">
        <v>3.41</v>
      </c>
      <c r="P63">
        <v>1.08</v>
      </c>
      <c r="Q63">
        <v>4</v>
      </c>
      <c r="R63">
        <v>4</v>
      </c>
      <c r="S63" t="s">
        <v>215</v>
      </c>
      <c r="T63">
        <v>1</v>
      </c>
      <c r="U63">
        <v>2</v>
      </c>
      <c r="V63">
        <v>17</v>
      </c>
      <c r="W63">
        <v>20</v>
      </c>
      <c r="X63">
        <v>11</v>
      </c>
      <c r="Y63">
        <v>3.75</v>
      </c>
      <c r="Z63">
        <v>0.91</v>
      </c>
      <c r="AA63">
        <v>4</v>
      </c>
      <c r="AB63">
        <v>4</v>
      </c>
      <c r="AC63">
        <f t="shared" si="1"/>
        <v>1</v>
      </c>
      <c r="AD63">
        <f t="shared" si="2"/>
        <v>3</v>
      </c>
      <c r="AE63">
        <f t="shared" si="3"/>
        <v>-9</v>
      </c>
      <c r="AF63">
        <f t="shared" si="4"/>
        <v>-5</v>
      </c>
      <c r="AG63">
        <f t="shared" si="5"/>
        <v>-7</v>
      </c>
      <c r="AH63">
        <f t="shared" si="6"/>
        <v>-0.33999999999999986</v>
      </c>
      <c r="AI63">
        <f t="shared" si="7"/>
        <v>0.17000000000000004</v>
      </c>
      <c r="AJ63">
        <f t="shared" si="8"/>
        <v>0</v>
      </c>
      <c r="AK63">
        <f t="shared" si="9"/>
        <v>0</v>
      </c>
    </row>
    <row r="64" spans="1:37" x14ac:dyDescent="0.25">
      <c r="A64" t="s">
        <v>316</v>
      </c>
      <c r="B64">
        <v>3</v>
      </c>
      <c r="C64">
        <v>2</v>
      </c>
      <c r="D64">
        <v>11</v>
      </c>
      <c r="E64">
        <v>14</v>
      </c>
      <c r="F64">
        <v>4</v>
      </c>
      <c r="G64">
        <v>6</v>
      </c>
      <c r="H64">
        <v>40</v>
      </c>
      <c r="I64" t="s">
        <v>316</v>
      </c>
      <c r="J64">
        <v>3</v>
      </c>
      <c r="K64">
        <v>2</v>
      </c>
      <c r="L64">
        <v>11</v>
      </c>
      <c r="M64">
        <v>14</v>
      </c>
      <c r="N64">
        <v>4</v>
      </c>
      <c r="O64">
        <v>3.41</v>
      </c>
      <c r="P64">
        <v>1.08</v>
      </c>
      <c r="Q64">
        <v>4</v>
      </c>
      <c r="R64">
        <v>4</v>
      </c>
      <c r="S64" t="s">
        <v>216</v>
      </c>
      <c r="T64">
        <v>1</v>
      </c>
      <c r="U64">
        <v>3</v>
      </c>
      <c r="V64">
        <v>13</v>
      </c>
      <c r="W64">
        <v>23</v>
      </c>
      <c r="X64">
        <v>12</v>
      </c>
      <c r="Y64">
        <v>3.81</v>
      </c>
      <c r="Z64">
        <v>0.93</v>
      </c>
      <c r="AA64">
        <v>4</v>
      </c>
      <c r="AB64">
        <v>4</v>
      </c>
      <c r="AC64">
        <f t="shared" si="1"/>
        <v>2</v>
      </c>
      <c r="AD64">
        <f t="shared" si="2"/>
        <v>-1</v>
      </c>
      <c r="AE64">
        <f t="shared" si="3"/>
        <v>-2</v>
      </c>
      <c r="AF64">
        <f t="shared" si="4"/>
        <v>-9</v>
      </c>
      <c r="AG64">
        <f t="shared" si="5"/>
        <v>-8</v>
      </c>
      <c r="AH64">
        <f t="shared" si="6"/>
        <v>-0.39999999999999991</v>
      </c>
      <c r="AI64">
        <f t="shared" si="7"/>
        <v>0.15000000000000002</v>
      </c>
      <c r="AJ64">
        <f t="shared" si="8"/>
        <v>0</v>
      </c>
      <c r="AK64">
        <f t="shared" si="9"/>
        <v>0</v>
      </c>
    </row>
    <row r="65" spans="1:37" x14ac:dyDescent="0.25">
      <c r="A65" t="s">
        <v>317</v>
      </c>
      <c r="B65">
        <v>2</v>
      </c>
      <c r="C65">
        <v>2</v>
      </c>
      <c r="D65">
        <v>10</v>
      </c>
      <c r="E65">
        <v>15</v>
      </c>
      <c r="F65">
        <v>5</v>
      </c>
      <c r="G65">
        <v>6</v>
      </c>
      <c r="H65">
        <v>40</v>
      </c>
      <c r="I65" t="s">
        <v>317</v>
      </c>
      <c r="J65">
        <v>2</v>
      </c>
      <c r="K65">
        <v>2</v>
      </c>
      <c r="L65">
        <v>10</v>
      </c>
      <c r="M65">
        <v>15</v>
      </c>
      <c r="N65">
        <v>5</v>
      </c>
      <c r="O65">
        <v>3.56</v>
      </c>
      <c r="P65">
        <v>1.02</v>
      </c>
      <c r="Q65">
        <v>4</v>
      </c>
      <c r="R65">
        <v>4</v>
      </c>
      <c r="S65" t="s">
        <v>217</v>
      </c>
      <c r="T65">
        <v>1</v>
      </c>
      <c r="U65">
        <v>2</v>
      </c>
      <c r="V65">
        <v>17</v>
      </c>
      <c r="W65">
        <v>22</v>
      </c>
      <c r="X65">
        <v>9</v>
      </c>
      <c r="Y65">
        <v>3.71</v>
      </c>
      <c r="Z65">
        <v>0.88</v>
      </c>
      <c r="AA65">
        <v>4</v>
      </c>
      <c r="AB65">
        <v>4</v>
      </c>
      <c r="AC65">
        <f t="shared" si="1"/>
        <v>1</v>
      </c>
      <c r="AD65">
        <f t="shared" si="2"/>
        <v>0</v>
      </c>
      <c r="AE65">
        <f t="shared" si="3"/>
        <v>-7</v>
      </c>
      <c r="AF65">
        <f t="shared" si="4"/>
        <v>-7</v>
      </c>
      <c r="AG65">
        <f t="shared" si="5"/>
        <v>-4</v>
      </c>
      <c r="AH65">
        <f t="shared" si="6"/>
        <v>-0.14999999999999991</v>
      </c>
      <c r="AI65">
        <f t="shared" si="7"/>
        <v>0.14000000000000001</v>
      </c>
      <c r="AJ65">
        <f t="shared" si="8"/>
        <v>0</v>
      </c>
      <c r="AK65">
        <f t="shared" si="9"/>
        <v>0</v>
      </c>
    </row>
    <row r="66" spans="1:37" x14ac:dyDescent="0.25">
      <c r="A66" t="s">
        <v>318</v>
      </c>
      <c r="B66">
        <v>6</v>
      </c>
      <c r="C66">
        <v>13</v>
      </c>
      <c r="D66">
        <v>47</v>
      </c>
      <c r="E66">
        <v>100</v>
      </c>
      <c r="F66">
        <v>77</v>
      </c>
      <c r="G66">
        <v>33</v>
      </c>
      <c r="H66">
        <v>276</v>
      </c>
      <c r="I66" t="s">
        <v>318</v>
      </c>
      <c r="J66">
        <v>6</v>
      </c>
      <c r="K66">
        <v>13</v>
      </c>
      <c r="L66">
        <v>47</v>
      </c>
      <c r="M66">
        <v>100</v>
      </c>
      <c r="N66">
        <v>77</v>
      </c>
      <c r="O66">
        <v>3.94</v>
      </c>
      <c r="P66">
        <v>0.97</v>
      </c>
      <c r="Q66">
        <v>4</v>
      </c>
      <c r="R66">
        <v>4</v>
      </c>
      <c r="S66" t="s">
        <v>218</v>
      </c>
      <c r="T66">
        <v>5</v>
      </c>
      <c r="U66">
        <v>17</v>
      </c>
      <c r="V66">
        <v>54</v>
      </c>
      <c r="W66">
        <v>134</v>
      </c>
      <c r="X66">
        <v>77</v>
      </c>
      <c r="Y66">
        <v>3.91</v>
      </c>
      <c r="Z66">
        <v>0.92</v>
      </c>
      <c r="AA66">
        <v>4</v>
      </c>
      <c r="AB66">
        <v>4</v>
      </c>
      <c r="AC66">
        <f t="shared" si="1"/>
        <v>1</v>
      </c>
      <c r="AD66">
        <f t="shared" si="2"/>
        <v>-4</v>
      </c>
      <c r="AE66">
        <f t="shared" si="3"/>
        <v>-7</v>
      </c>
      <c r="AF66">
        <f t="shared" si="4"/>
        <v>-34</v>
      </c>
      <c r="AG66">
        <f t="shared" si="5"/>
        <v>0</v>
      </c>
      <c r="AH66">
        <f t="shared" si="6"/>
        <v>2.9999999999999805E-2</v>
      </c>
      <c r="AI66">
        <f t="shared" si="7"/>
        <v>4.9999999999999933E-2</v>
      </c>
      <c r="AJ66">
        <f t="shared" si="8"/>
        <v>0</v>
      </c>
      <c r="AK66">
        <f t="shared" si="9"/>
        <v>0</v>
      </c>
    </row>
    <row r="67" spans="1:37" x14ac:dyDescent="0.25">
      <c r="A67" t="s">
        <v>319</v>
      </c>
      <c r="B67">
        <v>5</v>
      </c>
      <c r="C67">
        <v>11</v>
      </c>
      <c r="D67">
        <v>41</v>
      </c>
      <c r="E67">
        <v>93</v>
      </c>
      <c r="F67">
        <v>119</v>
      </c>
      <c r="G67">
        <v>7</v>
      </c>
      <c r="H67">
        <v>276</v>
      </c>
      <c r="I67" t="s">
        <v>319</v>
      </c>
      <c r="J67">
        <v>5</v>
      </c>
      <c r="K67">
        <v>11</v>
      </c>
      <c r="L67">
        <v>41</v>
      </c>
      <c r="M67">
        <v>93</v>
      </c>
      <c r="N67">
        <v>119</v>
      </c>
      <c r="O67">
        <v>4.1500000000000004</v>
      </c>
      <c r="P67">
        <v>0.95</v>
      </c>
      <c r="Q67">
        <v>4</v>
      </c>
      <c r="R67">
        <v>5</v>
      </c>
      <c r="S67" t="s">
        <v>219</v>
      </c>
      <c r="T67">
        <v>10</v>
      </c>
      <c r="U67">
        <v>12</v>
      </c>
      <c r="V67">
        <v>49</v>
      </c>
      <c r="W67">
        <v>131</v>
      </c>
      <c r="X67">
        <v>103</v>
      </c>
      <c r="Y67">
        <v>4</v>
      </c>
      <c r="Z67">
        <v>0.98</v>
      </c>
      <c r="AA67">
        <v>4</v>
      </c>
      <c r="AB67">
        <v>4</v>
      </c>
      <c r="AC67">
        <f t="shared" si="1"/>
        <v>-5</v>
      </c>
      <c r="AD67">
        <f t="shared" si="2"/>
        <v>-1</v>
      </c>
      <c r="AE67">
        <f t="shared" si="3"/>
        <v>-8</v>
      </c>
      <c r="AF67">
        <f t="shared" si="4"/>
        <v>-38</v>
      </c>
      <c r="AG67">
        <f t="shared" si="5"/>
        <v>16</v>
      </c>
      <c r="AH67">
        <f t="shared" si="6"/>
        <v>0.15000000000000036</v>
      </c>
      <c r="AI67">
        <f t="shared" si="7"/>
        <v>-3.0000000000000027E-2</v>
      </c>
      <c r="AJ67">
        <f t="shared" si="8"/>
        <v>0</v>
      </c>
      <c r="AK67">
        <f t="shared" si="9"/>
        <v>1</v>
      </c>
    </row>
    <row r="68" spans="1:37" x14ac:dyDescent="0.25">
      <c r="A68" t="s">
        <v>320</v>
      </c>
      <c r="B68">
        <v>12</v>
      </c>
      <c r="C68">
        <v>26</v>
      </c>
      <c r="D68">
        <v>52</v>
      </c>
      <c r="E68">
        <v>90</v>
      </c>
      <c r="F68">
        <v>70</v>
      </c>
      <c r="G68">
        <v>26</v>
      </c>
      <c r="H68">
        <v>276</v>
      </c>
      <c r="I68" t="s">
        <v>320</v>
      </c>
      <c r="J68">
        <v>12</v>
      </c>
      <c r="K68">
        <v>26</v>
      </c>
      <c r="L68">
        <v>52</v>
      </c>
      <c r="M68">
        <v>90</v>
      </c>
      <c r="N68">
        <v>70</v>
      </c>
      <c r="O68">
        <v>3.72</v>
      </c>
      <c r="P68">
        <v>1.1200000000000001</v>
      </c>
      <c r="Q68">
        <v>4</v>
      </c>
      <c r="R68">
        <v>4</v>
      </c>
      <c r="S68" t="s">
        <v>220</v>
      </c>
      <c r="T68">
        <v>12</v>
      </c>
      <c r="U68">
        <v>25</v>
      </c>
      <c r="V68">
        <v>82</v>
      </c>
      <c r="W68">
        <v>102</v>
      </c>
      <c r="X68">
        <v>74</v>
      </c>
      <c r="Y68">
        <v>3.68</v>
      </c>
      <c r="Z68">
        <v>1.07</v>
      </c>
      <c r="AA68">
        <v>4</v>
      </c>
      <c r="AB68">
        <v>4</v>
      </c>
      <c r="AC68">
        <f t="shared" ref="AC68:AC73" si="10">+J68-T68</f>
        <v>0</v>
      </c>
      <c r="AD68">
        <f t="shared" ref="AD68:AD73" si="11">+K68-U68</f>
        <v>1</v>
      </c>
      <c r="AE68">
        <f t="shared" ref="AE68:AE73" si="12">+L68-V68</f>
        <v>-30</v>
      </c>
      <c r="AF68">
        <f t="shared" ref="AF68:AF73" si="13">+M68-W68</f>
        <v>-12</v>
      </c>
      <c r="AG68">
        <f t="shared" ref="AG68:AG73" si="14">+N68-X68</f>
        <v>-4</v>
      </c>
      <c r="AH68">
        <f t="shared" ref="AH68:AH73" si="15">+O68-Y68</f>
        <v>4.0000000000000036E-2</v>
      </c>
      <c r="AI68">
        <f t="shared" ref="AI68:AI73" si="16">+P68-Z68</f>
        <v>5.0000000000000044E-2</v>
      </c>
      <c r="AJ68">
        <f t="shared" ref="AJ68:AJ73" si="17">+Q68-AA68</f>
        <v>0</v>
      </c>
      <c r="AK68">
        <f t="shared" ref="AK68:AK73" si="18">+R68-AB68</f>
        <v>0</v>
      </c>
    </row>
    <row r="69" spans="1:37" x14ac:dyDescent="0.25">
      <c r="A69" t="s">
        <v>321</v>
      </c>
      <c r="B69">
        <v>12</v>
      </c>
      <c r="C69">
        <v>30</v>
      </c>
      <c r="D69">
        <v>65</v>
      </c>
      <c r="E69">
        <v>95</v>
      </c>
      <c r="F69">
        <v>41</v>
      </c>
      <c r="G69">
        <v>42</v>
      </c>
      <c r="H69">
        <v>285</v>
      </c>
      <c r="I69" t="s">
        <v>321</v>
      </c>
      <c r="J69">
        <v>12</v>
      </c>
      <c r="K69">
        <v>30</v>
      </c>
      <c r="L69">
        <v>65</v>
      </c>
      <c r="M69">
        <v>95</v>
      </c>
      <c r="N69">
        <v>41</v>
      </c>
      <c r="O69">
        <v>3.51</v>
      </c>
      <c r="P69">
        <v>1.07</v>
      </c>
      <c r="Q69">
        <v>4</v>
      </c>
      <c r="R69">
        <v>4</v>
      </c>
      <c r="S69" t="s">
        <v>221</v>
      </c>
      <c r="T69">
        <v>12</v>
      </c>
      <c r="U69">
        <v>24</v>
      </c>
      <c r="V69">
        <v>69</v>
      </c>
      <c r="W69">
        <v>127</v>
      </c>
      <c r="X69">
        <v>48</v>
      </c>
      <c r="Y69">
        <v>3.63</v>
      </c>
      <c r="Z69">
        <v>1</v>
      </c>
      <c r="AA69">
        <v>4</v>
      </c>
      <c r="AB69">
        <v>4</v>
      </c>
      <c r="AC69">
        <f t="shared" si="10"/>
        <v>0</v>
      </c>
      <c r="AD69">
        <f t="shared" si="11"/>
        <v>6</v>
      </c>
      <c r="AE69">
        <f t="shared" si="12"/>
        <v>-4</v>
      </c>
      <c r="AF69">
        <f t="shared" si="13"/>
        <v>-32</v>
      </c>
      <c r="AG69">
        <f t="shared" si="14"/>
        <v>-7</v>
      </c>
      <c r="AH69">
        <f t="shared" si="15"/>
        <v>-0.12000000000000011</v>
      </c>
      <c r="AI69">
        <f t="shared" si="16"/>
        <v>7.0000000000000062E-2</v>
      </c>
      <c r="AJ69">
        <f t="shared" si="17"/>
        <v>0</v>
      </c>
      <c r="AK69">
        <f t="shared" si="18"/>
        <v>0</v>
      </c>
    </row>
    <row r="70" spans="1:37" x14ac:dyDescent="0.25">
      <c r="A70" t="s">
        <v>322</v>
      </c>
      <c r="B70">
        <v>10</v>
      </c>
      <c r="C70">
        <v>26</v>
      </c>
      <c r="D70">
        <v>63</v>
      </c>
      <c r="E70">
        <v>110</v>
      </c>
      <c r="F70">
        <v>59</v>
      </c>
      <c r="G70">
        <v>17</v>
      </c>
      <c r="H70">
        <v>285</v>
      </c>
      <c r="I70" t="s">
        <v>322</v>
      </c>
      <c r="J70">
        <v>10</v>
      </c>
      <c r="K70">
        <v>26</v>
      </c>
      <c r="L70">
        <v>63</v>
      </c>
      <c r="M70">
        <v>110</v>
      </c>
      <c r="N70">
        <v>59</v>
      </c>
      <c r="O70">
        <v>3.68</v>
      </c>
      <c r="P70">
        <v>1.04</v>
      </c>
      <c r="Q70">
        <v>4</v>
      </c>
      <c r="R70">
        <v>4</v>
      </c>
      <c r="S70" t="s">
        <v>222</v>
      </c>
      <c r="T70">
        <v>5</v>
      </c>
      <c r="U70">
        <v>17</v>
      </c>
      <c r="V70">
        <v>65</v>
      </c>
      <c r="W70">
        <v>143</v>
      </c>
      <c r="X70">
        <v>66</v>
      </c>
      <c r="Y70">
        <v>3.84</v>
      </c>
      <c r="Z70">
        <v>0.89</v>
      </c>
      <c r="AA70">
        <v>4</v>
      </c>
      <c r="AB70">
        <v>4</v>
      </c>
      <c r="AC70">
        <f t="shared" si="10"/>
        <v>5</v>
      </c>
      <c r="AD70">
        <f t="shared" si="11"/>
        <v>9</v>
      </c>
      <c r="AE70">
        <f t="shared" si="12"/>
        <v>-2</v>
      </c>
      <c r="AF70">
        <f t="shared" si="13"/>
        <v>-33</v>
      </c>
      <c r="AG70">
        <f t="shared" si="14"/>
        <v>-7</v>
      </c>
      <c r="AH70">
        <f t="shared" si="15"/>
        <v>-0.1599999999999997</v>
      </c>
      <c r="AI70">
        <f t="shared" si="16"/>
        <v>0.15000000000000002</v>
      </c>
      <c r="AJ70">
        <f t="shared" si="17"/>
        <v>0</v>
      </c>
      <c r="AK70">
        <f t="shared" si="18"/>
        <v>0</v>
      </c>
    </row>
    <row r="71" spans="1:37" x14ac:dyDescent="0.25">
      <c r="A71" t="s">
        <v>323</v>
      </c>
      <c r="B71">
        <v>18</v>
      </c>
      <c r="C71">
        <v>29</v>
      </c>
      <c r="D71">
        <v>56</v>
      </c>
      <c r="E71">
        <v>110</v>
      </c>
      <c r="F71">
        <v>48</v>
      </c>
      <c r="G71">
        <v>24</v>
      </c>
      <c r="H71">
        <v>285</v>
      </c>
      <c r="I71" t="s">
        <v>323</v>
      </c>
      <c r="J71">
        <v>18</v>
      </c>
      <c r="K71">
        <v>29</v>
      </c>
      <c r="L71">
        <v>56</v>
      </c>
      <c r="M71">
        <v>110</v>
      </c>
      <c r="N71">
        <v>48</v>
      </c>
      <c r="O71">
        <v>3.54</v>
      </c>
      <c r="P71">
        <v>1.1200000000000001</v>
      </c>
      <c r="Q71">
        <v>4</v>
      </c>
      <c r="R71">
        <v>4</v>
      </c>
      <c r="S71" t="s">
        <v>223</v>
      </c>
      <c r="T71">
        <v>12</v>
      </c>
      <c r="U71">
        <v>25</v>
      </c>
      <c r="V71">
        <v>66</v>
      </c>
      <c r="W71">
        <v>130</v>
      </c>
      <c r="X71">
        <v>57</v>
      </c>
      <c r="Y71">
        <v>3.82</v>
      </c>
      <c r="Z71">
        <v>1.1399999999999999</v>
      </c>
      <c r="AA71">
        <v>4</v>
      </c>
      <c r="AB71">
        <v>4</v>
      </c>
      <c r="AC71">
        <f t="shared" si="10"/>
        <v>6</v>
      </c>
      <c r="AD71">
        <f t="shared" si="11"/>
        <v>4</v>
      </c>
      <c r="AE71">
        <f t="shared" si="12"/>
        <v>-10</v>
      </c>
      <c r="AF71">
        <f t="shared" si="13"/>
        <v>-20</v>
      </c>
      <c r="AG71">
        <f t="shared" si="14"/>
        <v>-9</v>
      </c>
      <c r="AH71">
        <f t="shared" si="15"/>
        <v>-0.2799999999999998</v>
      </c>
      <c r="AI71">
        <f t="shared" si="16"/>
        <v>-1.9999999999999796E-2</v>
      </c>
      <c r="AJ71">
        <f t="shared" si="17"/>
        <v>0</v>
      </c>
      <c r="AK71">
        <f t="shared" si="18"/>
        <v>0</v>
      </c>
    </row>
    <row r="72" spans="1:37" x14ac:dyDescent="0.25">
      <c r="A72" t="s">
        <v>324</v>
      </c>
      <c r="B72">
        <v>8</v>
      </c>
      <c r="C72">
        <v>16</v>
      </c>
      <c r="D72">
        <v>53</v>
      </c>
      <c r="E72">
        <v>134</v>
      </c>
      <c r="F72">
        <v>63</v>
      </c>
      <c r="G72">
        <v>11</v>
      </c>
      <c r="H72">
        <v>285</v>
      </c>
      <c r="I72" t="s">
        <v>324</v>
      </c>
      <c r="J72">
        <v>8</v>
      </c>
      <c r="K72">
        <v>16</v>
      </c>
      <c r="L72">
        <v>53</v>
      </c>
      <c r="M72">
        <v>134</v>
      </c>
      <c r="N72">
        <v>63</v>
      </c>
      <c r="O72">
        <v>3.83</v>
      </c>
      <c r="P72">
        <v>0.95</v>
      </c>
      <c r="Q72">
        <v>4</v>
      </c>
      <c r="R72">
        <v>4</v>
      </c>
      <c r="S72" t="s">
        <v>224</v>
      </c>
      <c r="T72">
        <v>4</v>
      </c>
      <c r="U72">
        <v>16</v>
      </c>
      <c r="V72">
        <v>54</v>
      </c>
      <c r="W72">
        <v>148</v>
      </c>
      <c r="X72">
        <v>75</v>
      </c>
      <c r="Y72">
        <v>4.01</v>
      </c>
      <c r="Z72">
        <v>0.95</v>
      </c>
      <c r="AA72">
        <v>4</v>
      </c>
      <c r="AB72">
        <v>4</v>
      </c>
      <c r="AC72">
        <f t="shared" si="10"/>
        <v>4</v>
      </c>
      <c r="AD72">
        <f t="shared" si="11"/>
        <v>0</v>
      </c>
      <c r="AE72">
        <f t="shared" si="12"/>
        <v>-1</v>
      </c>
      <c r="AF72">
        <f t="shared" si="13"/>
        <v>-14</v>
      </c>
      <c r="AG72">
        <f t="shared" si="14"/>
        <v>-12</v>
      </c>
      <c r="AH72">
        <f t="shared" si="15"/>
        <v>-0.17999999999999972</v>
      </c>
      <c r="AI72">
        <f t="shared" si="16"/>
        <v>0</v>
      </c>
      <c r="AJ72">
        <f t="shared" si="17"/>
        <v>0</v>
      </c>
      <c r="AK72">
        <f t="shared" si="18"/>
        <v>0</v>
      </c>
    </row>
    <row r="73" spans="1:37" x14ac:dyDescent="0.25">
      <c r="A73" t="s">
        <v>325</v>
      </c>
      <c r="B73">
        <v>8</v>
      </c>
      <c r="C73">
        <v>34</v>
      </c>
      <c r="D73">
        <v>77</v>
      </c>
      <c r="E73">
        <v>117</v>
      </c>
      <c r="F73">
        <v>32</v>
      </c>
      <c r="G73">
        <v>17</v>
      </c>
      <c r="H73">
        <v>285</v>
      </c>
      <c r="I73" t="s">
        <v>325</v>
      </c>
      <c r="J73">
        <v>8</v>
      </c>
      <c r="K73">
        <v>34</v>
      </c>
      <c r="L73">
        <v>77</v>
      </c>
      <c r="M73">
        <v>117</v>
      </c>
      <c r="N73">
        <v>32</v>
      </c>
      <c r="O73">
        <v>3.49</v>
      </c>
      <c r="P73">
        <v>0.96</v>
      </c>
      <c r="Q73">
        <v>4</v>
      </c>
      <c r="R73">
        <v>4</v>
      </c>
      <c r="S73" t="s">
        <v>225</v>
      </c>
      <c r="T73">
        <v>4</v>
      </c>
      <c r="U73">
        <v>22</v>
      </c>
      <c r="V73">
        <v>89</v>
      </c>
      <c r="W73">
        <v>146</v>
      </c>
      <c r="X73">
        <v>28</v>
      </c>
      <c r="Y73">
        <v>3.6</v>
      </c>
      <c r="Z73">
        <v>0.82</v>
      </c>
      <c r="AA73">
        <v>4</v>
      </c>
      <c r="AB73">
        <v>4</v>
      </c>
      <c r="AC73">
        <f t="shared" si="10"/>
        <v>4</v>
      </c>
      <c r="AD73">
        <f t="shared" si="11"/>
        <v>12</v>
      </c>
      <c r="AE73">
        <f t="shared" si="12"/>
        <v>-12</v>
      </c>
      <c r="AF73">
        <f t="shared" si="13"/>
        <v>-29</v>
      </c>
      <c r="AG73">
        <f t="shared" si="14"/>
        <v>4</v>
      </c>
      <c r="AH73">
        <f t="shared" si="15"/>
        <v>-0.10999999999999988</v>
      </c>
      <c r="AI73">
        <f t="shared" si="16"/>
        <v>0.14000000000000001</v>
      </c>
      <c r="AJ73">
        <f t="shared" si="17"/>
        <v>0</v>
      </c>
      <c r="AK73">
        <f t="shared" si="18"/>
        <v>0</v>
      </c>
    </row>
    <row r="74" spans="1:37" x14ac:dyDescent="0.25">
      <c r="I74" t="s">
        <v>328</v>
      </c>
    </row>
  </sheetData>
  <autoFilter ref="A2:AM2" xr:uid="{00000000-0009-0000-0000-000003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P414"/>
  <sheetViews>
    <sheetView topLeftCell="A212" workbookViewId="0">
      <selection activeCell="L226" sqref="L226"/>
    </sheetView>
  </sheetViews>
  <sheetFormatPr baseColWidth="10" defaultRowHeight="15" x14ac:dyDescent="0.25"/>
  <cols>
    <col min="2" max="2" width="55.42578125" customWidth="1"/>
    <col min="9" max="9" width="52" customWidth="1"/>
  </cols>
  <sheetData>
    <row r="1" spans="1:6" x14ac:dyDescent="0.25">
      <c r="A1" t="s">
        <v>226</v>
      </c>
    </row>
    <row r="2" spans="1:6" x14ac:dyDescent="0.25">
      <c r="C2" t="s">
        <v>227</v>
      </c>
      <c r="D2" t="s">
        <v>228</v>
      </c>
      <c r="E2" t="s">
        <v>229</v>
      </c>
      <c r="F2" t="s">
        <v>230</v>
      </c>
    </row>
    <row r="3" spans="1:6" x14ac:dyDescent="0.25">
      <c r="A3" t="s">
        <v>231</v>
      </c>
      <c r="B3" t="s">
        <v>15</v>
      </c>
      <c r="C3">
        <v>179</v>
      </c>
      <c r="D3">
        <v>57.7</v>
      </c>
      <c r="E3">
        <v>57.7</v>
      </c>
      <c r="F3">
        <v>57.7</v>
      </c>
    </row>
    <row r="4" spans="1:6" x14ac:dyDescent="0.25">
      <c r="B4" t="s">
        <v>16</v>
      </c>
      <c r="C4">
        <v>131</v>
      </c>
      <c r="D4">
        <v>42.3</v>
      </c>
      <c r="E4">
        <v>42.3</v>
      </c>
      <c r="F4">
        <v>100</v>
      </c>
    </row>
    <row r="5" spans="1:6" x14ac:dyDescent="0.25">
      <c r="B5" t="s">
        <v>154</v>
      </c>
      <c r="C5">
        <v>310</v>
      </c>
      <c r="D5">
        <v>100</v>
      </c>
      <c r="E5">
        <v>100</v>
      </c>
    </row>
    <row r="9" spans="1:6" x14ac:dyDescent="0.25">
      <c r="A9" t="s">
        <v>232</v>
      </c>
    </row>
    <row r="10" spans="1:6" x14ac:dyDescent="0.25">
      <c r="C10" t="s">
        <v>227</v>
      </c>
      <c r="D10" t="s">
        <v>228</v>
      </c>
      <c r="E10" t="s">
        <v>229</v>
      </c>
      <c r="F10" t="s">
        <v>230</v>
      </c>
    </row>
    <row r="11" spans="1:6" x14ac:dyDescent="0.25">
      <c r="A11" t="s">
        <v>231</v>
      </c>
      <c r="B11" t="s">
        <v>126</v>
      </c>
      <c r="C11">
        <v>255</v>
      </c>
      <c r="D11">
        <v>82.3</v>
      </c>
      <c r="E11">
        <v>82.3</v>
      </c>
      <c r="F11">
        <v>82.3</v>
      </c>
    </row>
    <row r="12" spans="1:6" x14ac:dyDescent="0.25">
      <c r="B12" t="s">
        <v>8</v>
      </c>
      <c r="C12">
        <v>55</v>
      </c>
      <c r="D12">
        <v>17.7</v>
      </c>
      <c r="E12">
        <v>17.7</v>
      </c>
      <c r="F12">
        <v>100</v>
      </c>
    </row>
    <row r="13" spans="1:6" x14ac:dyDescent="0.25">
      <c r="B13" t="s">
        <v>154</v>
      </c>
      <c r="C13">
        <v>310</v>
      </c>
      <c r="D13">
        <v>100</v>
      </c>
      <c r="E13">
        <v>100</v>
      </c>
    </row>
    <row r="17" spans="1:6" x14ac:dyDescent="0.25">
      <c r="A17" t="s">
        <v>233</v>
      </c>
    </row>
    <row r="18" spans="1:6" x14ac:dyDescent="0.25">
      <c r="C18" t="s">
        <v>227</v>
      </c>
      <c r="D18" t="s">
        <v>228</v>
      </c>
      <c r="E18" t="s">
        <v>229</v>
      </c>
      <c r="F18" t="s">
        <v>230</v>
      </c>
    </row>
    <row r="19" spans="1:6" x14ac:dyDescent="0.25">
      <c r="A19" t="s">
        <v>231</v>
      </c>
      <c r="B19" t="s">
        <v>11</v>
      </c>
      <c r="C19">
        <v>175</v>
      </c>
      <c r="D19">
        <v>56.5</v>
      </c>
      <c r="E19">
        <v>56.5</v>
      </c>
      <c r="F19">
        <v>56.5</v>
      </c>
    </row>
    <row r="20" spans="1:6" x14ac:dyDescent="0.25">
      <c r="B20" t="s">
        <v>12</v>
      </c>
      <c r="C20">
        <v>135</v>
      </c>
      <c r="D20">
        <v>43.5</v>
      </c>
      <c r="E20">
        <v>43.5</v>
      </c>
      <c r="F20">
        <v>100</v>
      </c>
    </row>
    <row r="21" spans="1:6" x14ac:dyDescent="0.25">
      <c r="B21" t="s">
        <v>154</v>
      </c>
      <c r="C21">
        <v>310</v>
      </c>
      <c r="D21">
        <v>100</v>
      </c>
      <c r="E21">
        <v>100</v>
      </c>
    </row>
    <row r="25" spans="1:6" x14ac:dyDescent="0.25">
      <c r="A25" t="s">
        <v>243</v>
      </c>
    </row>
    <row r="26" spans="1:6" x14ac:dyDescent="0.25">
      <c r="C26" t="s">
        <v>227</v>
      </c>
      <c r="D26" t="s">
        <v>228</v>
      </c>
      <c r="E26" t="s">
        <v>229</v>
      </c>
      <c r="F26" t="s">
        <v>230</v>
      </c>
    </row>
    <row r="27" spans="1:6" x14ac:dyDescent="0.25">
      <c r="A27" t="s">
        <v>231</v>
      </c>
      <c r="B27" t="s">
        <v>132</v>
      </c>
      <c r="C27">
        <v>11</v>
      </c>
      <c r="D27">
        <v>3.9</v>
      </c>
      <c r="E27">
        <v>3.9</v>
      </c>
      <c r="F27">
        <v>3.9</v>
      </c>
    </row>
    <row r="28" spans="1:6" x14ac:dyDescent="0.25">
      <c r="B28" t="s">
        <v>244</v>
      </c>
      <c r="C28">
        <v>24</v>
      </c>
      <c r="D28">
        <v>8.4</v>
      </c>
      <c r="E28">
        <v>8.4</v>
      </c>
      <c r="F28">
        <v>12.3</v>
      </c>
    </row>
    <row r="29" spans="1:6" x14ac:dyDescent="0.25">
      <c r="B29" t="s">
        <v>130</v>
      </c>
      <c r="C29">
        <v>33</v>
      </c>
      <c r="D29">
        <v>11.6</v>
      </c>
      <c r="E29">
        <v>11.6</v>
      </c>
      <c r="F29">
        <v>23.9</v>
      </c>
    </row>
    <row r="30" spans="1:6" x14ac:dyDescent="0.25">
      <c r="B30" t="s">
        <v>239</v>
      </c>
      <c r="C30">
        <v>13</v>
      </c>
      <c r="D30">
        <v>4.5999999999999996</v>
      </c>
      <c r="E30">
        <v>4.5999999999999996</v>
      </c>
      <c r="F30">
        <v>28.4</v>
      </c>
    </row>
    <row r="31" spans="1:6" x14ac:dyDescent="0.25">
      <c r="B31" t="s">
        <v>136</v>
      </c>
      <c r="C31">
        <v>4</v>
      </c>
      <c r="D31">
        <v>1.4</v>
      </c>
      <c r="E31">
        <v>1.4</v>
      </c>
      <c r="F31">
        <v>29.8</v>
      </c>
    </row>
    <row r="32" spans="1:6" x14ac:dyDescent="0.25">
      <c r="B32" t="s">
        <v>238</v>
      </c>
      <c r="C32">
        <v>14</v>
      </c>
      <c r="D32">
        <v>4.9000000000000004</v>
      </c>
      <c r="E32">
        <v>4.9000000000000004</v>
      </c>
      <c r="F32">
        <v>34.700000000000003</v>
      </c>
    </row>
    <row r="33" spans="2:6" x14ac:dyDescent="0.25">
      <c r="B33" t="s">
        <v>245</v>
      </c>
      <c r="C33">
        <v>1</v>
      </c>
      <c r="D33">
        <v>0.4</v>
      </c>
      <c r="E33">
        <v>0.4</v>
      </c>
      <c r="F33">
        <v>35.1</v>
      </c>
    </row>
    <row r="34" spans="2:6" x14ac:dyDescent="0.25">
      <c r="B34" t="s">
        <v>235</v>
      </c>
      <c r="C34">
        <v>22</v>
      </c>
      <c r="D34">
        <v>7.7</v>
      </c>
      <c r="E34">
        <v>7.7</v>
      </c>
      <c r="F34">
        <v>42.8</v>
      </c>
    </row>
    <row r="35" spans="2:6" x14ac:dyDescent="0.25">
      <c r="B35" t="s">
        <v>234</v>
      </c>
      <c r="C35">
        <v>3</v>
      </c>
      <c r="D35">
        <v>1.1000000000000001</v>
      </c>
      <c r="E35">
        <v>1.1000000000000001</v>
      </c>
      <c r="F35">
        <v>43.9</v>
      </c>
    </row>
    <row r="36" spans="2:6" x14ac:dyDescent="0.25">
      <c r="B36" t="s">
        <v>241</v>
      </c>
      <c r="C36">
        <v>9</v>
      </c>
      <c r="D36">
        <v>3.2</v>
      </c>
      <c r="E36">
        <v>3.2</v>
      </c>
      <c r="F36">
        <v>47</v>
      </c>
    </row>
    <row r="37" spans="2:6" x14ac:dyDescent="0.25">
      <c r="B37" t="s">
        <v>133</v>
      </c>
      <c r="C37">
        <v>9</v>
      </c>
      <c r="D37">
        <v>3.2</v>
      </c>
      <c r="E37">
        <v>3.2</v>
      </c>
      <c r="F37">
        <v>50.2</v>
      </c>
    </row>
    <row r="38" spans="2:6" x14ac:dyDescent="0.25">
      <c r="B38" t="s">
        <v>246</v>
      </c>
      <c r="C38">
        <v>20</v>
      </c>
      <c r="D38">
        <v>7</v>
      </c>
      <c r="E38">
        <v>7</v>
      </c>
      <c r="F38">
        <v>57.2</v>
      </c>
    </row>
    <row r="39" spans="2:6" x14ac:dyDescent="0.25">
      <c r="B39" t="s">
        <v>247</v>
      </c>
      <c r="C39">
        <v>21</v>
      </c>
      <c r="D39">
        <v>7.4</v>
      </c>
      <c r="E39">
        <v>7.4</v>
      </c>
      <c r="F39">
        <v>64.599999999999994</v>
      </c>
    </row>
    <row r="40" spans="2:6" x14ac:dyDescent="0.25">
      <c r="B40" t="s">
        <v>248</v>
      </c>
      <c r="C40">
        <v>10</v>
      </c>
      <c r="D40">
        <v>3.5</v>
      </c>
      <c r="E40">
        <v>3.5</v>
      </c>
      <c r="F40">
        <v>68.099999999999994</v>
      </c>
    </row>
    <row r="41" spans="2:6" x14ac:dyDescent="0.25">
      <c r="B41" t="s">
        <v>236</v>
      </c>
      <c r="C41">
        <v>4</v>
      </c>
      <c r="D41">
        <v>1.4</v>
      </c>
      <c r="E41">
        <v>1.4</v>
      </c>
      <c r="F41">
        <v>69.5</v>
      </c>
    </row>
    <row r="42" spans="2:6" x14ac:dyDescent="0.25">
      <c r="B42" t="s">
        <v>129</v>
      </c>
      <c r="C42">
        <v>1</v>
      </c>
      <c r="D42">
        <v>0.4</v>
      </c>
      <c r="E42">
        <v>0.4</v>
      </c>
      <c r="F42">
        <v>69.8</v>
      </c>
    </row>
    <row r="43" spans="2:6" x14ac:dyDescent="0.25">
      <c r="B43" t="s">
        <v>240</v>
      </c>
      <c r="C43">
        <v>2</v>
      </c>
      <c r="D43">
        <v>0.7</v>
      </c>
      <c r="E43">
        <v>0.7</v>
      </c>
      <c r="F43">
        <v>70.5</v>
      </c>
    </row>
    <row r="44" spans="2:6" x14ac:dyDescent="0.25">
      <c r="B44" t="s">
        <v>249</v>
      </c>
      <c r="C44">
        <v>1</v>
      </c>
      <c r="D44">
        <v>0.4</v>
      </c>
      <c r="E44">
        <v>0.4</v>
      </c>
      <c r="F44">
        <v>70.900000000000006</v>
      </c>
    </row>
    <row r="45" spans="2:6" x14ac:dyDescent="0.25">
      <c r="B45" t="s">
        <v>250</v>
      </c>
      <c r="C45">
        <v>1</v>
      </c>
      <c r="D45">
        <v>0.4</v>
      </c>
      <c r="E45">
        <v>0.4</v>
      </c>
      <c r="F45">
        <v>71.2</v>
      </c>
    </row>
    <row r="46" spans="2:6" x14ac:dyDescent="0.25">
      <c r="B46" t="s">
        <v>341</v>
      </c>
      <c r="C46">
        <v>7</v>
      </c>
      <c r="D46">
        <v>2.5</v>
      </c>
      <c r="E46">
        <v>2.5</v>
      </c>
      <c r="F46">
        <v>73.7</v>
      </c>
    </row>
    <row r="47" spans="2:6" x14ac:dyDescent="0.25">
      <c r="B47" t="s">
        <v>134</v>
      </c>
      <c r="C47">
        <v>3</v>
      </c>
      <c r="D47">
        <v>1.1000000000000001</v>
      </c>
      <c r="E47">
        <v>1.1000000000000001</v>
      </c>
      <c r="F47">
        <v>74.7</v>
      </c>
    </row>
    <row r="48" spans="2:6" x14ac:dyDescent="0.25">
      <c r="B48" t="s">
        <v>135</v>
      </c>
      <c r="C48">
        <v>6</v>
      </c>
      <c r="D48">
        <v>2.1</v>
      </c>
      <c r="E48">
        <v>2.1</v>
      </c>
      <c r="F48">
        <v>76.8</v>
      </c>
    </row>
    <row r="49" spans="1:6" x14ac:dyDescent="0.25">
      <c r="B49" t="s">
        <v>251</v>
      </c>
      <c r="C49">
        <v>14</v>
      </c>
      <c r="D49">
        <v>4.9000000000000004</v>
      </c>
      <c r="E49">
        <v>4.9000000000000004</v>
      </c>
      <c r="F49">
        <v>81.8</v>
      </c>
    </row>
    <row r="50" spans="1:6" x14ac:dyDescent="0.25">
      <c r="B50" t="s">
        <v>237</v>
      </c>
      <c r="C50">
        <v>12</v>
      </c>
      <c r="D50">
        <v>4.2</v>
      </c>
      <c r="E50">
        <v>4.2</v>
      </c>
      <c r="F50">
        <v>86</v>
      </c>
    </row>
    <row r="51" spans="1:6" x14ac:dyDescent="0.25">
      <c r="B51" t="s">
        <v>131</v>
      </c>
      <c r="C51">
        <v>9</v>
      </c>
      <c r="D51">
        <v>3.2</v>
      </c>
      <c r="E51">
        <v>3.2</v>
      </c>
      <c r="F51">
        <v>89.1</v>
      </c>
    </row>
    <row r="52" spans="1:6" x14ac:dyDescent="0.25">
      <c r="B52" t="s">
        <v>252</v>
      </c>
      <c r="C52">
        <v>19</v>
      </c>
      <c r="D52">
        <v>6.7</v>
      </c>
      <c r="E52">
        <v>6.7</v>
      </c>
      <c r="F52">
        <v>95.8</v>
      </c>
    </row>
    <row r="53" spans="1:6" x14ac:dyDescent="0.25">
      <c r="B53" t="s">
        <v>242</v>
      </c>
      <c r="C53">
        <v>12</v>
      </c>
      <c r="D53">
        <v>4.2</v>
      </c>
      <c r="E53">
        <v>4.2</v>
      </c>
      <c r="F53">
        <v>100</v>
      </c>
    </row>
    <row r="54" spans="1:6" x14ac:dyDescent="0.25">
      <c r="B54" t="s">
        <v>154</v>
      </c>
      <c r="C54">
        <v>285</v>
      </c>
      <c r="D54">
        <v>100</v>
      </c>
      <c r="E54">
        <v>100</v>
      </c>
    </row>
    <row r="56" spans="1:6" x14ac:dyDescent="0.25">
      <c r="A56" t="s">
        <v>329</v>
      </c>
    </row>
    <row r="57" spans="1:6" x14ac:dyDescent="0.25">
      <c r="C57" t="s">
        <v>227</v>
      </c>
      <c r="D57" t="s">
        <v>228</v>
      </c>
      <c r="E57" t="s">
        <v>229</v>
      </c>
      <c r="F57" t="s">
        <v>230</v>
      </c>
    </row>
    <row r="58" spans="1:6" x14ac:dyDescent="0.25">
      <c r="A58" t="s">
        <v>231</v>
      </c>
      <c r="C58">
        <v>249</v>
      </c>
      <c r="D58">
        <v>87.4</v>
      </c>
      <c r="E58">
        <v>87.4</v>
      </c>
      <c r="F58">
        <v>87.4</v>
      </c>
    </row>
    <row r="59" spans="1:6" x14ac:dyDescent="0.25">
      <c r="B59" t="s">
        <v>342</v>
      </c>
      <c r="C59">
        <v>1</v>
      </c>
      <c r="D59">
        <v>0.4</v>
      </c>
      <c r="E59">
        <v>0.4</v>
      </c>
      <c r="F59">
        <v>87.7</v>
      </c>
    </row>
    <row r="60" spans="1:6" x14ac:dyDescent="0.25">
      <c r="B60" t="s">
        <v>343</v>
      </c>
      <c r="C60">
        <v>1</v>
      </c>
      <c r="D60">
        <v>0.4</v>
      </c>
      <c r="E60">
        <v>0.4</v>
      </c>
      <c r="F60">
        <v>88.1</v>
      </c>
    </row>
    <row r="61" spans="1:6" x14ac:dyDescent="0.25">
      <c r="B61" t="s">
        <v>344</v>
      </c>
      <c r="C61">
        <v>1</v>
      </c>
      <c r="D61">
        <v>0.4</v>
      </c>
      <c r="E61">
        <v>0.4</v>
      </c>
      <c r="F61">
        <v>88.4</v>
      </c>
    </row>
    <row r="62" spans="1:6" x14ac:dyDescent="0.25">
      <c r="B62" t="s">
        <v>345</v>
      </c>
      <c r="C62">
        <v>1</v>
      </c>
      <c r="D62">
        <v>0.4</v>
      </c>
      <c r="E62">
        <v>0.4</v>
      </c>
      <c r="F62">
        <v>88.8</v>
      </c>
    </row>
    <row r="63" spans="1:6" x14ac:dyDescent="0.25">
      <c r="B63" t="s">
        <v>346</v>
      </c>
      <c r="C63">
        <v>1</v>
      </c>
      <c r="D63">
        <v>0.4</v>
      </c>
      <c r="E63">
        <v>0.4</v>
      </c>
      <c r="F63">
        <v>89.1</v>
      </c>
    </row>
    <row r="64" spans="1:6" x14ac:dyDescent="0.25">
      <c r="B64" t="s">
        <v>347</v>
      </c>
      <c r="C64">
        <v>1</v>
      </c>
      <c r="D64">
        <v>0.4</v>
      </c>
      <c r="E64">
        <v>0.4</v>
      </c>
      <c r="F64">
        <v>89.5</v>
      </c>
    </row>
    <row r="65" spans="2:6" x14ac:dyDescent="0.25">
      <c r="B65" t="s">
        <v>348</v>
      </c>
      <c r="C65">
        <v>1</v>
      </c>
      <c r="D65">
        <v>0.4</v>
      </c>
      <c r="E65">
        <v>0.4</v>
      </c>
      <c r="F65">
        <v>89.8</v>
      </c>
    </row>
    <row r="66" spans="2:6" x14ac:dyDescent="0.25">
      <c r="B66" t="s">
        <v>349</v>
      </c>
      <c r="C66">
        <v>1</v>
      </c>
      <c r="D66">
        <v>0.4</v>
      </c>
      <c r="E66">
        <v>0.4</v>
      </c>
      <c r="F66">
        <v>90.2</v>
      </c>
    </row>
    <row r="67" spans="2:6" x14ac:dyDescent="0.25">
      <c r="B67" t="s">
        <v>350</v>
      </c>
      <c r="C67">
        <v>1</v>
      </c>
      <c r="D67">
        <v>0.4</v>
      </c>
      <c r="E67">
        <v>0.4</v>
      </c>
      <c r="F67">
        <v>90.5</v>
      </c>
    </row>
    <row r="68" spans="2:6" x14ac:dyDescent="0.25">
      <c r="B68" t="s">
        <v>351</v>
      </c>
      <c r="C68">
        <v>1</v>
      </c>
      <c r="D68">
        <v>0.4</v>
      </c>
      <c r="E68">
        <v>0.4</v>
      </c>
      <c r="F68">
        <v>90.9</v>
      </c>
    </row>
    <row r="69" spans="2:6" x14ac:dyDescent="0.25">
      <c r="B69" t="s">
        <v>352</v>
      </c>
      <c r="C69">
        <v>1</v>
      </c>
      <c r="D69">
        <v>0.4</v>
      </c>
      <c r="E69">
        <v>0.4</v>
      </c>
      <c r="F69">
        <v>91.2</v>
      </c>
    </row>
    <row r="70" spans="2:6" x14ac:dyDescent="0.25">
      <c r="B70" t="s">
        <v>353</v>
      </c>
      <c r="C70">
        <v>1</v>
      </c>
      <c r="D70">
        <v>0.4</v>
      </c>
      <c r="E70">
        <v>0.4</v>
      </c>
      <c r="F70">
        <v>91.6</v>
      </c>
    </row>
    <row r="71" spans="2:6" x14ac:dyDescent="0.25">
      <c r="B71" t="s">
        <v>354</v>
      </c>
      <c r="C71">
        <v>1</v>
      </c>
      <c r="D71">
        <v>0.4</v>
      </c>
      <c r="E71">
        <v>0.4</v>
      </c>
      <c r="F71">
        <v>91.9</v>
      </c>
    </row>
    <row r="72" spans="2:6" x14ac:dyDescent="0.25">
      <c r="B72" t="s">
        <v>355</v>
      </c>
      <c r="C72">
        <v>1</v>
      </c>
      <c r="D72">
        <v>0.4</v>
      </c>
      <c r="E72">
        <v>0.4</v>
      </c>
      <c r="F72">
        <v>92.3</v>
      </c>
    </row>
    <row r="73" spans="2:6" x14ac:dyDescent="0.25">
      <c r="B73" t="s">
        <v>356</v>
      </c>
      <c r="C73">
        <v>1</v>
      </c>
      <c r="D73">
        <v>0.4</v>
      </c>
      <c r="E73">
        <v>0.4</v>
      </c>
      <c r="F73">
        <v>92.6</v>
      </c>
    </row>
    <row r="74" spans="2:6" x14ac:dyDescent="0.25">
      <c r="B74" t="s">
        <v>357</v>
      </c>
      <c r="C74">
        <v>1</v>
      </c>
      <c r="D74">
        <v>0.4</v>
      </c>
      <c r="E74">
        <v>0.4</v>
      </c>
      <c r="F74">
        <v>93</v>
      </c>
    </row>
    <row r="75" spans="2:6" x14ac:dyDescent="0.25">
      <c r="B75" t="s">
        <v>358</v>
      </c>
      <c r="C75">
        <v>1</v>
      </c>
      <c r="D75">
        <v>0.4</v>
      </c>
      <c r="E75">
        <v>0.4</v>
      </c>
      <c r="F75">
        <v>93.3</v>
      </c>
    </row>
    <row r="76" spans="2:6" x14ac:dyDescent="0.25">
      <c r="B76" t="s">
        <v>359</v>
      </c>
      <c r="C76">
        <v>1</v>
      </c>
      <c r="D76">
        <v>0.4</v>
      </c>
      <c r="E76">
        <v>0.4</v>
      </c>
      <c r="F76">
        <v>93.7</v>
      </c>
    </row>
    <row r="77" spans="2:6" x14ac:dyDescent="0.25">
      <c r="B77" t="s">
        <v>360</v>
      </c>
      <c r="C77">
        <v>1</v>
      </c>
      <c r="D77">
        <v>0.4</v>
      </c>
      <c r="E77">
        <v>0.4</v>
      </c>
      <c r="F77">
        <v>94</v>
      </c>
    </row>
    <row r="78" spans="2:6" x14ac:dyDescent="0.25">
      <c r="B78" t="s">
        <v>361</v>
      </c>
      <c r="C78">
        <v>1</v>
      </c>
      <c r="D78">
        <v>0.4</v>
      </c>
      <c r="E78">
        <v>0.4</v>
      </c>
      <c r="F78">
        <v>94.4</v>
      </c>
    </row>
    <row r="79" spans="2:6" x14ac:dyDescent="0.25">
      <c r="B79" t="s">
        <v>362</v>
      </c>
      <c r="C79">
        <v>1</v>
      </c>
      <c r="D79">
        <v>0.4</v>
      </c>
      <c r="E79">
        <v>0.4</v>
      </c>
      <c r="F79">
        <v>94.7</v>
      </c>
    </row>
    <row r="80" spans="2:6" x14ac:dyDescent="0.25">
      <c r="B80" t="s">
        <v>363</v>
      </c>
      <c r="C80">
        <v>1</v>
      </c>
      <c r="D80">
        <v>0.4</v>
      </c>
      <c r="E80">
        <v>0.4</v>
      </c>
      <c r="F80">
        <v>95.1</v>
      </c>
    </row>
    <row r="81" spans="2:6" x14ac:dyDescent="0.25">
      <c r="B81" t="s">
        <v>364</v>
      </c>
      <c r="C81">
        <v>1</v>
      </c>
      <c r="D81">
        <v>0.4</v>
      </c>
      <c r="E81">
        <v>0.4</v>
      </c>
      <c r="F81">
        <v>95.4</v>
      </c>
    </row>
    <row r="82" spans="2:6" x14ac:dyDescent="0.25">
      <c r="B82" t="s">
        <v>365</v>
      </c>
      <c r="C82">
        <v>1</v>
      </c>
      <c r="D82">
        <v>0.4</v>
      </c>
      <c r="E82">
        <v>0.4</v>
      </c>
      <c r="F82">
        <v>95.8</v>
      </c>
    </row>
    <row r="83" spans="2:6" x14ac:dyDescent="0.25">
      <c r="B83" t="s">
        <v>366</v>
      </c>
      <c r="C83">
        <v>1</v>
      </c>
      <c r="D83">
        <v>0.4</v>
      </c>
      <c r="E83">
        <v>0.4</v>
      </c>
      <c r="F83">
        <v>96.1</v>
      </c>
    </row>
    <row r="84" spans="2:6" x14ac:dyDescent="0.25">
      <c r="B84" t="s">
        <v>367</v>
      </c>
      <c r="C84">
        <v>1</v>
      </c>
      <c r="D84">
        <v>0.4</v>
      </c>
      <c r="E84">
        <v>0.4</v>
      </c>
      <c r="F84">
        <v>96.5</v>
      </c>
    </row>
    <row r="85" spans="2:6" x14ac:dyDescent="0.25">
      <c r="B85" t="s">
        <v>368</v>
      </c>
      <c r="C85">
        <v>1</v>
      </c>
      <c r="D85">
        <v>0.4</v>
      </c>
      <c r="E85">
        <v>0.4</v>
      </c>
      <c r="F85">
        <v>96.8</v>
      </c>
    </row>
    <row r="86" spans="2:6" x14ac:dyDescent="0.25">
      <c r="B86" t="s">
        <v>369</v>
      </c>
      <c r="C86">
        <v>1</v>
      </c>
      <c r="D86">
        <v>0.4</v>
      </c>
      <c r="E86">
        <v>0.4</v>
      </c>
      <c r="F86">
        <v>97.2</v>
      </c>
    </row>
    <row r="87" spans="2:6" x14ac:dyDescent="0.25">
      <c r="B87" t="s">
        <v>370</v>
      </c>
      <c r="C87">
        <v>1</v>
      </c>
      <c r="D87">
        <v>0.4</v>
      </c>
      <c r="E87">
        <v>0.4</v>
      </c>
      <c r="F87">
        <v>97.5</v>
      </c>
    </row>
    <row r="88" spans="2:6" x14ac:dyDescent="0.25">
      <c r="B88" t="s">
        <v>371</v>
      </c>
      <c r="C88">
        <v>1</v>
      </c>
      <c r="D88">
        <v>0.4</v>
      </c>
      <c r="E88">
        <v>0.4</v>
      </c>
      <c r="F88">
        <v>97.9</v>
      </c>
    </row>
    <row r="89" spans="2:6" x14ac:dyDescent="0.25">
      <c r="B89" t="s">
        <v>372</v>
      </c>
      <c r="C89">
        <v>1</v>
      </c>
      <c r="D89">
        <v>0.4</v>
      </c>
      <c r="E89">
        <v>0.4</v>
      </c>
      <c r="F89">
        <v>98.2</v>
      </c>
    </row>
    <row r="90" spans="2:6" x14ac:dyDescent="0.25">
      <c r="B90" t="s">
        <v>373</v>
      </c>
      <c r="C90">
        <v>1</v>
      </c>
      <c r="D90">
        <v>0.4</v>
      </c>
      <c r="E90">
        <v>0.4</v>
      </c>
      <c r="F90">
        <v>98.6</v>
      </c>
    </row>
    <row r="91" spans="2:6" x14ac:dyDescent="0.25">
      <c r="B91" t="s">
        <v>374</v>
      </c>
      <c r="C91">
        <v>1</v>
      </c>
      <c r="D91">
        <v>0.4</v>
      </c>
      <c r="E91">
        <v>0.4</v>
      </c>
      <c r="F91">
        <v>98.9</v>
      </c>
    </row>
    <row r="92" spans="2:6" x14ac:dyDescent="0.25">
      <c r="B92" t="s">
        <v>375</v>
      </c>
      <c r="C92">
        <v>1</v>
      </c>
      <c r="D92">
        <v>0.4</v>
      </c>
      <c r="E92">
        <v>0.4</v>
      </c>
      <c r="F92">
        <v>99.3</v>
      </c>
    </row>
    <row r="93" spans="2:6" x14ac:dyDescent="0.25">
      <c r="B93" t="s">
        <v>376</v>
      </c>
      <c r="C93">
        <v>1</v>
      </c>
      <c r="D93">
        <v>0.4</v>
      </c>
      <c r="E93">
        <v>0.4</v>
      </c>
      <c r="F93">
        <v>99.6</v>
      </c>
    </row>
    <row r="94" spans="2:6" x14ac:dyDescent="0.25">
      <c r="B94" t="s">
        <v>377</v>
      </c>
      <c r="C94">
        <v>1</v>
      </c>
      <c r="D94">
        <v>0.4</v>
      </c>
      <c r="E94">
        <v>0.4</v>
      </c>
      <c r="F94">
        <v>100</v>
      </c>
    </row>
    <row r="95" spans="2:6" x14ac:dyDescent="0.25">
      <c r="B95" t="s">
        <v>154</v>
      </c>
      <c r="C95">
        <v>285</v>
      </c>
      <c r="D95">
        <v>100</v>
      </c>
      <c r="E95">
        <v>100</v>
      </c>
    </row>
    <row r="109" spans="1:6" x14ac:dyDescent="0.25">
      <c r="A109" t="s">
        <v>330</v>
      </c>
    </row>
    <row r="110" spans="1:6" x14ac:dyDescent="0.25">
      <c r="C110" t="s">
        <v>227</v>
      </c>
      <c r="D110" t="s">
        <v>228</v>
      </c>
      <c r="E110" t="s">
        <v>229</v>
      </c>
      <c r="F110" t="s">
        <v>230</v>
      </c>
    </row>
    <row r="111" spans="1:6" x14ac:dyDescent="0.25">
      <c r="A111" t="s">
        <v>231</v>
      </c>
      <c r="C111">
        <v>252</v>
      </c>
      <c r="D111">
        <v>88.4</v>
      </c>
      <c r="E111">
        <v>88.4</v>
      </c>
      <c r="F111">
        <v>88.4</v>
      </c>
    </row>
    <row r="112" spans="1:6" x14ac:dyDescent="0.25">
      <c r="B112" t="s">
        <v>378</v>
      </c>
      <c r="C112">
        <v>1</v>
      </c>
      <c r="D112">
        <v>0.4</v>
      </c>
      <c r="E112">
        <v>0.4</v>
      </c>
      <c r="F112">
        <v>88.8</v>
      </c>
    </row>
    <row r="113" spans="2:6" x14ac:dyDescent="0.25">
      <c r="B113" t="s">
        <v>379</v>
      </c>
      <c r="C113">
        <v>1</v>
      </c>
      <c r="D113">
        <v>0.4</v>
      </c>
      <c r="E113">
        <v>0.4</v>
      </c>
      <c r="F113">
        <v>89.1</v>
      </c>
    </row>
    <row r="114" spans="2:6" x14ac:dyDescent="0.25">
      <c r="B114" t="s">
        <v>380</v>
      </c>
      <c r="C114">
        <v>1</v>
      </c>
      <c r="D114">
        <v>0.4</v>
      </c>
      <c r="E114">
        <v>0.4</v>
      </c>
      <c r="F114">
        <v>89.5</v>
      </c>
    </row>
    <row r="115" spans="2:6" x14ac:dyDescent="0.25">
      <c r="B115" t="s">
        <v>381</v>
      </c>
      <c r="C115">
        <v>1</v>
      </c>
      <c r="D115">
        <v>0.4</v>
      </c>
      <c r="E115">
        <v>0.4</v>
      </c>
      <c r="F115">
        <v>89.8</v>
      </c>
    </row>
    <row r="116" spans="2:6" x14ac:dyDescent="0.25">
      <c r="B116" t="s">
        <v>382</v>
      </c>
      <c r="C116">
        <v>1</v>
      </c>
      <c r="D116">
        <v>0.4</v>
      </c>
      <c r="E116">
        <v>0.4</v>
      </c>
      <c r="F116">
        <v>90.2</v>
      </c>
    </row>
    <row r="117" spans="2:6" x14ac:dyDescent="0.25">
      <c r="B117" t="s">
        <v>383</v>
      </c>
      <c r="C117">
        <v>1</v>
      </c>
      <c r="D117">
        <v>0.4</v>
      </c>
      <c r="E117">
        <v>0.4</v>
      </c>
      <c r="F117">
        <v>90.5</v>
      </c>
    </row>
    <row r="118" spans="2:6" x14ac:dyDescent="0.25">
      <c r="B118" t="s">
        <v>384</v>
      </c>
      <c r="C118">
        <v>1</v>
      </c>
      <c r="D118">
        <v>0.4</v>
      </c>
      <c r="E118">
        <v>0.4</v>
      </c>
      <c r="F118">
        <v>90.9</v>
      </c>
    </row>
    <row r="119" spans="2:6" x14ac:dyDescent="0.25">
      <c r="B119" t="s">
        <v>385</v>
      </c>
      <c r="C119">
        <v>1</v>
      </c>
      <c r="D119">
        <v>0.4</v>
      </c>
      <c r="E119">
        <v>0.4</v>
      </c>
      <c r="F119">
        <v>91.2</v>
      </c>
    </row>
    <row r="120" spans="2:6" x14ac:dyDescent="0.25">
      <c r="B120" t="s">
        <v>386</v>
      </c>
      <c r="C120">
        <v>1</v>
      </c>
      <c r="D120">
        <v>0.4</v>
      </c>
      <c r="E120">
        <v>0.4</v>
      </c>
      <c r="F120">
        <v>91.6</v>
      </c>
    </row>
    <row r="121" spans="2:6" x14ac:dyDescent="0.25">
      <c r="B121" t="s">
        <v>387</v>
      </c>
      <c r="C121">
        <v>1</v>
      </c>
      <c r="D121">
        <v>0.4</v>
      </c>
      <c r="E121">
        <v>0.4</v>
      </c>
      <c r="F121">
        <v>91.9</v>
      </c>
    </row>
    <row r="122" spans="2:6" x14ac:dyDescent="0.25">
      <c r="B122" t="s">
        <v>388</v>
      </c>
      <c r="C122">
        <v>1</v>
      </c>
      <c r="D122">
        <v>0.4</v>
      </c>
      <c r="E122">
        <v>0.4</v>
      </c>
      <c r="F122">
        <v>92.3</v>
      </c>
    </row>
    <row r="123" spans="2:6" x14ac:dyDescent="0.25">
      <c r="B123" t="s">
        <v>389</v>
      </c>
      <c r="C123">
        <v>1</v>
      </c>
      <c r="D123">
        <v>0.4</v>
      </c>
      <c r="E123">
        <v>0.4</v>
      </c>
      <c r="F123">
        <v>92.6</v>
      </c>
    </row>
    <row r="124" spans="2:6" x14ac:dyDescent="0.25">
      <c r="B124" t="s">
        <v>390</v>
      </c>
      <c r="C124">
        <v>1</v>
      </c>
      <c r="D124">
        <v>0.4</v>
      </c>
      <c r="E124">
        <v>0.4</v>
      </c>
      <c r="F124">
        <v>93</v>
      </c>
    </row>
    <row r="125" spans="2:6" x14ac:dyDescent="0.25">
      <c r="B125" t="s">
        <v>391</v>
      </c>
      <c r="C125">
        <v>1</v>
      </c>
      <c r="D125">
        <v>0.4</v>
      </c>
      <c r="E125">
        <v>0.4</v>
      </c>
      <c r="F125">
        <v>93.3</v>
      </c>
    </row>
    <row r="126" spans="2:6" x14ac:dyDescent="0.25">
      <c r="B126" t="s">
        <v>392</v>
      </c>
      <c r="C126">
        <v>1</v>
      </c>
      <c r="D126">
        <v>0.4</v>
      </c>
      <c r="E126">
        <v>0.4</v>
      </c>
      <c r="F126">
        <v>93.7</v>
      </c>
    </row>
    <row r="127" spans="2:6" x14ac:dyDescent="0.25">
      <c r="B127" t="s">
        <v>393</v>
      </c>
      <c r="C127">
        <v>1</v>
      </c>
      <c r="D127">
        <v>0.4</v>
      </c>
      <c r="E127">
        <v>0.4</v>
      </c>
      <c r="F127">
        <v>94</v>
      </c>
    </row>
    <row r="128" spans="2:6" x14ac:dyDescent="0.25">
      <c r="B128" t="s">
        <v>394</v>
      </c>
      <c r="C128">
        <v>1</v>
      </c>
      <c r="D128">
        <v>0.4</v>
      </c>
      <c r="E128">
        <v>0.4</v>
      </c>
      <c r="F128">
        <v>94.4</v>
      </c>
    </row>
    <row r="129" spans="2:6" x14ac:dyDescent="0.25">
      <c r="B129" t="s">
        <v>395</v>
      </c>
      <c r="C129">
        <v>1</v>
      </c>
      <c r="D129">
        <v>0.4</v>
      </c>
      <c r="E129">
        <v>0.4</v>
      </c>
      <c r="F129">
        <v>94.7</v>
      </c>
    </row>
    <row r="130" spans="2:6" x14ac:dyDescent="0.25">
      <c r="B130" t="s">
        <v>396</v>
      </c>
      <c r="C130">
        <v>1</v>
      </c>
      <c r="D130">
        <v>0.4</v>
      </c>
      <c r="E130">
        <v>0.4</v>
      </c>
      <c r="F130">
        <v>95.1</v>
      </c>
    </row>
    <row r="131" spans="2:6" x14ac:dyDescent="0.25">
      <c r="B131" t="s">
        <v>397</v>
      </c>
      <c r="C131">
        <v>1</v>
      </c>
      <c r="D131">
        <v>0.4</v>
      </c>
      <c r="E131">
        <v>0.4</v>
      </c>
      <c r="F131">
        <v>95.4</v>
      </c>
    </row>
    <row r="132" spans="2:6" x14ac:dyDescent="0.25">
      <c r="B132" t="s">
        <v>398</v>
      </c>
      <c r="C132">
        <v>1</v>
      </c>
      <c r="D132">
        <v>0.4</v>
      </c>
      <c r="E132">
        <v>0.4</v>
      </c>
      <c r="F132">
        <v>95.8</v>
      </c>
    </row>
    <row r="133" spans="2:6" x14ac:dyDescent="0.25">
      <c r="B133" t="s">
        <v>399</v>
      </c>
      <c r="C133">
        <v>1</v>
      </c>
      <c r="D133">
        <v>0.4</v>
      </c>
      <c r="E133">
        <v>0.4</v>
      </c>
      <c r="F133">
        <v>96.1</v>
      </c>
    </row>
    <row r="134" spans="2:6" x14ac:dyDescent="0.25">
      <c r="B134" t="s">
        <v>400</v>
      </c>
      <c r="C134">
        <v>1</v>
      </c>
      <c r="D134">
        <v>0.4</v>
      </c>
      <c r="E134">
        <v>0.4</v>
      </c>
      <c r="F134">
        <v>96.5</v>
      </c>
    </row>
    <row r="135" spans="2:6" x14ac:dyDescent="0.25">
      <c r="B135" t="s">
        <v>401</v>
      </c>
      <c r="C135">
        <v>1</v>
      </c>
      <c r="D135">
        <v>0.4</v>
      </c>
      <c r="E135">
        <v>0.4</v>
      </c>
      <c r="F135">
        <v>96.8</v>
      </c>
    </row>
    <row r="136" spans="2:6" x14ac:dyDescent="0.25">
      <c r="B136" t="s">
        <v>402</v>
      </c>
      <c r="C136">
        <v>1</v>
      </c>
      <c r="D136">
        <v>0.4</v>
      </c>
      <c r="E136">
        <v>0.4</v>
      </c>
      <c r="F136">
        <v>97.2</v>
      </c>
    </row>
    <row r="137" spans="2:6" x14ac:dyDescent="0.25">
      <c r="B137" t="s">
        <v>403</v>
      </c>
      <c r="C137">
        <v>1</v>
      </c>
      <c r="D137">
        <v>0.4</v>
      </c>
      <c r="E137">
        <v>0.4</v>
      </c>
      <c r="F137">
        <v>97.5</v>
      </c>
    </row>
    <row r="138" spans="2:6" x14ac:dyDescent="0.25">
      <c r="B138" t="s">
        <v>404</v>
      </c>
      <c r="C138">
        <v>1</v>
      </c>
      <c r="D138">
        <v>0.4</v>
      </c>
      <c r="E138">
        <v>0.4</v>
      </c>
      <c r="F138">
        <v>97.9</v>
      </c>
    </row>
    <row r="139" spans="2:6" x14ac:dyDescent="0.25">
      <c r="B139" t="s">
        <v>405</v>
      </c>
      <c r="C139">
        <v>1</v>
      </c>
      <c r="D139">
        <v>0.4</v>
      </c>
      <c r="E139">
        <v>0.4</v>
      </c>
      <c r="F139">
        <v>98.2</v>
      </c>
    </row>
    <row r="140" spans="2:6" x14ac:dyDescent="0.25">
      <c r="B140" t="s">
        <v>406</v>
      </c>
      <c r="C140">
        <v>1</v>
      </c>
      <c r="D140">
        <v>0.4</v>
      </c>
      <c r="E140">
        <v>0.4</v>
      </c>
      <c r="F140">
        <v>98.6</v>
      </c>
    </row>
    <row r="141" spans="2:6" x14ac:dyDescent="0.25">
      <c r="B141" t="s">
        <v>407</v>
      </c>
      <c r="C141">
        <v>1</v>
      </c>
      <c r="D141">
        <v>0.4</v>
      </c>
      <c r="E141">
        <v>0.4</v>
      </c>
      <c r="F141">
        <v>98.9</v>
      </c>
    </row>
    <row r="142" spans="2:6" x14ac:dyDescent="0.25">
      <c r="B142" t="s">
        <v>408</v>
      </c>
      <c r="C142">
        <v>1</v>
      </c>
      <c r="D142">
        <v>0.4</v>
      </c>
      <c r="E142">
        <v>0.4</v>
      </c>
      <c r="F142">
        <v>99.3</v>
      </c>
    </row>
    <row r="143" spans="2:6" x14ac:dyDescent="0.25">
      <c r="B143" t="s">
        <v>409</v>
      </c>
      <c r="C143">
        <v>1</v>
      </c>
      <c r="D143">
        <v>0.4</v>
      </c>
      <c r="E143">
        <v>0.4</v>
      </c>
      <c r="F143">
        <v>99.6</v>
      </c>
    </row>
    <row r="144" spans="2:6" x14ac:dyDescent="0.25">
      <c r="B144" t="s">
        <v>410</v>
      </c>
      <c r="C144">
        <v>1</v>
      </c>
      <c r="D144">
        <v>0.4</v>
      </c>
      <c r="E144">
        <v>0.4</v>
      </c>
      <c r="F144">
        <v>100</v>
      </c>
    </row>
    <row r="145" spans="1:5" x14ac:dyDescent="0.25">
      <c r="B145" t="s">
        <v>154</v>
      </c>
      <c r="C145">
        <v>285</v>
      </c>
      <c r="D145">
        <v>100</v>
      </c>
      <c r="E145">
        <v>100</v>
      </c>
    </row>
    <row r="160" spans="1:5" x14ac:dyDescent="0.25">
      <c r="A160" t="s">
        <v>331</v>
      </c>
    </row>
    <row r="161" spans="1:6" x14ac:dyDescent="0.25">
      <c r="C161" t="s">
        <v>227</v>
      </c>
      <c r="D161" t="s">
        <v>228</v>
      </c>
      <c r="E161" t="s">
        <v>229</v>
      </c>
      <c r="F161" t="s">
        <v>230</v>
      </c>
    </row>
    <row r="162" spans="1:6" x14ac:dyDescent="0.25">
      <c r="A162" t="s">
        <v>231</v>
      </c>
      <c r="C162">
        <v>272</v>
      </c>
      <c r="D162">
        <v>95.4</v>
      </c>
      <c r="E162">
        <v>95.4</v>
      </c>
      <c r="F162">
        <v>95.4</v>
      </c>
    </row>
    <row r="163" spans="1:6" x14ac:dyDescent="0.25">
      <c r="B163" t="s">
        <v>411</v>
      </c>
      <c r="C163">
        <v>1</v>
      </c>
      <c r="D163">
        <v>0.4</v>
      </c>
      <c r="E163">
        <v>0.4</v>
      </c>
      <c r="F163">
        <v>95.8</v>
      </c>
    </row>
    <row r="164" spans="1:6" x14ac:dyDescent="0.25">
      <c r="B164" t="s">
        <v>412</v>
      </c>
      <c r="C164">
        <v>1</v>
      </c>
      <c r="D164">
        <v>0.4</v>
      </c>
      <c r="E164">
        <v>0.4</v>
      </c>
      <c r="F164">
        <v>96.1</v>
      </c>
    </row>
    <row r="165" spans="1:6" x14ac:dyDescent="0.25">
      <c r="B165" t="s">
        <v>413</v>
      </c>
      <c r="C165">
        <v>1</v>
      </c>
      <c r="D165">
        <v>0.4</v>
      </c>
      <c r="E165">
        <v>0.4</v>
      </c>
      <c r="F165">
        <v>96.5</v>
      </c>
    </row>
    <row r="166" spans="1:6" x14ac:dyDescent="0.25">
      <c r="B166" t="s">
        <v>414</v>
      </c>
      <c r="C166">
        <v>1</v>
      </c>
      <c r="D166">
        <v>0.4</v>
      </c>
      <c r="E166">
        <v>0.4</v>
      </c>
      <c r="F166">
        <v>96.8</v>
      </c>
    </row>
    <row r="167" spans="1:6" x14ac:dyDescent="0.25">
      <c r="B167" t="s">
        <v>415</v>
      </c>
      <c r="C167">
        <v>1</v>
      </c>
      <c r="D167">
        <v>0.4</v>
      </c>
      <c r="E167">
        <v>0.4</v>
      </c>
      <c r="F167">
        <v>97.2</v>
      </c>
    </row>
    <row r="168" spans="1:6" x14ac:dyDescent="0.25">
      <c r="B168" t="s">
        <v>416</v>
      </c>
      <c r="C168">
        <v>1</v>
      </c>
      <c r="D168">
        <v>0.4</v>
      </c>
      <c r="E168">
        <v>0.4</v>
      </c>
      <c r="F168">
        <v>97.5</v>
      </c>
    </row>
    <row r="169" spans="1:6" x14ac:dyDescent="0.25">
      <c r="B169" t="s">
        <v>356</v>
      </c>
      <c r="C169">
        <v>1</v>
      </c>
      <c r="D169">
        <v>0.4</v>
      </c>
      <c r="E169">
        <v>0.4</v>
      </c>
      <c r="F169">
        <v>97.9</v>
      </c>
    </row>
    <row r="170" spans="1:6" x14ac:dyDescent="0.25">
      <c r="B170" t="s">
        <v>417</v>
      </c>
      <c r="C170">
        <v>1</v>
      </c>
      <c r="D170">
        <v>0.4</v>
      </c>
      <c r="E170">
        <v>0.4</v>
      </c>
      <c r="F170">
        <v>98.2</v>
      </c>
    </row>
    <row r="171" spans="1:6" x14ac:dyDescent="0.25">
      <c r="B171" t="s">
        <v>418</v>
      </c>
      <c r="C171">
        <v>1</v>
      </c>
      <c r="D171">
        <v>0.4</v>
      </c>
      <c r="E171">
        <v>0.4</v>
      </c>
      <c r="F171">
        <v>98.6</v>
      </c>
    </row>
    <row r="172" spans="1:6" x14ac:dyDescent="0.25">
      <c r="B172" t="s">
        <v>419</v>
      </c>
      <c r="C172">
        <v>1</v>
      </c>
      <c r="D172">
        <v>0.4</v>
      </c>
      <c r="E172">
        <v>0.4</v>
      </c>
      <c r="F172">
        <v>98.9</v>
      </c>
    </row>
    <row r="173" spans="1:6" x14ac:dyDescent="0.25">
      <c r="B173" t="s">
        <v>420</v>
      </c>
      <c r="C173">
        <v>1</v>
      </c>
      <c r="D173">
        <v>0.4</v>
      </c>
      <c r="E173">
        <v>0.4</v>
      </c>
      <c r="F173">
        <v>99.3</v>
      </c>
    </row>
    <row r="174" spans="1:6" x14ac:dyDescent="0.25">
      <c r="B174" t="s">
        <v>421</v>
      </c>
      <c r="C174">
        <v>1</v>
      </c>
      <c r="D174">
        <v>0.4</v>
      </c>
      <c r="E174">
        <v>0.4</v>
      </c>
      <c r="F174">
        <v>99.6</v>
      </c>
    </row>
    <row r="175" spans="1:6" x14ac:dyDescent="0.25">
      <c r="B175" t="s">
        <v>422</v>
      </c>
      <c r="C175">
        <v>1</v>
      </c>
      <c r="D175">
        <v>0.4</v>
      </c>
      <c r="E175">
        <v>0.4</v>
      </c>
      <c r="F175">
        <v>100</v>
      </c>
    </row>
    <row r="176" spans="1:6" x14ac:dyDescent="0.25">
      <c r="B176" t="s">
        <v>154</v>
      </c>
      <c r="C176">
        <v>285</v>
      </c>
      <c r="D176">
        <v>100</v>
      </c>
      <c r="E176">
        <v>100</v>
      </c>
    </row>
    <row r="186" spans="1:6" x14ac:dyDescent="0.25">
      <c r="A186" t="s">
        <v>332</v>
      </c>
    </row>
    <row r="187" spans="1:6" x14ac:dyDescent="0.25">
      <c r="C187" t="s">
        <v>227</v>
      </c>
      <c r="D187" t="s">
        <v>228</v>
      </c>
      <c r="E187" t="s">
        <v>229</v>
      </c>
      <c r="F187" t="s">
        <v>230</v>
      </c>
    </row>
    <row r="188" spans="1:6" x14ac:dyDescent="0.25">
      <c r="A188" t="s">
        <v>231</v>
      </c>
      <c r="C188">
        <v>264</v>
      </c>
      <c r="D188">
        <v>92.6</v>
      </c>
      <c r="E188">
        <v>92.6</v>
      </c>
      <c r="F188">
        <v>92.6</v>
      </c>
    </row>
    <row r="189" spans="1:6" x14ac:dyDescent="0.25">
      <c r="B189" t="s">
        <v>423</v>
      </c>
      <c r="C189">
        <v>1</v>
      </c>
      <c r="D189">
        <v>0.4</v>
      </c>
      <c r="E189">
        <v>0.4</v>
      </c>
      <c r="F189">
        <v>93</v>
      </c>
    </row>
    <row r="190" spans="1:6" x14ac:dyDescent="0.25">
      <c r="B190" t="s">
        <v>424</v>
      </c>
      <c r="C190">
        <v>1</v>
      </c>
      <c r="D190">
        <v>0.4</v>
      </c>
      <c r="E190">
        <v>0.4</v>
      </c>
      <c r="F190">
        <v>93.3</v>
      </c>
    </row>
    <row r="191" spans="1:6" x14ac:dyDescent="0.25">
      <c r="B191" t="s">
        <v>425</v>
      </c>
      <c r="C191">
        <v>1</v>
      </c>
      <c r="D191">
        <v>0.4</v>
      </c>
      <c r="E191">
        <v>0.4</v>
      </c>
      <c r="F191">
        <v>93.7</v>
      </c>
    </row>
    <row r="192" spans="1:6" x14ac:dyDescent="0.25">
      <c r="B192" t="s">
        <v>426</v>
      </c>
      <c r="C192">
        <v>1</v>
      </c>
      <c r="D192">
        <v>0.4</v>
      </c>
      <c r="E192">
        <v>0.4</v>
      </c>
      <c r="F192">
        <v>94</v>
      </c>
    </row>
    <row r="193" spans="2:6" x14ac:dyDescent="0.25">
      <c r="B193" t="s">
        <v>427</v>
      </c>
      <c r="C193">
        <v>1</v>
      </c>
      <c r="D193">
        <v>0.4</v>
      </c>
      <c r="E193">
        <v>0.4</v>
      </c>
      <c r="F193">
        <v>94.4</v>
      </c>
    </row>
    <row r="194" spans="2:6" x14ac:dyDescent="0.25">
      <c r="B194" t="s">
        <v>428</v>
      </c>
      <c r="C194">
        <v>1</v>
      </c>
      <c r="D194">
        <v>0.4</v>
      </c>
      <c r="E194">
        <v>0.4</v>
      </c>
      <c r="F194">
        <v>94.7</v>
      </c>
    </row>
    <row r="195" spans="2:6" x14ac:dyDescent="0.25">
      <c r="B195" t="s">
        <v>356</v>
      </c>
      <c r="C195">
        <v>1</v>
      </c>
      <c r="D195">
        <v>0.4</v>
      </c>
      <c r="E195">
        <v>0.4</v>
      </c>
      <c r="F195">
        <v>95.1</v>
      </c>
    </row>
    <row r="196" spans="2:6" x14ac:dyDescent="0.25">
      <c r="B196" t="s">
        <v>429</v>
      </c>
      <c r="C196">
        <v>1</v>
      </c>
      <c r="D196">
        <v>0.4</v>
      </c>
      <c r="E196">
        <v>0.4</v>
      </c>
      <c r="F196">
        <v>95.4</v>
      </c>
    </row>
    <row r="197" spans="2:6" x14ac:dyDescent="0.25">
      <c r="B197" t="s">
        <v>430</v>
      </c>
      <c r="C197">
        <v>1</v>
      </c>
      <c r="D197">
        <v>0.4</v>
      </c>
      <c r="E197">
        <v>0.4</v>
      </c>
      <c r="F197">
        <v>95.8</v>
      </c>
    </row>
    <row r="198" spans="2:6" x14ac:dyDescent="0.25">
      <c r="B198" t="s">
        <v>431</v>
      </c>
      <c r="C198">
        <v>1</v>
      </c>
      <c r="D198">
        <v>0.4</v>
      </c>
      <c r="E198">
        <v>0.4</v>
      </c>
      <c r="F198">
        <v>96.1</v>
      </c>
    </row>
    <row r="199" spans="2:6" x14ac:dyDescent="0.25">
      <c r="B199" t="s">
        <v>432</v>
      </c>
      <c r="C199">
        <v>1</v>
      </c>
      <c r="D199">
        <v>0.4</v>
      </c>
      <c r="E199">
        <v>0.4</v>
      </c>
      <c r="F199">
        <v>96.5</v>
      </c>
    </row>
    <row r="200" spans="2:6" x14ac:dyDescent="0.25">
      <c r="B200" t="s">
        <v>433</v>
      </c>
      <c r="C200">
        <v>1</v>
      </c>
      <c r="D200">
        <v>0.4</v>
      </c>
      <c r="E200">
        <v>0.4</v>
      </c>
      <c r="F200">
        <v>96.8</v>
      </c>
    </row>
    <row r="201" spans="2:6" x14ac:dyDescent="0.25">
      <c r="B201" t="s">
        <v>434</v>
      </c>
      <c r="C201">
        <v>1</v>
      </c>
      <c r="D201">
        <v>0.4</v>
      </c>
      <c r="E201">
        <v>0.4</v>
      </c>
      <c r="F201">
        <v>97.2</v>
      </c>
    </row>
    <row r="202" spans="2:6" x14ac:dyDescent="0.25">
      <c r="B202" t="s">
        <v>435</v>
      </c>
      <c r="C202">
        <v>1</v>
      </c>
      <c r="D202">
        <v>0.4</v>
      </c>
      <c r="E202">
        <v>0.4</v>
      </c>
      <c r="F202">
        <v>97.5</v>
      </c>
    </row>
    <row r="203" spans="2:6" x14ac:dyDescent="0.25">
      <c r="B203" t="s">
        <v>436</v>
      </c>
      <c r="C203">
        <v>1</v>
      </c>
      <c r="D203">
        <v>0.4</v>
      </c>
      <c r="E203">
        <v>0.4</v>
      </c>
      <c r="F203">
        <v>97.9</v>
      </c>
    </row>
    <row r="204" spans="2:6" x14ac:dyDescent="0.25">
      <c r="B204" t="s">
        <v>437</v>
      </c>
      <c r="C204">
        <v>1</v>
      </c>
      <c r="D204">
        <v>0.4</v>
      </c>
      <c r="E204">
        <v>0.4</v>
      </c>
      <c r="F204">
        <v>98.2</v>
      </c>
    </row>
    <row r="205" spans="2:6" x14ac:dyDescent="0.25">
      <c r="B205" t="s">
        <v>438</v>
      </c>
      <c r="C205">
        <v>1</v>
      </c>
      <c r="D205">
        <v>0.4</v>
      </c>
      <c r="E205">
        <v>0.4</v>
      </c>
      <c r="F205">
        <v>98.6</v>
      </c>
    </row>
    <row r="206" spans="2:6" x14ac:dyDescent="0.25">
      <c r="B206" t="s">
        <v>439</v>
      </c>
      <c r="C206">
        <v>1</v>
      </c>
      <c r="D206">
        <v>0.4</v>
      </c>
      <c r="E206">
        <v>0.4</v>
      </c>
      <c r="F206">
        <v>98.9</v>
      </c>
    </row>
    <row r="207" spans="2:6" x14ac:dyDescent="0.25">
      <c r="B207" t="s">
        <v>440</v>
      </c>
      <c r="C207">
        <v>1</v>
      </c>
      <c r="D207">
        <v>0.4</v>
      </c>
      <c r="E207">
        <v>0.4</v>
      </c>
      <c r="F207">
        <v>99.3</v>
      </c>
    </row>
    <row r="208" spans="2:6" x14ac:dyDescent="0.25">
      <c r="B208" t="s">
        <v>441</v>
      </c>
      <c r="C208">
        <v>1</v>
      </c>
      <c r="D208">
        <v>0.4</v>
      </c>
      <c r="E208">
        <v>0.4</v>
      </c>
      <c r="F208">
        <v>99.6</v>
      </c>
    </row>
    <row r="209" spans="1:16" x14ac:dyDescent="0.25">
      <c r="B209" t="s">
        <v>442</v>
      </c>
      <c r="C209">
        <v>1</v>
      </c>
      <c r="D209">
        <v>0.4</v>
      </c>
      <c r="E209">
        <v>0.4</v>
      </c>
      <c r="F209">
        <v>100</v>
      </c>
    </row>
    <row r="210" spans="1:16" x14ac:dyDescent="0.25">
      <c r="B210" t="s">
        <v>154</v>
      </c>
      <c r="C210">
        <v>285</v>
      </c>
      <c r="D210">
        <v>100</v>
      </c>
      <c r="E210">
        <v>100</v>
      </c>
    </row>
    <row r="223" spans="1:16" x14ac:dyDescent="0.25">
      <c r="A223" t="s">
        <v>333</v>
      </c>
      <c r="K223" t="s">
        <v>334</v>
      </c>
    </row>
    <row r="224" spans="1:16" x14ac:dyDescent="0.25">
      <c r="C224" t="s">
        <v>227</v>
      </c>
      <c r="D224" t="s">
        <v>228</v>
      </c>
      <c r="E224" t="s">
        <v>229</v>
      </c>
      <c r="F224" t="s">
        <v>230</v>
      </c>
      <c r="M224" t="s">
        <v>227</v>
      </c>
      <c r="N224" t="s">
        <v>228</v>
      </c>
      <c r="O224" t="s">
        <v>229</v>
      </c>
      <c r="P224" t="s">
        <v>230</v>
      </c>
    </row>
    <row r="225" spans="1:16" x14ac:dyDescent="0.25">
      <c r="A225" t="s">
        <v>231</v>
      </c>
      <c r="C225">
        <v>269</v>
      </c>
      <c r="D225">
        <v>94.4</v>
      </c>
      <c r="E225">
        <v>94.4</v>
      </c>
      <c r="F225">
        <v>94.4</v>
      </c>
      <c r="K225" t="s">
        <v>231</v>
      </c>
      <c r="M225">
        <v>273</v>
      </c>
      <c r="N225">
        <v>95.8</v>
      </c>
      <c r="O225">
        <v>95.8</v>
      </c>
      <c r="P225">
        <v>95.8</v>
      </c>
    </row>
    <row r="226" spans="1:16" x14ac:dyDescent="0.25">
      <c r="B226" t="s">
        <v>443</v>
      </c>
      <c r="C226">
        <v>1</v>
      </c>
      <c r="D226">
        <v>0.4</v>
      </c>
      <c r="E226">
        <v>0.4</v>
      </c>
      <c r="F226">
        <v>94.7</v>
      </c>
      <c r="L226" t="s">
        <v>459</v>
      </c>
      <c r="M226">
        <v>1</v>
      </c>
      <c r="N226">
        <v>0.4</v>
      </c>
      <c r="O226">
        <v>0.4</v>
      </c>
      <c r="P226">
        <v>96.1</v>
      </c>
    </row>
    <row r="227" spans="1:16" x14ac:dyDescent="0.25">
      <c r="B227" t="s">
        <v>444</v>
      </c>
      <c r="C227">
        <v>1</v>
      </c>
      <c r="D227">
        <v>0.4</v>
      </c>
      <c r="E227">
        <v>0.4</v>
      </c>
      <c r="F227">
        <v>95.1</v>
      </c>
      <c r="L227" t="s">
        <v>460</v>
      </c>
      <c r="M227">
        <v>1</v>
      </c>
      <c r="N227">
        <v>0.4</v>
      </c>
      <c r="O227">
        <v>0.4</v>
      </c>
      <c r="P227">
        <v>96.5</v>
      </c>
    </row>
    <row r="228" spans="1:16" x14ac:dyDescent="0.25">
      <c r="B228" t="s">
        <v>445</v>
      </c>
      <c r="C228">
        <v>1</v>
      </c>
      <c r="D228">
        <v>0.4</v>
      </c>
      <c r="E228">
        <v>0.4</v>
      </c>
      <c r="F228">
        <v>95.4</v>
      </c>
      <c r="L228" t="s">
        <v>461</v>
      </c>
      <c r="M228">
        <v>1</v>
      </c>
      <c r="N228">
        <v>0.4</v>
      </c>
      <c r="O228">
        <v>0.4</v>
      </c>
      <c r="P228">
        <v>96.8</v>
      </c>
    </row>
    <row r="229" spans="1:16" x14ac:dyDescent="0.25">
      <c r="B229" t="s">
        <v>446</v>
      </c>
      <c r="C229">
        <v>1</v>
      </c>
      <c r="D229">
        <v>0.4</v>
      </c>
      <c r="E229">
        <v>0.4</v>
      </c>
      <c r="F229">
        <v>95.8</v>
      </c>
      <c r="L229" t="s">
        <v>356</v>
      </c>
      <c r="M229">
        <v>1</v>
      </c>
      <c r="N229">
        <v>0.4</v>
      </c>
      <c r="O229">
        <v>0.4</v>
      </c>
      <c r="P229">
        <v>97.2</v>
      </c>
    </row>
    <row r="230" spans="1:16" x14ac:dyDescent="0.25">
      <c r="B230" t="s">
        <v>447</v>
      </c>
      <c r="C230">
        <v>1</v>
      </c>
      <c r="D230">
        <v>0.4</v>
      </c>
      <c r="E230">
        <v>0.4</v>
      </c>
      <c r="F230">
        <v>96.1</v>
      </c>
      <c r="L230" t="s">
        <v>462</v>
      </c>
      <c r="M230">
        <v>1</v>
      </c>
      <c r="N230">
        <v>0.4</v>
      </c>
      <c r="O230">
        <v>0.4</v>
      </c>
      <c r="P230">
        <v>97.5</v>
      </c>
    </row>
    <row r="231" spans="1:16" x14ac:dyDescent="0.25">
      <c r="B231" t="s">
        <v>448</v>
      </c>
      <c r="C231">
        <v>1</v>
      </c>
      <c r="D231">
        <v>0.4</v>
      </c>
      <c r="E231">
        <v>0.4</v>
      </c>
      <c r="F231">
        <v>96.5</v>
      </c>
      <c r="L231" t="s">
        <v>463</v>
      </c>
      <c r="M231">
        <v>1</v>
      </c>
      <c r="N231">
        <v>0.4</v>
      </c>
      <c r="O231">
        <v>0.4</v>
      </c>
      <c r="P231">
        <v>97.9</v>
      </c>
    </row>
    <row r="232" spans="1:16" x14ac:dyDescent="0.25">
      <c r="B232" t="s">
        <v>449</v>
      </c>
      <c r="C232">
        <v>1</v>
      </c>
      <c r="D232">
        <v>0.4</v>
      </c>
      <c r="E232">
        <v>0.4</v>
      </c>
      <c r="F232">
        <v>96.8</v>
      </c>
      <c r="L232" t="s">
        <v>464</v>
      </c>
      <c r="M232">
        <v>1</v>
      </c>
      <c r="N232">
        <v>0.4</v>
      </c>
      <c r="O232">
        <v>0.4</v>
      </c>
      <c r="P232">
        <v>98.2</v>
      </c>
    </row>
    <row r="233" spans="1:16" x14ac:dyDescent="0.25">
      <c r="B233" t="s">
        <v>450</v>
      </c>
      <c r="C233">
        <v>1</v>
      </c>
      <c r="D233">
        <v>0.4</v>
      </c>
      <c r="E233">
        <v>0.4</v>
      </c>
      <c r="F233">
        <v>97.2</v>
      </c>
      <c r="L233" t="s">
        <v>465</v>
      </c>
      <c r="M233">
        <v>1</v>
      </c>
      <c r="N233">
        <v>0.4</v>
      </c>
      <c r="O233">
        <v>0.4</v>
      </c>
      <c r="P233">
        <v>98.6</v>
      </c>
    </row>
    <row r="234" spans="1:16" x14ac:dyDescent="0.25">
      <c r="B234" t="s">
        <v>451</v>
      </c>
      <c r="C234">
        <v>1</v>
      </c>
      <c r="D234">
        <v>0.4</v>
      </c>
      <c r="E234">
        <v>0.4</v>
      </c>
      <c r="F234">
        <v>97.5</v>
      </c>
      <c r="L234" t="s">
        <v>466</v>
      </c>
      <c r="M234">
        <v>1</v>
      </c>
      <c r="N234">
        <v>0.4</v>
      </c>
      <c r="O234">
        <v>0.4</v>
      </c>
      <c r="P234">
        <v>98.9</v>
      </c>
    </row>
    <row r="235" spans="1:16" x14ac:dyDescent="0.25">
      <c r="B235" t="s">
        <v>452</v>
      </c>
      <c r="C235">
        <v>1</v>
      </c>
      <c r="D235">
        <v>0.4</v>
      </c>
      <c r="E235">
        <v>0.4</v>
      </c>
      <c r="F235">
        <v>97.9</v>
      </c>
      <c r="L235" t="s">
        <v>467</v>
      </c>
      <c r="M235">
        <v>1</v>
      </c>
      <c r="N235">
        <v>0.4</v>
      </c>
      <c r="O235">
        <v>0.4</v>
      </c>
      <c r="P235">
        <v>99.3</v>
      </c>
    </row>
    <row r="236" spans="1:16" x14ac:dyDescent="0.25">
      <c r="B236" t="s">
        <v>453</v>
      </c>
      <c r="C236">
        <v>1</v>
      </c>
      <c r="D236">
        <v>0.4</v>
      </c>
      <c r="E236">
        <v>0.4</v>
      </c>
      <c r="F236">
        <v>98.2</v>
      </c>
      <c r="L236" t="s">
        <v>468</v>
      </c>
      <c r="M236">
        <v>1</v>
      </c>
      <c r="N236">
        <v>0.4</v>
      </c>
      <c r="O236">
        <v>0.4</v>
      </c>
      <c r="P236">
        <v>99.6</v>
      </c>
    </row>
    <row r="237" spans="1:16" x14ac:dyDescent="0.25">
      <c r="B237" t="s">
        <v>454</v>
      </c>
      <c r="C237">
        <v>1</v>
      </c>
      <c r="D237">
        <v>0.4</v>
      </c>
      <c r="E237">
        <v>0.4</v>
      </c>
      <c r="F237">
        <v>98.6</v>
      </c>
      <c r="L237" t="s">
        <v>469</v>
      </c>
      <c r="M237">
        <v>1</v>
      </c>
      <c r="N237">
        <v>0.4</v>
      </c>
      <c r="O237">
        <v>0.4</v>
      </c>
      <c r="P237">
        <v>100</v>
      </c>
    </row>
    <row r="238" spans="1:16" x14ac:dyDescent="0.25">
      <c r="B238" t="s">
        <v>455</v>
      </c>
      <c r="C238">
        <v>1</v>
      </c>
      <c r="D238">
        <v>0.4</v>
      </c>
      <c r="E238">
        <v>0.4</v>
      </c>
      <c r="F238">
        <v>98.9</v>
      </c>
      <c r="L238" t="s">
        <v>154</v>
      </c>
      <c r="M238">
        <v>285</v>
      </c>
      <c r="N238">
        <v>100</v>
      </c>
      <c r="O238">
        <v>100</v>
      </c>
    </row>
    <row r="239" spans="1:16" x14ac:dyDescent="0.25">
      <c r="B239" t="s">
        <v>456</v>
      </c>
      <c r="C239">
        <v>1</v>
      </c>
      <c r="D239">
        <v>0.4</v>
      </c>
      <c r="E239">
        <v>0.4</v>
      </c>
      <c r="F239">
        <v>99.3</v>
      </c>
    </row>
    <row r="240" spans="1:16" x14ac:dyDescent="0.25">
      <c r="B240" t="s">
        <v>457</v>
      </c>
      <c r="C240">
        <v>1</v>
      </c>
      <c r="D240">
        <v>0.4</v>
      </c>
      <c r="E240">
        <v>0.4</v>
      </c>
      <c r="F240">
        <v>99.6</v>
      </c>
    </row>
    <row r="241" spans="1:6" x14ac:dyDescent="0.25">
      <c r="B241" t="s">
        <v>458</v>
      </c>
      <c r="C241">
        <v>1</v>
      </c>
      <c r="D241">
        <v>0.4</v>
      </c>
      <c r="E241">
        <v>0.4</v>
      </c>
      <c r="F241">
        <v>100</v>
      </c>
    </row>
    <row r="242" spans="1:6" x14ac:dyDescent="0.25">
      <c r="B242" t="s">
        <v>154</v>
      </c>
      <c r="C242">
        <v>285</v>
      </c>
      <c r="D242">
        <v>100</v>
      </c>
      <c r="E242">
        <v>100</v>
      </c>
    </row>
    <row r="253" spans="1:6" x14ac:dyDescent="0.25">
      <c r="A253" t="s">
        <v>335</v>
      </c>
    </row>
    <row r="254" spans="1:6" x14ac:dyDescent="0.25">
      <c r="C254" t="s">
        <v>227</v>
      </c>
      <c r="D254" t="s">
        <v>228</v>
      </c>
      <c r="E254" t="s">
        <v>229</v>
      </c>
      <c r="F254" t="s">
        <v>230</v>
      </c>
    </row>
    <row r="255" spans="1:6" x14ac:dyDescent="0.25">
      <c r="A255" t="s">
        <v>231</v>
      </c>
      <c r="C255">
        <v>270</v>
      </c>
      <c r="D255">
        <v>94.7</v>
      </c>
      <c r="E255">
        <v>94.7</v>
      </c>
      <c r="F255">
        <v>94.7</v>
      </c>
    </row>
    <row r="256" spans="1:6" x14ac:dyDescent="0.25">
      <c r="B256" t="s">
        <v>470</v>
      </c>
      <c r="C256">
        <v>1</v>
      </c>
      <c r="D256">
        <v>0.4</v>
      </c>
      <c r="E256">
        <v>0.4</v>
      </c>
      <c r="F256">
        <v>95.1</v>
      </c>
    </row>
    <row r="257" spans="2:6" x14ac:dyDescent="0.25">
      <c r="B257" t="s">
        <v>471</v>
      </c>
      <c r="C257">
        <v>1</v>
      </c>
      <c r="D257">
        <v>0.4</v>
      </c>
      <c r="E257">
        <v>0.4</v>
      </c>
      <c r="F257">
        <v>95.4</v>
      </c>
    </row>
    <row r="258" spans="2:6" x14ac:dyDescent="0.25">
      <c r="B258" t="s">
        <v>472</v>
      </c>
      <c r="C258">
        <v>1</v>
      </c>
      <c r="D258">
        <v>0.4</v>
      </c>
      <c r="E258">
        <v>0.4</v>
      </c>
      <c r="F258">
        <v>95.8</v>
      </c>
    </row>
    <row r="259" spans="2:6" x14ac:dyDescent="0.25">
      <c r="B259" t="s">
        <v>473</v>
      </c>
      <c r="C259">
        <v>1</v>
      </c>
      <c r="D259">
        <v>0.4</v>
      </c>
      <c r="E259">
        <v>0.4</v>
      </c>
      <c r="F259">
        <v>96.1</v>
      </c>
    </row>
    <row r="260" spans="2:6" x14ac:dyDescent="0.25">
      <c r="B260" t="s">
        <v>474</v>
      </c>
      <c r="C260">
        <v>1</v>
      </c>
      <c r="D260">
        <v>0.4</v>
      </c>
      <c r="E260">
        <v>0.4</v>
      </c>
      <c r="F260">
        <v>96.5</v>
      </c>
    </row>
    <row r="261" spans="2:6" x14ac:dyDescent="0.25">
      <c r="B261" t="s">
        <v>475</v>
      </c>
      <c r="C261">
        <v>1</v>
      </c>
      <c r="D261">
        <v>0.4</v>
      </c>
      <c r="E261">
        <v>0.4</v>
      </c>
      <c r="F261">
        <v>96.8</v>
      </c>
    </row>
    <row r="262" spans="2:6" x14ac:dyDescent="0.25">
      <c r="B262" t="s">
        <v>476</v>
      </c>
      <c r="C262">
        <v>1</v>
      </c>
      <c r="D262">
        <v>0.4</v>
      </c>
      <c r="E262">
        <v>0.4</v>
      </c>
      <c r="F262">
        <v>97.2</v>
      </c>
    </row>
    <row r="263" spans="2:6" x14ac:dyDescent="0.25">
      <c r="B263" t="s">
        <v>477</v>
      </c>
      <c r="C263">
        <v>1</v>
      </c>
      <c r="D263">
        <v>0.4</v>
      </c>
      <c r="E263">
        <v>0.4</v>
      </c>
      <c r="F263">
        <v>97.5</v>
      </c>
    </row>
    <row r="264" spans="2:6" x14ac:dyDescent="0.25">
      <c r="B264" t="s">
        <v>478</v>
      </c>
      <c r="C264">
        <v>1</v>
      </c>
      <c r="D264">
        <v>0.4</v>
      </c>
      <c r="E264">
        <v>0.4</v>
      </c>
      <c r="F264">
        <v>97.9</v>
      </c>
    </row>
    <row r="265" spans="2:6" x14ac:dyDescent="0.25">
      <c r="B265" t="s">
        <v>479</v>
      </c>
      <c r="C265">
        <v>1</v>
      </c>
      <c r="D265">
        <v>0.4</v>
      </c>
      <c r="E265">
        <v>0.4</v>
      </c>
      <c r="F265">
        <v>98.2</v>
      </c>
    </row>
    <row r="266" spans="2:6" x14ac:dyDescent="0.25">
      <c r="B266" t="s">
        <v>480</v>
      </c>
      <c r="C266">
        <v>1</v>
      </c>
      <c r="D266">
        <v>0.4</v>
      </c>
      <c r="E266">
        <v>0.4</v>
      </c>
      <c r="F266">
        <v>98.6</v>
      </c>
    </row>
    <row r="267" spans="2:6" x14ac:dyDescent="0.25">
      <c r="B267" t="s">
        <v>481</v>
      </c>
      <c r="C267">
        <v>1</v>
      </c>
      <c r="D267">
        <v>0.4</v>
      </c>
      <c r="E267">
        <v>0.4</v>
      </c>
      <c r="F267">
        <v>98.9</v>
      </c>
    </row>
    <row r="268" spans="2:6" x14ac:dyDescent="0.25">
      <c r="B268" t="s">
        <v>482</v>
      </c>
      <c r="C268">
        <v>1</v>
      </c>
      <c r="D268">
        <v>0.4</v>
      </c>
      <c r="E268">
        <v>0.4</v>
      </c>
      <c r="F268">
        <v>99.3</v>
      </c>
    </row>
    <row r="269" spans="2:6" x14ac:dyDescent="0.25">
      <c r="B269" t="s">
        <v>483</v>
      </c>
      <c r="C269">
        <v>1</v>
      </c>
      <c r="D269">
        <v>0.4</v>
      </c>
      <c r="E269">
        <v>0.4</v>
      </c>
      <c r="F269">
        <v>99.6</v>
      </c>
    </row>
    <row r="270" spans="2:6" x14ac:dyDescent="0.25">
      <c r="B270" t="s">
        <v>484</v>
      </c>
      <c r="C270">
        <v>1</v>
      </c>
      <c r="D270">
        <v>0.4</v>
      </c>
      <c r="E270">
        <v>0.4</v>
      </c>
      <c r="F270">
        <v>100</v>
      </c>
    </row>
    <row r="271" spans="2:6" x14ac:dyDescent="0.25">
      <c r="B271" t="s">
        <v>154</v>
      </c>
      <c r="C271">
        <v>285</v>
      </c>
      <c r="D271">
        <v>100</v>
      </c>
      <c r="E271">
        <v>100</v>
      </c>
    </row>
    <row r="288" spans="1:1" x14ac:dyDescent="0.25">
      <c r="A288" t="s">
        <v>336</v>
      </c>
    </row>
    <row r="289" spans="1:6" x14ac:dyDescent="0.25">
      <c r="C289" t="s">
        <v>227</v>
      </c>
      <c r="D289" t="s">
        <v>228</v>
      </c>
      <c r="E289" t="s">
        <v>229</v>
      </c>
      <c r="F289" t="s">
        <v>230</v>
      </c>
    </row>
    <row r="290" spans="1:6" x14ac:dyDescent="0.25">
      <c r="A290" t="s">
        <v>231</v>
      </c>
      <c r="C290">
        <v>270</v>
      </c>
      <c r="D290">
        <v>94.7</v>
      </c>
      <c r="E290">
        <v>94.7</v>
      </c>
      <c r="F290">
        <v>94.7</v>
      </c>
    </row>
    <row r="291" spans="1:6" x14ac:dyDescent="0.25">
      <c r="B291" t="s">
        <v>485</v>
      </c>
      <c r="C291">
        <v>1</v>
      </c>
      <c r="D291">
        <v>0.4</v>
      </c>
      <c r="E291">
        <v>0.4</v>
      </c>
      <c r="F291">
        <v>95.1</v>
      </c>
    </row>
    <row r="292" spans="1:6" x14ac:dyDescent="0.25">
      <c r="B292" t="s">
        <v>486</v>
      </c>
      <c r="C292">
        <v>1</v>
      </c>
      <c r="D292">
        <v>0.4</v>
      </c>
      <c r="E292">
        <v>0.4</v>
      </c>
      <c r="F292">
        <v>95.4</v>
      </c>
    </row>
    <row r="293" spans="1:6" x14ac:dyDescent="0.25">
      <c r="B293" t="s">
        <v>487</v>
      </c>
      <c r="C293">
        <v>1</v>
      </c>
      <c r="D293">
        <v>0.4</v>
      </c>
      <c r="E293">
        <v>0.4</v>
      </c>
      <c r="F293">
        <v>95.8</v>
      </c>
    </row>
    <row r="294" spans="1:6" x14ac:dyDescent="0.25">
      <c r="B294" t="s">
        <v>488</v>
      </c>
      <c r="C294">
        <v>1</v>
      </c>
      <c r="D294">
        <v>0.4</v>
      </c>
      <c r="E294">
        <v>0.4</v>
      </c>
      <c r="F294">
        <v>96.1</v>
      </c>
    </row>
    <row r="295" spans="1:6" x14ac:dyDescent="0.25">
      <c r="B295" t="s">
        <v>489</v>
      </c>
      <c r="C295">
        <v>1</v>
      </c>
      <c r="D295">
        <v>0.4</v>
      </c>
      <c r="E295">
        <v>0.4</v>
      </c>
      <c r="F295">
        <v>96.5</v>
      </c>
    </row>
    <row r="296" spans="1:6" x14ac:dyDescent="0.25">
      <c r="B296" t="s">
        <v>490</v>
      </c>
      <c r="C296">
        <v>1</v>
      </c>
      <c r="D296">
        <v>0.4</v>
      </c>
      <c r="E296">
        <v>0.4</v>
      </c>
      <c r="F296">
        <v>96.8</v>
      </c>
    </row>
    <row r="297" spans="1:6" x14ac:dyDescent="0.25">
      <c r="B297" t="s">
        <v>491</v>
      </c>
      <c r="C297">
        <v>1</v>
      </c>
      <c r="D297">
        <v>0.4</v>
      </c>
      <c r="E297">
        <v>0.4</v>
      </c>
      <c r="F297">
        <v>97.2</v>
      </c>
    </row>
    <row r="298" spans="1:6" x14ac:dyDescent="0.25">
      <c r="B298" t="s">
        <v>492</v>
      </c>
      <c r="C298">
        <v>1</v>
      </c>
      <c r="D298">
        <v>0.4</v>
      </c>
      <c r="E298">
        <v>0.4</v>
      </c>
      <c r="F298">
        <v>97.5</v>
      </c>
    </row>
    <row r="299" spans="1:6" x14ac:dyDescent="0.25">
      <c r="B299" t="s">
        <v>493</v>
      </c>
      <c r="C299">
        <v>1</v>
      </c>
      <c r="D299">
        <v>0.4</v>
      </c>
      <c r="E299">
        <v>0.4</v>
      </c>
      <c r="F299">
        <v>97.9</v>
      </c>
    </row>
    <row r="300" spans="1:6" x14ac:dyDescent="0.25">
      <c r="B300" t="s">
        <v>494</v>
      </c>
      <c r="C300">
        <v>1</v>
      </c>
      <c r="D300">
        <v>0.4</v>
      </c>
      <c r="E300">
        <v>0.4</v>
      </c>
      <c r="F300">
        <v>98.2</v>
      </c>
    </row>
    <row r="301" spans="1:6" x14ac:dyDescent="0.25">
      <c r="B301" t="s">
        <v>495</v>
      </c>
      <c r="C301">
        <v>1</v>
      </c>
      <c r="D301">
        <v>0.4</v>
      </c>
      <c r="E301">
        <v>0.4</v>
      </c>
      <c r="F301">
        <v>98.6</v>
      </c>
    </row>
    <row r="302" spans="1:6" x14ac:dyDescent="0.25">
      <c r="B302" t="s">
        <v>496</v>
      </c>
      <c r="C302">
        <v>1</v>
      </c>
      <c r="D302">
        <v>0.4</v>
      </c>
      <c r="E302">
        <v>0.4</v>
      </c>
      <c r="F302">
        <v>98.9</v>
      </c>
    </row>
    <row r="303" spans="1:6" x14ac:dyDescent="0.25">
      <c r="B303" t="s">
        <v>497</v>
      </c>
      <c r="C303">
        <v>1</v>
      </c>
      <c r="D303">
        <v>0.4</v>
      </c>
      <c r="E303">
        <v>0.4</v>
      </c>
      <c r="F303">
        <v>99.3</v>
      </c>
    </row>
    <row r="304" spans="1:6" x14ac:dyDescent="0.25">
      <c r="B304" t="s">
        <v>498</v>
      </c>
      <c r="C304">
        <v>1</v>
      </c>
      <c r="D304">
        <v>0.4</v>
      </c>
      <c r="E304">
        <v>0.4</v>
      </c>
      <c r="F304">
        <v>99.6</v>
      </c>
    </row>
    <row r="305" spans="2:6" x14ac:dyDescent="0.25">
      <c r="B305" t="s">
        <v>499</v>
      </c>
      <c r="C305">
        <v>1</v>
      </c>
      <c r="D305">
        <v>0.4</v>
      </c>
      <c r="E305">
        <v>0.4</v>
      </c>
      <c r="F305">
        <v>100</v>
      </c>
    </row>
    <row r="306" spans="2:6" x14ac:dyDescent="0.25">
      <c r="B306" t="s">
        <v>154</v>
      </c>
      <c r="C306">
        <v>285</v>
      </c>
      <c r="D306">
        <v>100</v>
      </c>
      <c r="E306">
        <v>100</v>
      </c>
    </row>
    <row r="323" spans="1:6" x14ac:dyDescent="0.25">
      <c r="A323" t="s">
        <v>337</v>
      </c>
    </row>
    <row r="324" spans="1:6" x14ac:dyDescent="0.25">
      <c r="C324" t="s">
        <v>227</v>
      </c>
      <c r="D324" t="s">
        <v>228</v>
      </c>
      <c r="E324" t="s">
        <v>229</v>
      </c>
      <c r="F324" t="s">
        <v>230</v>
      </c>
    </row>
    <row r="325" spans="1:6" x14ac:dyDescent="0.25">
      <c r="A325" t="s">
        <v>231</v>
      </c>
      <c r="C325">
        <v>275</v>
      </c>
      <c r="D325">
        <v>96.5</v>
      </c>
      <c r="E325">
        <v>96.5</v>
      </c>
      <c r="F325">
        <v>96.5</v>
      </c>
    </row>
    <row r="326" spans="1:6" x14ac:dyDescent="0.25">
      <c r="B326" t="s">
        <v>500</v>
      </c>
      <c r="C326">
        <v>1</v>
      </c>
      <c r="D326">
        <v>0.4</v>
      </c>
      <c r="E326">
        <v>0.4</v>
      </c>
      <c r="F326">
        <v>96.8</v>
      </c>
    </row>
    <row r="327" spans="1:6" x14ac:dyDescent="0.25">
      <c r="B327" t="s">
        <v>501</v>
      </c>
      <c r="C327">
        <v>1</v>
      </c>
      <c r="D327">
        <v>0.4</v>
      </c>
      <c r="E327">
        <v>0.4</v>
      </c>
      <c r="F327">
        <v>97.2</v>
      </c>
    </row>
    <row r="328" spans="1:6" x14ac:dyDescent="0.25">
      <c r="B328" t="s">
        <v>502</v>
      </c>
      <c r="C328">
        <v>1</v>
      </c>
      <c r="D328">
        <v>0.4</v>
      </c>
      <c r="E328">
        <v>0.4</v>
      </c>
      <c r="F328">
        <v>97.5</v>
      </c>
    </row>
    <row r="329" spans="1:6" x14ac:dyDescent="0.25">
      <c r="B329" t="s">
        <v>503</v>
      </c>
      <c r="C329">
        <v>1</v>
      </c>
      <c r="D329">
        <v>0.4</v>
      </c>
      <c r="E329">
        <v>0.4</v>
      </c>
      <c r="F329">
        <v>97.9</v>
      </c>
    </row>
    <row r="330" spans="1:6" x14ac:dyDescent="0.25">
      <c r="B330" t="s">
        <v>504</v>
      </c>
      <c r="C330">
        <v>1</v>
      </c>
      <c r="D330">
        <v>0.4</v>
      </c>
      <c r="E330">
        <v>0.4</v>
      </c>
      <c r="F330">
        <v>98.2</v>
      </c>
    </row>
    <row r="331" spans="1:6" x14ac:dyDescent="0.25">
      <c r="B331" t="s">
        <v>356</v>
      </c>
      <c r="C331">
        <v>1</v>
      </c>
      <c r="D331">
        <v>0.4</v>
      </c>
      <c r="E331">
        <v>0.4</v>
      </c>
      <c r="F331">
        <v>98.6</v>
      </c>
    </row>
    <row r="332" spans="1:6" x14ac:dyDescent="0.25">
      <c r="B332" t="s">
        <v>505</v>
      </c>
      <c r="C332">
        <v>1</v>
      </c>
      <c r="D332">
        <v>0.4</v>
      </c>
      <c r="E332">
        <v>0.4</v>
      </c>
      <c r="F332">
        <v>98.9</v>
      </c>
    </row>
    <row r="333" spans="1:6" x14ac:dyDescent="0.25">
      <c r="B333" t="s">
        <v>465</v>
      </c>
      <c r="C333">
        <v>1</v>
      </c>
      <c r="D333">
        <v>0.4</v>
      </c>
      <c r="E333">
        <v>0.4</v>
      </c>
      <c r="F333">
        <v>99.3</v>
      </c>
    </row>
    <row r="334" spans="1:6" x14ac:dyDescent="0.25">
      <c r="B334" t="s">
        <v>506</v>
      </c>
      <c r="C334">
        <v>1</v>
      </c>
      <c r="D334">
        <v>0.4</v>
      </c>
      <c r="E334">
        <v>0.4</v>
      </c>
      <c r="F334">
        <v>99.6</v>
      </c>
    </row>
    <row r="335" spans="1:6" x14ac:dyDescent="0.25">
      <c r="B335" t="s">
        <v>507</v>
      </c>
      <c r="C335">
        <v>1</v>
      </c>
      <c r="D335">
        <v>0.4</v>
      </c>
      <c r="E335">
        <v>0.4</v>
      </c>
      <c r="F335">
        <v>100</v>
      </c>
    </row>
    <row r="336" spans="1:6" x14ac:dyDescent="0.25">
      <c r="B336" t="s">
        <v>154</v>
      </c>
      <c r="C336">
        <v>285</v>
      </c>
      <c r="D336">
        <v>100</v>
      </c>
      <c r="E336">
        <v>100</v>
      </c>
    </row>
    <row r="349" spans="1:6" x14ac:dyDescent="0.25">
      <c r="A349" t="s">
        <v>338</v>
      </c>
    </row>
    <row r="350" spans="1:6" x14ac:dyDescent="0.25">
      <c r="C350" t="s">
        <v>227</v>
      </c>
      <c r="D350" t="s">
        <v>228</v>
      </c>
      <c r="E350" t="s">
        <v>229</v>
      </c>
      <c r="F350" t="s">
        <v>230</v>
      </c>
    </row>
    <row r="351" spans="1:6" x14ac:dyDescent="0.25">
      <c r="A351" t="s">
        <v>231</v>
      </c>
      <c r="C351">
        <v>275</v>
      </c>
      <c r="D351">
        <v>96.5</v>
      </c>
      <c r="E351">
        <v>96.5</v>
      </c>
      <c r="F351">
        <v>96.5</v>
      </c>
    </row>
    <row r="352" spans="1:6" x14ac:dyDescent="0.25">
      <c r="B352" t="s">
        <v>508</v>
      </c>
      <c r="C352">
        <v>1</v>
      </c>
      <c r="D352">
        <v>0.4</v>
      </c>
      <c r="E352">
        <v>0.4</v>
      </c>
      <c r="F352">
        <v>96.8</v>
      </c>
    </row>
    <row r="353" spans="1:6" x14ac:dyDescent="0.25">
      <c r="B353" t="s">
        <v>509</v>
      </c>
      <c r="C353">
        <v>1</v>
      </c>
      <c r="D353">
        <v>0.4</v>
      </c>
      <c r="E353">
        <v>0.4</v>
      </c>
      <c r="F353">
        <v>97.2</v>
      </c>
    </row>
    <row r="354" spans="1:6" x14ac:dyDescent="0.25">
      <c r="B354" t="s">
        <v>510</v>
      </c>
      <c r="C354">
        <v>1</v>
      </c>
      <c r="D354">
        <v>0.4</v>
      </c>
      <c r="E354">
        <v>0.4</v>
      </c>
      <c r="F354">
        <v>97.5</v>
      </c>
    </row>
    <row r="355" spans="1:6" x14ac:dyDescent="0.25">
      <c r="B355" t="s">
        <v>511</v>
      </c>
      <c r="C355">
        <v>1</v>
      </c>
      <c r="D355">
        <v>0.4</v>
      </c>
      <c r="E355">
        <v>0.4</v>
      </c>
      <c r="F355">
        <v>97.9</v>
      </c>
    </row>
    <row r="356" spans="1:6" x14ac:dyDescent="0.25">
      <c r="B356" t="s">
        <v>356</v>
      </c>
      <c r="C356">
        <v>1</v>
      </c>
      <c r="D356">
        <v>0.4</v>
      </c>
      <c r="E356">
        <v>0.4</v>
      </c>
      <c r="F356">
        <v>98.2</v>
      </c>
    </row>
    <row r="357" spans="1:6" x14ac:dyDescent="0.25">
      <c r="B357" t="s">
        <v>512</v>
      </c>
      <c r="C357">
        <v>1</v>
      </c>
      <c r="D357">
        <v>0.4</v>
      </c>
      <c r="E357">
        <v>0.4</v>
      </c>
      <c r="F357">
        <v>98.6</v>
      </c>
    </row>
    <row r="358" spans="1:6" x14ac:dyDescent="0.25">
      <c r="B358" t="s">
        <v>513</v>
      </c>
      <c r="C358">
        <v>1</v>
      </c>
      <c r="D358">
        <v>0.4</v>
      </c>
      <c r="E358">
        <v>0.4</v>
      </c>
      <c r="F358">
        <v>98.9</v>
      </c>
    </row>
    <row r="359" spans="1:6" x14ac:dyDescent="0.25">
      <c r="B359" t="s">
        <v>514</v>
      </c>
      <c r="C359">
        <v>1</v>
      </c>
      <c r="D359">
        <v>0.4</v>
      </c>
      <c r="E359">
        <v>0.4</v>
      </c>
      <c r="F359">
        <v>99.3</v>
      </c>
    </row>
    <row r="360" spans="1:6" x14ac:dyDescent="0.25">
      <c r="B360" t="s">
        <v>515</v>
      </c>
      <c r="C360">
        <v>1</v>
      </c>
      <c r="D360">
        <v>0.4</v>
      </c>
      <c r="E360">
        <v>0.4</v>
      </c>
      <c r="F360">
        <v>99.6</v>
      </c>
    </row>
    <row r="361" spans="1:6" x14ac:dyDescent="0.25">
      <c r="B361" t="s">
        <v>516</v>
      </c>
      <c r="C361">
        <v>1</v>
      </c>
      <c r="D361">
        <v>0.4</v>
      </c>
      <c r="E361">
        <v>0.4</v>
      </c>
      <c r="F361">
        <v>100</v>
      </c>
    </row>
    <row r="362" spans="1:6" x14ac:dyDescent="0.25">
      <c r="B362" t="s">
        <v>154</v>
      </c>
      <c r="C362">
        <v>285</v>
      </c>
      <c r="D362">
        <v>100</v>
      </c>
      <c r="E362">
        <v>100</v>
      </c>
    </row>
    <row r="365" spans="1:6" x14ac:dyDescent="0.25">
      <c r="A365" t="s">
        <v>339</v>
      </c>
    </row>
    <row r="366" spans="1:6" x14ac:dyDescent="0.25">
      <c r="C366" t="s">
        <v>227</v>
      </c>
      <c r="D366" t="s">
        <v>228</v>
      </c>
      <c r="E366" t="s">
        <v>229</v>
      </c>
      <c r="F366" t="s">
        <v>230</v>
      </c>
    </row>
    <row r="367" spans="1:6" x14ac:dyDescent="0.25">
      <c r="A367" t="s">
        <v>231</v>
      </c>
      <c r="C367">
        <v>283</v>
      </c>
      <c r="D367">
        <v>99.3</v>
      </c>
      <c r="E367">
        <v>99.3</v>
      </c>
      <c r="F367">
        <v>99.3</v>
      </c>
    </row>
    <row r="368" spans="1:6" x14ac:dyDescent="0.25">
      <c r="B368" t="s">
        <v>536</v>
      </c>
      <c r="C368">
        <v>1</v>
      </c>
      <c r="D368">
        <v>0.4</v>
      </c>
      <c r="E368">
        <v>0.4</v>
      </c>
      <c r="F368">
        <v>99.6</v>
      </c>
    </row>
    <row r="369" spans="1:6" x14ac:dyDescent="0.25">
      <c r="B369" t="s">
        <v>537</v>
      </c>
      <c r="C369">
        <v>1</v>
      </c>
      <c r="D369">
        <v>0.4</v>
      </c>
      <c r="E369">
        <v>0.4</v>
      </c>
      <c r="F369">
        <v>100</v>
      </c>
    </row>
    <row r="370" spans="1:6" x14ac:dyDescent="0.25">
      <c r="B370" t="s">
        <v>154</v>
      </c>
      <c r="C370">
        <v>285</v>
      </c>
      <c r="D370">
        <v>100</v>
      </c>
      <c r="E370">
        <v>100</v>
      </c>
    </row>
    <row r="374" spans="1:6" x14ac:dyDescent="0.25">
      <c r="C374" t="s">
        <v>227</v>
      </c>
      <c r="D374" t="s">
        <v>228</v>
      </c>
      <c r="E374" t="s">
        <v>229</v>
      </c>
      <c r="F374" t="s">
        <v>230</v>
      </c>
    </row>
    <row r="375" spans="1:6" x14ac:dyDescent="0.25">
      <c r="A375" t="s">
        <v>231</v>
      </c>
      <c r="C375">
        <v>279</v>
      </c>
      <c r="D375">
        <v>97.9</v>
      </c>
      <c r="E375">
        <v>97.9</v>
      </c>
      <c r="F375">
        <v>97.9</v>
      </c>
    </row>
    <row r="376" spans="1:6" x14ac:dyDescent="0.25">
      <c r="B376" t="s">
        <v>517</v>
      </c>
      <c r="C376">
        <v>1</v>
      </c>
      <c r="D376">
        <v>0.4</v>
      </c>
      <c r="E376">
        <v>0.4</v>
      </c>
      <c r="F376">
        <v>98.2</v>
      </c>
    </row>
    <row r="377" spans="1:6" x14ac:dyDescent="0.25">
      <c r="B377" t="s">
        <v>518</v>
      </c>
      <c r="C377">
        <v>1</v>
      </c>
      <c r="D377">
        <v>0.4</v>
      </c>
      <c r="E377">
        <v>0.4</v>
      </c>
      <c r="F377">
        <v>98.6</v>
      </c>
    </row>
    <row r="378" spans="1:6" x14ac:dyDescent="0.25">
      <c r="B378" t="s">
        <v>519</v>
      </c>
      <c r="C378">
        <v>1</v>
      </c>
      <c r="D378">
        <v>0.4</v>
      </c>
      <c r="E378">
        <v>0.4</v>
      </c>
      <c r="F378">
        <v>98.9</v>
      </c>
    </row>
    <row r="379" spans="1:6" x14ac:dyDescent="0.25">
      <c r="B379" t="s">
        <v>520</v>
      </c>
      <c r="C379">
        <v>1</v>
      </c>
      <c r="D379">
        <v>0.4</v>
      </c>
      <c r="E379">
        <v>0.4</v>
      </c>
      <c r="F379">
        <v>99.3</v>
      </c>
    </row>
    <row r="380" spans="1:6" x14ac:dyDescent="0.25">
      <c r="B380" t="s">
        <v>465</v>
      </c>
      <c r="C380">
        <v>1</v>
      </c>
      <c r="D380">
        <v>0.4</v>
      </c>
      <c r="E380">
        <v>0.4</v>
      </c>
      <c r="F380">
        <v>99.6</v>
      </c>
    </row>
    <row r="381" spans="1:6" x14ac:dyDescent="0.25">
      <c r="B381" t="s">
        <v>521</v>
      </c>
      <c r="C381">
        <v>1</v>
      </c>
      <c r="D381">
        <v>0.4</v>
      </c>
      <c r="E381">
        <v>0.4</v>
      </c>
      <c r="F381">
        <v>100</v>
      </c>
    </row>
    <row r="395" spans="1:6" x14ac:dyDescent="0.25">
      <c r="A395" t="s">
        <v>340</v>
      </c>
    </row>
    <row r="396" spans="1:6" x14ac:dyDescent="0.25">
      <c r="C396" t="s">
        <v>227</v>
      </c>
      <c r="D396" t="s">
        <v>228</v>
      </c>
      <c r="E396" t="s">
        <v>229</v>
      </c>
      <c r="F396" t="s">
        <v>230</v>
      </c>
    </row>
    <row r="397" spans="1:6" x14ac:dyDescent="0.25">
      <c r="A397" t="s">
        <v>231</v>
      </c>
      <c r="C397">
        <v>269</v>
      </c>
      <c r="D397">
        <v>94.4</v>
      </c>
      <c r="E397">
        <v>94.4</v>
      </c>
      <c r="F397">
        <v>94.4</v>
      </c>
    </row>
    <row r="398" spans="1:6" x14ac:dyDescent="0.25">
      <c r="B398">
        <v>4</v>
      </c>
      <c r="C398">
        <v>1</v>
      </c>
      <c r="D398">
        <v>0.4</v>
      </c>
      <c r="E398">
        <v>0.4</v>
      </c>
      <c r="F398">
        <v>94.7</v>
      </c>
    </row>
    <row r="399" spans="1:6" x14ac:dyDescent="0.25">
      <c r="B399" t="s">
        <v>522</v>
      </c>
      <c r="C399">
        <v>1</v>
      </c>
      <c r="D399">
        <v>0.4</v>
      </c>
      <c r="E399">
        <v>0.4</v>
      </c>
      <c r="F399">
        <v>95.1</v>
      </c>
    </row>
    <row r="400" spans="1:6" x14ac:dyDescent="0.25">
      <c r="B400" t="s">
        <v>523</v>
      </c>
      <c r="C400">
        <v>1</v>
      </c>
      <c r="D400">
        <v>0.4</v>
      </c>
      <c r="E400">
        <v>0.4</v>
      </c>
      <c r="F400">
        <v>95.4</v>
      </c>
    </row>
    <row r="401" spans="2:6" x14ac:dyDescent="0.25">
      <c r="B401" t="s">
        <v>524</v>
      </c>
      <c r="C401">
        <v>1</v>
      </c>
      <c r="D401">
        <v>0.4</v>
      </c>
      <c r="E401">
        <v>0.4</v>
      </c>
      <c r="F401">
        <v>95.8</v>
      </c>
    </row>
    <row r="402" spans="2:6" x14ac:dyDescent="0.25">
      <c r="B402" t="s">
        <v>525</v>
      </c>
      <c r="C402">
        <v>1</v>
      </c>
      <c r="D402">
        <v>0.4</v>
      </c>
      <c r="E402">
        <v>0.4</v>
      </c>
      <c r="F402">
        <v>96.1</v>
      </c>
    </row>
    <row r="403" spans="2:6" x14ac:dyDescent="0.25">
      <c r="B403" t="s">
        <v>526</v>
      </c>
      <c r="C403">
        <v>1</v>
      </c>
      <c r="D403">
        <v>0.4</v>
      </c>
      <c r="E403">
        <v>0.4</v>
      </c>
      <c r="F403">
        <v>96.5</v>
      </c>
    </row>
    <row r="404" spans="2:6" x14ac:dyDescent="0.25">
      <c r="B404" t="s">
        <v>527</v>
      </c>
      <c r="C404">
        <v>1</v>
      </c>
      <c r="D404">
        <v>0.4</v>
      </c>
      <c r="E404">
        <v>0.4</v>
      </c>
      <c r="F404">
        <v>96.8</v>
      </c>
    </row>
    <row r="405" spans="2:6" x14ac:dyDescent="0.25">
      <c r="B405" t="s">
        <v>528</v>
      </c>
      <c r="C405">
        <v>1</v>
      </c>
      <c r="D405">
        <v>0.4</v>
      </c>
      <c r="E405">
        <v>0.4</v>
      </c>
      <c r="F405">
        <v>97.2</v>
      </c>
    </row>
    <row r="406" spans="2:6" x14ac:dyDescent="0.25">
      <c r="B406" t="s">
        <v>529</v>
      </c>
      <c r="C406">
        <v>1</v>
      </c>
      <c r="D406">
        <v>0.4</v>
      </c>
      <c r="E406">
        <v>0.4</v>
      </c>
      <c r="F406">
        <v>97.5</v>
      </c>
    </row>
    <row r="407" spans="2:6" x14ac:dyDescent="0.25">
      <c r="B407" t="s">
        <v>530</v>
      </c>
      <c r="C407">
        <v>1</v>
      </c>
      <c r="D407">
        <v>0.4</v>
      </c>
      <c r="E407">
        <v>0.4</v>
      </c>
      <c r="F407">
        <v>97.9</v>
      </c>
    </row>
    <row r="408" spans="2:6" x14ac:dyDescent="0.25">
      <c r="B408" t="s">
        <v>531</v>
      </c>
      <c r="C408">
        <v>1</v>
      </c>
      <c r="D408">
        <v>0.4</v>
      </c>
      <c r="E408">
        <v>0.4</v>
      </c>
      <c r="F408">
        <v>98.2</v>
      </c>
    </row>
    <row r="409" spans="2:6" x14ac:dyDescent="0.25">
      <c r="B409" t="s">
        <v>532</v>
      </c>
      <c r="C409">
        <v>1</v>
      </c>
      <c r="D409">
        <v>0.4</v>
      </c>
      <c r="E409">
        <v>0.4</v>
      </c>
      <c r="F409">
        <v>98.6</v>
      </c>
    </row>
    <row r="410" spans="2:6" x14ac:dyDescent="0.25">
      <c r="B410" t="s">
        <v>465</v>
      </c>
      <c r="C410">
        <v>1</v>
      </c>
      <c r="D410">
        <v>0.4</v>
      </c>
      <c r="E410">
        <v>0.4</v>
      </c>
      <c r="F410">
        <v>98.9</v>
      </c>
    </row>
    <row r="411" spans="2:6" x14ac:dyDescent="0.25">
      <c r="B411" t="s">
        <v>533</v>
      </c>
      <c r="C411">
        <v>1</v>
      </c>
      <c r="D411">
        <v>0.4</v>
      </c>
      <c r="E411">
        <v>0.4</v>
      </c>
      <c r="F411">
        <v>99.3</v>
      </c>
    </row>
    <row r="412" spans="2:6" x14ac:dyDescent="0.25">
      <c r="B412" t="s">
        <v>534</v>
      </c>
      <c r="C412">
        <v>1</v>
      </c>
      <c r="D412">
        <v>0.4</v>
      </c>
      <c r="E412">
        <v>0.4</v>
      </c>
      <c r="F412">
        <v>99.6</v>
      </c>
    </row>
    <row r="413" spans="2:6" x14ac:dyDescent="0.25">
      <c r="B413" t="s">
        <v>535</v>
      </c>
      <c r="C413">
        <v>1</v>
      </c>
      <c r="D413">
        <v>0.4</v>
      </c>
      <c r="E413">
        <v>0.4</v>
      </c>
      <c r="F413">
        <v>100</v>
      </c>
    </row>
    <row r="414" spans="2:6" x14ac:dyDescent="0.25">
      <c r="B414" t="s">
        <v>154</v>
      </c>
      <c r="C414">
        <v>285</v>
      </c>
      <c r="D414">
        <v>100</v>
      </c>
      <c r="E414">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GLOBAL</vt:lpstr>
      <vt:lpstr>Evolutiva GLOBAL </vt:lpstr>
      <vt:lpstr>Fuente de datos</vt:lpstr>
      <vt:lpstr>DATOS 2</vt:lpstr>
      <vt:lpstr>'Evolutiva GLOBAL '!Área_de_impresión</vt:lpstr>
      <vt:lpstr>GLOBAL!Área_de_impresión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dc:creator>
  <cp:lastModifiedBy>UJA</cp:lastModifiedBy>
  <cp:lastPrinted>2019-11-05T13:22:46Z</cp:lastPrinted>
  <dcterms:created xsi:type="dcterms:W3CDTF">2015-09-16T11:49:31Z</dcterms:created>
  <dcterms:modified xsi:type="dcterms:W3CDTF">2024-02-14T12:02:50Z</dcterms:modified>
</cp:coreProperties>
</file>