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ENCUESTAS\Encuestas 2018\CLIMA pdi\"/>
    </mc:Choice>
  </mc:AlternateContent>
  <xr:revisionPtr revIDLastSave="0" documentId="13_ncr:1_{A8969E74-A79C-4578-BD99-6C45F5A6F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MENTACIÓN POBLACIÓN" sheetId="1" r:id="rId1"/>
    <sheet name="INDICE" sheetId="15" r:id="rId2"/>
    <sheet name="I. DESEMPEÑO DEL PUESTO DE TRAB" sheetId="3" r:id="rId3"/>
    <sheet name="II. CONDICIONES DESRROLLO PUEST" sheetId="4" r:id="rId4"/>
    <sheet name="III PARTICIPACION" sheetId="5" r:id="rId5"/>
    <sheet name="IV. FORMACIÓN EVALUACIÓN" sheetId="6" r:id="rId6"/>
    <sheet name="V. RELACIONES INTERNAS DE TRABA" sheetId="7" r:id="rId7"/>
    <sheet name="VI. COMUNICACIÓN DESARRLLO TRAB" sheetId="8" r:id="rId8"/>
    <sheet name="VII. PROMOCIÓN Y DESARROLLO TRA" sheetId="9" r:id="rId9"/>
    <sheet name="VIII.RECOMPENSAS, RECONOCIMIENT" sheetId="10" r:id="rId10"/>
    <sheet name="IX. VALORACIÓN GENERAL." sheetId="12" r:id="rId11"/>
    <sheet name="X. EVALUACIÓN DE LA ACCIÓN LIDE" sheetId="13" r:id="rId12"/>
    <sheet name="XI. OPINIÓN GENERAL INSTITUCION" sheetId="11" r:id="rId13"/>
    <sheet name="XII. OPINIÓN GENERAL ENCUESTA" sheetId="14" r:id="rId14"/>
  </sheets>
  <definedNames>
    <definedName name="_xlnm.Print_Area" localSheetId="2">'I. DESEMPEÑO DEL PUESTO DE TRAB'!$A$1:$AJ$55</definedName>
    <definedName name="_xlnm.Print_Area" localSheetId="3">'II. CONDICIONES DESRROLLO PUEST'!$A$1:$AI$49</definedName>
    <definedName name="_xlnm.Print_Area" localSheetId="4">'III PARTICIPACION'!$A$1:$AH$30</definedName>
    <definedName name="_xlnm.Print_Area" localSheetId="1">INDICE!$A$1:$J$25</definedName>
    <definedName name="_xlnm.Print_Area" localSheetId="5">'IV. FORMACIÓN EVALUACIÓN'!$A$1:$AH$35</definedName>
    <definedName name="_xlnm.Print_Area" localSheetId="10">'IX. VALORACIÓN GENERAL.'!$A$1:$AG$35</definedName>
    <definedName name="_xlnm.Print_Area" localSheetId="0">'SEGMENTACIÓN POBLACIÓN'!$A$1:$AL$119</definedName>
    <definedName name="_xlnm.Print_Area" localSheetId="6">'V. RELACIONES INTERNAS DE TRABA'!$A$1:$AD$32</definedName>
    <definedName name="_xlnm.Print_Area" localSheetId="7">'VI. COMUNICACIÓN DESARRLLO TRAB'!$A$1:$AG$40</definedName>
    <definedName name="_xlnm.Print_Area" localSheetId="8">'VII. PROMOCIÓN Y DESARROLLO TRA'!$A$1:$AI$35</definedName>
    <definedName name="_xlnm.Print_Area" localSheetId="9">'VIII.RECOMPENSAS, RECONOCIMIENT'!$A$1:$AI$33</definedName>
    <definedName name="_xlnm.Print_Area" localSheetId="11">'X. EVALUACIÓN DE LA ACCIÓN LIDE'!$A$1:$AI$59</definedName>
    <definedName name="_xlnm.Print_Area" localSheetId="12">'XI. OPINIÓN GENERAL INSTITUCION'!$A$1:$AI$35</definedName>
    <definedName name="_xlnm.Print_Area" localSheetId="13">'XII. OPINIÓN GENERAL ENCUESTA'!$A$1:$AI$28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4" i="11" l="1"/>
  <c r="R24" i="11"/>
  <c r="S24" i="11"/>
  <c r="T24" i="11"/>
  <c r="U24" i="11"/>
  <c r="V24" i="11"/>
  <c r="W24" i="11"/>
  <c r="Q24" i="11"/>
  <c r="AF24" i="11" s="1"/>
  <c r="AH43" i="13"/>
  <c r="R43" i="13"/>
  <c r="S43" i="13"/>
  <c r="T43" i="13"/>
  <c r="U43" i="13"/>
  <c r="V43" i="13"/>
  <c r="W43" i="13"/>
  <c r="Q43" i="13"/>
  <c r="Q30" i="13"/>
  <c r="AH30" i="13"/>
  <c r="W30" i="13"/>
  <c r="V30" i="13"/>
  <c r="U30" i="13"/>
  <c r="T30" i="13"/>
  <c r="S30" i="13"/>
  <c r="R30" i="13"/>
  <c r="AH20" i="13"/>
  <c r="R20" i="13"/>
  <c r="S20" i="13"/>
  <c r="T20" i="13"/>
  <c r="U20" i="13"/>
  <c r="V20" i="13"/>
  <c r="W20" i="13"/>
  <c r="Q20" i="13"/>
  <c r="AF26" i="12"/>
  <c r="P26" i="12"/>
  <c r="Q26" i="12"/>
  <c r="R26" i="12"/>
  <c r="S26" i="12"/>
  <c r="T26" i="12"/>
  <c r="U26" i="12"/>
  <c r="O26" i="12"/>
  <c r="AH24" i="10"/>
  <c r="R24" i="10"/>
  <c r="S24" i="10"/>
  <c r="T24" i="10"/>
  <c r="U24" i="10"/>
  <c r="V24" i="10"/>
  <c r="W24" i="10"/>
  <c r="Q24" i="10"/>
  <c r="AF24" i="10" s="1"/>
  <c r="Q24" i="9"/>
  <c r="R24" i="9"/>
  <c r="S24" i="9"/>
  <c r="T24" i="9"/>
  <c r="U24" i="9"/>
  <c r="V24" i="9"/>
  <c r="W24" i="9"/>
  <c r="AH24" i="9"/>
  <c r="AF26" i="8"/>
  <c r="O26" i="8"/>
  <c r="AC23" i="7"/>
  <c r="M23" i="7"/>
  <c r="N23" i="7"/>
  <c r="O23" i="7"/>
  <c r="P23" i="7"/>
  <c r="Q23" i="7"/>
  <c r="R23" i="7"/>
  <c r="L23" i="7"/>
  <c r="AG25" i="6"/>
  <c r="Q25" i="6"/>
  <c r="R25" i="6"/>
  <c r="S25" i="6"/>
  <c r="T25" i="6"/>
  <c r="U25" i="6"/>
  <c r="V25" i="6"/>
  <c r="P25" i="6"/>
  <c r="P19" i="5"/>
  <c r="Q36" i="4"/>
  <c r="P26" i="8"/>
  <c r="Q26" i="8"/>
  <c r="R26" i="8"/>
  <c r="S26" i="8"/>
  <c r="T26" i="8"/>
  <c r="U26" i="8"/>
  <c r="AG19" i="5"/>
  <c r="Q19" i="5"/>
  <c r="R19" i="5"/>
  <c r="S19" i="5"/>
  <c r="T19" i="5"/>
  <c r="U19" i="5"/>
  <c r="V19" i="5"/>
  <c r="U36" i="4"/>
  <c r="R36" i="4"/>
  <c r="S36" i="4"/>
  <c r="T36" i="4"/>
  <c r="V36" i="4"/>
  <c r="W36" i="4"/>
  <c r="AH36" i="4"/>
  <c r="AH23" i="4"/>
  <c r="R23" i="4"/>
  <c r="S23" i="4"/>
  <c r="T23" i="4"/>
  <c r="U23" i="4"/>
  <c r="V23" i="4"/>
  <c r="W23" i="4"/>
  <c r="Q23" i="4"/>
  <c r="AI52" i="3"/>
  <c r="R52" i="3"/>
  <c r="S52" i="3"/>
  <c r="T52" i="3"/>
  <c r="U52" i="3"/>
  <c r="V52" i="3"/>
  <c r="W52" i="3"/>
  <c r="X52" i="3"/>
  <c r="AI30" i="3"/>
  <c r="AI42" i="3"/>
  <c r="S42" i="3"/>
  <c r="T42" i="3"/>
  <c r="U42" i="3"/>
  <c r="V42" i="3"/>
  <c r="W42" i="3"/>
  <c r="X42" i="3"/>
  <c r="R42" i="3"/>
  <c r="AA42" i="3" l="1"/>
  <c r="AC42" i="3"/>
  <c r="AD26" i="8"/>
  <c r="AB20" i="13"/>
  <c r="AA30" i="13"/>
  <c r="AD26" i="12"/>
  <c r="AC19" i="5"/>
  <c r="AA24" i="9"/>
  <c r="AF24" i="9"/>
  <c r="AB24" i="10"/>
  <c r="AC52" i="3"/>
  <c r="AE25" i="6"/>
  <c r="AD24" i="9"/>
  <c r="AF43" i="13"/>
  <c r="AC20" i="13"/>
  <c r="Y20" i="13"/>
  <c r="Y43" i="13"/>
  <c r="AD30" i="13"/>
  <c r="AB43" i="13"/>
  <c r="AD20" i="13"/>
  <c r="AF30" i="13"/>
  <c r="AC30" i="13"/>
  <c r="AA43" i="13"/>
  <c r="AF20" i="13"/>
  <c r="Y30" i="13"/>
  <c r="X30" i="13"/>
  <c r="AB30" i="13"/>
  <c r="AC43" i="13"/>
  <c r="AE30" i="13"/>
  <c r="AA26" i="12"/>
  <c r="AC26" i="12"/>
  <c r="AC24" i="10"/>
  <c r="Y24" i="10"/>
  <c r="AA23" i="7"/>
  <c r="AB23" i="4"/>
  <c r="AB42" i="3"/>
  <c r="AG42" i="3"/>
  <c r="AG52" i="3"/>
  <c r="AB26" i="12"/>
  <c r="AE19" i="5"/>
  <c r="AF23" i="4"/>
  <c r="AE23" i="4"/>
  <c r="X36" i="4"/>
  <c r="AE36" i="4"/>
  <c r="X23" i="4"/>
  <c r="Y23" i="4"/>
  <c r="Z23" i="4"/>
  <c r="AD23" i="4"/>
  <c r="AA23" i="4"/>
  <c r="AF36" i="4"/>
  <c r="AC23" i="4"/>
  <c r="Z30" i="13"/>
  <c r="AA20" i="13"/>
  <c r="AE24" i="11"/>
  <c r="AA24" i="11"/>
  <c r="AA24" i="10"/>
  <c r="AE24" i="9"/>
  <c r="AE43" i="13"/>
  <c r="AC24" i="11"/>
  <c r="AD25" i="6"/>
  <c r="AB24" i="9"/>
  <c r="AE24" i="10"/>
  <c r="Y24" i="11"/>
  <c r="AB24" i="11"/>
  <c r="Z24" i="11"/>
  <c r="AD24" i="11"/>
  <c r="X24" i="11"/>
  <c r="Z43" i="13"/>
  <c r="AD43" i="13"/>
  <c r="X43" i="13"/>
  <c r="AE20" i="13"/>
  <c r="Z20" i="13"/>
  <c r="X20" i="13"/>
  <c r="W26" i="12"/>
  <c r="X26" i="12"/>
  <c r="Y26" i="12"/>
  <c r="V26" i="12"/>
  <c r="Z26" i="12"/>
  <c r="Z24" i="10"/>
  <c r="AD24" i="10"/>
  <c r="X24" i="10"/>
  <c r="Y24" i="9"/>
  <c r="AC24" i="9"/>
  <c r="Z24" i="9"/>
  <c r="X24" i="9"/>
  <c r="AC26" i="8"/>
  <c r="AB26" i="8"/>
  <c r="AC25" i="6"/>
  <c r="AD19" i="5"/>
  <c r="AD36" i="4"/>
  <c r="AD42" i="3"/>
  <c r="Z42" i="3"/>
  <c r="AF52" i="3"/>
  <c r="AE52" i="3"/>
  <c r="Z52" i="3"/>
  <c r="AD52" i="3"/>
  <c r="AA52" i="3"/>
  <c r="AB52" i="3"/>
  <c r="Y52" i="3"/>
  <c r="AF42" i="3"/>
  <c r="AE42" i="3"/>
  <c r="Y42" i="3"/>
  <c r="AE16" i="3" l="1"/>
  <c r="S30" i="3"/>
  <c r="T30" i="3"/>
  <c r="U30" i="3"/>
  <c r="V30" i="3"/>
  <c r="W30" i="3"/>
  <c r="X30" i="3"/>
  <c r="R30" i="3"/>
  <c r="Z30" i="3" l="1"/>
  <c r="AB30" i="3"/>
  <c r="AG30" i="3"/>
  <c r="AA30" i="3"/>
  <c r="AD30" i="3"/>
  <c r="AC30" i="3"/>
  <c r="AF30" i="3"/>
  <c r="Y30" i="3"/>
  <c r="AE30" i="3"/>
  <c r="AE23" i="9"/>
  <c r="AD23" i="9"/>
  <c r="AC23" i="9"/>
  <c r="AB23" i="9"/>
  <c r="AA23" i="9"/>
  <c r="Z23" i="9"/>
  <c r="Y23" i="9"/>
  <c r="X23" i="9"/>
  <c r="AE23" i="11"/>
  <c r="AD23" i="11"/>
  <c r="AC23" i="11"/>
  <c r="AB23" i="11"/>
  <c r="AA23" i="11"/>
  <c r="Z23" i="11"/>
  <c r="Y23" i="11"/>
  <c r="X23" i="11"/>
  <c r="AE22" i="11"/>
  <c r="AD22" i="11"/>
  <c r="AC22" i="11"/>
  <c r="AB22" i="11"/>
  <c r="AA22" i="11"/>
  <c r="Z22" i="11"/>
  <c r="Y22" i="11"/>
  <c r="X22" i="11"/>
  <c r="AE42" i="13"/>
  <c r="AD42" i="13"/>
  <c r="AC42" i="13"/>
  <c r="AB42" i="13"/>
  <c r="AA42" i="13"/>
  <c r="Z42" i="13"/>
  <c r="Y42" i="13"/>
  <c r="X42" i="13"/>
  <c r="AE41" i="13"/>
  <c r="AD41" i="13"/>
  <c r="AC41" i="13"/>
  <c r="AB41" i="13"/>
  <c r="AA41" i="13"/>
  <c r="Z41" i="13"/>
  <c r="Y41" i="13"/>
  <c r="X41" i="13"/>
  <c r="AE40" i="13"/>
  <c r="AD40" i="13"/>
  <c r="AC40" i="13"/>
  <c r="AB40" i="13"/>
  <c r="AA40" i="13"/>
  <c r="Z40" i="13"/>
  <c r="Y40" i="13"/>
  <c r="X40" i="13"/>
  <c r="AE39" i="13"/>
  <c r="AD39" i="13"/>
  <c r="AC39" i="13"/>
  <c r="AB39" i="13"/>
  <c r="AA39" i="13"/>
  <c r="Z39" i="13"/>
  <c r="Y39" i="13"/>
  <c r="X39" i="13"/>
  <c r="AE38" i="13"/>
  <c r="AD38" i="13"/>
  <c r="AC38" i="13"/>
  <c r="AB38" i="13"/>
  <c r="AA38" i="13"/>
  <c r="Z38" i="13"/>
  <c r="Y38" i="13"/>
  <c r="X38" i="13"/>
  <c r="AE37" i="13"/>
  <c r="AD37" i="13"/>
  <c r="AC37" i="13"/>
  <c r="AB37" i="13"/>
  <c r="AA37" i="13"/>
  <c r="Z37" i="13"/>
  <c r="Y37" i="13"/>
  <c r="X37" i="13"/>
  <c r="AE36" i="13"/>
  <c r="AD36" i="13"/>
  <c r="AC36" i="13"/>
  <c r="AB36" i="13"/>
  <c r="AA36" i="13"/>
  <c r="Z36" i="13"/>
  <c r="Y36" i="13"/>
  <c r="X36" i="13"/>
  <c r="AE29" i="13"/>
  <c r="AD29" i="13"/>
  <c r="AC29" i="13"/>
  <c r="AB29" i="13"/>
  <c r="AA29" i="13"/>
  <c r="Z29" i="13"/>
  <c r="Y29" i="13"/>
  <c r="X29" i="13"/>
  <c r="AE28" i="13"/>
  <c r="AD28" i="13"/>
  <c r="AC28" i="13"/>
  <c r="AB28" i="13"/>
  <c r="AA28" i="13"/>
  <c r="Z28" i="13"/>
  <c r="Y28" i="13"/>
  <c r="X28" i="13"/>
  <c r="AE27" i="13"/>
  <c r="AD27" i="13"/>
  <c r="AC27" i="13"/>
  <c r="AB27" i="13"/>
  <c r="AA27" i="13"/>
  <c r="Z27" i="13"/>
  <c r="Y27" i="13"/>
  <c r="X27" i="13"/>
  <c r="AC25" i="12"/>
  <c r="AB25" i="12"/>
  <c r="AA25" i="12"/>
  <c r="Z25" i="12"/>
  <c r="Y25" i="12"/>
  <c r="X25" i="12"/>
  <c r="W25" i="12"/>
  <c r="V25" i="12"/>
  <c r="AC24" i="12"/>
  <c r="AB24" i="12"/>
  <c r="AA24" i="12"/>
  <c r="Z24" i="12"/>
  <c r="Y24" i="12"/>
  <c r="X24" i="12"/>
  <c r="W24" i="12"/>
  <c r="V24" i="12"/>
  <c r="AE23" i="10"/>
  <c r="AD23" i="10"/>
  <c r="AC23" i="10"/>
  <c r="AB23" i="10"/>
  <c r="AA23" i="10"/>
  <c r="Z23" i="10"/>
  <c r="Y23" i="10"/>
  <c r="X23" i="10"/>
  <c r="AE22" i="10"/>
  <c r="AD22" i="10"/>
  <c r="AC22" i="10"/>
  <c r="AB22" i="10"/>
  <c r="AA22" i="10"/>
  <c r="Z22" i="10"/>
  <c r="Y22" i="10"/>
  <c r="X22" i="10"/>
  <c r="AE21" i="10"/>
  <c r="AD21" i="10"/>
  <c r="AC21" i="10"/>
  <c r="AB21" i="10"/>
  <c r="AA21" i="10"/>
  <c r="Z21" i="10"/>
  <c r="Y21" i="10"/>
  <c r="X21" i="10"/>
  <c r="AE22" i="9" l="1"/>
  <c r="AD22" i="9"/>
  <c r="AC22" i="9"/>
  <c r="AB22" i="9"/>
  <c r="AA22" i="9"/>
  <c r="Z22" i="9"/>
  <c r="Y22" i="9"/>
  <c r="X22" i="9"/>
  <c r="AC25" i="8"/>
  <c r="AB25" i="8"/>
  <c r="AA25" i="8"/>
  <c r="Z25" i="8"/>
  <c r="Y25" i="8"/>
  <c r="X25" i="8"/>
  <c r="W25" i="8"/>
  <c r="V25" i="8"/>
  <c r="AC24" i="8"/>
  <c r="AB24" i="8"/>
  <c r="AA24" i="8"/>
  <c r="Z24" i="8"/>
  <c r="Y24" i="8"/>
  <c r="X24" i="8"/>
  <c r="W24" i="8"/>
  <c r="V24" i="8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E35" i="4"/>
  <c r="AD35" i="4"/>
  <c r="AC35" i="4"/>
  <c r="AB35" i="4"/>
  <c r="AA35" i="4"/>
  <c r="Z35" i="4"/>
  <c r="Y35" i="4"/>
  <c r="X35" i="4"/>
  <c r="AE34" i="4"/>
  <c r="AD34" i="4"/>
  <c r="AC34" i="4"/>
  <c r="AB34" i="4"/>
  <c r="AA34" i="4"/>
  <c r="Z34" i="4"/>
  <c r="Y34" i="4"/>
  <c r="X34" i="4"/>
  <c r="X32" i="4"/>
  <c r="Y32" i="4"/>
  <c r="Z32" i="4"/>
  <c r="AA32" i="4"/>
  <c r="AB32" i="4"/>
  <c r="AC32" i="4"/>
  <c r="AD32" i="4"/>
  <c r="AE32" i="4"/>
  <c r="X33" i="4"/>
  <c r="Y33" i="4"/>
  <c r="Z33" i="4"/>
  <c r="AA33" i="4"/>
  <c r="AB33" i="4"/>
  <c r="AC33" i="4"/>
  <c r="AD33" i="4"/>
  <c r="AE33" i="4"/>
  <c r="AE31" i="4"/>
  <c r="AD31" i="4"/>
  <c r="AC31" i="4"/>
  <c r="AB31" i="4"/>
  <c r="AA31" i="4"/>
  <c r="Z31" i="4"/>
  <c r="Y31" i="4"/>
  <c r="X31" i="4"/>
  <c r="AE30" i="4"/>
  <c r="AD30" i="4"/>
  <c r="AC30" i="4"/>
  <c r="AB30" i="4"/>
  <c r="AA30" i="4"/>
  <c r="Z30" i="4"/>
  <c r="Y30" i="4"/>
  <c r="X30" i="4"/>
  <c r="AE29" i="4"/>
  <c r="AD29" i="4"/>
  <c r="AC29" i="4"/>
  <c r="AB29" i="4"/>
  <c r="AA29" i="4"/>
  <c r="Z29" i="4"/>
  <c r="Y29" i="4"/>
  <c r="X29" i="4"/>
  <c r="AE28" i="4"/>
  <c r="AD28" i="4"/>
  <c r="AC28" i="4"/>
  <c r="AB28" i="4"/>
  <c r="AA28" i="4"/>
  <c r="Z28" i="4"/>
  <c r="Y28" i="4"/>
  <c r="X28" i="4"/>
  <c r="Y34" i="3"/>
  <c r="Z34" i="3"/>
  <c r="AA34" i="3"/>
  <c r="AB34" i="3"/>
  <c r="AC34" i="3"/>
  <c r="AD34" i="3"/>
  <c r="AE34" i="3"/>
  <c r="AF34" i="3"/>
  <c r="Y35" i="3"/>
  <c r="Z35" i="3"/>
  <c r="AA35" i="3"/>
  <c r="AB35" i="3"/>
  <c r="AC35" i="3"/>
  <c r="AD35" i="3"/>
  <c r="AE35" i="3"/>
  <c r="AF35" i="3"/>
  <c r="Y36" i="3"/>
  <c r="Z36" i="3"/>
  <c r="AA36" i="3"/>
  <c r="AB36" i="3"/>
  <c r="AC36" i="3"/>
  <c r="AD36" i="3"/>
  <c r="AE36" i="3"/>
  <c r="AF36" i="3"/>
  <c r="Y37" i="3"/>
  <c r="Z37" i="3"/>
  <c r="AA37" i="3"/>
  <c r="AB37" i="3"/>
  <c r="AC37" i="3"/>
  <c r="AD37" i="3"/>
  <c r="AE37" i="3"/>
  <c r="AF37" i="3"/>
  <c r="Y38" i="3"/>
  <c r="Z38" i="3"/>
  <c r="AA38" i="3"/>
  <c r="AB38" i="3"/>
  <c r="AC38" i="3"/>
  <c r="AD38" i="3"/>
  <c r="AE38" i="3"/>
  <c r="AF38" i="3"/>
  <c r="AE18" i="14"/>
  <c r="AD18" i="14"/>
  <c r="AC18" i="14"/>
  <c r="AB18" i="14"/>
  <c r="AA18" i="14"/>
  <c r="Z18" i="14"/>
  <c r="Y18" i="14"/>
  <c r="X18" i="14"/>
  <c r="AE21" i="11"/>
  <c r="AD21" i="11"/>
  <c r="AC21" i="11"/>
  <c r="AB21" i="11"/>
  <c r="AA21" i="11"/>
  <c r="Z21" i="11"/>
  <c r="Y21" i="11"/>
  <c r="X21" i="11"/>
  <c r="AE20" i="11"/>
  <c r="AD20" i="11"/>
  <c r="AC20" i="11"/>
  <c r="AB20" i="11"/>
  <c r="AA20" i="11"/>
  <c r="Z20" i="11"/>
  <c r="Y20" i="11"/>
  <c r="X20" i="11"/>
  <c r="AE19" i="11"/>
  <c r="AD19" i="11"/>
  <c r="AC19" i="11"/>
  <c r="AB19" i="11"/>
  <c r="AA19" i="11"/>
  <c r="Z19" i="11"/>
  <c r="Y19" i="11"/>
  <c r="X19" i="11"/>
  <c r="AE18" i="11"/>
  <c r="AD18" i="11"/>
  <c r="AC18" i="11"/>
  <c r="AB18" i="11"/>
  <c r="AA18" i="11"/>
  <c r="Z18" i="11"/>
  <c r="Y18" i="11"/>
  <c r="X18" i="11"/>
  <c r="AE19" i="13"/>
  <c r="AD19" i="13"/>
  <c r="AC19" i="13"/>
  <c r="AB19" i="13"/>
  <c r="AA19" i="13"/>
  <c r="Z19" i="13"/>
  <c r="Y19" i="13"/>
  <c r="X19" i="13"/>
  <c r="AE18" i="13"/>
  <c r="AD18" i="13"/>
  <c r="AC18" i="13"/>
  <c r="AB18" i="13"/>
  <c r="AA18" i="13"/>
  <c r="Z18" i="13"/>
  <c r="Y18" i="13"/>
  <c r="X18" i="13"/>
  <c r="AE17" i="13"/>
  <c r="AD17" i="13"/>
  <c r="AC17" i="13"/>
  <c r="AB17" i="13"/>
  <c r="AA17" i="13"/>
  <c r="Z17" i="13"/>
  <c r="Y17" i="13"/>
  <c r="X17" i="13"/>
  <c r="AC23" i="12"/>
  <c r="AB23" i="12"/>
  <c r="AA23" i="12"/>
  <c r="Z23" i="12"/>
  <c r="Y23" i="12"/>
  <c r="X23" i="12"/>
  <c r="W23" i="12"/>
  <c r="V23" i="12"/>
  <c r="AC22" i="12"/>
  <c r="AB22" i="12"/>
  <c r="AA22" i="12"/>
  <c r="Z22" i="12"/>
  <c r="Y22" i="12"/>
  <c r="X22" i="12"/>
  <c r="W22" i="12"/>
  <c r="V22" i="12"/>
  <c r="AC21" i="12"/>
  <c r="AB21" i="12"/>
  <c r="AA21" i="12"/>
  <c r="Z21" i="12"/>
  <c r="Y21" i="12"/>
  <c r="X21" i="12"/>
  <c r="W21" i="12"/>
  <c r="V21" i="12"/>
  <c r="AC20" i="12"/>
  <c r="AB20" i="12"/>
  <c r="AA20" i="12"/>
  <c r="Z20" i="12"/>
  <c r="Y20" i="12"/>
  <c r="X20" i="12"/>
  <c r="W20" i="12"/>
  <c r="V20" i="12"/>
  <c r="AE20" i="10"/>
  <c r="AD20" i="10"/>
  <c r="AC20" i="10"/>
  <c r="AB20" i="10"/>
  <c r="AA20" i="10"/>
  <c r="Z20" i="10"/>
  <c r="Y20" i="10"/>
  <c r="X20" i="10"/>
  <c r="AE19" i="10"/>
  <c r="AD19" i="10"/>
  <c r="AC19" i="10"/>
  <c r="AB19" i="10"/>
  <c r="AA19" i="10"/>
  <c r="Z19" i="10"/>
  <c r="Y19" i="10"/>
  <c r="X19" i="10"/>
  <c r="AE18" i="10"/>
  <c r="AD18" i="10"/>
  <c r="AC18" i="10"/>
  <c r="AB18" i="10"/>
  <c r="AA18" i="10"/>
  <c r="Z18" i="10"/>
  <c r="Y18" i="10"/>
  <c r="X18" i="10"/>
  <c r="AE21" i="9"/>
  <c r="AD21" i="9"/>
  <c r="AC21" i="9"/>
  <c r="AB21" i="9"/>
  <c r="AA21" i="9"/>
  <c r="Z21" i="9"/>
  <c r="Y21" i="9"/>
  <c r="X21" i="9"/>
  <c r="AE20" i="9"/>
  <c r="AD20" i="9"/>
  <c r="AC20" i="9"/>
  <c r="AB20" i="9"/>
  <c r="AA20" i="9"/>
  <c r="Z20" i="9"/>
  <c r="Y20" i="9"/>
  <c r="X20" i="9"/>
  <c r="AE19" i="9"/>
  <c r="AD19" i="9"/>
  <c r="AC19" i="9"/>
  <c r="AB19" i="9"/>
  <c r="AA19" i="9"/>
  <c r="Z19" i="9"/>
  <c r="Y19" i="9"/>
  <c r="X19" i="9"/>
  <c r="AE18" i="9"/>
  <c r="AD18" i="9"/>
  <c r="AC18" i="9"/>
  <c r="AB18" i="9"/>
  <c r="AA18" i="9"/>
  <c r="Z18" i="9"/>
  <c r="Y18" i="9"/>
  <c r="X18" i="9"/>
  <c r="AC23" i="8"/>
  <c r="AB23" i="8"/>
  <c r="AA23" i="8"/>
  <c r="Z23" i="8"/>
  <c r="Y23" i="8"/>
  <c r="X23" i="8"/>
  <c r="W23" i="8"/>
  <c r="V23" i="8"/>
  <c r="AC22" i="8"/>
  <c r="AB22" i="8"/>
  <c r="AA22" i="8"/>
  <c r="Z22" i="8"/>
  <c r="Y22" i="8"/>
  <c r="X22" i="8"/>
  <c r="W22" i="8"/>
  <c r="V22" i="8"/>
  <c r="AC21" i="8"/>
  <c r="AB21" i="8"/>
  <c r="AA21" i="8"/>
  <c r="Z21" i="8"/>
  <c r="Y21" i="8"/>
  <c r="X21" i="8"/>
  <c r="W21" i="8"/>
  <c r="V21" i="8"/>
  <c r="AC20" i="8"/>
  <c r="AB20" i="8"/>
  <c r="AA20" i="8"/>
  <c r="Z20" i="8"/>
  <c r="Y20" i="8"/>
  <c r="X20" i="8"/>
  <c r="W20" i="8"/>
  <c r="V20" i="8"/>
  <c r="AA26" i="8" s="1"/>
  <c r="Z22" i="7"/>
  <c r="Y22" i="7"/>
  <c r="X22" i="7"/>
  <c r="W22" i="7"/>
  <c r="V22" i="7"/>
  <c r="U22" i="7"/>
  <c r="T22" i="7"/>
  <c r="S22" i="7"/>
  <c r="Z21" i="7"/>
  <c r="Y21" i="7"/>
  <c r="X21" i="7"/>
  <c r="W21" i="7"/>
  <c r="V21" i="7"/>
  <c r="U21" i="7"/>
  <c r="T21" i="7"/>
  <c r="S21" i="7"/>
  <c r="Z20" i="7"/>
  <c r="Y20" i="7"/>
  <c r="X20" i="7"/>
  <c r="W20" i="7"/>
  <c r="V20" i="7"/>
  <c r="U20" i="7"/>
  <c r="T20" i="7"/>
  <c r="S20" i="7"/>
  <c r="Z19" i="7"/>
  <c r="Y19" i="7"/>
  <c r="X19" i="7"/>
  <c r="W19" i="7"/>
  <c r="V19" i="7"/>
  <c r="U19" i="7"/>
  <c r="T19" i="7"/>
  <c r="S19" i="7"/>
  <c r="AD21" i="6"/>
  <c r="AC21" i="6"/>
  <c r="AB21" i="6"/>
  <c r="AA21" i="6"/>
  <c r="Z21" i="6"/>
  <c r="Y21" i="6"/>
  <c r="X21" i="6"/>
  <c r="W21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AD18" i="6"/>
  <c r="AC18" i="6"/>
  <c r="AB18" i="6"/>
  <c r="AA18" i="6"/>
  <c r="Z18" i="6"/>
  <c r="Y18" i="6"/>
  <c r="X18" i="6"/>
  <c r="W18" i="6"/>
  <c r="AD18" i="5"/>
  <c r="AC18" i="5"/>
  <c r="AB18" i="5"/>
  <c r="AA18" i="5"/>
  <c r="Z18" i="5"/>
  <c r="Y18" i="5"/>
  <c r="X18" i="5"/>
  <c r="W18" i="5"/>
  <c r="AD17" i="5"/>
  <c r="AC17" i="5"/>
  <c r="AB17" i="5"/>
  <c r="AA17" i="5"/>
  <c r="Z17" i="5"/>
  <c r="Y17" i="5"/>
  <c r="X17" i="5"/>
  <c r="W17" i="5"/>
  <c r="AD16" i="5"/>
  <c r="AC16" i="5"/>
  <c r="AB16" i="5"/>
  <c r="AA16" i="5"/>
  <c r="Z16" i="5"/>
  <c r="Y16" i="5"/>
  <c r="X16" i="5"/>
  <c r="W16" i="5"/>
  <c r="AD15" i="5"/>
  <c r="AC15" i="5"/>
  <c r="AB15" i="5"/>
  <c r="AA15" i="5"/>
  <c r="Z15" i="5"/>
  <c r="Y15" i="5"/>
  <c r="X15" i="5"/>
  <c r="W15" i="5"/>
  <c r="AE22" i="4"/>
  <c r="AD22" i="4"/>
  <c r="AC22" i="4"/>
  <c r="AB22" i="4"/>
  <c r="AA22" i="4"/>
  <c r="Z22" i="4"/>
  <c r="Y22" i="4"/>
  <c r="X22" i="4"/>
  <c r="AE21" i="4"/>
  <c r="AD21" i="4"/>
  <c r="AC21" i="4"/>
  <c r="AB21" i="4"/>
  <c r="AA21" i="4"/>
  <c r="Z21" i="4"/>
  <c r="Y21" i="4"/>
  <c r="X21" i="4"/>
  <c r="AE20" i="4"/>
  <c r="AD20" i="4"/>
  <c r="AC20" i="4"/>
  <c r="AB20" i="4"/>
  <c r="AA20" i="4"/>
  <c r="Z20" i="4"/>
  <c r="Y20" i="4"/>
  <c r="X20" i="4"/>
  <c r="AF51" i="3"/>
  <c r="AE51" i="3"/>
  <c r="AD51" i="3"/>
  <c r="AC51" i="3"/>
  <c r="AB51" i="3"/>
  <c r="AA51" i="3"/>
  <c r="Z51" i="3"/>
  <c r="Y51" i="3"/>
  <c r="AF50" i="3"/>
  <c r="AE50" i="3"/>
  <c r="AD50" i="3"/>
  <c r="AC50" i="3"/>
  <c r="AB50" i="3"/>
  <c r="AA50" i="3"/>
  <c r="Z50" i="3"/>
  <c r="Y50" i="3"/>
  <c r="AF49" i="3"/>
  <c r="AE49" i="3"/>
  <c r="AD49" i="3"/>
  <c r="AC49" i="3"/>
  <c r="AB49" i="3"/>
  <c r="AA49" i="3"/>
  <c r="Z49" i="3"/>
  <c r="Y49" i="3"/>
  <c r="AF48" i="3"/>
  <c r="AE48" i="3"/>
  <c r="AD48" i="3"/>
  <c r="AC48" i="3"/>
  <c r="AB48" i="3"/>
  <c r="AA48" i="3"/>
  <c r="Z48" i="3"/>
  <c r="Y48" i="3"/>
  <c r="AF41" i="3"/>
  <c r="AE41" i="3"/>
  <c r="AD41" i="3"/>
  <c r="AC41" i="3"/>
  <c r="AB41" i="3"/>
  <c r="AA41" i="3"/>
  <c r="Z41" i="3"/>
  <c r="Y41" i="3"/>
  <c r="AF40" i="3"/>
  <c r="AE40" i="3"/>
  <c r="AD40" i="3"/>
  <c r="AC40" i="3"/>
  <c r="AB40" i="3"/>
  <c r="AA40" i="3"/>
  <c r="Z40" i="3"/>
  <c r="Y40" i="3"/>
  <c r="AF39" i="3"/>
  <c r="AE39" i="3"/>
  <c r="AD39" i="3"/>
  <c r="AC39" i="3"/>
  <c r="AB39" i="3"/>
  <c r="AA39" i="3"/>
  <c r="Z39" i="3"/>
  <c r="Y39" i="3"/>
  <c r="AF33" i="3"/>
  <c r="AE33" i="3"/>
  <c r="AD33" i="3"/>
  <c r="AC33" i="3"/>
  <c r="AB33" i="3"/>
  <c r="AA33" i="3"/>
  <c r="Z33" i="3"/>
  <c r="Y33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Z18" i="3"/>
  <c r="AA18" i="3"/>
  <c r="AB18" i="3"/>
  <c r="AC18" i="3"/>
  <c r="AD18" i="3"/>
  <c r="AE18" i="3"/>
  <c r="AF18" i="3"/>
  <c r="Z19" i="3"/>
  <c r="AA19" i="3"/>
  <c r="AB19" i="3"/>
  <c r="AC19" i="3"/>
  <c r="AD19" i="3"/>
  <c r="AE19" i="3"/>
  <c r="AF19" i="3"/>
  <c r="Z20" i="3"/>
  <c r="AA20" i="3"/>
  <c r="AB20" i="3"/>
  <c r="AC20" i="3"/>
  <c r="AD20" i="3"/>
  <c r="AE20" i="3"/>
  <c r="AF20" i="3"/>
  <c r="Z21" i="3"/>
  <c r="AA21" i="3"/>
  <c r="AB21" i="3"/>
  <c r="AC21" i="3"/>
  <c r="AD21" i="3"/>
  <c r="AE21" i="3"/>
  <c r="AF21" i="3"/>
  <c r="Z22" i="3"/>
  <c r="AA22" i="3"/>
  <c r="AB22" i="3"/>
  <c r="AC22" i="3"/>
  <c r="AD22" i="3"/>
  <c r="AE22" i="3"/>
  <c r="AF22" i="3"/>
  <c r="Z23" i="3"/>
  <c r="AA23" i="3"/>
  <c r="AB23" i="3"/>
  <c r="AC23" i="3"/>
  <c r="AD23" i="3"/>
  <c r="AE23" i="3"/>
  <c r="AF23" i="3"/>
  <c r="Z24" i="3"/>
  <c r="AA24" i="3"/>
  <c r="AB24" i="3"/>
  <c r="AC24" i="3"/>
  <c r="AD24" i="3"/>
  <c r="AE24" i="3"/>
  <c r="AF24" i="3"/>
  <c r="Z25" i="3"/>
  <c r="AA25" i="3"/>
  <c r="AB25" i="3"/>
  <c r="AC25" i="3"/>
  <c r="AD25" i="3"/>
  <c r="AE25" i="3"/>
  <c r="AF25" i="3"/>
  <c r="Z26" i="3"/>
  <c r="AA26" i="3"/>
  <c r="AB26" i="3"/>
  <c r="AC26" i="3"/>
  <c r="AD26" i="3"/>
  <c r="AE26" i="3"/>
  <c r="AF26" i="3"/>
  <c r="Z27" i="3"/>
  <c r="AA27" i="3"/>
  <c r="AB27" i="3"/>
  <c r="AC27" i="3"/>
  <c r="AD27" i="3"/>
  <c r="AE27" i="3"/>
  <c r="AF27" i="3"/>
  <c r="Z28" i="3"/>
  <c r="AA28" i="3"/>
  <c r="AB28" i="3"/>
  <c r="AC28" i="3"/>
  <c r="AD28" i="3"/>
  <c r="AE28" i="3"/>
  <c r="AF28" i="3"/>
  <c r="Z29" i="3"/>
  <c r="AA29" i="3"/>
  <c r="AB29" i="3"/>
  <c r="AC29" i="3"/>
  <c r="AD29" i="3"/>
  <c r="AE29" i="3"/>
  <c r="AF29" i="3"/>
  <c r="Z25" i="6" l="1"/>
  <c r="Y25" i="6"/>
  <c r="AA25" i="6"/>
  <c r="AB25" i="6"/>
  <c r="X25" i="6"/>
  <c r="W25" i="6"/>
  <c r="Z26" i="8"/>
  <c r="W26" i="8"/>
  <c r="V26" i="8"/>
  <c r="Y26" i="8"/>
  <c r="X26" i="8"/>
  <c r="Z23" i="7"/>
  <c r="U23" i="7"/>
  <c r="Y23" i="7"/>
  <c r="V23" i="7"/>
  <c r="T23" i="7"/>
  <c r="S23" i="7"/>
  <c r="W23" i="7"/>
  <c r="X23" i="7"/>
  <c r="Z19" i="5"/>
  <c r="X19" i="5"/>
  <c r="AB19" i="5"/>
  <c r="Y19" i="5"/>
  <c r="AA19" i="5"/>
  <c r="W19" i="5"/>
  <c r="AF17" i="3"/>
  <c r="AE17" i="3"/>
  <c r="AD17" i="3"/>
  <c r="AC17" i="3"/>
  <c r="AB17" i="3"/>
  <c r="AA17" i="3"/>
  <c r="Z17" i="3"/>
  <c r="AF16" i="3"/>
  <c r="AD16" i="3"/>
  <c r="AC16" i="3"/>
  <c r="AB16" i="3"/>
  <c r="AA16" i="3"/>
  <c r="Z16" i="3"/>
  <c r="AB36" i="4" l="1"/>
  <c r="AC36" i="4"/>
  <c r="AA36" i="4"/>
  <c r="Z36" i="4"/>
  <c r="Y36" i="4"/>
</calcChain>
</file>

<file path=xl/sharedStrings.xml><?xml version="1.0" encoding="utf-8"?>
<sst xmlns="http://schemas.openxmlformats.org/spreadsheetml/2006/main" count="1780" uniqueCount="211">
  <si>
    <t>Servicio de Planificación y Evaluación</t>
  </si>
  <si>
    <t>RESULTADOS DE ENCUESTAS DE OPINIÓN Y SATISFACCION DEL PERSONAL DOCENTE E INVESTIGADOS DE LA UNIVERSIDAD DE JAÉN AÑO 2018</t>
  </si>
  <si>
    <t>INFORME GLOBAL</t>
  </si>
  <si>
    <t>DATOS DE SEGMENTACIÓN</t>
  </si>
  <si>
    <t>Sexo</t>
  </si>
  <si>
    <t>Hombre</t>
  </si>
  <si>
    <t>Mujer</t>
  </si>
  <si>
    <t>Régimen Jurídico</t>
  </si>
  <si>
    <t>Funcionario</t>
  </si>
  <si>
    <t>Laboral</t>
  </si>
  <si>
    <t>Catedrático de Universidad</t>
  </si>
  <si>
    <t>Catedrático de Escuela Universitaria</t>
  </si>
  <si>
    <t>Titular de Universidad</t>
  </si>
  <si>
    <t>Titular de Escuela Universitaria</t>
  </si>
  <si>
    <t>CATEGORIA PROFESIONAL</t>
  </si>
  <si>
    <t>Profesor sustituto interino</t>
  </si>
  <si>
    <t>Profesor asociado CIS</t>
  </si>
  <si>
    <t>Profesor asociado laboral</t>
  </si>
  <si>
    <t>Profesor ayudante Doctor</t>
  </si>
  <si>
    <t>Profesor colaborador</t>
  </si>
  <si>
    <t>Profesor contratado Doctor</t>
  </si>
  <si>
    <t>Profesor contratado Doctor temporal</t>
  </si>
  <si>
    <t>Antropología, Geografía e Historia</t>
  </si>
  <si>
    <t>Biología Animal, Biología Vegetal y Ecología</t>
  </si>
  <si>
    <t>Biología experimental</t>
  </si>
  <si>
    <t>Ciencias de la Salud</t>
  </si>
  <si>
    <t>Derecho Civil, Derecho Financiero y Tributario</t>
  </si>
  <si>
    <t>Derecho Penal, Filosofía del Derecho, Filosofía Moral y Filosofía</t>
  </si>
  <si>
    <t>Derecho Público</t>
  </si>
  <si>
    <t>Derecho Público y Común Europeo</t>
  </si>
  <si>
    <t>Derecho Público y Derecho Privado Especial</t>
  </si>
  <si>
    <t>Didáctica de la Expresión Musical, Plástica y Corporal</t>
  </si>
  <si>
    <t>Didáctica de las Ciencias</t>
  </si>
  <si>
    <t>Economía</t>
  </si>
  <si>
    <t>Economía Financiera y Contabilidad</t>
  </si>
  <si>
    <t>Enfermería</t>
  </si>
  <si>
    <t>Estadística e Investigación Operativa</t>
  </si>
  <si>
    <t>Filología Española</t>
  </si>
  <si>
    <t>Filología Inglesa</t>
  </si>
  <si>
    <t>Física</t>
  </si>
  <si>
    <t>Geología</t>
  </si>
  <si>
    <t>Informática</t>
  </si>
  <si>
    <t>Ingeniería Cartográfica, Geodésica y Fotogrametría</t>
  </si>
  <si>
    <t>Ingeniería de Telecomunicación</t>
  </si>
  <si>
    <t>Ingeniería Eléctrica</t>
  </si>
  <si>
    <t>Ingeniería Electrónica y Automática</t>
  </si>
  <si>
    <t>Ingeniería Gráfica, Diseño y Proyectos</t>
  </si>
  <si>
    <t>Ingeniería Mecánica y Minera</t>
  </si>
  <si>
    <t>Ingeniería Química, Ambiental y de los Materiales</t>
  </si>
  <si>
    <t>Lenguas y Culturas Mediterráneas</t>
  </si>
  <si>
    <t>Matemáticas</t>
  </si>
  <si>
    <t>Organización de Empresas, Marketing y Sociología</t>
  </si>
  <si>
    <t>Patrimonio Histórico</t>
  </si>
  <si>
    <t>Pedagogía</t>
  </si>
  <si>
    <t>Psicología</t>
  </si>
  <si>
    <t>Química Física y Analítica</t>
  </si>
  <si>
    <t>Química Inorgánica y Orgánica</t>
  </si>
  <si>
    <t>Centro de Estudios de Postgrado</t>
  </si>
  <si>
    <t>Escuela de Doctorado</t>
  </si>
  <si>
    <t>Escuela Politécnica Superior de Jaén</t>
  </si>
  <si>
    <t>Escuela Politécnica Superior de Linares</t>
  </si>
  <si>
    <t>Facultad de Ciencias de la Salud</t>
  </si>
  <si>
    <t>Facultad de Ciencias Experimentales</t>
  </si>
  <si>
    <t>Facultad de Ciencias Sociales y Jurídicas</t>
  </si>
  <si>
    <t>Facultad de Humanidades y Ciencias de la Educación</t>
  </si>
  <si>
    <t>Facultad de Trabajo Social</t>
  </si>
  <si>
    <t>DEPARTAMENTO</t>
  </si>
  <si>
    <t>CENTRO EN EL QUE IMPARTE LA MAYOR CARGA DOCENTE</t>
  </si>
  <si>
    <t>I.DESEMPEÑO DEL PUESTO DE TRABAJO</t>
  </si>
  <si>
    <t>I.I ACTIVIDAD DOCENTE</t>
  </si>
  <si>
    <t xml:space="preserve">La garantía del ejercicio del derecho a la libertad de cátedra. </t>
  </si>
  <si>
    <t xml:space="preserve">El apoyo de gestión para la realización de las actividades docentes prestado por las Unidades (Secretarias, Departamentos, Atención y Ayuda al Estudiante, administración Centros). </t>
  </si>
  <si>
    <t>I.II ACTIVIDAD INVESTIGADORA</t>
  </si>
  <si>
    <t xml:space="preserve">Políticas y planes de apoyo a la transferencia de investigación. </t>
  </si>
  <si>
    <t>I.III ACTIVIDAD DE GESTIÓN</t>
  </si>
  <si>
    <t>II.CONDICIONES PARA EL DESARROLLO DEL TRABAJO</t>
  </si>
  <si>
    <t xml:space="preserve">Espacios y equipamientos para el desarrollo de las actividades docentes (teóricas y prácticas). </t>
  </si>
  <si>
    <t>III. PARTICIPACIÓN</t>
  </si>
  <si>
    <t>IV. FORMACIÓN/EVALUACIÓN</t>
  </si>
  <si>
    <t>V. RELACIONES INTERNAS DE TRABAJO</t>
  </si>
  <si>
    <t>VI. COMUNICACIÓN PARA EL DESARROLLO DEL TRABAJO. </t>
  </si>
  <si>
    <t>VII. PROMOCIÓN Y DESARROLLO DE CARRERA.</t>
  </si>
  <si>
    <t xml:space="preserve">VIII.RECOMPENSAS, RECONOCIMIENTOS Y ATENCIÓN A LAS PERSONAS. </t>
  </si>
  <si>
    <t xml:space="preserve">Medidas de conciliación de la vida familiar y laboral que aplica la Universidad (permisos de maternidad o adopción, lactancia, reducciones de jornada por conciliación, premios y reducciones de jornada por situaciones excepcionales). </t>
  </si>
  <si>
    <t>IX. VALORACIÓN GENERAL.</t>
  </si>
  <si>
    <t>X. EVALUACIÓN DE LA ACCIÓN DEL LIDERAZGO.</t>
  </si>
  <si>
    <t>X.I. ÁMBITO DIRECTOR/A DEL DEPARTAMENTO.</t>
  </si>
  <si>
    <t xml:space="preserve">La gestión realizada en la organización de las titulaciones y su impacto en el profesorado. </t>
  </si>
  <si>
    <t>X.III. ÁMBITO EQUIPO DE DIRECCIÓN DE LA UNIVERSIDAD.</t>
  </si>
  <si>
    <t xml:space="preserve">Referente como modelo de actitud y comportamiento en la implantación e impulso de la cultura de la calidad y excelencia. </t>
  </si>
  <si>
    <t>XI. OPINIÓN GENERAL SOBRE LA INSTITUCIÓN.</t>
  </si>
  <si>
    <t>XII. OPINIÓN GENERAL SOBRE LA ENCUESTA.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</si>
  <si>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</si>
  <si>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</si>
  <si>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</si>
  <si>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</si>
  <si>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</si>
  <si>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</si>
  <si>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</si>
  <si>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</si>
  <si>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 xml:space="preserve">La adecuación entre el encargo docente asignado y sus capacidades, competencias y conocimientos. </t>
  </si>
  <si>
    <t xml:space="preserve">El ajuste entre la cantidad de las actividades de docencia asignadas y el tiempo disponible de acuerdo con la jornada laboral. </t>
  </si>
  <si>
    <t xml:space="preserve">Los criterios de ordenación docente que aplica la Universidad de Jaén. </t>
  </si>
  <si>
    <t xml:space="preserve">La asignación/distribución realizada por el Departamento/Área de conocimiento de las actividades de docencia entre los profesores. </t>
  </si>
  <si>
    <t xml:space="preserve">El apoyo para la realización de las prácticas docentes prestados por los técnicos de apoyo de los laboratorios. </t>
  </si>
  <si>
    <t xml:space="preserve">Disponibilidad de medios para acceder a repositorios documentales y metodologías docentes en apoyo de la actividad docente. </t>
  </si>
  <si>
    <t xml:space="preserve">Adecuación de la distribución de los grupos de teoría. </t>
  </si>
  <si>
    <t xml:space="preserve">Adecuación de la distribución de los grupos de prácticas </t>
  </si>
  <si>
    <t xml:space="preserve">Eficacia de la acción tutorial individual. </t>
  </si>
  <si>
    <t xml:space="preserve">Eficacia de la acción tutorial colectiva. </t>
  </si>
  <si>
    <t xml:space="preserve">Eficacia de las prácticas de empresas. </t>
  </si>
  <si>
    <t xml:space="preserve">Eficacia de la coordinación de las prácticas curriculares. </t>
  </si>
  <si>
    <t xml:space="preserve">La garantía del ejercicio del derecho a la libertad de investigación. </t>
  </si>
  <si>
    <t xml:space="preserve">La disponibilidad de tiempo para realizar la actividad investigadora (en relación con los encargos docentes asignados). </t>
  </si>
  <si>
    <t xml:space="preserve">Criterios de minoración docente por la actividad investigadora que aplica la Universidad de Jaén. </t>
  </si>
  <si>
    <t xml:space="preserve">Políticas y planes de apoyo para el desarrollo de la actividad investigadora de los profesores. </t>
  </si>
  <si>
    <t xml:space="preserve">Planes y programas de apoyo a la difusión de la investigación. </t>
  </si>
  <si>
    <t xml:space="preserve">Recursos y mecanismos de apoyo aportados para la difusión y explotación de los resultados de investigación. </t>
  </si>
  <si>
    <t xml:space="preserve">El apoyo de gestión y soporte administrativo para la realización de los proyectos y actividades de investigación, transferencia, difusión y explotación prestados por las Unidades (Servicio de gestión de la investigación, Publicaciones). </t>
  </si>
  <si>
    <t xml:space="preserve">La actividad técnica de apoyo para la realización de las actividades de investigación (Servicios Centrales de Apoyo a la Investigación). </t>
  </si>
  <si>
    <t xml:space="preserve">Adecuación de las tareas de gestión que le son demandadas por la actividad académica e investigadora que realiza. (Informes, solicitudes, actas, memorias, justificación, etc.) </t>
  </si>
  <si>
    <t xml:space="preserve">Criterios de minoración docente por las actividades o cargos de gestión que desempeña. </t>
  </si>
  <si>
    <t xml:space="preserve">Recursos de apoyo del personal técnico y administrativo para realizar las tareas de gestión propias de los cargos académicos. </t>
  </si>
  <si>
    <t xml:space="preserve">Recursos de datos, información y conocimiento que le proporcionan para realizar las actividades o cargos de gestión que desempeña. </t>
  </si>
  <si>
    <t xml:space="preserve">Desarrollo de la prevención de riesgos laborales en los espacios donde realiza su actividad (información y formación sobre los riesgos, medidas de prevención adoptadas, equipos de protección individual, medidas de emergencia, etc.). </t>
  </si>
  <si>
    <t xml:space="preserve">Condiciones físicas del lugar de trabajo particular y los espacios del Departamento (ventilación, temperatura, luminosidad, espacio para trabajar, etc.). </t>
  </si>
  <si>
    <t xml:space="preserve">Recursos de equipamiento, materiales y tecnológicos (despacho, espacios del Departamento, suministros de oficina, medios para la comunicación, recursos informáticos). </t>
  </si>
  <si>
    <t>II.I ÁMBITO GENERAL</t>
  </si>
  <si>
    <t>II.II ÁMBITO DOCENTE/INVESTIGADOR</t>
  </si>
  <si>
    <t xml:space="preserve">Instalaciones y equipamientos para la realización de las actividades de investigación. </t>
  </si>
  <si>
    <t xml:space="preserve">Recursos de conocimiento de la Biblioteca (bibliográficos, bases de datos, repositorios). </t>
  </si>
  <si>
    <t xml:space="preserve">Distribución horaria de las clases realizada por los Centros. </t>
  </si>
  <si>
    <t xml:space="preserve">Gestión de la asignación de espacios para la actividad docentes y académica en general y la atención/resolución de incidencias. </t>
  </si>
  <si>
    <t xml:space="preserve">Adecuación de las aulas para el desarrollo de las enseñanzas (acondicionamiento, equipamiento, iluminación, mobiliario etc.). </t>
  </si>
  <si>
    <t xml:space="preserve">Adecuación de los equipamientos de los laboratorios, espacios experimentales y de las aulas de prácticas para el desarrollo de las enseñanzas. </t>
  </si>
  <si>
    <t xml:space="preserve">Recursos para la enseñanza virtual y las plataformas para la interacción y comunicación con el alumnado. </t>
  </si>
  <si>
    <t xml:space="preserve">Mecanismos facilitados para participar en la elaboración de la organización docente (guías, asignación asignaturas, encargos docentes) del Departamento/Área. </t>
  </si>
  <si>
    <t xml:space="preserve">Posibilidad de realizar propuestas de mejora en el ámbito de la organización docente de los Centros y Departamentos. </t>
  </si>
  <si>
    <t xml:space="preserve">Posibilidad de participar en la fijación de resultados de calidad y propuestas para la mejora y revisión de los planes de estudio de las titulaciones en las que imparte docencia. </t>
  </si>
  <si>
    <t xml:space="preserve">Facilidades para poder participar y cumplir con las obligaciones derivadas de la pertenencia a los órganos colegiados de la Universidad. </t>
  </si>
  <si>
    <t xml:space="preserve">Posibilidad de participar en la identificación de las necesidades de perfeccionamiento/formación para el desempeño de la actividad académica. </t>
  </si>
  <si>
    <t xml:space="preserve">Facilidades y recursos proporcionados por la Universidad para participar en actividades internas de perfeccionamiento/formación e innovación docente. </t>
  </si>
  <si>
    <t xml:space="preserve">Facilidades y recursos proporcionados por la Universidad para participar en actividades externas de perfeccionamiento/actualización (Curso, jornadas, congresos, etc.). </t>
  </si>
  <si>
    <t xml:space="preserve">Interés y eficacia de las actividades de perfeccionamiento/formación ofertadas/realizadas en relación a las necesidades para el desarrollo de la actividad académica. </t>
  </si>
  <si>
    <t xml:space="preserve">Utilidad, accesibilidad y eficacia de uso del Portal de formacin del PDI de la Universidad de Jan. </t>
  </si>
  <si>
    <t xml:space="preserve">El programa aplicado para evaluar la actividad docente del profesorado (Docencia). </t>
  </si>
  <si>
    <t xml:space="preserve">Con el sistema de encuesta de percepción del alumnado sobre la labor docente del profesorado. </t>
  </si>
  <si>
    <t xml:space="preserve">Eficacia de la coordinación interna en el Departamento/Área. </t>
  </si>
  <si>
    <t xml:space="preserve">Eficacia de la coordinación de la gestión de los títulos entre los Centros y Departamentos. </t>
  </si>
  <si>
    <t xml:space="preserve">Eficacia de la coordinación en las asignaturas con responsabilidades de impartición compartida. </t>
  </si>
  <si>
    <t xml:space="preserve">Eficacia de la coordinación entre los Departamentos y Centros con las estructuras de apoyo técnico y de gestión. </t>
  </si>
  <si>
    <t xml:space="preserve">Comunicación proporcionada por el Departamento/Área respecto a las necesidades para el desempeño la actividad docente. </t>
  </si>
  <si>
    <t xml:space="preserve">Comunicación proporcionada por el Centro respecto a las necesidades para el desempeño la actividad docente. </t>
  </si>
  <si>
    <t xml:space="preserve">Eficacia de los canales, medios y métodos utilizados para la comunicación en el Departamento y en los Centros. </t>
  </si>
  <si>
    <t xml:space="preserve">Adecuación de la información institucional que le proporciona la Universidad. </t>
  </si>
  <si>
    <t xml:space="preserve">Eficacia de los canales, medios y métodos utilizados para recibir la comunicación institucional de la Universidad. </t>
  </si>
  <si>
    <t xml:space="preserve">Medios facilitados para la difusión interna y externa de actividades de interés relacionados con su actividad académica e investigadora. </t>
  </si>
  <si>
    <t xml:space="preserve">La política de promoción de categoría profesional que, en el marco de sus competencias, desarrolla la Universidad de Jaén. </t>
  </si>
  <si>
    <t xml:space="preserve">Las posibilidades que le han ofrecido la Universidad para la promoción de categoría profesional desde su incorporación en ella (en el marco de sus competencias). </t>
  </si>
  <si>
    <t xml:space="preserve">Facilidades y apoyos proporcionados por la Universidad para la promoción de categoría profesional. </t>
  </si>
  <si>
    <t xml:space="preserve">Facilidades y apoyos proporcionados por la Universidad para la adquisición del título de Doctor. </t>
  </si>
  <si>
    <t xml:space="preserve">Garantías de equidad e igualdad de oportunidades en los procesos selectivos internos en los que ha participado. </t>
  </si>
  <si>
    <t xml:space="preserve">Actual sistema retributivo del profesorado universitario. </t>
  </si>
  <si>
    <t xml:space="preserve">Las retribuciones percibidas actualmente comparadas entre las funciones de su categoría profesional con otras. </t>
  </si>
  <si>
    <t>Reconocimientos no retributivos recibidos por la Universidad por la actividad académica e investigadora, innovación docente, trasferencia y difusión de la investigación (reconocimientos de los servicios prestados, felicitaciones, menciones, elogios, compe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</si>
  <si>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</t>
  </si>
  <si>
    <t xml:space="preserve">Permisos, licencias y vacaciones. </t>
  </si>
  <si>
    <t xml:space="preserve">Nivel general de satisfacción. </t>
  </si>
  <si>
    <t>Grado general de motivación. (En función de las prácticas de gestión que desarrolla la Universidad y que inciden en su motivación formación y capacitación, promoción, autonomía, libertades de cátedra y de investigación, participación, comunicación, retri</t>
  </si>
  <si>
    <t xml:space="preserve">Grado de implicación personal con la Universidad. </t>
  </si>
  <si>
    <t xml:space="preserve">Grado de implicación personal con su Departamento/Centro-s. </t>
  </si>
  <si>
    <t xml:space="preserve">Se identifica con la actual misión, visión, valores y estrategias de la Universidad. </t>
  </si>
  <si>
    <t xml:space="preserve">Grado de implicación personal con su Grupo de Investigación. </t>
  </si>
  <si>
    <t xml:space="preserve">Prácticas de comunicación personal de la misión, visión, valores, estrategias (Universidad/Departamento) y objetivos del contrato programa de los Departamentos. </t>
  </si>
  <si>
    <t xml:space="preserve">Actitudes y acciones para motivar y facilitar la implicación, la participación y el perfeccionamiento, actualización e innovación en las actividades de mejora de las actividades docentes. </t>
  </si>
  <si>
    <t xml:space="preserve">La gestión realizada en el Departamento en relación al profesorado. </t>
  </si>
  <si>
    <t xml:space="preserve">Prácticas de comunicación personal de la misión, visión, valores, estrategias (Universidad/Centro) y objetivos de calidad de los títulos. </t>
  </si>
  <si>
    <t xml:space="preserve">Actitudes y acciones para motivar y facilitar la implicación y la participación en las actividades de mejora de los planes de estudios. </t>
  </si>
  <si>
    <t xml:space="preserve">Prácticas de comunicación personal de la misión, visión, valores, estrategias (Universidad). </t>
  </si>
  <si>
    <t xml:space="preserve">Actitudes y acciones para motivar y facilitar la participación en las actividades de mejora de las actividades del profesorado. </t>
  </si>
  <si>
    <t xml:space="preserve">Acciones de reconocimiento por el trabajo realizado y los esfuerzos por la mejora. </t>
  </si>
  <si>
    <t xml:space="preserve">Prácticas y acciones para fomentar y promover la igualdad de oportunidades, la equidad en la gestión y trato con el profesorado. </t>
  </si>
  <si>
    <t xml:space="preserve">Prácticas y acciones para fomentar y promover la igualdad de género. </t>
  </si>
  <si>
    <t xml:space="preserve">Valoración general de las políticas aplicadas y la gestión realizada sobre el profesorado. </t>
  </si>
  <si>
    <t>X.II. ÁMBITO DECANO/A O DIRECTOR/A DEL CENTRO</t>
  </si>
  <si>
    <t xml:space="preserve">Considera que la gestión del Departamento está alineada con la misión, visión, valores y Plan Estratégico de la Universidad. </t>
  </si>
  <si>
    <t xml:space="preserve">Considera que el sistema de gestión de calidad aplicado a los Centros y titulaciones está contribuyendo a la mejora continua y a la consecución de resultados excelentes. </t>
  </si>
  <si>
    <t xml:space="preserve">Considera que el Gobierno y la Dirección de la Universidad impulsa la consecución de la misión, misión, valores y las estrategias </t>
  </si>
  <si>
    <t xml:space="preserve">Considera que en la Universidad se promueve la calidad y la excelencia como objetivo institucional. </t>
  </si>
  <si>
    <t xml:space="preserve">Considera que en la Universidad se fomentan valores de comportamiento ético y de transparencia y se actúa conforme a estos. </t>
  </si>
  <si>
    <t xml:space="preserve">Considera que en la Universidad se desarrollan actitudes, valores y actuaciones de responsabilidad social (protección del medio ambiente, seguridad y prevención, accesibilidad e igualdad). </t>
  </si>
  <si>
    <t xml:space="preserve">Considera que las preguntas de la encuesta son adecuadas para conocer el clima laboral del profesorado (respecto al apartado 1 &amp;quotCuestionario de satisfacción&amp;quot). </t>
  </si>
  <si>
    <t xml:space="preserve">Posibilidades facilitadas para la promoción en igualdad de oportunidades en género. </t>
  </si>
  <si>
    <t>Grado general de motivación. (En función de las prácticas de gestión que desarrolla la Universidad y que inciden en su motivación formación y capacitación, promoción, autonomía, libertades de cátedra y de investigación, participación, comunicación, retribuciones, reconocimientos y atenciones sociales).</t>
  </si>
  <si>
    <t>TOTAL GENERAL</t>
  </si>
  <si>
    <t>ÁMBITOS</t>
  </si>
  <si>
    <t xml:space="preserve">Nota: pinche sobre el ámbito que desesa consultar para acceder a su correspondiente hoja </t>
  </si>
  <si>
    <t>RESULTADOS ENCUESTA DE CLIMA LABORAL, EVALUACIÓN DE LIDERAZGO Y VALORACIÓN INSTITUCIONES DEL PERSONAL DOCENTE E INVESTIGADOR. AÑO 2018</t>
  </si>
  <si>
    <t>DIMENSIÓN DESEMPEÑO DEL PUESTO DE TRABAJO</t>
  </si>
  <si>
    <t>DIMENSIÓN DESARROLLO PUESTO DE TRABAJO</t>
  </si>
  <si>
    <t>DIMENSIÓN PARTICIPACIÓN</t>
  </si>
  <si>
    <t>DIMENSIÓN FORMACIÓN/EVALUACIÓN</t>
  </si>
  <si>
    <t>DIMENSIÓN COMUNICACIÓNN PARA EL DESARROLLO DEL TRABAJO</t>
  </si>
  <si>
    <t>DIMENSIÓN RELACIONES INTERNAS DE TRABAJO</t>
  </si>
  <si>
    <t>DIMENSIÓN RPOMOCION Y DESARROLLO DE CARRERA</t>
  </si>
  <si>
    <t>DIMENSIÓN RECOMPENSAS, RECONOCIMIENTOS Y ATENCIÓN A LAS PERSONAS</t>
  </si>
  <si>
    <t>VALORACIÓN GENERAL</t>
  </si>
  <si>
    <t>DIMENSIÓN EVALUACIÓN DE LA ACCIÓN DEL LIDERAZGO</t>
  </si>
  <si>
    <t>OPINIÓN GENERAL SOBRE LA INSTITUCIÓN</t>
  </si>
  <si>
    <t>OPINIÓN GENERAL SOBRE LA ENCUESTA</t>
  </si>
  <si>
    <t xml:space="preserve">Considera que las preguntas de la encuesta son adecuadas para conocer el clima laboral del profesorado.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</si>
</sst>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#.00"/>
    <numFmt numFmtId="166" formatCode="####.000000"/>
  </numFmts>
  <fonts count="2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sz val="16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3" tint="-0.499984740745262"/>
        <bgColor indexed="64"/>
      </pattern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270">
        <stop position="0">
          <color theme="0"/>
        </stop>
        <stop position="1">
          <color theme="7" tint="-0.25098422193060094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17" fillId="0" borderId="0" applyNumberFormat="0" applyFill="0" applyBorder="0" applyAlignment="0" applyProtection="0"/>
  </cellStyleXfs>
  <cellXfs count="71">
    <xf numFmtId="0" fontId="0" fillId="0" borderId="0" xfId="0"/>
    <xf numFmtId="0" fontId="2" fillId="0" borderId="1" xfId="0" applyFont="1" applyBorder="1" applyAlignment="1">
      <alignment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64" fontId="10" fillId="0" borderId="4" xfId="1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10" fontId="11" fillId="0" borderId="11" xfId="0" applyNumberFormat="1" applyFont="1" applyFill="1" applyBorder="1" applyAlignment="1">
      <alignment horizontal="center" vertical="center" wrapText="1"/>
    </xf>
    <xf numFmtId="165" fontId="10" fillId="0" borderId="4" xfId="2" applyNumberFormat="1" applyFont="1" applyBorder="1" applyAlignment="1">
      <alignment horizontal="center" vertical="center" wrapText="1"/>
    </xf>
    <xf numFmtId="165" fontId="10" fillId="0" borderId="1" xfId="2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0" fillId="6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164" fontId="10" fillId="6" borderId="1" xfId="2" applyNumberFormat="1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center" vertical="center" wrapText="1"/>
    </xf>
    <xf numFmtId="10" fontId="6" fillId="7" borderId="1" xfId="0" applyNumberFormat="1" applyFont="1" applyFill="1" applyBorder="1" applyAlignment="1">
      <alignment horizontal="center" vertical="center" wrapText="1"/>
    </xf>
    <xf numFmtId="10" fontId="6" fillId="7" borderId="2" xfId="0" applyNumberFormat="1" applyFont="1" applyFill="1" applyBorder="1" applyAlignment="1">
      <alignment horizontal="center" vertical="center" wrapText="1"/>
    </xf>
    <xf numFmtId="10" fontId="11" fillId="7" borderId="10" xfId="0" applyNumberFormat="1" applyFont="1" applyFill="1" applyBorder="1" applyAlignment="1">
      <alignment horizontal="center" vertical="center" wrapText="1"/>
    </xf>
    <xf numFmtId="10" fontId="11" fillId="7" borderId="11" xfId="0" applyNumberFormat="1" applyFont="1" applyFill="1" applyBorder="1" applyAlignment="1">
      <alignment horizontal="center" vertical="center" wrapText="1"/>
    </xf>
    <xf numFmtId="165" fontId="10" fillId="7" borderId="4" xfId="2" applyNumberFormat="1" applyFont="1" applyFill="1" applyBorder="1" applyAlignment="1">
      <alignment horizontal="center" vertical="center" wrapText="1"/>
    </xf>
    <xf numFmtId="164" fontId="10" fillId="7" borderId="1" xfId="2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/>
    <xf numFmtId="0" fontId="12" fillId="7" borderId="3" xfId="0" applyFont="1" applyFill="1" applyBorder="1" applyAlignment="1"/>
    <xf numFmtId="0" fontId="13" fillId="0" borderId="12" xfId="0" applyFont="1" applyBorder="1"/>
    <xf numFmtId="0" fontId="15" fillId="0" borderId="12" xfId="0" applyFont="1" applyBorder="1" applyAlignment="1" applyProtection="1">
      <alignment vertical="center"/>
      <protection hidden="1"/>
    </xf>
    <xf numFmtId="0" fontId="13" fillId="0" borderId="12" xfId="0" applyFont="1" applyBorder="1" applyProtection="1"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0" fillId="0" borderId="0" xfId="0" applyFont="1" applyBorder="1"/>
    <xf numFmtId="0" fontId="0" fillId="8" borderId="0" xfId="0" applyFont="1" applyFill="1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3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9" fillId="2" borderId="0" xfId="3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2" fillId="7" borderId="2" xfId="0" applyFont="1" applyFill="1" applyBorder="1" applyAlignment="1">
      <alignment horizontal="left"/>
    </xf>
    <xf numFmtId="0" fontId="12" fillId="7" borderId="3" xfId="0" applyFont="1" applyFill="1" applyBorder="1" applyAlignment="1">
      <alignment horizontal="left"/>
    </xf>
    <xf numFmtId="0" fontId="12" fillId="7" borderId="4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4">
    <cellStyle name="Hipervínculo" xfId="3" builtinId="8"/>
    <cellStyle name="Normal" xfId="0" builtinId="0"/>
    <cellStyle name="Normal_Hoja1_1" xfId="1" xr:uid="{00000000-0005-0000-0000-000002000000}"/>
    <cellStyle name="Normal_Hoja2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50000" t="50000" r="50000" b="50000"/>
                </a:path>
                <a:tileRect/>
              </a:gra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735B-4DE1-9B79-C10E8F0CDF1B}"/>
              </c:ext>
            </c:extLst>
          </c:dPt>
          <c:dPt>
            <c:idx val="1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10800000" scaled="1"/>
                <a:tileRect/>
              </a:gra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735B-4DE1-9B79-C10E8F0CDF1B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6060972-D48F-4BF5-B050-DCBD00DA7C65}" type="CELLRANG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DE07F888-79C5-4204-B081-026D7DCDA7C3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735B-4DE1-9B79-C10E8F0CDF1B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C68C4D-F216-4731-8915-4769E0AFCBB3}" type="CELLRANG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D2B6E4C0-1043-495C-B601-3C9C9A44B6FA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35B-4DE1-9B79-C10E8F0CD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spc="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'SEGMENTACIÓN POBLACIÓN'!$B$32:$B$33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'SEGMENTACIÓN POBLACIÓN'!$C$32:$C$33</c:f>
              <c:numCache>
                <c:formatCode>General</c:formatCode>
                <c:ptCount val="2"/>
                <c:pt idx="0">
                  <c:v>217</c:v>
                </c:pt>
                <c:pt idx="1">
                  <c:v>147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'SEGMENTACIÓN POBLACIÓN'!$B$32:$B$33</c15:f>
                <c15:dlblRangeCache>
                  <c:ptCount val="2"/>
                  <c:pt idx="0">
                    <c:v>Hombre</c:v>
                  </c:pt>
                  <c:pt idx="1">
                    <c:v>Mujer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735B-4DE1-9B79-C10E8F0CDF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RÉGIMEN JURÍDICO</a:t>
            </a:r>
          </a:p>
        </c:rich>
      </c:tx>
      <c:layout>
        <c:manualLayout>
          <c:xMode val="edge"/>
          <c:yMode val="edge"/>
          <c:x val="0.30343744531933509"/>
          <c:y val="3.63636363636363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73D-4172-AA6C-1DF95498A939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73D-4172-AA6C-1DF95498A939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B50C92-B3BC-472C-A6FB-DF379E253CAE}" type="CELLRANG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6B6A99E8-EF70-4D8F-8739-179FB9BA28CA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73D-4172-AA6C-1DF95498A939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1" u="none" strike="noStrike" kern="1200" spc="0" baseline="0">
                        <a:solidFill>
                          <a:schemeClr val="accent1">
                            <a:lumMod val="50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FD04AC-0F97-4621-B60F-9799472999F3}" type="CELLRANGE">
                      <a:rPr lang="en-US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A9E87B1A-E348-4FBD-9AD1-A83F07270150}" type="PERCENTAGE">
                      <a:rPr lang="en-US" baseline="0"/>
                      <a:pPr>
                        <a:defRPr sz="1200" i="1">
                          <a:solidFill>
                            <a:schemeClr val="accent1">
                              <a:lumMod val="50000"/>
                            </a:schemeClr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1" u="none" strike="noStrike" kern="1200" spc="0" baseline="0">
                      <a:solidFill>
                        <a:schemeClr val="accent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73D-4172-AA6C-1DF95498A9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1" u="none" strike="noStrike" kern="1200" spc="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'SEGMENTACIÓN POBLACIÓN'!$M$32:$M$33</c:f>
              <c:strCache>
                <c:ptCount val="2"/>
                <c:pt idx="0">
                  <c:v>Funcionario</c:v>
                </c:pt>
                <c:pt idx="1">
                  <c:v>Laboral</c:v>
                </c:pt>
              </c:strCache>
            </c:strRef>
          </c:cat>
          <c:val>
            <c:numRef>
              <c:f>'SEGMENTACIÓN POBLACIÓN'!$N$32:$N$33</c:f>
              <c:numCache>
                <c:formatCode>General</c:formatCode>
                <c:ptCount val="2"/>
                <c:pt idx="0">
                  <c:v>209</c:v>
                </c:pt>
                <c:pt idx="1">
                  <c:v>155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'SEGMENTACIÓN POBLACIÓN'!$M$32:$M$33</c15:f>
                <c15:dlblRangeCache>
                  <c:ptCount val="2"/>
                  <c:pt idx="0">
                    <c:v>Funcionario</c:v>
                  </c:pt>
                  <c:pt idx="1">
                    <c:v>Laboral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73D-4172-AA6C-1DF95498A93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CATEGORIA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"/>
                  <c:y val="-3.789673706109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DE-43D7-B120-9CEA27AEAADE}"/>
                </c:ext>
              </c:extLst>
            </c:dLbl>
            <c:dLbl>
              <c:idx val="1"/>
              <c:layout>
                <c:manualLayout>
                  <c:x val="0"/>
                  <c:y val="-3.7896737061099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DE-43D7-B120-9CEA27AEAADE}"/>
                </c:ext>
              </c:extLst>
            </c:dLbl>
            <c:dLbl>
              <c:idx val="2"/>
              <c:layout>
                <c:manualLayout>
                  <c:x val="1.0248525947250273E-2"/>
                  <c:y val="-1.8948368530549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DE-43D7-B120-9CEA27AEAADE}"/>
                </c:ext>
              </c:extLst>
            </c:dLbl>
            <c:dLbl>
              <c:idx val="3"/>
              <c:layout>
                <c:manualLayout>
                  <c:x val="2.0497051894500545E-2"/>
                  <c:y val="-2.6527715942769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DE-43D7-B120-9CEA27AEA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POBLACIÓN'!$B$54:$B$57</c:f>
              <c:strCache>
                <c:ptCount val="4"/>
                <c:pt idx="0">
                  <c:v>Catedrático de Universidad</c:v>
                </c:pt>
                <c:pt idx="1">
                  <c:v>Catedrático de Escuela Universitaria</c:v>
                </c:pt>
                <c:pt idx="2">
                  <c:v>Titular de Universidad</c:v>
                </c:pt>
                <c:pt idx="3">
                  <c:v>Titular de Escuela Universitaria</c:v>
                </c:pt>
              </c:strCache>
            </c:strRef>
          </c:cat>
          <c:val>
            <c:numRef>
              <c:f>'SEGMENTACIÓN POBLACIÓN'!$E$54:$E$57</c:f>
              <c:numCache>
                <c:formatCode>General</c:formatCode>
                <c:ptCount val="4"/>
                <c:pt idx="0">
                  <c:v>40</c:v>
                </c:pt>
                <c:pt idx="1">
                  <c:v>1</c:v>
                </c:pt>
                <c:pt idx="2">
                  <c:v>156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E-43D7-B120-9CEA27AEA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836296"/>
        <c:axId val="178835904"/>
        <c:axId val="0"/>
      </c:bar3DChart>
      <c:catAx>
        <c:axId val="17883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835904"/>
        <c:crosses val="autoZero"/>
        <c:auto val="1"/>
        <c:lblAlgn val="ctr"/>
        <c:lblOffset val="100"/>
        <c:noMultiLvlLbl val="0"/>
      </c:catAx>
      <c:valAx>
        <c:axId val="17883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883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CATEGORIA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475415066604372E-2"/>
          <c:y val="9.5627705627705645E-2"/>
          <c:w val="0.93252458493339563"/>
          <c:h val="0.5963489791048846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1498381738577954E-2"/>
                  <c:y val="-1.7873100983020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C7-491B-94FE-AF8E6BE28486}"/>
                </c:ext>
              </c:extLst>
            </c:dLbl>
            <c:dLbl>
              <c:idx val="1"/>
              <c:layout>
                <c:manualLayout>
                  <c:x val="1.4372977173222442E-2"/>
                  <c:y val="-2.144772117962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C7-491B-94FE-AF8E6BE28486}"/>
                </c:ext>
              </c:extLst>
            </c:dLbl>
            <c:dLbl>
              <c:idx val="2"/>
              <c:layout>
                <c:manualLayout>
                  <c:x val="1.0061084021255657E-2"/>
                  <c:y val="-2.144772117962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C7-491B-94FE-AF8E6BE28486}"/>
                </c:ext>
              </c:extLst>
            </c:dLbl>
            <c:dLbl>
              <c:idx val="3"/>
              <c:layout>
                <c:manualLayout>
                  <c:x val="1.4372977173222442E-2"/>
                  <c:y val="-3.5746201966041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C7-491B-94FE-AF8E6BE28486}"/>
                </c:ext>
              </c:extLst>
            </c:dLbl>
            <c:dLbl>
              <c:idx val="4"/>
              <c:layout>
                <c:manualLayout>
                  <c:x val="1.0061084021255709E-2"/>
                  <c:y val="-2.5022341376228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C7-491B-94FE-AF8E6BE28486}"/>
                </c:ext>
              </c:extLst>
            </c:dLbl>
            <c:dLbl>
              <c:idx val="5"/>
              <c:layout>
                <c:manualLayout>
                  <c:x val="0"/>
                  <c:y val="-2.14477211796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C7-491B-94FE-AF8E6BE28486}"/>
                </c:ext>
              </c:extLst>
            </c:dLbl>
            <c:dLbl>
              <c:idx val="6"/>
              <c:layout>
                <c:manualLayout>
                  <c:x val="1.724757260786693E-2"/>
                  <c:y val="-2.5022341376228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C7-491B-94FE-AF8E6BE284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POBLACIÓN'!$M$54:$M$60</c:f>
              <c:strCache>
                <c:ptCount val="7"/>
                <c:pt idx="0">
                  <c:v>Profesor sustituto interino</c:v>
                </c:pt>
                <c:pt idx="1">
                  <c:v>Profesor asociado CIS</c:v>
                </c:pt>
                <c:pt idx="2">
                  <c:v>Profesor asociado laboral</c:v>
                </c:pt>
                <c:pt idx="3">
                  <c:v>Profesor ayudante Doctor</c:v>
                </c:pt>
                <c:pt idx="4">
                  <c:v>Profesor colaborador</c:v>
                </c:pt>
                <c:pt idx="5">
                  <c:v>Profesor contratado Doctor</c:v>
                </c:pt>
                <c:pt idx="6">
                  <c:v>Profesor contratado Doctor temporal</c:v>
                </c:pt>
              </c:strCache>
            </c:strRef>
          </c:cat>
          <c:val>
            <c:numRef>
              <c:f>'SEGMENTACIÓN POBLACIÓN'!$P$54:$P$60</c:f>
              <c:numCache>
                <c:formatCode>General</c:formatCode>
                <c:ptCount val="7"/>
                <c:pt idx="0">
                  <c:v>31</c:v>
                </c:pt>
                <c:pt idx="1">
                  <c:v>3</c:v>
                </c:pt>
                <c:pt idx="2">
                  <c:v>13</c:v>
                </c:pt>
                <c:pt idx="3">
                  <c:v>19</c:v>
                </c:pt>
                <c:pt idx="4">
                  <c:v>12</c:v>
                </c:pt>
                <c:pt idx="5">
                  <c:v>67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C7-491B-94FE-AF8E6BE28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499688"/>
        <c:axId val="260500080"/>
        <c:axId val="0"/>
      </c:bar3DChart>
      <c:catAx>
        <c:axId val="26049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500080"/>
        <c:crosses val="autoZero"/>
        <c:auto val="1"/>
        <c:lblAlgn val="ctr"/>
        <c:lblOffset val="100"/>
        <c:noMultiLvlLbl val="0"/>
      </c:catAx>
      <c:valAx>
        <c:axId val="2605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499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2122806425603754E-2"/>
          <c:y val="3.0948262425746935E-2"/>
          <c:w val="0.93399617429573145"/>
          <c:h val="0.5658500474769063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POBLACIÓN'!$AT$71:$AT$105</c:f>
              <c:strCache>
                <c:ptCount val="35"/>
                <c:pt idx="0">
                  <c:v>Antropología, Geografía e Historia</c:v>
                </c:pt>
                <c:pt idx="1">
                  <c:v>Biología Animal, Biología Vegetal y Ecología</c:v>
                </c:pt>
                <c:pt idx="2">
                  <c:v>Biología experimental</c:v>
                </c:pt>
                <c:pt idx="3">
                  <c:v>Ciencias de la Salud</c:v>
                </c:pt>
                <c:pt idx="4">
                  <c:v>Derecho Civil, Derecho Financiero y Tributario</c:v>
                </c:pt>
                <c:pt idx="5">
                  <c:v>Derecho Penal, Filosofía del Derecho, Filosofía Moral y Filosofía</c:v>
                </c:pt>
                <c:pt idx="6">
                  <c:v>Derecho Público</c:v>
                </c:pt>
                <c:pt idx="7">
                  <c:v>Derecho Público y Común Europeo</c:v>
                </c:pt>
                <c:pt idx="8">
                  <c:v>Derecho Público y Derecho Privado Especial</c:v>
                </c:pt>
                <c:pt idx="9">
                  <c:v>Didáctica de la Expresión Musical, Plástica y Corporal</c:v>
                </c:pt>
                <c:pt idx="10">
                  <c:v>Didáctica de las Ciencias</c:v>
                </c:pt>
                <c:pt idx="11">
                  <c:v>Economía</c:v>
                </c:pt>
                <c:pt idx="12">
                  <c:v>Economía Financiera y Contabilidad</c:v>
                </c:pt>
                <c:pt idx="13">
                  <c:v>Enfermería</c:v>
                </c:pt>
                <c:pt idx="14">
                  <c:v>Estadística e Investigación Operativa</c:v>
                </c:pt>
                <c:pt idx="15">
                  <c:v>Filología Española</c:v>
                </c:pt>
                <c:pt idx="16">
                  <c:v>Filología Inglesa</c:v>
                </c:pt>
                <c:pt idx="17">
                  <c:v>Física</c:v>
                </c:pt>
                <c:pt idx="18">
                  <c:v>Geología</c:v>
                </c:pt>
                <c:pt idx="19">
                  <c:v>Informática</c:v>
                </c:pt>
                <c:pt idx="20">
                  <c:v>Ingeniería Cartográfica, Geodésica y Fotogrametría</c:v>
                </c:pt>
                <c:pt idx="21">
                  <c:v>Ingeniería de Telecomunicación</c:v>
                </c:pt>
                <c:pt idx="22">
                  <c:v>Ingeniería Eléctrica</c:v>
                </c:pt>
                <c:pt idx="23">
                  <c:v>Ingeniería Electrónica y Automática</c:v>
                </c:pt>
                <c:pt idx="24">
                  <c:v>Ingeniería Gráfica, Diseño y Proyectos</c:v>
                </c:pt>
                <c:pt idx="25">
                  <c:v>Ingeniería Mecánica y Minera</c:v>
                </c:pt>
                <c:pt idx="26">
                  <c:v>Ingeniería Química, Ambiental y de los Materiales</c:v>
                </c:pt>
                <c:pt idx="27">
                  <c:v>Lenguas y Culturas Mediterráneas</c:v>
                </c:pt>
                <c:pt idx="28">
                  <c:v>Matemáticas</c:v>
                </c:pt>
                <c:pt idx="29">
                  <c:v>Organización de Empresas, Marketing y Sociología</c:v>
                </c:pt>
                <c:pt idx="30">
                  <c:v>Patrimonio Histórico</c:v>
                </c:pt>
                <c:pt idx="31">
                  <c:v>Pedagogía</c:v>
                </c:pt>
                <c:pt idx="32">
                  <c:v>Psicología</c:v>
                </c:pt>
                <c:pt idx="33">
                  <c:v>Química Física y Analítica</c:v>
                </c:pt>
                <c:pt idx="34">
                  <c:v>Química Inorgánica y Orgánica</c:v>
                </c:pt>
              </c:strCache>
            </c:strRef>
          </c:cat>
          <c:val>
            <c:numRef>
              <c:f>'SEGMENTACIÓN POBLACIÓN'!$AW$71:$AW$105</c:f>
              <c:numCache>
                <c:formatCode>General</c:formatCode>
                <c:ptCount val="35"/>
                <c:pt idx="0">
                  <c:v>7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7</c:v>
                </c:pt>
                <c:pt idx="16">
                  <c:v>10</c:v>
                </c:pt>
                <c:pt idx="17">
                  <c:v>10</c:v>
                </c:pt>
                <c:pt idx="18">
                  <c:v>4</c:v>
                </c:pt>
                <c:pt idx="19">
                  <c:v>24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5</c:v>
                </c:pt>
                <c:pt idx="25">
                  <c:v>22</c:v>
                </c:pt>
                <c:pt idx="26">
                  <c:v>11</c:v>
                </c:pt>
                <c:pt idx="27">
                  <c:v>6</c:v>
                </c:pt>
                <c:pt idx="28">
                  <c:v>6</c:v>
                </c:pt>
                <c:pt idx="29">
                  <c:v>24</c:v>
                </c:pt>
                <c:pt idx="30">
                  <c:v>9</c:v>
                </c:pt>
                <c:pt idx="31">
                  <c:v>8</c:v>
                </c:pt>
                <c:pt idx="32">
                  <c:v>36</c:v>
                </c:pt>
                <c:pt idx="33">
                  <c:v>13</c:v>
                </c:pt>
                <c:pt idx="3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9C-4135-AAC4-E7F995A9D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500864"/>
        <c:axId val="260501256"/>
        <c:axId val="0"/>
      </c:bar3DChart>
      <c:catAx>
        <c:axId val="26050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501256"/>
        <c:crosses val="autoZero"/>
        <c:auto val="1"/>
        <c:lblAlgn val="ctr"/>
        <c:lblOffset val="100"/>
        <c:noMultiLvlLbl val="0"/>
      </c:catAx>
      <c:valAx>
        <c:axId val="260501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50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CENTRO</a:t>
            </a:r>
            <a:r>
              <a:rPr lang="es-ES" baseline="0"/>
              <a:t> EN EL QUE IMPARTE LA MAYOR CARGA DOCENTE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10800000" scaled="1"/>
              <a:tileRect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4460321447252733E-2"/>
                  <c:y val="-3.839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D-4AFC-913B-8F7FE197AB49}"/>
                </c:ext>
              </c:extLst>
            </c:dLbl>
            <c:dLbl>
              <c:idx val="1"/>
              <c:layout>
                <c:manualLayout>
                  <c:x val="1.6388364306886428E-2"/>
                  <c:y val="-5.759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D-4AFC-913B-8F7FE197AB49}"/>
                </c:ext>
              </c:extLst>
            </c:dLbl>
            <c:dLbl>
              <c:idx val="2"/>
              <c:layout>
                <c:manualLayout>
                  <c:x val="1.0604235727985337E-2"/>
                  <c:y val="-4.159999999999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D-4AFC-913B-8F7FE197AB49}"/>
                </c:ext>
              </c:extLst>
            </c:dLbl>
            <c:dLbl>
              <c:idx val="3"/>
              <c:layout>
                <c:manualLayout>
                  <c:x val="6.7481500087179418E-3"/>
                  <c:y val="-3.839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1D-4AFC-913B-8F7FE197AB49}"/>
                </c:ext>
              </c:extLst>
            </c:dLbl>
            <c:dLbl>
              <c:idx val="4"/>
              <c:layout>
                <c:manualLayout>
                  <c:x val="5.7841285789010932E-3"/>
                  <c:y val="-4.8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D-4AFC-913B-8F7FE197AB49}"/>
                </c:ext>
              </c:extLst>
            </c:dLbl>
            <c:dLbl>
              <c:idx val="5"/>
              <c:layout>
                <c:manualLayout>
                  <c:x val="5.7841285789010221E-3"/>
                  <c:y val="-2.56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D-4AFC-913B-8F7FE197AB49}"/>
                </c:ext>
              </c:extLst>
            </c:dLbl>
            <c:dLbl>
              <c:idx val="6"/>
              <c:layout>
                <c:manualLayout>
                  <c:x val="8.6761928683516398E-3"/>
                  <c:y val="-3.5200000000000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D-4AFC-913B-8F7FE197AB49}"/>
                </c:ext>
              </c:extLst>
            </c:dLbl>
            <c:dLbl>
              <c:idx val="7"/>
              <c:layout>
                <c:manualLayout>
                  <c:x val="1.0604235727985337E-2"/>
                  <c:y val="-3.20000000000000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1D-4AFC-913B-8F7FE197AB49}"/>
                </c:ext>
              </c:extLst>
            </c:dLbl>
            <c:dLbl>
              <c:idx val="8"/>
              <c:layout>
                <c:manualLayout>
                  <c:x val="8.6761928683516398E-3"/>
                  <c:y val="-6.0800000000000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1D-4AFC-913B-8F7FE197A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'SEGMENTACIÓN POBLACIÓN'!$B$104:$B$112</c:f>
              <c:strCache>
                <c:ptCount val="9"/>
                <c:pt idx="0">
                  <c:v>Centro de Estudios de Postgrado</c:v>
                </c:pt>
                <c:pt idx="1">
                  <c:v>Escuela de Doctorado</c:v>
                </c:pt>
                <c:pt idx="2">
                  <c:v>Escuela Politécnica Superior de Jaén</c:v>
                </c:pt>
                <c:pt idx="3">
                  <c:v>Escuela Politécnica Superior de Linares</c:v>
                </c:pt>
                <c:pt idx="4">
                  <c:v>Facultad de Ciencias de la Salud</c:v>
                </c:pt>
                <c:pt idx="5">
                  <c:v>Facultad de Ciencias Experimentales</c:v>
                </c:pt>
                <c:pt idx="6">
                  <c:v>Facultad de Ciencias Sociales y Jurídicas</c:v>
                </c:pt>
                <c:pt idx="7">
                  <c:v>Facultad de Humanidades y Ciencias de la Educación</c:v>
                </c:pt>
                <c:pt idx="8">
                  <c:v>Facultad de Trabajo Social</c:v>
                </c:pt>
              </c:strCache>
            </c:strRef>
          </c:cat>
          <c:val>
            <c:numRef>
              <c:f>'SEGMENTACIÓN POBLACIÓN'!$E$104:$E$112</c:f>
              <c:numCache>
                <c:formatCode>General</c:formatCode>
                <c:ptCount val="9"/>
                <c:pt idx="0">
                  <c:v>5</c:v>
                </c:pt>
                <c:pt idx="1">
                  <c:v>2</c:v>
                </c:pt>
                <c:pt idx="2">
                  <c:v>73</c:v>
                </c:pt>
                <c:pt idx="3">
                  <c:v>34</c:v>
                </c:pt>
                <c:pt idx="4">
                  <c:v>25</c:v>
                </c:pt>
                <c:pt idx="5">
                  <c:v>53</c:v>
                </c:pt>
                <c:pt idx="6">
                  <c:v>70</c:v>
                </c:pt>
                <c:pt idx="7">
                  <c:v>92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1D-4AFC-913B-8F7FE197A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0502432"/>
        <c:axId val="260502824"/>
        <c:axId val="0"/>
      </c:bar3DChart>
      <c:catAx>
        <c:axId val="2605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502824"/>
        <c:crosses val="autoZero"/>
        <c:auto val="1"/>
        <c:lblAlgn val="ctr"/>
        <c:lblOffset val="100"/>
        <c:noMultiLvlLbl val="0"/>
      </c:catAx>
      <c:valAx>
        <c:axId val="26050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502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748393</xdr:colOff>
      <xdr:row>0</xdr:row>
      <xdr:rowOff>50345</xdr:rowOff>
    </xdr:from>
    <xdr:to>
      <xdr:col>16</xdr:col>
      <xdr:colOff>630210</xdr:colOff>
      <xdr:row>3</xdr:row>
      <xdr:rowOff>155560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46929" y="50345"/>
          <a:ext cx="643817" cy="676715"/>
        </a:xfrm>
        <a:prstGeom prst="rect">
          <a:avLst/>
        </a:prstGeom>
      </xdr:spPr>
    </xdr:pic>
    <xdr:clientData/>
  </xdr:twoCellAnchor>
  <xdr:twoCellAnchor>
    <xdr:from>
      <xdr:col>3</xdr:col>
      <xdr:colOff>1793875</xdr:colOff>
      <xdr:row>25</xdr:row>
      <xdr:rowOff>100012</xdr:rowOff>
    </xdr:from>
    <xdr:to>
      <xdr:col>10</xdr:col>
      <xdr:colOff>111125</xdr:colOff>
      <xdr:row>40</xdr:row>
      <xdr:rowOff>142875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412750</xdr:colOff>
      <xdr:row>25</xdr:row>
      <xdr:rowOff>95250</xdr:rowOff>
    </xdr:from>
    <xdr:to>
      <xdr:col>23</xdr:col>
      <xdr:colOff>309562</xdr:colOff>
      <xdr:row>40</xdr:row>
      <xdr:rowOff>63500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185736</xdr:colOff>
      <xdr:row>48</xdr:row>
      <xdr:rowOff>174625</xdr:rowOff>
    </xdr:from>
    <xdr:to>
      <xdr:col>11</xdr:col>
      <xdr:colOff>539749</xdr:colOff>
      <xdr:row>63</xdr:row>
      <xdr:rowOff>33337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38099</xdr:colOff>
      <xdr:row>47</xdr:row>
      <xdr:rowOff>111125</xdr:rowOff>
    </xdr:from>
    <xdr:to>
      <xdr:col>28</xdr:col>
      <xdr:colOff>492125</xdr:colOff>
      <xdr:row>62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666750</xdr:colOff>
      <xdr:row>64</xdr:row>
      <xdr:rowOff>317501</xdr:rowOff>
    </xdr:from>
    <xdr:to>
      <xdr:col>37</xdr:col>
      <xdr:colOff>714375</xdr:colOff>
      <xdr:row>92</xdr:row>
      <xdr:rowOff>7938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142875</xdr:colOff>
      <xdr:row>101</xdr:row>
      <xdr:rowOff>0</xdr:rowOff>
    </xdr:from>
    <xdr:to>
      <xdr:col>24</xdr:col>
      <xdr:colOff>349249</xdr:colOff>
      <xdr:row>116</xdr:row>
      <xdr:rowOff>158750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9</xdr:row>
      <xdr:rowOff>54428</xdr:rowOff>
    </xdr:from>
    <xdr:to>
      <xdr:col>12</xdr:col>
      <xdr:colOff>1224643</xdr:colOff>
      <xdr:row>20</xdr:row>
      <xdr:rowOff>95249</xdr:rowOff>
    </xdr:to>
    <xdr:sp macro="" textlink="">
      <xdr:nvSpPr>
        <xdr:cNvPr id="14" name="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1782535"/>
          <a:ext cx="13661572" cy="2286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FICHA TÉCNICA ENCUESTA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POBLACIÓN ESTUDIO: 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Personal docente e investigador en situación profesional de servicio activo y en comisión de servicio  procedentes de otras universidades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Tamaño muestral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; calculado para un error de muestreo del (+)(-) 10% y un nivel de confianza del 95%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Tipo de muestreo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aleatorio simple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Fecha recogida</a:t>
          </a: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mayo-junio 2018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Método de entrevista: encuesta realizada a través de la plataforma de encuestas on-line de la Universidad de Jaén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Nº de en</a:t>
          </a: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cuestas recogidas: 364/Nº encuestas necesarias: 87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sng" strike="noStrike" kern="0" cap="none" spc="0" normalizeH="0" baseline="0" noProof="0">
              <a:ln>
                <a:noFill/>
              </a:ln>
              <a:solidFill>
                <a:sysClr val="windowText" lastClr="000000">
                  <a:lumMod val="100000"/>
                </a:sysClr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Porcentaje de encuestas recogidas sobre la población objeto de estudio:  364/964 =37,76%</a:t>
          </a:r>
          <a:endParaRPr kumimoji="0" lang="es-E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717776</xdr:colOff>
      <xdr:row>0</xdr:row>
      <xdr:rowOff>87766</xdr:rowOff>
    </xdr:from>
    <xdr:to>
      <xdr:col>17</xdr:col>
      <xdr:colOff>598714</xdr:colOff>
      <xdr:row>4</xdr:row>
      <xdr:rowOff>2481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09776" y="87766"/>
          <a:ext cx="642938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679738</xdr:colOff>
      <xdr:row>0</xdr:row>
      <xdr:rowOff>79375</xdr:rowOff>
    </xdr:from>
    <xdr:to>
      <xdr:col>18</xdr:col>
      <xdr:colOff>545680</xdr:colOff>
      <xdr:row>3</xdr:row>
      <xdr:rowOff>184590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3738" y="79375"/>
          <a:ext cx="627942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598921</xdr:colOff>
      <xdr:row>0</xdr:row>
      <xdr:rowOff>70715</xdr:rowOff>
    </xdr:from>
    <xdr:to>
      <xdr:col>18</xdr:col>
      <xdr:colOff>523875</xdr:colOff>
      <xdr:row>3</xdr:row>
      <xdr:rowOff>175930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2921" y="70715"/>
          <a:ext cx="686954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0</xdr:row>
      <xdr:rowOff>93229</xdr:rowOff>
    </xdr:from>
    <xdr:to>
      <xdr:col>18</xdr:col>
      <xdr:colOff>56442</xdr:colOff>
      <xdr:row>4</xdr:row>
      <xdr:rowOff>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0" y="93229"/>
          <a:ext cx="627942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412750</xdr:colOff>
      <xdr:row>0</xdr:row>
      <xdr:rowOff>31750</xdr:rowOff>
    </xdr:from>
    <xdr:to>
      <xdr:col>19</xdr:col>
      <xdr:colOff>278692</xdr:colOff>
      <xdr:row>3</xdr:row>
      <xdr:rowOff>136965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28750" y="31750"/>
          <a:ext cx="627942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373063</xdr:colOff>
      <xdr:row>0</xdr:row>
      <xdr:rowOff>63500</xdr:rowOff>
    </xdr:from>
    <xdr:to>
      <xdr:col>18</xdr:col>
      <xdr:colOff>239005</xdr:colOff>
      <xdr:row>3</xdr:row>
      <xdr:rowOff>168715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27063" y="63500"/>
          <a:ext cx="627942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587376</xdr:colOff>
      <xdr:row>0</xdr:row>
      <xdr:rowOff>87313</xdr:rowOff>
    </xdr:from>
    <xdr:to>
      <xdr:col>16</xdr:col>
      <xdr:colOff>485068</xdr:colOff>
      <xdr:row>4</xdr:row>
      <xdr:rowOff>2028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2126" y="87313"/>
          <a:ext cx="627942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264102</xdr:colOff>
      <xdr:row>0</xdr:row>
      <xdr:rowOff>107661</xdr:rowOff>
    </xdr:from>
    <xdr:to>
      <xdr:col>18</xdr:col>
      <xdr:colOff>130044</xdr:colOff>
      <xdr:row>4</xdr:row>
      <xdr:rowOff>22376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18102" y="107661"/>
          <a:ext cx="627942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141432</xdr:colOff>
      <xdr:row>0</xdr:row>
      <xdr:rowOff>86591</xdr:rowOff>
    </xdr:from>
    <xdr:to>
      <xdr:col>16</xdr:col>
      <xdr:colOff>7374</xdr:colOff>
      <xdr:row>3</xdr:row>
      <xdr:rowOff>148510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71432" y="86591"/>
          <a:ext cx="627942" cy="6334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688398</xdr:colOff>
      <xdr:row>0</xdr:row>
      <xdr:rowOff>67829</xdr:rowOff>
    </xdr:from>
    <xdr:to>
      <xdr:col>17</xdr:col>
      <xdr:colOff>587375</xdr:colOff>
      <xdr:row>3</xdr:row>
      <xdr:rowOff>173044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80398" y="67829"/>
          <a:ext cx="660977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0</xdr:row>
      <xdr:rowOff>104775</xdr:rowOff>
    </xdr:from>
    <xdr:to>
      <xdr:col>19</xdr:col>
      <xdr:colOff>56442</xdr:colOff>
      <xdr:row>4</xdr:row>
      <xdr:rowOff>19490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0" y="104775"/>
          <a:ext cx="627942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619125</xdr:colOff>
      <xdr:row>0</xdr:row>
      <xdr:rowOff>88900</xdr:rowOff>
    </xdr:from>
    <xdr:to>
      <xdr:col>18</xdr:col>
      <xdr:colOff>485067</xdr:colOff>
      <xdr:row>4</xdr:row>
      <xdr:rowOff>3615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73125" y="88900"/>
          <a:ext cx="627942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AX118"/>
  <sheetViews>
    <sheetView showGridLines="0" tabSelected="1" view="pageBreakPreview" zoomScale="70" zoomScaleNormal="40" zoomScaleSheetLayoutView="70" workbookViewId="0">
      <selection activeCell="H109" sqref="H109"/>
    </sheetView>
  </sheetViews>
  <sheetFormatPr baseColWidth="10" defaultRowHeight="15" x14ac:dyDescent="0.25"/>
  <cols>
    <col min="1" max="1" width="4.28515625" customWidth="1"/>
    <col min="2" max="2" width="18.140625" customWidth="1"/>
    <col min="3" max="3" width="16.5703125" customWidth="1"/>
    <col min="4" max="4" width="37" customWidth="1"/>
    <col min="8" max="8" width="30.5703125" customWidth="1"/>
    <col min="13" max="13" width="19.42578125" customWidth="1"/>
    <col min="15" max="15" width="15" customWidth="1"/>
  </cols>
  <sheetData>
    <row r="5" spans="1:38" x14ac:dyDescent="0.2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</row>
    <row r="6" spans="1:38" ht="15.75" x14ac:dyDescent="0.25">
      <c r="A6" s="48" t="s">
        <v>197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</row>
    <row r="8" spans="1:38" s="2" customFormat="1" x14ac:dyDescent="0.25">
      <c r="M8" s="44"/>
      <c r="N8" s="44"/>
    </row>
    <row r="10" spans="1:38" s="2" customFormat="1" ht="15.75" customHeight="1" x14ac:dyDescent="0.25">
      <c r="A10" s="46"/>
      <c r="B10" s="46"/>
      <c r="C10" s="46"/>
      <c r="D10" s="47"/>
    </row>
    <row r="11" spans="1:38" s="2" customFormat="1" ht="15.75" customHeight="1" x14ac:dyDescent="0.25">
      <c r="A11" s="46"/>
      <c r="B11" s="46"/>
      <c r="C11" s="46"/>
      <c r="D11" s="47"/>
    </row>
    <row r="12" spans="1:38" s="2" customFormat="1" ht="15.75" customHeight="1" x14ac:dyDescent="0.25">
      <c r="A12" s="46"/>
      <c r="B12" s="46"/>
      <c r="C12" s="46"/>
      <c r="D12" s="47"/>
    </row>
    <row r="13" spans="1:38" s="2" customFormat="1" ht="15.75" customHeight="1" x14ac:dyDescent="0.25">
      <c r="A13" s="46"/>
      <c r="B13" s="46"/>
      <c r="C13" s="46"/>
      <c r="D13" s="47"/>
    </row>
    <row r="14" spans="1:38" s="2" customFormat="1" ht="15.75" customHeight="1" x14ac:dyDescent="0.25">
      <c r="A14" s="46"/>
      <c r="B14" s="46"/>
      <c r="C14" s="46"/>
      <c r="D14" s="47"/>
    </row>
    <row r="15" spans="1:38" s="2" customFormat="1" ht="15.75" customHeight="1" x14ac:dyDescent="0.25">
      <c r="A15" s="46"/>
      <c r="B15" s="46"/>
      <c r="C15" s="46"/>
      <c r="D15" s="47"/>
    </row>
    <row r="16" spans="1:38" s="2" customFormat="1" ht="15.75" customHeight="1" x14ac:dyDescent="0.25">
      <c r="A16" s="46"/>
      <c r="B16" s="46"/>
      <c r="C16" s="46"/>
      <c r="D16" s="47"/>
    </row>
    <row r="17" spans="1:38" s="2" customFormat="1" ht="15.75" customHeight="1" x14ac:dyDescent="0.25">
      <c r="A17" s="46"/>
      <c r="B17" s="46"/>
      <c r="C17" s="46"/>
      <c r="D17" s="47"/>
    </row>
    <row r="18" spans="1:38" s="2" customFormat="1" ht="15.75" customHeight="1" x14ac:dyDescent="0.25">
      <c r="A18" s="46"/>
      <c r="B18" s="46"/>
      <c r="C18" s="46"/>
      <c r="D18" s="47"/>
    </row>
    <row r="19" spans="1:38" s="2" customFormat="1" ht="15.75" customHeight="1" x14ac:dyDescent="0.25">
      <c r="A19" s="46"/>
      <c r="B19" s="46"/>
      <c r="C19" s="46"/>
      <c r="D19" s="47"/>
    </row>
    <row r="20" spans="1:38" s="2" customFormat="1" ht="15.75" customHeight="1" x14ac:dyDescent="0.25">
      <c r="A20" s="46"/>
      <c r="B20" s="46"/>
      <c r="C20" s="46"/>
      <c r="D20" s="47"/>
    </row>
    <row r="21" spans="1:38" s="2" customFormat="1" ht="15.75" customHeight="1" x14ac:dyDescent="0.25">
      <c r="A21" s="46"/>
      <c r="B21" s="46"/>
      <c r="C21" s="46"/>
      <c r="D21" s="47"/>
    </row>
    <row r="22" spans="1:38" s="2" customFormat="1" ht="15.75" customHeight="1" x14ac:dyDescent="0.25">
      <c r="A22" s="46"/>
      <c r="B22" s="46"/>
      <c r="C22" s="46"/>
      <c r="D22" s="47"/>
    </row>
    <row r="24" spans="1:38" ht="18.75" customHeight="1" x14ac:dyDescent="0.25">
      <c r="A24" s="53" t="s">
        <v>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</row>
    <row r="25" spans="1:38" s="2" customFormat="1" x14ac:dyDescent="0.25">
      <c r="A25"/>
      <c r="B25"/>
      <c r="C25"/>
      <c r="D25"/>
      <c r="E25"/>
      <c r="F25"/>
      <c r="G25"/>
    </row>
    <row r="26" spans="1:38" s="2" customFormat="1" x14ac:dyDescent="0.25"/>
    <row r="27" spans="1:38" s="2" customFormat="1" x14ac:dyDescent="0.25"/>
    <row r="28" spans="1:38" s="2" customFormat="1" x14ac:dyDescent="0.25">
      <c r="A28"/>
      <c r="B28"/>
      <c r="C28"/>
      <c r="D28"/>
      <c r="E28"/>
      <c r="F28"/>
      <c r="G28"/>
    </row>
    <row r="31" spans="1:38" ht="21" customHeight="1" x14ac:dyDescent="0.25">
      <c r="B31" s="51" t="s">
        <v>4</v>
      </c>
      <c r="C31" s="51"/>
      <c r="M31" s="51" t="s">
        <v>7</v>
      </c>
      <c r="N31" s="51"/>
    </row>
    <row r="32" spans="1:38" ht="19.5" customHeight="1" x14ac:dyDescent="0.25">
      <c r="B32" s="1" t="s">
        <v>5</v>
      </c>
      <c r="C32" s="3">
        <v>217</v>
      </c>
      <c r="M32" s="1" t="s">
        <v>8</v>
      </c>
      <c r="N32" s="3">
        <v>209</v>
      </c>
    </row>
    <row r="33" spans="2:14" ht="21" x14ac:dyDescent="0.25">
      <c r="B33" s="1" t="s">
        <v>6</v>
      </c>
      <c r="C33" s="3">
        <v>147</v>
      </c>
      <c r="M33" s="1" t="s">
        <v>9</v>
      </c>
      <c r="N33" s="3">
        <v>155</v>
      </c>
    </row>
    <row r="36" spans="2:14" s="2" customFormat="1" x14ac:dyDescent="0.25"/>
    <row r="37" spans="2:14" s="2" customFormat="1" x14ac:dyDescent="0.25"/>
    <row r="38" spans="2:14" s="2" customFormat="1" x14ac:dyDescent="0.25"/>
    <row r="39" spans="2:14" s="2" customFormat="1" x14ac:dyDescent="0.25"/>
    <row r="40" spans="2:14" s="2" customFormat="1" x14ac:dyDescent="0.25"/>
    <row r="41" spans="2:14" s="2" customFormat="1" x14ac:dyDescent="0.25"/>
    <row r="42" spans="2:14" s="2" customFormat="1" x14ac:dyDescent="0.25"/>
    <row r="43" spans="2:14" s="2" customFormat="1" x14ac:dyDescent="0.25"/>
    <row r="44" spans="2:14" s="2" customFormat="1" x14ac:dyDescent="0.25"/>
    <row r="45" spans="2:14" s="2" customFormat="1" x14ac:dyDescent="0.25"/>
    <row r="46" spans="2:14" s="2" customFormat="1" x14ac:dyDescent="0.25"/>
    <row r="47" spans="2:14" s="2" customFormat="1" x14ac:dyDescent="0.25"/>
    <row r="53" spans="2:16" ht="21" customHeight="1" x14ac:dyDescent="0.25">
      <c r="B53" s="51" t="s">
        <v>14</v>
      </c>
      <c r="C53" s="51"/>
      <c r="D53" s="51"/>
      <c r="E53" s="51"/>
      <c r="F53" s="2"/>
      <c r="M53" s="51" t="s">
        <v>14</v>
      </c>
      <c r="N53" s="51"/>
      <c r="O53" s="51"/>
      <c r="P53" s="51"/>
    </row>
    <row r="54" spans="2:16" ht="21" x14ac:dyDescent="0.25">
      <c r="B54" s="6" t="s">
        <v>10</v>
      </c>
      <c r="C54" s="4"/>
      <c r="D54" s="5"/>
      <c r="E54" s="3">
        <v>40</v>
      </c>
      <c r="M54" s="6" t="s">
        <v>15</v>
      </c>
      <c r="N54" s="4"/>
      <c r="O54" s="5"/>
      <c r="P54" s="3">
        <v>31</v>
      </c>
    </row>
    <row r="55" spans="2:16" ht="21" x14ac:dyDescent="0.25">
      <c r="B55" s="6" t="s">
        <v>11</v>
      </c>
      <c r="C55" s="4"/>
      <c r="D55" s="5"/>
      <c r="E55" s="3">
        <v>1</v>
      </c>
      <c r="M55" s="6" t="s">
        <v>16</v>
      </c>
      <c r="N55" s="4"/>
      <c r="O55" s="5"/>
      <c r="P55" s="3">
        <v>3</v>
      </c>
    </row>
    <row r="56" spans="2:16" ht="21" x14ac:dyDescent="0.25">
      <c r="B56" s="6" t="s">
        <v>12</v>
      </c>
      <c r="C56" s="4"/>
      <c r="D56" s="5"/>
      <c r="E56" s="3">
        <v>156</v>
      </c>
      <c r="M56" s="6" t="s">
        <v>17</v>
      </c>
      <c r="N56" s="4"/>
      <c r="O56" s="5"/>
      <c r="P56" s="3">
        <v>13</v>
      </c>
    </row>
    <row r="57" spans="2:16" ht="21" x14ac:dyDescent="0.25">
      <c r="B57" s="6" t="s">
        <v>13</v>
      </c>
      <c r="C57" s="4"/>
      <c r="D57" s="5"/>
      <c r="E57" s="3">
        <v>12</v>
      </c>
      <c r="M57" s="6" t="s">
        <v>18</v>
      </c>
      <c r="N57" s="4"/>
      <c r="O57" s="5"/>
      <c r="P57" s="3">
        <v>19</v>
      </c>
    </row>
    <row r="58" spans="2:16" ht="21" x14ac:dyDescent="0.25">
      <c r="M58" s="6" t="s">
        <v>19</v>
      </c>
      <c r="N58" s="4"/>
      <c r="O58" s="5"/>
      <c r="P58" s="3">
        <v>12</v>
      </c>
    </row>
    <row r="59" spans="2:16" ht="21" x14ac:dyDescent="0.25">
      <c r="M59" s="6" t="s">
        <v>20</v>
      </c>
      <c r="N59" s="4"/>
      <c r="O59" s="5"/>
      <c r="P59" s="3">
        <v>67</v>
      </c>
    </row>
    <row r="60" spans="2:16" ht="21" x14ac:dyDescent="0.25">
      <c r="M60" s="6" t="s">
        <v>21</v>
      </c>
      <c r="N60" s="4"/>
      <c r="O60" s="5"/>
      <c r="P60" s="3">
        <v>10</v>
      </c>
    </row>
    <row r="65" spans="2:50" s="2" customFormat="1" ht="37.5" customHeight="1" x14ac:dyDescent="0.25"/>
    <row r="66" spans="2:50" s="2" customFormat="1" x14ac:dyDescent="0.25">
      <c r="AS66" s="37"/>
      <c r="AT66" s="37"/>
      <c r="AU66" s="37"/>
      <c r="AV66" s="37"/>
      <c r="AW66" s="37"/>
      <c r="AX66" s="37"/>
    </row>
    <row r="67" spans="2:50" s="2" customFormat="1" x14ac:dyDescent="0.25">
      <c r="AS67" s="37"/>
      <c r="AT67" s="37"/>
      <c r="AU67" s="37"/>
      <c r="AV67" s="37"/>
      <c r="AW67" s="37"/>
      <c r="AX67" s="37"/>
    </row>
    <row r="68" spans="2:50" s="2" customFormat="1" x14ac:dyDescent="0.25">
      <c r="AS68" s="37"/>
      <c r="AT68" s="37"/>
      <c r="AU68" s="37"/>
      <c r="AV68" s="37"/>
      <c r="AW68" s="37"/>
      <c r="AX68" s="37"/>
    </row>
    <row r="69" spans="2:50" s="2" customFormat="1" x14ac:dyDescent="0.25">
      <c r="AS69" s="37"/>
      <c r="AT69" s="37"/>
      <c r="AU69" s="37"/>
      <c r="AV69" s="37"/>
      <c r="AW69" s="37"/>
      <c r="AX69" s="37"/>
    </row>
    <row r="70" spans="2:50" ht="21" x14ac:dyDescent="0.25">
      <c r="AS70" s="37"/>
      <c r="AT70" s="52" t="s">
        <v>66</v>
      </c>
      <c r="AU70" s="52"/>
      <c r="AV70" s="52"/>
      <c r="AW70" s="52"/>
      <c r="AX70" s="37"/>
    </row>
    <row r="71" spans="2:50" ht="21" x14ac:dyDescent="0.25">
      <c r="AS71" s="37"/>
      <c r="AT71" s="38" t="s">
        <v>22</v>
      </c>
      <c r="AU71" s="39"/>
      <c r="AV71" s="39"/>
      <c r="AW71" s="40">
        <v>7</v>
      </c>
      <c r="AX71" s="37"/>
    </row>
    <row r="72" spans="2:50" ht="21" x14ac:dyDescent="0.25">
      <c r="AS72" s="37"/>
      <c r="AT72" s="38" t="s">
        <v>23</v>
      </c>
      <c r="AU72" s="39"/>
      <c r="AV72" s="39"/>
      <c r="AW72" s="40">
        <v>12</v>
      </c>
      <c r="AX72" s="37"/>
    </row>
    <row r="73" spans="2:50" ht="21" x14ac:dyDescent="0.25">
      <c r="AS73" s="37"/>
      <c r="AT73" s="38" t="s">
        <v>24</v>
      </c>
      <c r="AU73" s="39"/>
      <c r="AV73" s="39"/>
      <c r="AW73" s="40">
        <v>13</v>
      </c>
      <c r="AX73" s="37"/>
    </row>
    <row r="74" spans="2:50" ht="21" customHeight="1" x14ac:dyDescent="0.25">
      <c r="B74" s="51" t="s">
        <v>66</v>
      </c>
      <c r="C74" s="51"/>
      <c r="D74" s="51"/>
      <c r="E74" s="51"/>
      <c r="F74" s="51"/>
      <c r="G74" s="51"/>
      <c r="H74" s="51"/>
      <c r="I74" s="51"/>
      <c r="AS74" s="37"/>
      <c r="AT74" s="38" t="s">
        <v>25</v>
      </c>
      <c r="AU74" s="39"/>
      <c r="AV74" s="39"/>
      <c r="AW74" s="40">
        <v>13</v>
      </c>
      <c r="AX74" s="37"/>
    </row>
    <row r="75" spans="2:50" ht="21" x14ac:dyDescent="0.25">
      <c r="B75" s="7" t="s">
        <v>22</v>
      </c>
      <c r="C75" s="4"/>
      <c r="D75" s="5"/>
      <c r="E75" s="3">
        <v>7</v>
      </c>
      <c r="F75" s="7" t="s">
        <v>40</v>
      </c>
      <c r="G75" s="4"/>
      <c r="H75" s="5"/>
      <c r="I75" s="3">
        <v>4</v>
      </c>
      <c r="AS75" s="37"/>
      <c r="AT75" s="38" t="s">
        <v>26</v>
      </c>
      <c r="AU75" s="39"/>
      <c r="AV75" s="39"/>
      <c r="AW75" s="40">
        <v>4</v>
      </c>
      <c r="AX75" s="37"/>
    </row>
    <row r="76" spans="2:50" ht="21" x14ac:dyDescent="0.25">
      <c r="B76" s="7" t="s">
        <v>23</v>
      </c>
      <c r="C76" s="4"/>
      <c r="D76" s="5"/>
      <c r="E76" s="3">
        <v>12</v>
      </c>
      <c r="F76" s="7" t="s">
        <v>41</v>
      </c>
      <c r="G76" s="4"/>
      <c r="H76" s="5"/>
      <c r="I76" s="3">
        <v>24</v>
      </c>
      <c r="AS76" s="37"/>
      <c r="AT76" s="38" t="s">
        <v>27</v>
      </c>
      <c r="AU76" s="39"/>
      <c r="AV76" s="39"/>
      <c r="AW76" s="40">
        <v>6</v>
      </c>
      <c r="AX76" s="37"/>
    </row>
    <row r="77" spans="2:50" ht="21" x14ac:dyDescent="0.25">
      <c r="B77" s="7" t="s">
        <v>24</v>
      </c>
      <c r="C77" s="4"/>
      <c r="D77" s="5"/>
      <c r="E77" s="3">
        <v>13</v>
      </c>
      <c r="F77" s="7" t="s">
        <v>42</v>
      </c>
      <c r="G77" s="4"/>
      <c r="H77" s="5"/>
      <c r="I77" s="3">
        <v>9</v>
      </c>
      <c r="AS77" s="37"/>
      <c r="AT77" s="38" t="s">
        <v>28</v>
      </c>
      <c r="AU77" s="39"/>
      <c r="AV77" s="39"/>
      <c r="AW77" s="40">
        <v>3</v>
      </c>
      <c r="AX77" s="37"/>
    </row>
    <row r="78" spans="2:50" ht="21" x14ac:dyDescent="0.25">
      <c r="B78" s="7" t="s">
        <v>25</v>
      </c>
      <c r="C78" s="4"/>
      <c r="D78" s="5"/>
      <c r="E78" s="3">
        <v>13</v>
      </c>
      <c r="F78" s="7" t="s">
        <v>43</v>
      </c>
      <c r="G78" s="4"/>
      <c r="H78" s="5"/>
      <c r="I78" s="3">
        <v>7</v>
      </c>
      <c r="AS78" s="37"/>
      <c r="AT78" s="38" t="s">
        <v>29</v>
      </c>
      <c r="AU78" s="39"/>
      <c r="AV78" s="39"/>
      <c r="AW78" s="40">
        <v>6</v>
      </c>
      <c r="AX78" s="37"/>
    </row>
    <row r="79" spans="2:50" ht="21" x14ac:dyDescent="0.25">
      <c r="B79" s="7" t="s">
        <v>26</v>
      </c>
      <c r="C79" s="4"/>
      <c r="D79" s="5"/>
      <c r="E79" s="3">
        <v>4</v>
      </c>
      <c r="F79" s="7" t="s">
        <v>44</v>
      </c>
      <c r="G79" s="4"/>
      <c r="H79" s="5"/>
      <c r="I79" s="3">
        <v>8</v>
      </c>
      <c r="AS79" s="37"/>
      <c r="AT79" s="38" t="s">
        <v>30</v>
      </c>
      <c r="AU79" s="39"/>
      <c r="AV79" s="39"/>
      <c r="AW79" s="40">
        <v>9</v>
      </c>
      <c r="AX79" s="37"/>
    </row>
    <row r="80" spans="2:50" ht="21" x14ac:dyDescent="0.25">
      <c r="B80" s="7" t="s">
        <v>27</v>
      </c>
      <c r="C80" s="4"/>
      <c r="D80" s="5"/>
      <c r="E80" s="3">
        <v>6</v>
      </c>
      <c r="F80" s="7" t="s">
        <v>45</v>
      </c>
      <c r="G80" s="4"/>
      <c r="H80" s="5"/>
      <c r="I80" s="3">
        <v>5</v>
      </c>
      <c r="AS80" s="37"/>
      <c r="AT80" s="38" t="s">
        <v>31</v>
      </c>
      <c r="AU80" s="39"/>
      <c r="AV80" s="39"/>
      <c r="AW80" s="40">
        <v>9</v>
      </c>
      <c r="AX80" s="37"/>
    </row>
    <row r="81" spans="2:50" ht="21" x14ac:dyDescent="0.25">
      <c r="B81" s="7" t="s">
        <v>28</v>
      </c>
      <c r="C81" s="4"/>
      <c r="D81" s="5"/>
      <c r="E81" s="3">
        <v>3</v>
      </c>
      <c r="F81" s="7" t="s">
        <v>46</v>
      </c>
      <c r="G81" s="4"/>
      <c r="H81" s="5"/>
      <c r="I81" s="3">
        <v>5</v>
      </c>
      <c r="AS81" s="37"/>
      <c r="AT81" s="38" t="s">
        <v>32</v>
      </c>
      <c r="AU81" s="39"/>
      <c r="AV81" s="39"/>
      <c r="AW81" s="40">
        <v>9</v>
      </c>
      <c r="AX81" s="37"/>
    </row>
    <row r="82" spans="2:50" ht="21" x14ac:dyDescent="0.25">
      <c r="B82" s="7" t="s">
        <v>29</v>
      </c>
      <c r="C82" s="4"/>
      <c r="D82" s="5"/>
      <c r="E82" s="3">
        <v>6</v>
      </c>
      <c r="F82" s="7" t="s">
        <v>47</v>
      </c>
      <c r="G82" s="4"/>
      <c r="H82" s="5"/>
      <c r="I82" s="3">
        <v>22</v>
      </c>
      <c r="AS82" s="37"/>
      <c r="AT82" s="38" t="s">
        <v>33</v>
      </c>
      <c r="AU82" s="39"/>
      <c r="AV82" s="39"/>
      <c r="AW82" s="40">
        <v>8</v>
      </c>
      <c r="AX82" s="37"/>
    </row>
    <row r="83" spans="2:50" ht="21" x14ac:dyDescent="0.25">
      <c r="B83" s="7" t="s">
        <v>30</v>
      </c>
      <c r="C83" s="4"/>
      <c r="D83" s="5"/>
      <c r="E83" s="3">
        <v>9</v>
      </c>
      <c r="F83" s="7" t="s">
        <v>48</v>
      </c>
      <c r="G83" s="4"/>
      <c r="H83" s="5"/>
      <c r="I83" s="3">
        <v>11</v>
      </c>
      <c r="AS83" s="37"/>
      <c r="AT83" s="38" t="s">
        <v>34</v>
      </c>
      <c r="AU83" s="39"/>
      <c r="AV83" s="39"/>
      <c r="AW83" s="40">
        <v>6</v>
      </c>
      <c r="AX83" s="37"/>
    </row>
    <row r="84" spans="2:50" ht="21" x14ac:dyDescent="0.25">
      <c r="B84" s="7" t="s">
        <v>31</v>
      </c>
      <c r="C84" s="4"/>
      <c r="D84" s="5"/>
      <c r="E84" s="3">
        <v>9</v>
      </c>
      <c r="F84" s="7" t="s">
        <v>49</v>
      </c>
      <c r="G84" s="4"/>
      <c r="H84" s="5"/>
      <c r="I84" s="3">
        <v>6</v>
      </c>
      <c r="AS84" s="37"/>
      <c r="AT84" s="38" t="s">
        <v>35</v>
      </c>
      <c r="AU84" s="39"/>
      <c r="AV84" s="39"/>
      <c r="AW84" s="40">
        <v>15</v>
      </c>
      <c r="AX84" s="37"/>
    </row>
    <row r="85" spans="2:50" ht="21" x14ac:dyDescent="0.25">
      <c r="B85" s="7" t="s">
        <v>32</v>
      </c>
      <c r="C85" s="4"/>
      <c r="D85" s="5"/>
      <c r="E85" s="3">
        <v>9</v>
      </c>
      <c r="F85" s="7" t="s">
        <v>50</v>
      </c>
      <c r="G85" s="4"/>
      <c r="H85" s="5"/>
      <c r="I85" s="3">
        <v>6</v>
      </c>
      <c r="AS85" s="37"/>
      <c r="AT85" s="38" t="s">
        <v>36</v>
      </c>
      <c r="AU85" s="39"/>
      <c r="AV85" s="39"/>
      <c r="AW85" s="40">
        <v>13</v>
      </c>
      <c r="AX85" s="37"/>
    </row>
    <row r="86" spans="2:50" ht="21" x14ac:dyDescent="0.25">
      <c r="B86" s="7" t="s">
        <v>33</v>
      </c>
      <c r="C86" s="4"/>
      <c r="D86" s="5"/>
      <c r="E86" s="3">
        <v>8</v>
      </c>
      <c r="F86" s="7" t="s">
        <v>51</v>
      </c>
      <c r="G86" s="4"/>
      <c r="H86" s="5"/>
      <c r="I86" s="3">
        <v>24</v>
      </c>
      <c r="AS86" s="37"/>
      <c r="AT86" s="38" t="s">
        <v>37</v>
      </c>
      <c r="AU86" s="39"/>
      <c r="AV86" s="39"/>
      <c r="AW86" s="40">
        <v>7</v>
      </c>
      <c r="AX86" s="37"/>
    </row>
    <row r="87" spans="2:50" ht="21" x14ac:dyDescent="0.25">
      <c r="B87" s="7" t="s">
        <v>34</v>
      </c>
      <c r="C87" s="4"/>
      <c r="D87" s="5"/>
      <c r="E87" s="3">
        <v>6</v>
      </c>
      <c r="F87" s="7" t="s">
        <v>52</v>
      </c>
      <c r="G87" s="4"/>
      <c r="H87" s="5"/>
      <c r="I87" s="3">
        <v>9</v>
      </c>
      <c r="AS87" s="37"/>
      <c r="AT87" s="38" t="s">
        <v>38</v>
      </c>
      <c r="AU87" s="39"/>
      <c r="AV87" s="39"/>
      <c r="AW87" s="40">
        <v>10</v>
      </c>
      <c r="AX87" s="37"/>
    </row>
    <row r="88" spans="2:50" ht="21" x14ac:dyDescent="0.25">
      <c r="B88" s="7" t="s">
        <v>35</v>
      </c>
      <c r="C88" s="4"/>
      <c r="D88" s="5"/>
      <c r="E88" s="3">
        <v>15</v>
      </c>
      <c r="F88" s="7" t="s">
        <v>53</v>
      </c>
      <c r="G88" s="4"/>
      <c r="H88" s="5"/>
      <c r="I88" s="3">
        <v>8</v>
      </c>
      <c r="AS88" s="37"/>
      <c r="AT88" s="38" t="s">
        <v>39</v>
      </c>
      <c r="AU88" s="39"/>
      <c r="AV88" s="39"/>
      <c r="AW88" s="40">
        <v>10</v>
      </c>
      <c r="AX88" s="37"/>
    </row>
    <row r="89" spans="2:50" ht="21" x14ac:dyDescent="0.25">
      <c r="B89" s="7" t="s">
        <v>36</v>
      </c>
      <c r="C89" s="4"/>
      <c r="D89" s="5"/>
      <c r="E89" s="3">
        <v>13</v>
      </c>
      <c r="F89" s="7" t="s">
        <v>54</v>
      </c>
      <c r="G89" s="4"/>
      <c r="H89" s="5"/>
      <c r="I89" s="3">
        <v>36</v>
      </c>
      <c r="AS89" s="37"/>
      <c r="AT89" s="38" t="s">
        <v>40</v>
      </c>
      <c r="AU89" s="39"/>
      <c r="AV89" s="39"/>
      <c r="AW89" s="40">
        <v>4</v>
      </c>
      <c r="AX89" s="37"/>
    </row>
    <row r="90" spans="2:50" ht="21" x14ac:dyDescent="0.25">
      <c r="B90" s="7" t="s">
        <v>37</v>
      </c>
      <c r="C90" s="4"/>
      <c r="D90" s="5"/>
      <c r="E90" s="3">
        <v>7</v>
      </c>
      <c r="F90" s="7" t="s">
        <v>55</v>
      </c>
      <c r="G90" s="4"/>
      <c r="H90" s="5"/>
      <c r="I90" s="3">
        <v>13</v>
      </c>
      <c r="AS90" s="37"/>
      <c r="AT90" s="38" t="s">
        <v>41</v>
      </c>
      <c r="AU90" s="39"/>
      <c r="AV90" s="39"/>
      <c r="AW90" s="40">
        <v>24</v>
      </c>
      <c r="AX90" s="37"/>
    </row>
    <row r="91" spans="2:50" ht="21" x14ac:dyDescent="0.25">
      <c r="B91" s="7" t="s">
        <v>38</v>
      </c>
      <c r="C91" s="4"/>
      <c r="D91" s="5"/>
      <c r="E91" s="3">
        <v>10</v>
      </c>
      <c r="F91" s="7" t="s">
        <v>56</v>
      </c>
      <c r="G91" s="4"/>
      <c r="H91" s="5"/>
      <c r="I91" s="3">
        <v>7</v>
      </c>
      <c r="AS91" s="37"/>
      <c r="AT91" s="38" t="s">
        <v>42</v>
      </c>
      <c r="AU91" s="39"/>
      <c r="AV91" s="39"/>
      <c r="AW91" s="40">
        <v>9</v>
      </c>
      <c r="AX91" s="37"/>
    </row>
    <row r="92" spans="2:50" ht="21" x14ac:dyDescent="0.25">
      <c r="B92" s="7" t="s">
        <v>39</v>
      </c>
      <c r="C92" s="4"/>
      <c r="D92" s="5"/>
      <c r="E92" s="3">
        <v>10</v>
      </c>
      <c r="AS92" s="37"/>
      <c r="AT92" s="38" t="s">
        <v>43</v>
      </c>
      <c r="AU92" s="39"/>
      <c r="AV92" s="39"/>
      <c r="AW92" s="40">
        <v>7</v>
      </c>
      <c r="AX92" s="37"/>
    </row>
    <row r="93" spans="2:50" ht="21" x14ac:dyDescent="0.25">
      <c r="AS93" s="37"/>
      <c r="AT93" s="38" t="s">
        <v>44</v>
      </c>
      <c r="AU93" s="39"/>
      <c r="AV93" s="39"/>
      <c r="AW93" s="40">
        <v>8</v>
      </c>
      <c r="AX93" s="37"/>
    </row>
    <row r="94" spans="2:50" ht="21" x14ac:dyDescent="0.25">
      <c r="AS94" s="37"/>
      <c r="AT94" s="38" t="s">
        <v>45</v>
      </c>
      <c r="AU94" s="39"/>
      <c r="AV94" s="39"/>
      <c r="AW94" s="40">
        <v>5</v>
      </c>
      <c r="AX94" s="37"/>
    </row>
    <row r="95" spans="2:50" ht="21" x14ac:dyDescent="0.25">
      <c r="AS95" s="37"/>
      <c r="AT95" s="38" t="s">
        <v>46</v>
      </c>
      <c r="AU95" s="39"/>
      <c r="AV95" s="39"/>
      <c r="AW95" s="40">
        <v>5</v>
      </c>
      <c r="AX95" s="37"/>
    </row>
    <row r="96" spans="2:50" ht="21" x14ac:dyDescent="0.25">
      <c r="AS96" s="37"/>
      <c r="AT96" s="38" t="s">
        <v>47</v>
      </c>
      <c r="AU96" s="39"/>
      <c r="AV96" s="39"/>
      <c r="AW96" s="40">
        <v>22</v>
      </c>
      <c r="AX96" s="37"/>
    </row>
    <row r="97" spans="2:50" ht="21" x14ac:dyDescent="0.25">
      <c r="AS97" s="37"/>
      <c r="AT97" s="38" t="s">
        <v>48</v>
      </c>
      <c r="AU97" s="39"/>
      <c r="AV97" s="39"/>
      <c r="AW97" s="40">
        <v>11</v>
      </c>
      <c r="AX97" s="37"/>
    </row>
    <row r="98" spans="2:50" ht="21" x14ac:dyDescent="0.25">
      <c r="AS98" s="37"/>
      <c r="AT98" s="38" t="s">
        <v>49</v>
      </c>
      <c r="AU98" s="39"/>
      <c r="AV98" s="39"/>
      <c r="AW98" s="40">
        <v>6</v>
      </c>
      <c r="AX98" s="37"/>
    </row>
    <row r="99" spans="2:50" ht="21" x14ac:dyDescent="0.25">
      <c r="AS99" s="37"/>
      <c r="AT99" s="38" t="s">
        <v>50</v>
      </c>
      <c r="AU99" s="39"/>
      <c r="AV99" s="39"/>
      <c r="AW99" s="40">
        <v>6</v>
      </c>
      <c r="AX99" s="37"/>
    </row>
    <row r="100" spans="2:50" ht="21" x14ac:dyDescent="0.25">
      <c r="AS100" s="37"/>
      <c r="AT100" s="38" t="s">
        <v>51</v>
      </c>
      <c r="AU100" s="39"/>
      <c r="AV100" s="39"/>
      <c r="AW100" s="40">
        <v>24</v>
      </c>
      <c r="AX100" s="37"/>
    </row>
    <row r="101" spans="2:50" ht="21" x14ac:dyDescent="0.25">
      <c r="AS101" s="37"/>
      <c r="AT101" s="38" t="s">
        <v>52</v>
      </c>
      <c r="AU101" s="39"/>
      <c r="AV101" s="39"/>
      <c r="AW101" s="40">
        <v>9</v>
      </c>
      <c r="AX101" s="37"/>
    </row>
    <row r="102" spans="2:50" ht="21" x14ac:dyDescent="0.25">
      <c r="AS102" s="37"/>
      <c r="AT102" s="38" t="s">
        <v>53</v>
      </c>
      <c r="AU102" s="39"/>
      <c r="AV102" s="39"/>
      <c r="AW102" s="40">
        <v>8</v>
      </c>
      <c r="AX102" s="37"/>
    </row>
    <row r="103" spans="2:50" ht="45" customHeight="1" x14ac:dyDescent="0.25">
      <c r="B103" s="51" t="s">
        <v>67</v>
      </c>
      <c r="C103" s="51"/>
      <c r="D103" s="51"/>
      <c r="E103" s="51"/>
      <c r="AS103" s="37"/>
      <c r="AT103" s="38" t="s">
        <v>54</v>
      </c>
      <c r="AU103" s="39"/>
      <c r="AV103" s="39"/>
      <c r="AW103" s="40">
        <v>36</v>
      </c>
      <c r="AX103" s="37"/>
    </row>
    <row r="104" spans="2:50" ht="18.75" customHeight="1" x14ac:dyDescent="0.25">
      <c r="B104" s="7" t="s">
        <v>57</v>
      </c>
      <c r="C104" s="4"/>
      <c r="D104" s="5"/>
      <c r="E104" s="3">
        <v>5</v>
      </c>
      <c r="AS104" s="37"/>
      <c r="AT104" s="38" t="s">
        <v>55</v>
      </c>
      <c r="AU104" s="39"/>
      <c r="AV104" s="39"/>
      <c r="AW104" s="40">
        <v>13</v>
      </c>
      <c r="AX104" s="37"/>
    </row>
    <row r="105" spans="2:50" ht="18.75" customHeight="1" x14ac:dyDescent="0.25">
      <c r="B105" s="7" t="s">
        <v>58</v>
      </c>
      <c r="C105" s="4"/>
      <c r="D105" s="5"/>
      <c r="E105" s="3">
        <v>2</v>
      </c>
      <c r="AS105" s="37"/>
      <c r="AT105" s="38" t="s">
        <v>56</v>
      </c>
      <c r="AU105" s="39"/>
      <c r="AV105" s="39"/>
      <c r="AW105" s="40">
        <v>7</v>
      </c>
      <c r="AX105" s="37"/>
    </row>
    <row r="106" spans="2:50" ht="18.75" customHeight="1" x14ac:dyDescent="0.25">
      <c r="B106" s="7" t="s">
        <v>59</v>
      </c>
      <c r="C106" s="4"/>
      <c r="D106" s="5"/>
      <c r="E106" s="3">
        <v>73</v>
      </c>
      <c r="AS106" s="37"/>
      <c r="AT106" s="37"/>
      <c r="AU106" s="37"/>
      <c r="AV106" s="37"/>
      <c r="AW106" s="37"/>
      <c r="AX106" s="37"/>
    </row>
    <row r="107" spans="2:50" ht="18.75" customHeight="1" x14ac:dyDescent="0.25">
      <c r="B107" s="7" t="s">
        <v>60</v>
      </c>
      <c r="C107" s="4"/>
      <c r="D107" s="5"/>
      <c r="E107" s="3">
        <v>34</v>
      </c>
      <c r="AS107" s="37"/>
      <c r="AT107" s="37"/>
      <c r="AU107" s="37"/>
      <c r="AV107" s="37"/>
      <c r="AW107" s="37"/>
      <c r="AX107" s="37"/>
    </row>
    <row r="108" spans="2:50" ht="18.75" customHeight="1" x14ac:dyDescent="0.25">
      <c r="B108" s="7" t="s">
        <v>61</v>
      </c>
      <c r="C108" s="4"/>
      <c r="D108" s="5"/>
      <c r="E108" s="3">
        <v>25</v>
      </c>
      <c r="F108" s="2"/>
      <c r="G108" s="2"/>
      <c r="AS108" s="37"/>
      <c r="AT108" s="37"/>
      <c r="AU108" s="37"/>
      <c r="AV108" s="37"/>
      <c r="AW108" s="37"/>
      <c r="AX108" s="37"/>
    </row>
    <row r="109" spans="2:50" ht="18.75" customHeight="1" x14ac:dyDescent="0.25">
      <c r="B109" s="7" t="s">
        <v>62</v>
      </c>
      <c r="C109" s="4"/>
      <c r="D109" s="5"/>
      <c r="E109" s="3">
        <v>53</v>
      </c>
      <c r="F109" s="2"/>
      <c r="G109" s="2"/>
    </row>
    <row r="110" spans="2:50" ht="18.75" customHeight="1" x14ac:dyDescent="0.25">
      <c r="B110" s="7" t="s">
        <v>63</v>
      </c>
      <c r="C110" s="4"/>
      <c r="D110" s="5"/>
      <c r="E110" s="3">
        <v>70</v>
      </c>
      <c r="F110" s="2"/>
      <c r="G110" s="2"/>
    </row>
    <row r="111" spans="2:50" ht="18.75" customHeight="1" x14ac:dyDescent="0.25">
      <c r="B111" s="7" t="s">
        <v>64</v>
      </c>
      <c r="C111" s="4"/>
      <c r="D111" s="5"/>
      <c r="E111" s="3">
        <v>92</v>
      </c>
      <c r="F111" s="2"/>
      <c r="G111" s="2"/>
    </row>
    <row r="112" spans="2:50" ht="18.75" customHeight="1" x14ac:dyDescent="0.25">
      <c r="B112" s="7" t="s">
        <v>65</v>
      </c>
      <c r="C112" s="4"/>
      <c r="D112" s="5"/>
      <c r="E112" s="3">
        <v>10</v>
      </c>
      <c r="F112" s="2"/>
      <c r="G112" s="2"/>
    </row>
    <row r="113" spans="6:7" x14ac:dyDescent="0.25">
      <c r="F113" s="2"/>
      <c r="G113" s="2"/>
    </row>
    <row r="114" spans="6:7" x14ac:dyDescent="0.25">
      <c r="F114" s="2"/>
      <c r="G114" s="2"/>
    </row>
    <row r="115" spans="6:7" x14ac:dyDescent="0.25">
      <c r="F115" s="2"/>
      <c r="G115" s="2"/>
    </row>
    <row r="116" spans="6:7" x14ac:dyDescent="0.25">
      <c r="F116" s="2"/>
      <c r="G116" s="2"/>
    </row>
    <row r="117" spans="6:7" x14ac:dyDescent="0.25">
      <c r="F117" s="2"/>
      <c r="G117" s="2"/>
    </row>
    <row r="118" spans="6:7" x14ac:dyDescent="0.25">
      <c r="F118" s="2"/>
      <c r="G118" s="2"/>
    </row>
  </sheetData>
  <sheetProtection sheet="1" objects="1" scenarios="1"/>
  <mergeCells count="11">
    <mergeCell ref="AT70:AW70"/>
    <mergeCell ref="B74:I74"/>
    <mergeCell ref="A24:AL24"/>
    <mergeCell ref="M31:N31"/>
    <mergeCell ref="B53:E53"/>
    <mergeCell ref="M53:P53"/>
    <mergeCell ref="A6:AL6"/>
    <mergeCell ref="A5:AL5"/>
    <mergeCell ref="A7:AL7"/>
    <mergeCell ref="B103:E103"/>
    <mergeCell ref="B31:C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3" orientation="landscape" r:id="rId1"/>
  <colBreaks count="1" manualBreakCount="1">
    <brk id="3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P35"/>
  <sheetViews>
    <sheetView showGridLines="0" view="pageBreakPreview" zoomScale="70" zoomScaleNormal="55" zoomScaleSheetLayoutView="70" workbookViewId="0">
      <selection activeCell="N38" sqref="N38"/>
    </sheetView>
  </sheetViews>
  <sheetFormatPr baseColWidth="10" defaultRowHeight="15" x14ac:dyDescent="0.25"/>
  <cols>
    <col min="30" max="30" width="18.28515625" bestFit="1" customWidth="1"/>
    <col min="31" max="31" width="20.42578125" bestFit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s="2" customFormat="1" x14ac:dyDescent="0.25">
      <c r="A7" s="62" t="s">
        <v>205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3" t="s">
        <v>82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35" s="2" customFormat="1" ht="18.75" customHeight="1" x14ac:dyDescent="0.25"/>
    <row r="14" spans="1:35" s="2" customFormat="1" ht="18.75" customHeight="1" x14ac:dyDescent="0.25"/>
    <row r="15" spans="1:35" s="2" customFormat="1" ht="18.75" customHeight="1" x14ac:dyDescent="0.25"/>
    <row r="16" spans="1:35" ht="15.75" thickBot="1" x14ac:dyDescent="0.3"/>
    <row r="17" spans="1:42" ht="37.5" x14ac:dyDescent="0.25">
      <c r="Q17" s="22">
        <v>1</v>
      </c>
      <c r="R17" s="22">
        <v>2</v>
      </c>
      <c r="S17" s="22">
        <v>3</v>
      </c>
      <c r="T17" s="22">
        <v>4</v>
      </c>
      <c r="U17" s="22">
        <v>5</v>
      </c>
      <c r="V17" s="22" t="s">
        <v>92</v>
      </c>
      <c r="W17" s="9" t="s">
        <v>93</v>
      </c>
      <c r="X17" s="22">
        <v>1</v>
      </c>
      <c r="Y17" s="22">
        <v>2</v>
      </c>
      <c r="Z17" s="22">
        <v>3</v>
      </c>
      <c r="AA17" s="22">
        <v>4</v>
      </c>
      <c r="AB17" s="22">
        <v>5</v>
      </c>
      <c r="AC17" s="22" t="s">
        <v>92</v>
      </c>
      <c r="AD17" s="23" t="s">
        <v>94</v>
      </c>
      <c r="AE17" s="24" t="s">
        <v>95</v>
      </c>
      <c r="AF17" s="22" t="s">
        <v>96</v>
      </c>
      <c r="AG17" s="22" t="s">
        <v>97</v>
      </c>
      <c r="AH17" s="22" t="s">
        <v>98</v>
      </c>
      <c r="AI17" s="22" t="s">
        <v>99</v>
      </c>
    </row>
    <row r="18" spans="1:42" ht="18.75" x14ac:dyDescent="0.25">
      <c r="A18" s="11">
        <v>64</v>
      </c>
      <c r="B18" s="57" t="s">
        <v>162</v>
      </c>
      <c r="C18" s="58" t="s">
        <v>162</v>
      </c>
      <c r="D18" s="58" t="s">
        <v>162</v>
      </c>
      <c r="E18" s="58" t="s">
        <v>162</v>
      </c>
      <c r="F18" s="58" t="s">
        <v>162</v>
      </c>
      <c r="G18" s="58" t="s">
        <v>162</v>
      </c>
      <c r="H18" s="58" t="s">
        <v>162</v>
      </c>
      <c r="I18" s="58" t="s">
        <v>162</v>
      </c>
      <c r="J18" s="58" t="s">
        <v>162</v>
      </c>
      <c r="K18" s="58" t="s">
        <v>162</v>
      </c>
      <c r="L18" s="58" t="s">
        <v>162</v>
      </c>
      <c r="M18" s="58" t="s">
        <v>162</v>
      </c>
      <c r="N18" s="58" t="s">
        <v>162</v>
      </c>
      <c r="O18" s="58" t="s">
        <v>162</v>
      </c>
      <c r="P18" s="59" t="s">
        <v>162</v>
      </c>
      <c r="Q18" s="12">
        <v>75</v>
      </c>
      <c r="R18" s="12">
        <v>78</v>
      </c>
      <c r="S18" s="12">
        <v>89</v>
      </c>
      <c r="T18" s="12">
        <v>74</v>
      </c>
      <c r="U18" s="12">
        <v>21</v>
      </c>
      <c r="V18" s="12">
        <v>2</v>
      </c>
      <c r="W18" s="13">
        <v>339</v>
      </c>
      <c r="X18" s="14">
        <f t="shared" ref="X18:AC20" si="0">Q18/$W18</f>
        <v>0.22123893805309736</v>
      </c>
      <c r="Y18" s="14">
        <f t="shared" si="0"/>
        <v>0.23008849557522124</v>
      </c>
      <c r="Z18" s="14">
        <f t="shared" si="0"/>
        <v>0.26253687315634217</v>
      </c>
      <c r="AA18" s="14">
        <f t="shared" si="0"/>
        <v>0.21828908554572271</v>
      </c>
      <c r="AB18" s="14">
        <f t="shared" si="0"/>
        <v>6.1946902654867256E-2</v>
      </c>
      <c r="AC18" s="15">
        <f t="shared" si="0"/>
        <v>5.8997050147492625E-3</v>
      </c>
      <c r="AD18" s="16">
        <f t="shared" ref="AD18:AD20" si="1">(Q18+R18)/(Q18+R18+S18+T18+U18)</f>
        <v>0.45400593471810091</v>
      </c>
      <c r="AE18" s="17">
        <f t="shared" ref="AE18:AE20" si="2">(S18+T18+U18)/(Q18+R18+S18+T18+U18)</f>
        <v>0.54599406528189909</v>
      </c>
      <c r="AF18" s="18">
        <v>2.67</v>
      </c>
      <c r="AG18" s="19">
        <v>1.22</v>
      </c>
      <c r="AH18" s="20">
        <v>3</v>
      </c>
      <c r="AI18" s="20">
        <v>3</v>
      </c>
    </row>
    <row r="19" spans="1:42" ht="18.75" x14ac:dyDescent="0.25">
      <c r="A19" s="11">
        <v>65</v>
      </c>
      <c r="B19" s="57" t="s">
        <v>163</v>
      </c>
      <c r="C19" s="58" t="s">
        <v>163</v>
      </c>
      <c r="D19" s="58" t="s">
        <v>163</v>
      </c>
      <c r="E19" s="58" t="s">
        <v>163</v>
      </c>
      <c r="F19" s="58" t="s">
        <v>163</v>
      </c>
      <c r="G19" s="58" t="s">
        <v>163</v>
      </c>
      <c r="H19" s="58" t="s">
        <v>163</v>
      </c>
      <c r="I19" s="58" t="s">
        <v>163</v>
      </c>
      <c r="J19" s="58" t="s">
        <v>163</v>
      </c>
      <c r="K19" s="58" t="s">
        <v>163</v>
      </c>
      <c r="L19" s="58" t="s">
        <v>163</v>
      </c>
      <c r="M19" s="58" t="s">
        <v>163</v>
      </c>
      <c r="N19" s="58" t="s">
        <v>163</v>
      </c>
      <c r="O19" s="58" t="s">
        <v>163</v>
      </c>
      <c r="P19" s="59" t="s">
        <v>163</v>
      </c>
      <c r="Q19" s="12">
        <v>91</v>
      </c>
      <c r="R19" s="12">
        <v>74</v>
      </c>
      <c r="S19" s="12">
        <v>87</v>
      </c>
      <c r="T19" s="12">
        <v>57</v>
      </c>
      <c r="U19" s="12">
        <v>14</v>
      </c>
      <c r="V19" s="12">
        <v>16</v>
      </c>
      <c r="W19" s="13">
        <v>339</v>
      </c>
      <c r="X19" s="14">
        <f t="shared" si="0"/>
        <v>0.26843657817109146</v>
      </c>
      <c r="Y19" s="14">
        <f t="shared" si="0"/>
        <v>0.21828908554572271</v>
      </c>
      <c r="Z19" s="14">
        <f t="shared" si="0"/>
        <v>0.25663716814159293</v>
      </c>
      <c r="AA19" s="14">
        <f t="shared" si="0"/>
        <v>0.16814159292035399</v>
      </c>
      <c r="AB19" s="14">
        <f t="shared" si="0"/>
        <v>4.1297935103244837E-2</v>
      </c>
      <c r="AC19" s="15">
        <f t="shared" si="0"/>
        <v>4.71976401179941E-2</v>
      </c>
      <c r="AD19" s="16">
        <f t="shared" si="1"/>
        <v>0.51083591331269351</v>
      </c>
      <c r="AE19" s="17">
        <f t="shared" si="2"/>
        <v>0.48916408668730649</v>
      </c>
      <c r="AF19" s="18">
        <v>2.4700000000000002</v>
      </c>
      <c r="AG19" s="19">
        <v>1.2</v>
      </c>
      <c r="AH19" s="20">
        <v>2</v>
      </c>
      <c r="AI19" s="20">
        <v>1</v>
      </c>
    </row>
    <row r="20" spans="1:42" ht="28.5" customHeight="1" x14ac:dyDescent="0.25">
      <c r="A20" s="11">
        <v>66</v>
      </c>
      <c r="B20" s="57" t="s">
        <v>164</v>
      </c>
      <c r="C20" s="58" t="s">
        <v>164</v>
      </c>
      <c r="D20" s="58" t="s">
        <v>164</v>
      </c>
      <c r="E20" s="58" t="s">
        <v>164</v>
      </c>
      <c r="F20" s="58" t="s">
        <v>164</v>
      </c>
      <c r="G20" s="58" t="s">
        <v>164</v>
      </c>
      <c r="H20" s="58" t="s">
        <v>164</v>
      </c>
      <c r="I20" s="58" t="s">
        <v>164</v>
      </c>
      <c r="J20" s="58" t="s">
        <v>164</v>
      </c>
      <c r="K20" s="58" t="s">
        <v>164</v>
      </c>
      <c r="L20" s="58" t="s">
        <v>164</v>
      </c>
      <c r="M20" s="58" t="s">
        <v>164</v>
      </c>
      <c r="N20" s="58" t="s">
        <v>164</v>
      </c>
      <c r="O20" s="58" t="s">
        <v>164</v>
      </c>
      <c r="P20" s="59" t="s">
        <v>164</v>
      </c>
      <c r="Q20" s="12">
        <v>84</v>
      </c>
      <c r="R20" s="12">
        <v>81</v>
      </c>
      <c r="S20" s="12">
        <v>78</v>
      </c>
      <c r="T20" s="12">
        <v>39</v>
      </c>
      <c r="U20" s="12">
        <v>16</v>
      </c>
      <c r="V20" s="12">
        <v>41</v>
      </c>
      <c r="W20" s="13">
        <v>339</v>
      </c>
      <c r="X20" s="14">
        <f t="shared" si="0"/>
        <v>0.24778761061946902</v>
      </c>
      <c r="Y20" s="14">
        <f t="shared" si="0"/>
        <v>0.23893805309734514</v>
      </c>
      <c r="Z20" s="14">
        <f t="shared" si="0"/>
        <v>0.23008849557522124</v>
      </c>
      <c r="AA20" s="14">
        <f t="shared" si="0"/>
        <v>0.11504424778761062</v>
      </c>
      <c r="AB20" s="14">
        <f t="shared" si="0"/>
        <v>4.71976401179941E-2</v>
      </c>
      <c r="AC20" s="15">
        <f t="shared" si="0"/>
        <v>0.12094395280235988</v>
      </c>
      <c r="AD20" s="16">
        <f t="shared" si="1"/>
        <v>0.55369127516778527</v>
      </c>
      <c r="AE20" s="17">
        <f t="shared" si="2"/>
        <v>0.44630872483221479</v>
      </c>
      <c r="AF20" s="18">
        <v>2.4</v>
      </c>
      <c r="AG20" s="19">
        <v>1.18</v>
      </c>
      <c r="AH20" s="20">
        <v>2</v>
      </c>
      <c r="AI20" s="20">
        <v>1</v>
      </c>
    </row>
    <row r="21" spans="1:42" s="2" customFormat="1" ht="28.5" customHeight="1" x14ac:dyDescent="0.25">
      <c r="A21" s="11">
        <v>67</v>
      </c>
      <c r="B21" s="57" t="s">
        <v>165</v>
      </c>
      <c r="C21" s="58" t="s">
        <v>165</v>
      </c>
      <c r="D21" s="58" t="s">
        <v>165</v>
      </c>
      <c r="E21" s="58" t="s">
        <v>165</v>
      </c>
      <c r="F21" s="58" t="s">
        <v>165</v>
      </c>
      <c r="G21" s="58" t="s">
        <v>165</v>
      </c>
      <c r="H21" s="58" t="s">
        <v>165</v>
      </c>
      <c r="I21" s="58" t="s">
        <v>165</v>
      </c>
      <c r="J21" s="58" t="s">
        <v>165</v>
      </c>
      <c r="K21" s="58" t="s">
        <v>165</v>
      </c>
      <c r="L21" s="58" t="s">
        <v>165</v>
      </c>
      <c r="M21" s="58" t="s">
        <v>165</v>
      </c>
      <c r="N21" s="58" t="s">
        <v>165</v>
      </c>
      <c r="O21" s="58" t="s">
        <v>165</v>
      </c>
      <c r="P21" s="59" t="s">
        <v>165</v>
      </c>
      <c r="Q21" s="12">
        <v>37</v>
      </c>
      <c r="R21" s="12">
        <v>47</v>
      </c>
      <c r="S21" s="12">
        <v>66</v>
      </c>
      <c r="T21" s="12">
        <v>95</v>
      </c>
      <c r="U21" s="12">
        <v>47</v>
      </c>
      <c r="V21" s="12">
        <v>47</v>
      </c>
      <c r="W21" s="13">
        <v>339</v>
      </c>
      <c r="X21" s="14">
        <f t="shared" ref="X21:X23" si="3">Q21/$W21</f>
        <v>0.10914454277286136</v>
      </c>
      <c r="Y21" s="14">
        <f t="shared" ref="Y21:Y23" si="4">R21/$W21</f>
        <v>0.13864306784660768</v>
      </c>
      <c r="Z21" s="14">
        <f t="shared" ref="Z21:Z23" si="5">S21/$W21</f>
        <v>0.19469026548672566</v>
      </c>
      <c r="AA21" s="14">
        <f t="shared" ref="AA21:AA23" si="6">T21/$W21</f>
        <v>0.28023598820058998</v>
      </c>
      <c r="AB21" s="14">
        <f t="shared" ref="AB21:AB23" si="7">U21/$W21</f>
        <v>0.13864306784660768</v>
      </c>
      <c r="AC21" s="15">
        <f t="shared" ref="AC21:AC23" si="8">V21/$W21</f>
        <v>0.13864306784660768</v>
      </c>
      <c r="AD21" s="16">
        <f t="shared" ref="AD21:AD23" si="9">(Q21+R21)/(Q21+R21+S21+T21+U21)</f>
        <v>0.28767123287671231</v>
      </c>
      <c r="AE21" s="17">
        <f t="shared" ref="AE21:AE23" si="10">(S21+T21+U21)/(Q21+R21+S21+T21+U21)</f>
        <v>0.71232876712328763</v>
      </c>
      <c r="AF21" s="18">
        <v>3.23</v>
      </c>
      <c r="AG21" s="19">
        <v>1.26</v>
      </c>
      <c r="AH21" s="20">
        <v>3</v>
      </c>
      <c r="AI21" s="20">
        <v>4</v>
      </c>
    </row>
    <row r="22" spans="1:42" s="2" customFormat="1" ht="18.75" x14ac:dyDescent="0.25">
      <c r="A22" s="11">
        <v>68</v>
      </c>
      <c r="B22" s="57" t="s">
        <v>166</v>
      </c>
      <c r="C22" s="58" t="s">
        <v>166</v>
      </c>
      <c r="D22" s="58" t="s">
        <v>166</v>
      </c>
      <c r="E22" s="58" t="s">
        <v>166</v>
      </c>
      <c r="F22" s="58" t="s">
        <v>166</v>
      </c>
      <c r="G22" s="58" t="s">
        <v>166</v>
      </c>
      <c r="H22" s="58" t="s">
        <v>166</v>
      </c>
      <c r="I22" s="58" t="s">
        <v>166</v>
      </c>
      <c r="J22" s="58" t="s">
        <v>166</v>
      </c>
      <c r="K22" s="58" t="s">
        <v>166</v>
      </c>
      <c r="L22" s="58" t="s">
        <v>166</v>
      </c>
      <c r="M22" s="58" t="s">
        <v>166</v>
      </c>
      <c r="N22" s="58" t="s">
        <v>166</v>
      </c>
      <c r="O22" s="58" t="s">
        <v>166</v>
      </c>
      <c r="P22" s="59" t="s">
        <v>166</v>
      </c>
      <c r="Q22" s="12">
        <v>20</v>
      </c>
      <c r="R22" s="12">
        <v>21</v>
      </c>
      <c r="S22" s="12">
        <v>60</v>
      </c>
      <c r="T22" s="12">
        <v>119</v>
      </c>
      <c r="U22" s="12">
        <v>81</v>
      </c>
      <c r="V22" s="12">
        <v>38</v>
      </c>
      <c r="W22" s="13">
        <v>339</v>
      </c>
      <c r="X22" s="14">
        <f t="shared" si="3"/>
        <v>5.8997050147492625E-2</v>
      </c>
      <c r="Y22" s="14">
        <f t="shared" si="4"/>
        <v>6.1946902654867256E-2</v>
      </c>
      <c r="Z22" s="14">
        <f t="shared" si="5"/>
        <v>0.17699115044247787</v>
      </c>
      <c r="AA22" s="14">
        <f t="shared" si="6"/>
        <v>0.35103244837758113</v>
      </c>
      <c r="AB22" s="14">
        <f t="shared" si="7"/>
        <v>0.23893805309734514</v>
      </c>
      <c r="AC22" s="15">
        <f t="shared" si="8"/>
        <v>0.11209439528023599</v>
      </c>
      <c r="AD22" s="16">
        <f t="shared" si="9"/>
        <v>0.13621262458471761</v>
      </c>
      <c r="AE22" s="17">
        <f t="shared" si="10"/>
        <v>0.86378737541528239</v>
      </c>
      <c r="AF22" s="18">
        <v>3.73</v>
      </c>
      <c r="AG22" s="19">
        <v>1.1299999999999999</v>
      </c>
      <c r="AH22" s="20">
        <v>4</v>
      </c>
      <c r="AI22" s="20">
        <v>4</v>
      </c>
    </row>
    <row r="23" spans="1:42" s="2" customFormat="1" ht="32.25" customHeight="1" x14ac:dyDescent="0.25">
      <c r="A23" s="11">
        <v>69</v>
      </c>
      <c r="B23" s="57" t="s">
        <v>83</v>
      </c>
      <c r="C23" s="58" t="s">
        <v>83</v>
      </c>
      <c r="D23" s="58" t="s">
        <v>83</v>
      </c>
      <c r="E23" s="58" t="s">
        <v>83</v>
      </c>
      <c r="F23" s="58" t="s">
        <v>83</v>
      </c>
      <c r="G23" s="58" t="s">
        <v>83</v>
      </c>
      <c r="H23" s="58" t="s">
        <v>83</v>
      </c>
      <c r="I23" s="58" t="s">
        <v>83</v>
      </c>
      <c r="J23" s="58" t="s">
        <v>83</v>
      </c>
      <c r="K23" s="58" t="s">
        <v>83</v>
      </c>
      <c r="L23" s="58" t="s">
        <v>83</v>
      </c>
      <c r="M23" s="58" t="s">
        <v>83</v>
      </c>
      <c r="N23" s="58" t="s">
        <v>83</v>
      </c>
      <c r="O23" s="58" t="s">
        <v>83</v>
      </c>
      <c r="P23" s="59" t="s">
        <v>83</v>
      </c>
      <c r="Q23" s="12">
        <v>33</v>
      </c>
      <c r="R23" s="12">
        <v>31</v>
      </c>
      <c r="S23" s="12">
        <v>50</v>
      </c>
      <c r="T23" s="12">
        <v>74</v>
      </c>
      <c r="U23" s="12">
        <v>47</v>
      </c>
      <c r="V23" s="12">
        <v>104</v>
      </c>
      <c r="W23" s="13">
        <v>339</v>
      </c>
      <c r="X23" s="14">
        <f t="shared" si="3"/>
        <v>9.7345132743362831E-2</v>
      </c>
      <c r="Y23" s="14">
        <f t="shared" si="4"/>
        <v>9.1445427728613568E-2</v>
      </c>
      <c r="Z23" s="14">
        <f t="shared" si="5"/>
        <v>0.14749262536873156</v>
      </c>
      <c r="AA23" s="14">
        <f t="shared" si="6"/>
        <v>0.21828908554572271</v>
      </c>
      <c r="AB23" s="14">
        <f t="shared" si="7"/>
        <v>0.13864306784660768</v>
      </c>
      <c r="AC23" s="15">
        <f t="shared" si="8"/>
        <v>0.30678466076696165</v>
      </c>
      <c r="AD23" s="16">
        <f t="shared" si="9"/>
        <v>0.2723404255319149</v>
      </c>
      <c r="AE23" s="17">
        <f t="shared" si="10"/>
        <v>0.72765957446808516</v>
      </c>
      <c r="AF23" s="18">
        <v>3.3</v>
      </c>
      <c r="AG23" s="19">
        <v>1.31</v>
      </c>
      <c r="AH23" s="20">
        <v>4</v>
      </c>
      <c r="AI23" s="20">
        <v>4</v>
      </c>
    </row>
    <row r="24" spans="1:42" s="2" customFormat="1" ht="18.75" x14ac:dyDescent="0.25">
      <c r="A24" s="35" t="s">
        <v>194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28">
        <f>+SUM(Q18:Q23)</f>
        <v>340</v>
      </c>
      <c r="R24" s="28">
        <f t="shared" ref="R24:W24" si="11">+SUM(R18:R23)</f>
        <v>332</v>
      </c>
      <c r="S24" s="28">
        <f t="shared" si="11"/>
        <v>430</v>
      </c>
      <c r="T24" s="28">
        <f t="shared" si="11"/>
        <v>458</v>
      </c>
      <c r="U24" s="28">
        <f t="shared" si="11"/>
        <v>226</v>
      </c>
      <c r="V24" s="28">
        <f t="shared" si="11"/>
        <v>248</v>
      </c>
      <c r="W24" s="28">
        <f t="shared" si="11"/>
        <v>2034</v>
      </c>
      <c r="X24" s="29">
        <f>Q24/$W24</f>
        <v>0.16715830875122911</v>
      </c>
      <c r="Y24" s="29">
        <f t="shared" ref="Y24:AC24" si="12">R24/$W24</f>
        <v>0.16322517207472959</v>
      </c>
      <c r="Z24" s="29">
        <f t="shared" si="12"/>
        <v>0.21140609636184857</v>
      </c>
      <c r="AA24" s="29">
        <f t="shared" si="12"/>
        <v>0.22517207472959685</v>
      </c>
      <c r="AB24" s="29">
        <f t="shared" si="12"/>
        <v>0.1111111111111111</v>
      </c>
      <c r="AC24" s="30">
        <f t="shared" si="12"/>
        <v>0.12192723697148476</v>
      </c>
      <c r="AD24" s="31">
        <f>(Q24+R24)/(Q24+R24+S24+T24+U24)</f>
        <v>0.37625979843225082</v>
      </c>
      <c r="AE24" s="32">
        <f>(S24+T24+U24)/(Q24+R24+S24+T24+U24)</f>
        <v>0.62374020156774912</v>
      </c>
      <c r="AF24" s="33">
        <f>+SUMPRODUCT(Q24:U24,Q17:U17)/SUM(Q24:U24)</f>
        <v>2.942889137737962</v>
      </c>
      <c r="AG24" s="25"/>
      <c r="AH24" s="34">
        <f>+MEDIAN(AH18:AH23)</f>
        <v>3</v>
      </c>
      <c r="AI24" s="27"/>
    </row>
    <row r="25" spans="1:42" x14ac:dyDescent="0.25">
      <c r="AK25" s="2"/>
      <c r="AL25" s="2"/>
      <c r="AM25" s="2"/>
      <c r="AN25" s="2"/>
      <c r="AO25" s="2"/>
      <c r="AP25" s="2"/>
    </row>
    <row r="26" spans="1:42" x14ac:dyDescent="0.25">
      <c r="AK26" s="2"/>
      <c r="AL26" s="2"/>
      <c r="AM26" s="2"/>
      <c r="AN26" s="2"/>
      <c r="AO26" s="2"/>
      <c r="AP26" s="2"/>
    </row>
    <row r="27" spans="1:42" x14ac:dyDescent="0.25">
      <c r="AK27" s="2"/>
      <c r="AL27" s="2"/>
      <c r="AM27" s="2"/>
      <c r="AN27" s="2"/>
      <c r="AO27" s="2"/>
      <c r="AP27" s="2"/>
    </row>
    <row r="28" spans="1:42" x14ac:dyDescent="0.25">
      <c r="AK28" s="2"/>
      <c r="AL28" s="2"/>
      <c r="AM28" s="2"/>
      <c r="AN28" s="2"/>
      <c r="AO28" s="2"/>
      <c r="AP28" s="2"/>
    </row>
    <row r="34" spans="11:16" x14ac:dyDescent="0.25">
      <c r="K34" s="2"/>
      <c r="L34" s="2"/>
      <c r="M34" s="2"/>
      <c r="N34" s="2"/>
      <c r="O34" s="2"/>
      <c r="P34" s="2"/>
    </row>
    <row r="35" spans="11:16" x14ac:dyDescent="0.25">
      <c r="K35" s="2"/>
      <c r="L35" s="2"/>
      <c r="M35" s="2"/>
      <c r="N35" s="2"/>
      <c r="O35" s="2"/>
      <c r="P35" s="2"/>
    </row>
  </sheetData>
  <sheetProtection sheet="1" objects="1" scenarios="1"/>
  <mergeCells count="10">
    <mergeCell ref="A5:AI5"/>
    <mergeCell ref="A7:AI7"/>
    <mergeCell ref="B20:P20"/>
    <mergeCell ref="A12:AI12"/>
    <mergeCell ref="B18:P18"/>
    <mergeCell ref="B19:P19"/>
    <mergeCell ref="A6:AI6"/>
    <mergeCell ref="B21:P21"/>
    <mergeCell ref="B22:P22"/>
    <mergeCell ref="B23:P23"/>
  </mergeCells>
  <pageMargins left="0.7" right="0.7" top="0.75" bottom="0.75" header="0.3" footer="0.3"/>
  <pageSetup paperSize="9" scale="2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26"/>
  <sheetViews>
    <sheetView showGridLines="0" view="pageBreakPreview" zoomScale="80" zoomScaleNormal="70" zoomScaleSheetLayoutView="80" workbookViewId="0">
      <selection activeCell="Q32" sqref="Q32"/>
    </sheetView>
  </sheetViews>
  <sheetFormatPr baseColWidth="10" defaultRowHeight="15" x14ac:dyDescent="0.25"/>
  <cols>
    <col min="21" max="21" width="14.7109375" customWidth="1"/>
    <col min="28" max="28" width="18.28515625" bestFit="1" customWidth="1"/>
    <col min="29" max="29" width="20.42578125" bestFit="1" customWidth="1"/>
  </cols>
  <sheetData>
    <row r="1" spans="1:33" s="2" customFormat="1" x14ac:dyDescent="0.25"/>
    <row r="2" spans="1:33" s="2" customFormat="1" x14ac:dyDescent="0.25"/>
    <row r="3" spans="1:33" s="2" customFormat="1" x14ac:dyDescent="0.25"/>
    <row r="4" spans="1:33" s="2" customFormat="1" x14ac:dyDescent="0.25"/>
    <row r="5" spans="1:33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s="2" customFormat="1" x14ac:dyDescent="0.25">
      <c r="A6" s="68" t="s">
        <v>197</v>
      </c>
      <c r="B6" s="68"/>
      <c r="C6" s="68"/>
      <c r="D6" s="68"/>
      <c r="E6" s="68"/>
      <c r="F6" s="68"/>
      <c r="G6" s="68"/>
      <c r="H6" s="68"/>
      <c r="I6" s="68"/>
      <c r="J6" s="68"/>
      <c r="K6" s="68" t="s">
        <v>1</v>
      </c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s="2" customFormat="1" x14ac:dyDescent="0.25">
      <c r="A7" s="70" t="s">
        <v>206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</row>
    <row r="8" spans="1:33" s="2" customFormat="1" x14ac:dyDescent="0.25"/>
    <row r="9" spans="1:33" s="2" customFormat="1" ht="15.75" customHeight="1" x14ac:dyDescent="0.25"/>
    <row r="10" spans="1:33" s="2" customFormat="1" ht="15.75" customHeight="1" x14ac:dyDescent="0.25"/>
    <row r="11" spans="1:33" s="2" customFormat="1" x14ac:dyDescent="0.25"/>
    <row r="12" spans="1:33" s="2" customFormat="1" ht="18.75" customHeight="1" x14ac:dyDescent="0.25">
      <c r="A12" s="53" t="s">
        <v>84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</row>
    <row r="13" spans="1:33" s="2" customFormat="1" x14ac:dyDescent="0.25"/>
    <row r="14" spans="1:33" s="2" customFormat="1" x14ac:dyDescent="0.25"/>
    <row r="15" spans="1:33" s="2" customFormat="1" x14ac:dyDescent="0.25"/>
    <row r="16" spans="1:33" s="2" customFormat="1" x14ac:dyDescent="0.25"/>
    <row r="17" spans="1:33" s="2" customFormat="1" x14ac:dyDescent="0.25"/>
    <row r="18" spans="1:33" ht="15.75" thickBot="1" x14ac:dyDescent="0.3"/>
    <row r="19" spans="1:33" ht="37.5" x14ac:dyDescent="0.25">
      <c r="O19" s="22">
        <v>1</v>
      </c>
      <c r="P19" s="22">
        <v>2</v>
      </c>
      <c r="Q19" s="22">
        <v>3</v>
      </c>
      <c r="R19" s="22">
        <v>4</v>
      </c>
      <c r="S19" s="22">
        <v>5</v>
      </c>
      <c r="T19" s="22" t="s">
        <v>92</v>
      </c>
      <c r="U19" s="9" t="s">
        <v>93</v>
      </c>
      <c r="V19" s="22">
        <v>1</v>
      </c>
      <c r="W19" s="22">
        <v>2</v>
      </c>
      <c r="X19" s="22">
        <v>3</v>
      </c>
      <c r="Y19" s="22">
        <v>4</v>
      </c>
      <c r="Z19" s="22">
        <v>5</v>
      </c>
      <c r="AA19" s="22" t="s">
        <v>92</v>
      </c>
      <c r="AB19" s="23" t="s">
        <v>94</v>
      </c>
      <c r="AC19" s="24" t="s">
        <v>95</v>
      </c>
      <c r="AD19" s="22" t="s">
        <v>96</v>
      </c>
      <c r="AE19" s="22" t="s">
        <v>97</v>
      </c>
      <c r="AF19" s="22" t="s">
        <v>98</v>
      </c>
      <c r="AG19" s="22" t="s">
        <v>99</v>
      </c>
    </row>
    <row r="20" spans="1:33" ht="18.75" x14ac:dyDescent="0.25">
      <c r="A20" s="11">
        <v>70</v>
      </c>
      <c r="B20" s="57" t="s">
        <v>167</v>
      </c>
      <c r="C20" s="58" t="s">
        <v>167</v>
      </c>
      <c r="D20" s="58" t="s">
        <v>167</v>
      </c>
      <c r="E20" s="58" t="s">
        <v>167</v>
      </c>
      <c r="F20" s="58" t="s">
        <v>167</v>
      </c>
      <c r="G20" s="58" t="s">
        <v>167</v>
      </c>
      <c r="H20" s="58" t="s">
        <v>167</v>
      </c>
      <c r="I20" s="58" t="s">
        <v>167</v>
      </c>
      <c r="J20" s="58" t="s">
        <v>167</v>
      </c>
      <c r="K20" s="58" t="s">
        <v>167</v>
      </c>
      <c r="L20" s="58" t="s">
        <v>167</v>
      </c>
      <c r="M20" s="58" t="s">
        <v>167</v>
      </c>
      <c r="N20" s="58" t="s">
        <v>167</v>
      </c>
      <c r="O20" s="12">
        <v>8</v>
      </c>
      <c r="P20" s="12">
        <v>40</v>
      </c>
      <c r="Q20" s="12">
        <v>91</v>
      </c>
      <c r="R20" s="12">
        <v>136</v>
      </c>
      <c r="S20" s="12">
        <v>61</v>
      </c>
      <c r="T20" s="12">
        <v>0</v>
      </c>
      <c r="U20" s="13">
        <v>336</v>
      </c>
      <c r="V20" s="14">
        <f t="shared" ref="V20:AA23" si="0">O20/$U20</f>
        <v>2.3809523809523808E-2</v>
      </c>
      <c r="W20" s="14">
        <f t="shared" si="0"/>
        <v>0.11904761904761904</v>
      </c>
      <c r="X20" s="14">
        <f t="shared" si="0"/>
        <v>0.27083333333333331</v>
      </c>
      <c r="Y20" s="14">
        <f t="shared" si="0"/>
        <v>0.40476190476190477</v>
      </c>
      <c r="Z20" s="14">
        <f t="shared" si="0"/>
        <v>0.18154761904761904</v>
      </c>
      <c r="AA20" s="15">
        <f t="shared" si="0"/>
        <v>0</v>
      </c>
      <c r="AB20" s="16">
        <f t="shared" ref="AB20:AB23" si="1">(O20+P20)/(O20+P20+Q20+R20+S20)</f>
        <v>0.14285714285714285</v>
      </c>
      <c r="AC20" s="17">
        <f t="shared" ref="AC20:AC23" si="2">(Q20+R20+S20)/(O20+P20+Q20+R20+S20)</f>
        <v>0.8571428571428571</v>
      </c>
      <c r="AD20" s="18">
        <v>3.6</v>
      </c>
      <c r="AE20" s="19">
        <v>0.99</v>
      </c>
      <c r="AF20" s="20">
        <v>4</v>
      </c>
      <c r="AG20" s="20">
        <v>4</v>
      </c>
    </row>
    <row r="21" spans="1:33" ht="39.75" customHeight="1" x14ac:dyDescent="0.25">
      <c r="A21" s="11">
        <v>71</v>
      </c>
      <c r="B21" s="57" t="s">
        <v>193</v>
      </c>
      <c r="C21" s="58" t="s">
        <v>168</v>
      </c>
      <c r="D21" s="58" t="s">
        <v>168</v>
      </c>
      <c r="E21" s="58" t="s">
        <v>168</v>
      </c>
      <c r="F21" s="58" t="s">
        <v>168</v>
      </c>
      <c r="G21" s="58" t="s">
        <v>168</v>
      </c>
      <c r="H21" s="58" t="s">
        <v>168</v>
      </c>
      <c r="I21" s="58" t="s">
        <v>168</v>
      </c>
      <c r="J21" s="58" t="s">
        <v>168</v>
      </c>
      <c r="K21" s="58" t="s">
        <v>168</v>
      </c>
      <c r="L21" s="58" t="s">
        <v>168</v>
      </c>
      <c r="M21" s="58" t="s">
        <v>168</v>
      </c>
      <c r="N21" s="58" t="s">
        <v>168</v>
      </c>
      <c r="O21" s="12">
        <v>18</v>
      </c>
      <c r="P21" s="12">
        <v>48</v>
      </c>
      <c r="Q21" s="12">
        <v>89</v>
      </c>
      <c r="R21" s="12">
        <v>123</v>
      </c>
      <c r="S21" s="12">
        <v>58</v>
      </c>
      <c r="T21" s="12">
        <v>0</v>
      </c>
      <c r="U21" s="13">
        <v>336</v>
      </c>
      <c r="V21" s="14">
        <f t="shared" si="0"/>
        <v>5.3571428571428568E-2</v>
      </c>
      <c r="W21" s="14">
        <f t="shared" si="0"/>
        <v>0.14285714285714285</v>
      </c>
      <c r="X21" s="14">
        <f t="shared" si="0"/>
        <v>0.26488095238095238</v>
      </c>
      <c r="Y21" s="14">
        <f t="shared" si="0"/>
        <v>0.36607142857142855</v>
      </c>
      <c r="Z21" s="14">
        <f t="shared" si="0"/>
        <v>0.17261904761904762</v>
      </c>
      <c r="AA21" s="15">
        <f t="shared" si="0"/>
        <v>0</v>
      </c>
      <c r="AB21" s="16">
        <f t="shared" si="1"/>
        <v>0.19642857142857142</v>
      </c>
      <c r="AC21" s="17">
        <f t="shared" si="2"/>
        <v>0.8035714285714286</v>
      </c>
      <c r="AD21" s="18">
        <v>3.46</v>
      </c>
      <c r="AE21" s="19">
        <v>1.1000000000000001</v>
      </c>
      <c r="AF21" s="20">
        <v>4</v>
      </c>
      <c r="AG21" s="20">
        <v>4</v>
      </c>
    </row>
    <row r="22" spans="1:33" ht="18.75" x14ac:dyDescent="0.25">
      <c r="A22" s="11">
        <v>72</v>
      </c>
      <c r="B22" s="57" t="s">
        <v>169</v>
      </c>
      <c r="C22" s="58" t="s">
        <v>169</v>
      </c>
      <c r="D22" s="58" t="s">
        <v>169</v>
      </c>
      <c r="E22" s="58" t="s">
        <v>169</v>
      </c>
      <c r="F22" s="58" t="s">
        <v>169</v>
      </c>
      <c r="G22" s="58" t="s">
        <v>169</v>
      </c>
      <c r="H22" s="58" t="s">
        <v>169</v>
      </c>
      <c r="I22" s="58" t="s">
        <v>169</v>
      </c>
      <c r="J22" s="58" t="s">
        <v>169</v>
      </c>
      <c r="K22" s="58" t="s">
        <v>169</v>
      </c>
      <c r="L22" s="58" t="s">
        <v>169</v>
      </c>
      <c r="M22" s="58" t="s">
        <v>169</v>
      </c>
      <c r="N22" s="58" t="s">
        <v>169</v>
      </c>
      <c r="O22" s="12">
        <v>7</v>
      </c>
      <c r="P22" s="12">
        <v>9</v>
      </c>
      <c r="Q22" s="12">
        <v>44</v>
      </c>
      <c r="R22" s="12">
        <v>125</v>
      </c>
      <c r="S22" s="12">
        <v>151</v>
      </c>
      <c r="T22" s="12">
        <v>0</v>
      </c>
      <c r="U22" s="13">
        <v>336</v>
      </c>
      <c r="V22" s="14">
        <f t="shared" si="0"/>
        <v>2.0833333333333332E-2</v>
      </c>
      <c r="W22" s="14">
        <f t="shared" si="0"/>
        <v>2.6785714285714284E-2</v>
      </c>
      <c r="X22" s="14">
        <f t="shared" si="0"/>
        <v>0.13095238095238096</v>
      </c>
      <c r="Y22" s="14">
        <f t="shared" si="0"/>
        <v>0.37202380952380953</v>
      </c>
      <c r="Z22" s="14">
        <f t="shared" si="0"/>
        <v>0.44940476190476192</v>
      </c>
      <c r="AA22" s="15">
        <f t="shared" si="0"/>
        <v>0</v>
      </c>
      <c r="AB22" s="16">
        <f t="shared" si="1"/>
        <v>4.7619047619047616E-2</v>
      </c>
      <c r="AC22" s="17">
        <f t="shared" si="2"/>
        <v>0.95238095238095233</v>
      </c>
      <c r="AD22" s="18">
        <v>4.2</v>
      </c>
      <c r="AE22" s="19">
        <v>0.91</v>
      </c>
      <c r="AF22" s="20">
        <v>4</v>
      </c>
      <c r="AG22" s="20">
        <v>5</v>
      </c>
    </row>
    <row r="23" spans="1:33" ht="18.75" x14ac:dyDescent="0.25">
      <c r="A23" s="11">
        <v>73</v>
      </c>
      <c r="B23" s="57" t="s">
        <v>170</v>
      </c>
      <c r="C23" s="58" t="s">
        <v>170</v>
      </c>
      <c r="D23" s="58" t="s">
        <v>170</v>
      </c>
      <c r="E23" s="58" t="s">
        <v>170</v>
      </c>
      <c r="F23" s="58" t="s">
        <v>170</v>
      </c>
      <c r="G23" s="58" t="s">
        <v>170</v>
      </c>
      <c r="H23" s="58" t="s">
        <v>170</v>
      </c>
      <c r="I23" s="58" t="s">
        <v>170</v>
      </c>
      <c r="J23" s="58" t="s">
        <v>170</v>
      </c>
      <c r="K23" s="58" t="s">
        <v>170</v>
      </c>
      <c r="L23" s="58" t="s">
        <v>170</v>
      </c>
      <c r="M23" s="58" t="s">
        <v>170</v>
      </c>
      <c r="N23" s="58" t="s">
        <v>170</v>
      </c>
      <c r="O23" s="12">
        <v>10</v>
      </c>
      <c r="P23" s="12">
        <v>14</v>
      </c>
      <c r="Q23" s="12">
        <v>52</v>
      </c>
      <c r="R23" s="12">
        <v>114</v>
      </c>
      <c r="S23" s="12">
        <v>146</v>
      </c>
      <c r="T23" s="12">
        <v>0</v>
      </c>
      <c r="U23" s="13">
        <v>336</v>
      </c>
      <c r="V23" s="14">
        <f t="shared" si="0"/>
        <v>2.976190476190476E-2</v>
      </c>
      <c r="W23" s="14">
        <f t="shared" si="0"/>
        <v>4.1666666666666664E-2</v>
      </c>
      <c r="X23" s="14">
        <f t="shared" si="0"/>
        <v>0.15476190476190477</v>
      </c>
      <c r="Y23" s="14">
        <f t="shared" si="0"/>
        <v>0.3392857142857143</v>
      </c>
      <c r="Z23" s="14">
        <f t="shared" si="0"/>
        <v>0.43452380952380953</v>
      </c>
      <c r="AA23" s="15">
        <f t="shared" si="0"/>
        <v>0</v>
      </c>
      <c r="AB23" s="16">
        <f t="shared" si="1"/>
        <v>7.1428571428571425E-2</v>
      </c>
      <c r="AC23" s="17">
        <f t="shared" si="2"/>
        <v>0.9285714285714286</v>
      </c>
      <c r="AD23" s="18">
        <v>4.1100000000000003</v>
      </c>
      <c r="AE23" s="19">
        <v>1.01</v>
      </c>
      <c r="AF23" s="20">
        <v>4</v>
      </c>
      <c r="AG23" s="20">
        <v>5</v>
      </c>
    </row>
    <row r="24" spans="1:33" s="2" customFormat="1" ht="18.75" x14ac:dyDescent="0.25">
      <c r="A24" s="11">
        <v>74</v>
      </c>
      <c r="B24" s="57" t="s">
        <v>171</v>
      </c>
      <c r="C24" s="58" t="s">
        <v>171</v>
      </c>
      <c r="D24" s="58" t="s">
        <v>171</v>
      </c>
      <c r="E24" s="58" t="s">
        <v>171</v>
      </c>
      <c r="F24" s="58" t="s">
        <v>171</v>
      </c>
      <c r="G24" s="58" t="s">
        <v>171</v>
      </c>
      <c r="H24" s="58" t="s">
        <v>171</v>
      </c>
      <c r="I24" s="58" t="s">
        <v>171</v>
      </c>
      <c r="J24" s="58" t="s">
        <v>171</v>
      </c>
      <c r="K24" s="58" t="s">
        <v>171</v>
      </c>
      <c r="L24" s="58" t="s">
        <v>171</v>
      </c>
      <c r="M24" s="58" t="s">
        <v>171</v>
      </c>
      <c r="N24" s="58" t="s">
        <v>171</v>
      </c>
      <c r="O24" s="12">
        <v>20</v>
      </c>
      <c r="P24" s="12">
        <v>34</v>
      </c>
      <c r="Q24" s="12">
        <v>88</v>
      </c>
      <c r="R24" s="12">
        <v>106</v>
      </c>
      <c r="S24" s="12">
        <v>88</v>
      </c>
      <c r="T24" s="12">
        <v>0</v>
      </c>
      <c r="U24" s="13">
        <v>336</v>
      </c>
      <c r="V24" s="14">
        <f t="shared" ref="V24" si="3">O24/$U24</f>
        <v>5.9523809523809521E-2</v>
      </c>
      <c r="W24" s="14">
        <f t="shared" ref="W24" si="4">P24/$U24</f>
        <v>0.10119047619047619</v>
      </c>
      <c r="X24" s="14">
        <f t="shared" ref="X24" si="5">Q24/$U24</f>
        <v>0.26190476190476192</v>
      </c>
      <c r="Y24" s="14">
        <f t="shared" ref="Y24" si="6">R24/$U24</f>
        <v>0.31547619047619047</v>
      </c>
      <c r="Z24" s="14">
        <f t="shared" ref="Z24" si="7">S24/$U24</f>
        <v>0.26190476190476192</v>
      </c>
      <c r="AA24" s="15">
        <f t="shared" ref="AA24" si="8">T24/$U24</f>
        <v>0</v>
      </c>
      <c r="AB24" s="16">
        <f t="shared" ref="AB24" si="9">(O24+P24)/(O24+P24+Q24+R24+S24)</f>
        <v>0.16071428571428573</v>
      </c>
      <c r="AC24" s="17">
        <f t="shared" ref="AC24" si="10">(Q24+R24+S24)/(O24+P24+Q24+R24+S24)</f>
        <v>0.8392857142857143</v>
      </c>
      <c r="AD24" s="18">
        <v>3.62</v>
      </c>
      <c r="AE24" s="19">
        <v>1.1499999999999999</v>
      </c>
      <c r="AF24" s="20">
        <v>4</v>
      </c>
      <c r="AG24" s="20">
        <v>4</v>
      </c>
    </row>
    <row r="25" spans="1:33" s="2" customFormat="1" ht="18.75" x14ac:dyDescent="0.25">
      <c r="A25" s="11">
        <v>75</v>
      </c>
      <c r="B25" s="57" t="s">
        <v>172</v>
      </c>
      <c r="C25" s="58" t="s">
        <v>172</v>
      </c>
      <c r="D25" s="58" t="s">
        <v>172</v>
      </c>
      <c r="E25" s="58" t="s">
        <v>172</v>
      </c>
      <c r="F25" s="58" t="s">
        <v>172</v>
      </c>
      <c r="G25" s="58" t="s">
        <v>172</v>
      </c>
      <c r="H25" s="58" t="s">
        <v>172</v>
      </c>
      <c r="I25" s="58" t="s">
        <v>172</v>
      </c>
      <c r="J25" s="58" t="s">
        <v>172</v>
      </c>
      <c r="K25" s="58" t="s">
        <v>172</v>
      </c>
      <c r="L25" s="58" t="s">
        <v>172</v>
      </c>
      <c r="M25" s="58" t="s">
        <v>172</v>
      </c>
      <c r="N25" s="58" t="s">
        <v>172</v>
      </c>
      <c r="O25" s="12">
        <v>8</v>
      </c>
      <c r="P25" s="12">
        <v>14</v>
      </c>
      <c r="Q25" s="12">
        <v>50</v>
      </c>
      <c r="R25" s="12">
        <v>89</v>
      </c>
      <c r="S25" s="12">
        <v>140</v>
      </c>
      <c r="T25" s="12">
        <v>0</v>
      </c>
      <c r="U25" s="13">
        <v>301</v>
      </c>
      <c r="V25" s="14">
        <f t="shared" ref="V25" si="11">O25/$U25</f>
        <v>2.6578073089700997E-2</v>
      </c>
      <c r="W25" s="14">
        <f t="shared" ref="W25:AA26" si="12">P25/$U25</f>
        <v>4.6511627906976744E-2</v>
      </c>
      <c r="X25" s="14">
        <f t="shared" ref="X25" si="13">Q25/$U25</f>
        <v>0.16611295681063123</v>
      </c>
      <c r="Y25" s="14">
        <f t="shared" ref="Y25" si="14">R25/$U25</f>
        <v>0.29568106312292358</v>
      </c>
      <c r="Z25" s="14">
        <f t="shared" ref="Z25" si="15">S25/$U25</f>
        <v>0.46511627906976744</v>
      </c>
      <c r="AA25" s="15">
        <f t="shared" ref="AA25" si="16">T25/$U25</f>
        <v>0</v>
      </c>
      <c r="AB25" s="16">
        <f t="shared" ref="AB25" si="17">(O25+P25)/(O25+P25+Q25+R25+S25)</f>
        <v>7.3089700996677748E-2</v>
      </c>
      <c r="AC25" s="17">
        <f t="shared" ref="AC25" si="18">(Q25+R25+S25)/(O25+P25+Q25+R25+S25)</f>
        <v>0.92691029900332222</v>
      </c>
      <c r="AD25" s="18">
        <v>4.13</v>
      </c>
      <c r="AE25" s="19">
        <v>1.02</v>
      </c>
      <c r="AF25" s="20">
        <v>4</v>
      </c>
      <c r="AG25" s="20">
        <v>5</v>
      </c>
    </row>
    <row r="26" spans="1:33" s="2" customFormat="1" ht="18.75" x14ac:dyDescent="0.25">
      <c r="A26" s="35" t="s">
        <v>194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28">
        <f>+SUM(O20:O25)</f>
        <v>71</v>
      </c>
      <c r="P26" s="28">
        <f t="shared" ref="P26:U26" si="19">+SUM(P20:P25)</f>
        <v>159</v>
      </c>
      <c r="Q26" s="28">
        <f t="shared" si="19"/>
        <v>414</v>
      </c>
      <c r="R26" s="28">
        <f t="shared" si="19"/>
        <v>693</v>
      </c>
      <c r="S26" s="28">
        <f t="shared" si="19"/>
        <v>644</v>
      </c>
      <c r="T26" s="28">
        <f t="shared" si="19"/>
        <v>0</v>
      </c>
      <c r="U26" s="28">
        <f t="shared" si="19"/>
        <v>1981</v>
      </c>
      <c r="V26" s="29">
        <f>O26/$U26</f>
        <v>3.5840484603735484E-2</v>
      </c>
      <c r="W26" s="29">
        <f t="shared" si="12"/>
        <v>8.0262493690055531E-2</v>
      </c>
      <c r="X26" s="29">
        <f t="shared" si="12"/>
        <v>0.20898536092882383</v>
      </c>
      <c r="Y26" s="29">
        <f t="shared" si="12"/>
        <v>0.34982332155477031</v>
      </c>
      <c r="Z26" s="29">
        <f t="shared" si="12"/>
        <v>0.32508833922261482</v>
      </c>
      <c r="AA26" s="30">
        <f t="shared" si="12"/>
        <v>0</v>
      </c>
      <c r="AB26" s="31">
        <f>(O26+P26)/(O26+P26+Q26+R26+S26)</f>
        <v>0.11610297829379101</v>
      </c>
      <c r="AC26" s="32">
        <f>(Q26+R26+S26)/(O26+P26+Q26+R26+S26)</f>
        <v>0.88389702170620899</v>
      </c>
      <c r="AD26" s="33">
        <f>+SUMPRODUCT(O26:S26,O19:S19)/SUM(O26:S26)</f>
        <v>3.8480565371024733</v>
      </c>
      <c r="AE26" s="25"/>
      <c r="AF26" s="34">
        <f>+MEDIAN(AF20:AF25)</f>
        <v>4</v>
      </c>
      <c r="AG26" s="27"/>
    </row>
  </sheetData>
  <sheetProtection sheet="1" objects="1" scenarios="1"/>
  <mergeCells count="10">
    <mergeCell ref="A12:AG12"/>
    <mergeCell ref="B20:N20"/>
    <mergeCell ref="B21:N21"/>
    <mergeCell ref="B22:N22"/>
    <mergeCell ref="A5:AG5"/>
    <mergeCell ref="A6:AG6"/>
    <mergeCell ref="A7:AG7"/>
    <mergeCell ref="B24:N24"/>
    <mergeCell ref="B25:N25"/>
    <mergeCell ref="B23:N23"/>
  </mergeCells>
  <pageMargins left="0.7" right="0.7" top="0.75" bottom="0.75" header="0.3" footer="0.3"/>
  <pageSetup paperSize="9" scale="2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69"/>
  <sheetViews>
    <sheetView showGridLines="0" view="pageBreakPreview" zoomScale="60" zoomScaleNormal="55" workbookViewId="0">
      <selection activeCell="M61" sqref="M61"/>
    </sheetView>
  </sheetViews>
  <sheetFormatPr baseColWidth="10" defaultRowHeight="15" x14ac:dyDescent="0.25"/>
  <cols>
    <col min="30" max="30" width="18.28515625" bestFit="1" customWidth="1"/>
    <col min="31" max="31" width="20.42578125" bestFit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s="2" customFormat="1" x14ac:dyDescent="0.25">
      <c r="A7" s="62" t="s">
        <v>207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3" t="s">
        <v>85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35" s="2" customFormat="1" x14ac:dyDescent="0.25"/>
    <row r="14" spans="1:35" s="2" customFormat="1" x14ac:dyDescent="0.25"/>
    <row r="15" spans="1:35" ht="15.75" thickBot="1" x14ac:dyDescent="0.3"/>
    <row r="16" spans="1:35" ht="37.5" x14ac:dyDescent="0.25">
      <c r="B16" s="63" t="s">
        <v>86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4"/>
      <c r="Q16" s="22">
        <v>1</v>
      </c>
      <c r="R16" s="22">
        <v>2</v>
      </c>
      <c r="S16" s="22">
        <v>3</v>
      </c>
      <c r="T16" s="22">
        <v>4</v>
      </c>
      <c r="U16" s="22">
        <v>5</v>
      </c>
      <c r="V16" s="22" t="s">
        <v>92</v>
      </c>
      <c r="W16" s="9" t="s">
        <v>93</v>
      </c>
      <c r="X16" s="22">
        <v>1</v>
      </c>
      <c r="Y16" s="22">
        <v>2</v>
      </c>
      <c r="Z16" s="22">
        <v>3</v>
      </c>
      <c r="AA16" s="22">
        <v>4</v>
      </c>
      <c r="AB16" s="22">
        <v>5</v>
      </c>
      <c r="AC16" s="22" t="s">
        <v>92</v>
      </c>
      <c r="AD16" s="23" t="s">
        <v>94</v>
      </c>
      <c r="AE16" s="24" t="s">
        <v>95</v>
      </c>
      <c r="AF16" s="22" t="s">
        <v>96</v>
      </c>
      <c r="AG16" s="22" t="s">
        <v>97</v>
      </c>
      <c r="AH16" s="22" t="s">
        <v>98</v>
      </c>
      <c r="AI16" s="22" t="s">
        <v>99</v>
      </c>
    </row>
    <row r="17" spans="1:35" ht="18.75" x14ac:dyDescent="0.25">
      <c r="A17" s="11">
        <v>76</v>
      </c>
      <c r="B17" s="57" t="s">
        <v>173</v>
      </c>
      <c r="C17" s="58" t="s">
        <v>173</v>
      </c>
      <c r="D17" s="58" t="s">
        <v>173</v>
      </c>
      <c r="E17" s="58" t="s">
        <v>173</v>
      </c>
      <c r="F17" s="58" t="s">
        <v>173</v>
      </c>
      <c r="G17" s="58" t="s">
        <v>173</v>
      </c>
      <c r="H17" s="58" t="s">
        <v>173</v>
      </c>
      <c r="I17" s="58" t="s">
        <v>173</v>
      </c>
      <c r="J17" s="58" t="s">
        <v>173</v>
      </c>
      <c r="K17" s="58" t="s">
        <v>173</v>
      </c>
      <c r="L17" s="58" t="s">
        <v>173</v>
      </c>
      <c r="M17" s="58" t="s">
        <v>173</v>
      </c>
      <c r="N17" s="58" t="s">
        <v>173</v>
      </c>
      <c r="O17" s="58" t="s">
        <v>173</v>
      </c>
      <c r="P17" s="58" t="s">
        <v>173</v>
      </c>
      <c r="Q17" s="12">
        <v>25</v>
      </c>
      <c r="R17" s="12">
        <v>31</v>
      </c>
      <c r="S17" s="12">
        <v>69</v>
      </c>
      <c r="T17" s="12">
        <v>102</v>
      </c>
      <c r="U17" s="12">
        <v>69</v>
      </c>
      <c r="V17" s="12">
        <v>38</v>
      </c>
      <c r="W17" s="13">
        <v>334</v>
      </c>
      <c r="X17" s="14">
        <f t="shared" ref="X17:AC19" si="0">Q17/$W17</f>
        <v>7.4850299401197598E-2</v>
      </c>
      <c r="Y17" s="14">
        <f t="shared" si="0"/>
        <v>9.2814371257485026E-2</v>
      </c>
      <c r="Z17" s="14">
        <f t="shared" si="0"/>
        <v>0.20658682634730538</v>
      </c>
      <c r="AA17" s="14">
        <f t="shared" si="0"/>
        <v>0.30538922155688625</v>
      </c>
      <c r="AB17" s="14">
        <f t="shared" si="0"/>
        <v>0.20658682634730538</v>
      </c>
      <c r="AC17" s="15">
        <f t="shared" si="0"/>
        <v>0.11377245508982035</v>
      </c>
      <c r="AD17" s="16">
        <f t="shared" ref="AD17:AD19" si="1">(Q17+R17)/(Q17+R17+S17+T17+U17)</f>
        <v>0.1891891891891892</v>
      </c>
      <c r="AE17" s="17">
        <f t="shared" ref="AE17:AE19" si="2">(S17+T17+U17)/(Q17+R17+S17+T17+U17)</f>
        <v>0.81081081081081086</v>
      </c>
      <c r="AF17" s="18">
        <v>3.54</v>
      </c>
      <c r="AG17" s="19">
        <v>1.2</v>
      </c>
      <c r="AH17" s="20">
        <v>4</v>
      </c>
      <c r="AI17" s="20">
        <v>4</v>
      </c>
    </row>
    <row r="18" spans="1:35" ht="27.75" customHeight="1" x14ac:dyDescent="0.25">
      <c r="A18" s="11">
        <v>77</v>
      </c>
      <c r="B18" s="57" t="s">
        <v>174</v>
      </c>
      <c r="C18" s="58" t="s">
        <v>174</v>
      </c>
      <c r="D18" s="58" t="s">
        <v>174</v>
      </c>
      <c r="E18" s="58" t="s">
        <v>174</v>
      </c>
      <c r="F18" s="58" t="s">
        <v>174</v>
      </c>
      <c r="G18" s="58" t="s">
        <v>174</v>
      </c>
      <c r="H18" s="58" t="s">
        <v>174</v>
      </c>
      <c r="I18" s="58" t="s">
        <v>174</v>
      </c>
      <c r="J18" s="58" t="s">
        <v>174</v>
      </c>
      <c r="K18" s="58" t="s">
        <v>174</v>
      </c>
      <c r="L18" s="58" t="s">
        <v>174</v>
      </c>
      <c r="M18" s="58" t="s">
        <v>174</v>
      </c>
      <c r="N18" s="58" t="s">
        <v>174</v>
      </c>
      <c r="O18" s="58" t="s">
        <v>174</v>
      </c>
      <c r="P18" s="58" t="s">
        <v>174</v>
      </c>
      <c r="Q18" s="12">
        <v>34</v>
      </c>
      <c r="R18" s="12">
        <v>36</v>
      </c>
      <c r="S18" s="12">
        <v>74</v>
      </c>
      <c r="T18" s="12">
        <v>88</v>
      </c>
      <c r="U18" s="12">
        <v>66</v>
      </c>
      <c r="V18" s="12">
        <v>36</v>
      </c>
      <c r="W18" s="13">
        <v>334</v>
      </c>
      <c r="X18" s="14">
        <f t="shared" si="0"/>
        <v>0.10179640718562874</v>
      </c>
      <c r="Y18" s="14">
        <f t="shared" si="0"/>
        <v>0.10778443113772455</v>
      </c>
      <c r="Z18" s="14">
        <f t="shared" si="0"/>
        <v>0.22155688622754491</v>
      </c>
      <c r="AA18" s="14">
        <f t="shared" si="0"/>
        <v>0.26347305389221559</v>
      </c>
      <c r="AB18" s="14">
        <f t="shared" si="0"/>
        <v>0.19760479041916168</v>
      </c>
      <c r="AC18" s="15">
        <f t="shared" si="0"/>
        <v>0.10778443113772455</v>
      </c>
      <c r="AD18" s="16">
        <f t="shared" si="1"/>
        <v>0.2348993288590604</v>
      </c>
      <c r="AE18" s="17">
        <f t="shared" si="2"/>
        <v>0.7651006711409396</v>
      </c>
      <c r="AF18" s="18">
        <v>3.39</v>
      </c>
      <c r="AG18" s="19">
        <v>1.27</v>
      </c>
      <c r="AH18" s="20">
        <v>4</v>
      </c>
      <c r="AI18" s="20">
        <v>4</v>
      </c>
    </row>
    <row r="19" spans="1:35" ht="18.75" x14ac:dyDescent="0.25">
      <c r="A19" s="11">
        <v>78</v>
      </c>
      <c r="B19" s="57" t="s">
        <v>175</v>
      </c>
      <c r="C19" s="58" t="s">
        <v>175</v>
      </c>
      <c r="D19" s="58" t="s">
        <v>175</v>
      </c>
      <c r="E19" s="58" t="s">
        <v>175</v>
      </c>
      <c r="F19" s="58" t="s">
        <v>175</v>
      </c>
      <c r="G19" s="58" t="s">
        <v>175</v>
      </c>
      <c r="H19" s="58" t="s">
        <v>175</v>
      </c>
      <c r="I19" s="58" t="s">
        <v>175</v>
      </c>
      <c r="J19" s="58" t="s">
        <v>175</v>
      </c>
      <c r="K19" s="58" t="s">
        <v>175</v>
      </c>
      <c r="L19" s="58" t="s">
        <v>175</v>
      </c>
      <c r="M19" s="58" t="s">
        <v>175</v>
      </c>
      <c r="N19" s="58" t="s">
        <v>175</v>
      </c>
      <c r="O19" s="58" t="s">
        <v>175</v>
      </c>
      <c r="P19" s="58" t="s">
        <v>175</v>
      </c>
      <c r="Q19" s="12">
        <v>29</v>
      </c>
      <c r="R19" s="12">
        <v>23</v>
      </c>
      <c r="S19" s="12">
        <v>52</v>
      </c>
      <c r="T19" s="12">
        <v>108</v>
      </c>
      <c r="U19" s="12">
        <v>108</v>
      </c>
      <c r="V19" s="12">
        <v>14</v>
      </c>
      <c r="W19" s="13">
        <v>334</v>
      </c>
      <c r="X19" s="14">
        <f t="shared" si="0"/>
        <v>8.6826347305389226E-2</v>
      </c>
      <c r="Y19" s="14">
        <f t="shared" si="0"/>
        <v>6.8862275449101798E-2</v>
      </c>
      <c r="Z19" s="14">
        <f t="shared" si="0"/>
        <v>0.15568862275449102</v>
      </c>
      <c r="AA19" s="14">
        <f t="shared" si="0"/>
        <v>0.32335329341317365</v>
      </c>
      <c r="AB19" s="14">
        <f t="shared" si="0"/>
        <v>0.32335329341317365</v>
      </c>
      <c r="AC19" s="15">
        <f t="shared" si="0"/>
        <v>4.1916167664670656E-2</v>
      </c>
      <c r="AD19" s="16">
        <f t="shared" si="1"/>
        <v>0.16250000000000001</v>
      </c>
      <c r="AE19" s="17">
        <f t="shared" si="2"/>
        <v>0.83750000000000002</v>
      </c>
      <c r="AF19" s="18">
        <v>3.76</v>
      </c>
      <c r="AG19" s="19">
        <v>1.25</v>
      </c>
      <c r="AH19" s="20">
        <v>4</v>
      </c>
      <c r="AI19" s="20">
        <v>4</v>
      </c>
    </row>
    <row r="20" spans="1:35" s="2" customFormat="1" ht="18.75" x14ac:dyDescent="0.25">
      <c r="A20" s="35" t="s">
        <v>194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28">
        <f>+SUM(Q17:Q19)</f>
        <v>88</v>
      </c>
      <c r="R20" s="28">
        <f t="shared" ref="R20:W20" si="3">+SUM(R17:R19)</f>
        <v>90</v>
      </c>
      <c r="S20" s="28">
        <f t="shared" si="3"/>
        <v>195</v>
      </c>
      <c r="T20" s="28">
        <f t="shared" si="3"/>
        <v>298</v>
      </c>
      <c r="U20" s="28">
        <f t="shared" si="3"/>
        <v>243</v>
      </c>
      <c r="V20" s="28">
        <f t="shared" si="3"/>
        <v>88</v>
      </c>
      <c r="W20" s="28">
        <f t="shared" si="3"/>
        <v>1002</v>
      </c>
      <c r="X20" s="29">
        <f>Q20/$W20</f>
        <v>8.7824351297405193E-2</v>
      </c>
      <c r="Y20" s="29">
        <f t="shared" ref="Y20:AC20" si="4">R20/$W20</f>
        <v>8.9820359281437126E-2</v>
      </c>
      <c r="Z20" s="29">
        <f t="shared" si="4"/>
        <v>0.19461077844311378</v>
      </c>
      <c r="AA20" s="29">
        <f t="shared" si="4"/>
        <v>0.29740518962075846</v>
      </c>
      <c r="AB20" s="29">
        <f t="shared" si="4"/>
        <v>0.24251497005988024</v>
      </c>
      <c r="AC20" s="30">
        <f t="shared" si="4"/>
        <v>8.7824351297405193E-2</v>
      </c>
      <c r="AD20" s="31">
        <f>(Q20+R20)/(Q20+R20+S20+T20+U20)</f>
        <v>0.19474835886214442</v>
      </c>
      <c r="AE20" s="32">
        <f>(S20+T20+U20)/(Q20+R20+S20+T20+U20)</f>
        <v>0.80525164113785563</v>
      </c>
      <c r="AF20" s="33">
        <f>+SUMPRODUCT(Q20:U20,Q16:U16)/SUM(Q20:U20)</f>
        <v>3.5667396061269145</v>
      </c>
      <c r="AG20" s="25"/>
      <c r="AH20" s="34">
        <f>+MEDIAN(AH17:AH19)</f>
        <v>4</v>
      </c>
      <c r="AI20" s="27"/>
    </row>
    <row r="25" spans="1:35" ht="15.75" thickBot="1" x14ac:dyDescent="0.3"/>
    <row r="26" spans="1:35" s="2" customFormat="1" ht="37.5" x14ac:dyDescent="0.25">
      <c r="B26" s="63" t="s">
        <v>184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22">
        <v>1</v>
      </c>
      <c r="R26" s="22">
        <v>2</v>
      </c>
      <c r="S26" s="22">
        <v>3</v>
      </c>
      <c r="T26" s="22">
        <v>4</v>
      </c>
      <c r="U26" s="22">
        <v>5</v>
      </c>
      <c r="V26" s="22" t="s">
        <v>92</v>
      </c>
      <c r="W26" s="9" t="s">
        <v>93</v>
      </c>
      <c r="X26" s="22">
        <v>1</v>
      </c>
      <c r="Y26" s="22">
        <v>2</v>
      </c>
      <c r="Z26" s="22">
        <v>3</v>
      </c>
      <c r="AA26" s="22">
        <v>4</v>
      </c>
      <c r="AB26" s="22">
        <v>5</v>
      </c>
      <c r="AC26" s="22" t="s">
        <v>92</v>
      </c>
      <c r="AD26" s="23" t="s">
        <v>94</v>
      </c>
      <c r="AE26" s="24" t="s">
        <v>95</v>
      </c>
      <c r="AF26" s="22" t="s">
        <v>96</v>
      </c>
      <c r="AG26" s="22" t="s">
        <v>97</v>
      </c>
      <c r="AH26" s="22" t="s">
        <v>98</v>
      </c>
      <c r="AI26" s="22" t="s">
        <v>99</v>
      </c>
    </row>
    <row r="27" spans="1:35" s="2" customFormat="1" ht="18.75" x14ac:dyDescent="0.25">
      <c r="A27" s="11">
        <v>79</v>
      </c>
      <c r="B27" s="57" t="s">
        <v>176</v>
      </c>
      <c r="C27" s="58" t="s">
        <v>176</v>
      </c>
      <c r="D27" s="58" t="s">
        <v>176</v>
      </c>
      <c r="E27" s="58" t="s">
        <v>176</v>
      </c>
      <c r="F27" s="58" t="s">
        <v>176</v>
      </c>
      <c r="G27" s="58" t="s">
        <v>176</v>
      </c>
      <c r="H27" s="58" t="s">
        <v>176</v>
      </c>
      <c r="I27" s="58" t="s">
        <v>176</v>
      </c>
      <c r="J27" s="58" t="s">
        <v>176</v>
      </c>
      <c r="K27" s="58" t="s">
        <v>176</v>
      </c>
      <c r="L27" s="58" t="s">
        <v>176</v>
      </c>
      <c r="M27" s="58" t="s">
        <v>176</v>
      </c>
      <c r="N27" s="58" t="s">
        <v>176</v>
      </c>
      <c r="O27" s="58" t="s">
        <v>176</v>
      </c>
      <c r="P27" s="58" t="s">
        <v>176</v>
      </c>
      <c r="Q27" s="12">
        <v>26</v>
      </c>
      <c r="R27" s="12">
        <v>39</v>
      </c>
      <c r="S27" s="12">
        <v>76</v>
      </c>
      <c r="T27" s="12">
        <v>92</v>
      </c>
      <c r="U27" s="12">
        <v>61</v>
      </c>
      <c r="V27" s="12">
        <v>40</v>
      </c>
      <c r="W27" s="13">
        <v>334</v>
      </c>
      <c r="X27" s="14">
        <f t="shared" ref="X27:AC30" si="5">Q27/$W27</f>
        <v>7.7844311377245512E-2</v>
      </c>
      <c r="Y27" s="14">
        <f t="shared" si="5"/>
        <v>0.11676646706586827</v>
      </c>
      <c r="Z27" s="14">
        <f t="shared" si="5"/>
        <v>0.22754491017964071</v>
      </c>
      <c r="AA27" s="14">
        <f t="shared" si="5"/>
        <v>0.27544910179640719</v>
      </c>
      <c r="AB27" s="14">
        <f t="shared" si="5"/>
        <v>0.18263473053892215</v>
      </c>
      <c r="AC27" s="15">
        <f t="shared" si="5"/>
        <v>0.11976047904191617</v>
      </c>
      <c r="AD27" s="16">
        <f t="shared" ref="AD27:AD29" si="6">(Q27+R27)/(Q27+R27+S27+T27+U27)</f>
        <v>0.22108843537414966</v>
      </c>
      <c r="AE27" s="17">
        <f t="shared" ref="AE27:AE29" si="7">(S27+T27+U27)/(Q27+R27+S27+T27+U27)</f>
        <v>0.77891156462585032</v>
      </c>
      <c r="AF27" s="18">
        <v>3.42</v>
      </c>
      <c r="AG27" s="19">
        <v>1.21</v>
      </c>
      <c r="AH27" s="20">
        <v>4</v>
      </c>
      <c r="AI27" s="20">
        <v>4</v>
      </c>
    </row>
    <row r="28" spans="1:35" s="2" customFormat="1" ht="18.75" x14ac:dyDescent="0.25">
      <c r="A28" s="11">
        <v>80</v>
      </c>
      <c r="B28" s="57" t="s">
        <v>177</v>
      </c>
      <c r="C28" s="58" t="s">
        <v>177</v>
      </c>
      <c r="D28" s="58" t="s">
        <v>177</v>
      </c>
      <c r="E28" s="58" t="s">
        <v>177</v>
      </c>
      <c r="F28" s="58" t="s">
        <v>177</v>
      </c>
      <c r="G28" s="58" t="s">
        <v>177</v>
      </c>
      <c r="H28" s="58" t="s">
        <v>177</v>
      </c>
      <c r="I28" s="58" t="s">
        <v>177</v>
      </c>
      <c r="J28" s="58" t="s">
        <v>177</v>
      </c>
      <c r="K28" s="58" t="s">
        <v>177</v>
      </c>
      <c r="L28" s="58" t="s">
        <v>177</v>
      </c>
      <c r="M28" s="58" t="s">
        <v>177</v>
      </c>
      <c r="N28" s="58" t="s">
        <v>177</v>
      </c>
      <c r="O28" s="58" t="s">
        <v>177</v>
      </c>
      <c r="P28" s="58" t="s">
        <v>177</v>
      </c>
      <c r="Q28" s="12">
        <v>34</v>
      </c>
      <c r="R28" s="12">
        <v>59</v>
      </c>
      <c r="S28" s="12">
        <v>63</v>
      </c>
      <c r="T28" s="12">
        <v>82</v>
      </c>
      <c r="U28" s="12">
        <v>57</v>
      </c>
      <c r="V28" s="12">
        <v>39</v>
      </c>
      <c r="W28" s="13">
        <v>334</v>
      </c>
      <c r="X28" s="14">
        <f t="shared" si="5"/>
        <v>0.10179640718562874</v>
      </c>
      <c r="Y28" s="14">
        <f t="shared" si="5"/>
        <v>0.17664670658682635</v>
      </c>
      <c r="Z28" s="14">
        <f t="shared" si="5"/>
        <v>0.18862275449101795</v>
      </c>
      <c r="AA28" s="14">
        <f t="shared" si="5"/>
        <v>0.24550898203592814</v>
      </c>
      <c r="AB28" s="14">
        <f t="shared" si="5"/>
        <v>0.17065868263473055</v>
      </c>
      <c r="AC28" s="15">
        <f t="shared" si="5"/>
        <v>0.11676646706586827</v>
      </c>
      <c r="AD28" s="16">
        <f t="shared" si="6"/>
        <v>0.31525423728813562</v>
      </c>
      <c r="AE28" s="17">
        <f t="shared" si="7"/>
        <v>0.68474576271186438</v>
      </c>
      <c r="AF28" s="18">
        <v>3.23</v>
      </c>
      <c r="AG28" s="19">
        <v>1.29</v>
      </c>
      <c r="AH28" s="20">
        <v>3</v>
      </c>
      <c r="AI28" s="20">
        <v>4</v>
      </c>
    </row>
    <row r="29" spans="1:35" s="2" customFormat="1" ht="18.75" x14ac:dyDescent="0.25">
      <c r="A29" s="11">
        <v>81</v>
      </c>
      <c r="B29" s="57" t="s">
        <v>87</v>
      </c>
      <c r="C29" s="58" t="s">
        <v>87</v>
      </c>
      <c r="D29" s="58" t="s">
        <v>87</v>
      </c>
      <c r="E29" s="58" t="s">
        <v>87</v>
      </c>
      <c r="F29" s="58" t="s">
        <v>87</v>
      </c>
      <c r="G29" s="58" t="s">
        <v>87</v>
      </c>
      <c r="H29" s="58" t="s">
        <v>87</v>
      </c>
      <c r="I29" s="58" t="s">
        <v>87</v>
      </c>
      <c r="J29" s="58" t="s">
        <v>87</v>
      </c>
      <c r="K29" s="58" t="s">
        <v>87</v>
      </c>
      <c r="L29" s="58" t="s">
        <v>87</v>
      </c>
      <c r="M29" s="58" t="s">
        <v>87</v>
      </c>
      <c r="N29" s="58" t="s">
        <v>87</v>
      </c>
      <c r="O29" s="58" t="s">
        <v>87</v>
      </c>
      <c r="P29" s="58" t="s">
        <v>87</v>
      </c>
      <c r="Q29" s="12">
        <v>32</v>
      </c>
      <c r="R29" s="12">
        <v>41</v>
      </c>
      <c r="S29" s="12">
        <v>75</v>
      </c>
      <c r="T29" s="12">
        <v>87</v>
      </c>
      <c r="U29" s="12">
        <v>63</v>
      </c>
      <c r="V29" s="12">
        <v>36</v>
      </c>
      <c r="W29" s="13">
        <v>334</v>
      </c>
      <c r="X29" s="14">
        <f t="shared" si="5"/>
        <v>9.580838323353294E-2</v>
      </c>
      <c r="Y29" s="14">
        <f t="shared" si="5"/>
        <v>0.12275449101796407</v>
      </c>
      <c r="Z29" s="14">
        <f t="shared" si="5"/>
        <v>0.22455089820359281</v>
      </c>
      <c r="AA29" s="14">
        <f t="shared" si="5"/>
        <v>0.26047904191616766</v>
      </c>
      <c r="AB29" s="14">
        <f t="shared" si="5"/>
        <v>0.18862275449101795</v>
      </c>
      <c r="AC29" s="15">
        <f t="shared" si="5"/>
        <v>0.10778443113772455</v>
      </c>
      <c r="AD29" s="16">
        <f t="shared" si="6"/>
        <v>0.24496644295302014</v>
      </c>
      <c r="AE29" s="17">
        <f t="shared" si="7"/>
        <v>0.75503355704697983</v>
      </c>
      <c r="AF29" s="18">
        <v>3.36</v>
      </c>
      <c r="AG29" s="19">
        <v>1.26</v>
      </c>
      <c r="AH29" s="20">
        <v>4</v>
      </c>
      <c r="AI29" s="20">
        <v>4</v>
      </c>
    </row>
    <row r="30" spans="1:35" s="2" customFormat="1" ht="18.75" x14ac:dyDescent="0.25">
      <c r="A30" s="35" t="s">
        <v>194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28">
        <f>+SUM(Q27:Q29)</f>
        <v>92</v>
      </c>
      <c r="R30" s="28">
        <f t="shared" ref="R30" si="8">+SUM(R27:R29)</f>
        <v>139</v>
      </c>
      <c r="S30" s="28">
        <f t="shared" ref="S30" si="9">+SUM(S27:S29)</f>
        <v>214</v>
      </c>
      <c r="T30" s="28">
        <f t="shared" ref="T30" si="10">+SUM(T27:T29)</f>
        <v>261</v>
      </c>
      <c r="U30" s="28">
        <f t="shared" ref="U30" si="11">+SUM(U27:U29)</f>
        <v>181</v>
      </c>
      <c r="V30" s="28">
        <f t="shared" ref="V30" si="12">+SUM(V27:V29)</f>
        <v>115</v>
      </c>
      <c r="W30" s="28">
        <f t="shared" ref="W30" si="13">+SUM(W27:W29)</f>
        <v>1002</v>
      </c>
      <c r="X30" s="29">
        <f>Q30/$W30</f>
        <v>9.1816367265469059E-2</v>
      </c>
      <c r="Y30" s="29">
        <f t="shared" si="5"/>
        <v>0.13872255489021956</v>
      </c>
      <c r="Z30" s="29">
        <f t="shared" si="5"/>
        <v>0.21357285429141717</v>
      </c>
      <c r="AA30" s="29">
        <f t="shared" si="5"/>
        <v>0.26047904191616766</v>
      </c>
      <c r="AB30" s="29">
        <f t="shared" si="5"/>
        <v>0.18063872255489022</v>
      </c>
      <c r="AC30" s="30">
        <f t="shared" si="5"/>
        <v>0.11477045908183632</v>
      </c>
      <c r="AD30" s="31">
        <f>(Q30+R30)/(Q30+R30+S30+T30+U30)</f>
        <v>0.26042841037204056</v>
      </c>
      <c r="AE30" s="32">
        <f>(S30+T30+U30)/(Q30+R30+S30+T30+U30)</f>
        <v>0.73957158962795944</v>
      </c>
      <c r="AF30" s="33">
        <f>+SUMPRODUCT(Q30:U30,Q26:U26)/SUM(Q30:U30)</f>
        <v>3.338218714768884</v>
      </c>
      <c r="AG30" s="25"/>
      <c r="AH30" s="34">
        <f>+MEDIAN(AH27:AH29)</f>
        <v>4</v>
      </c>
      <c r="AI30" s="27"/>
    </row>
    <row r="34" spans="1:35" ht="15.75" thickBot="1" x14ac:dyDescent="0.3"/>
    <row r="35" spans="1:35" s="2" customFormat="1" ht="37.5" x14ac:dyDescent="0.25">
      <c r="B35" s="63" t="s">
        <v>88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4"/>
      <c r="Q35" s="22">
        <v>1</v>
      </c>
      <c r="R35" s="22">
        <v>2</v>
      </c>
      <c r="S35" s="22">
        <v>3</v>
      </c>
      <c r="T35" s="22">
        <v>4</v>
      </c>
      <c r="U35" s="22">
        <v>5</v>
      </c>
      <c r="V35" s="22" t="s">
        <v>92</v>
      </c>
      <c r="W35" s="9" t="s">
        <v>93</v>
      </c>
      <c r="X35" s="22">
        <v>1</v>
      </c>
      <c r="Y35" s="22">
        <v>2</v>
      </c>
      <c r="Z35" s="22">
        <v>3</v>
      </c>
      <c r="AA35" s="22">
        <v>4</v>
      </c>
      <c r="AB35" s="22">
        <v>5</v>
      </c>
      <c r="AC35" s="22" t="s">
        <v>92</v>
      </c>
      <c r="AD35" s="23" t="s">
        <v>94</v>
      </c>
      <c r="AE35" s="24" t="s">
        <v>95</v>
      </c>
      <c r="AF35" s="22" t="s">
        <v>96</v>
      </c>
      <c r="AG35" s="22" t="s">
        <v>97</v>
      </c>
      <c r="AH35" s="22" t="s">
        <v>98</v>
      </c>
      <c r="AI35" s="22" t="s">
        <v>99</v>
      </c>
    </row>
    <row r="36" spans="1:35" s="2" customFormat="1" ht="18.75" x14ac:dyDescent="0.25">
      <c r="A36" s="11">
        <v>82</v>
      </c>
      <c r="B36" s="57" t="s">
        <v>178</v>
      </c>
      <c r="C36" s="58" t="s">
        <v>178</v>
      </c>
      <c r="D36" s="58" t="s">
        <v>178</v>
      </c>
      <c r="E36" s="58" t="s">
        <v>178</v>
      </c>
      <c r="F36" s="58" t="s">
        <v>178</v>
      </c>
      <c r="G36" s="58" t="s">
        <v>178</v>
      </c>
      <c r="H36" s="58" t="s">
        <v>178</v>
      </c>
      <c r="I36" s="58" t="s">
        <v>178</v>
      </c>
      <c r="J36" s="58" t="s">
        <v>178</v>
      </c>
      <c r="K36" s="58" t="s">
        <v>178</v>
      </c>
      <c r="L36" s="58" t="s">
        <v>178</v>
      </c>
      <c r="M36" s="58" t="s">
        <v>178</v>
      </c>
      <c r="N36" s="58" t="s">
        <v>178</v>
      </c>
      <c r="O36" s="58" t="s">
        <v>178</v>
      </c>
      <c r="P36" s="58" t="s">
        <v>178</v>
      </c>
      <c r="Q36" s="12">
        <v>24</v>
      </c>
      <c r="R36" s="12">
        <v>34</v>
      </c>
      <c r="S36" s="12">
        <v>73</v>
      </c>
      <c r="T36" s="12">
        <v>105</v>
      </c>
      <c r="U36" s="12">
        <v>46</v>
      </c>
      <c r="V36" s="12">
        <v>47</v>
      </c>
      <c r="W36" s="13">
        <v>329</v>
      </c>
      <c r="X36" s="14">
        <f t="shared" ref="X36:AC43" si="14">Q36/$W36</f>
        <v>7.29483282674772E-2</v>
      </c>
      <c r="Y36" s="14">
        <f t="shared" si="14"/>
        <v>0.10334346504559271</v>
      </c>
      <c r="Z36" s="14">
        <f t="shared" si="14"/>
        <v>0.22188449848024316</v>
      </c>
      <c r="AA36" s="14">
        <f t="shared" si="14"/>
        <v>0.31914893617021278</v>
      </c>
      <c r="AB36" s="14">
        <f t="shared" si="14"/>
        <v>0.1398176291793313</v>
      </c>
      <c r="AC36" s="15">
        <f t="shared" si="14"/>
        <v>0.14285714285714285</v>
      </c>
      <c r="AD36" s="16">
        <f t="shared" ref="AD36:AD42" si="15">(Q36+R36)/(Q36+R36+S36+T36+U36)</f>
        <v>0.20567375886524822</v>
      </c>
      <c r="AE36" s="17">
        <f t="shared" ref="AE36:AE42" si="16">(S36+T36+U36)/(Q36+R36+S36+T36+U36)</f>
        <v>0.79432624113475181</v>
      </c>
      <c r="AF36" s="18">
        <v>3.41</v>
      </c>
      <c r="AG36" s="19">
        <v>1.1499999999999999</v>
      </c>
      <c r="AH36" s="20">
        <v>4</v>
      </c>
      <c r="AI36" s="20">
        <v>4</v>
      </c>
    </row>
    <row r="37" spans="1:35" s="2" customFormat="1" ht="18.75" x14ac:dyDescent="0.25">
      <c r="A37" s="11">
        <v>83</v>
      </c>
      <c r="B37" s="57" t="s">
        <v>89</v>
      </c>
      <c r="C37" s="58" t="s">
        <v>89</v>
      </c>
      <c r="D37" s="58" t="s">
        <v>89</v>
      </c>
      <c r="E37" s="58" t="s">
        <v>89</v>
      </c>
      <c r="F37" s="58" t="s">
        <v>89</v>
      </c>
      <c r="G37" s="58" t="s">
        <v>89</v>
      </c>
      <c r="H37" s="58" t="s">
        <v>89</v>
      </c>
      <c r="I37" s="58" t="s">
        <v>89</v>
      </c>
      <c r="J37" s="58" t="s">
        <v>89</v>
      </c>
      <c r="K37" s="58" t="s">
        <v>89</v>
      </c>
      <c r="L37" s="58" t="s">
        <v>89</v>
      </c>
      <c r="M37" s="58" t="s">
        <v>89</v>
      </c>
      <c r="N37" s="58" t="s">
        <v>89</v>
      </c>
      <c r="O37" s="58" t="s">
        <v>89</v>
      </c>
      <c r="P37" s="58" t="s">
        <v>89</v>
      </c>
      <c r="Q37" s="12">
        <v>28</v>
      </c>
      <c r="R37" s="12">
        <v>41</v>
      </c>
      <c r="S37" s="12">
        <v>75</v>
      </c>
      <c r="T37" s="12">
        <v>97</v>
      </c>
      <c r="U37" s="12">
        <v>44</v>
      </c>
      <c r="V37" s="12">
        <v>44</v>
      </c>
      <c r="W37" s="13">
        <v>329</v>
      </c>
      <c r="X37" s="14">
        <f t="shared" si="14"/>
        <v>8.5106382978723402E-2</v>
      </c>
      <c r="Y37" s="14">
        <f t="shared" si="14"/>
        <v>0.12462006079027356</v>
      </c>
      <c r="Z37" s="14">
        <f t="shared" si="14"/>
        <v>0.22796352583586627</v>
      </c>
      <c r="AA37" s="14">
        <f t="shared" si="14"/>
        <v>0.29483282674772038</v>
      </c>
      <c r="AB37" s="14">
        <f t="shared" si="14"/>
        <v>0.1337386018237082</v>
      </c>
      <c r="AC37" s="15">
        <f t="shared" si="14"/>
        <v>0.1337386018237082</v>
      </c>
      <c r="AD37" s="16">
        <f t="shared" si="15"/>
        <v>0.24210526315789474</v>
      </c>
      <c r="AE37" s="17">
        <f t="shared" si="16"/>
        <v>0.75789473684210529</v>
      </c>
      <c r="AF37" s="18">
        <v>3.31</v>
      </c>
      <c r="AG37" s="19">
        <v>1.19</v>
      </c>
      <c r="AH37" s="20">
        <v>3</v>
      </c>
      <c r="AI37" s="20">
        <v>4</v>
      </c>
    </row>
    <row r="38" spans="1:35" s="2" customFormat="1" ht="18.75" x14ac:dyDescent="0.25">
      <c r="A38" s="11">
        <v>84</v>
      </c>
      <c r="B38" s="57" t="s">
        <v>179</v>
      </c>
      <c r="C38" s="58" t="s">
        <v>179</v>
      </c>
      <c r="D38" s="58" t="s">
        <v>179</v>
      </c>
      <c r="E38" s="58" t="s">
        <v>179</v>
      </c>
      <c r="F38" s="58" t="s">
        <v>179</v>
      </c>
      <c r="G38" s="58" t="s">
        <v>179</v>
      </c>
      <c r="H38" s="58" t="s">
        <v>179</v>
      </c>
      <c r="I38" s="58" t="s">
        <v>179</v>
      </c>
      <c r="J38" s="58" t="s">
        <v>179</v>
      </c>
      <c r="K38" s="58" t="s">
        <v>179</v>
      </c>
      <c r="L38" s="58" t="s">
        <v>179</v>
      </c>
      <c r="M38" s="58" t="s">
        <v>179</v>
      </c>
      <c r="N38" s="58" t="s">
        <v>179</v>
      </c>
      <c r="O38" s="58" t="s">
        <v>179</v>
      </c>
      <c r="P38" s="58" t="s">
        <v>179</v>
      </c>
      <c r="Q38" s="12">
        <v>30</v>
      </c>
      <c r="R38" s="12">
        <v>51</v>
      </c>
      <c r="S38" s="12">
        <v>85</v>
      </c>
      <c r="T38" s="12">
        <v>84</v>
      </c>
      <c r="U38" s="12">
        <v>40</v>
      </c>
      <c r="V38" s="12">
        <v>39</v>
      </c>
      <c r="W38" s="13">
        <v>329</v>
      </c>
      <c r="X38" s="14">
        <f t="shared" si="14"/>
        <v>9.1185410334346503E-2</v>
      </c>
      <c r="Y38" s="14">
        <f t="shared" si="14"/>
        <v>0.15501519756838905</v>
      </c>
      <c r="Z38" s="14">
        <f t="shared" si="14"/>
        <v>0.25835866261398177</v>
      </c>
      <c r="AA38" s="14">
        <f t="shared" si="14"/>
        <v>0.25531914893617019</v>
      </c>
      <c r="AB38" s="14">
        <f t="shared" si="14"/>
        <v>0.12158054711246201</v>
      </c>
      <c r="AC38" s="15">
        <f t="shared" si="14"/>
        <v>0.11854103343465046</v>
      </c>
      <c r="AD38" s="16">
        <f t="shared" si="15"/>
        <v>0.27931034482758621</v>
      </c>
      <c r="AE38" s="17">
        <f t="shared" si="16"/>
        <v>0.72068965517241379</v>
      </c>
      <c r="AF38" s="18">
        <v>3.18</v>
      </c>
      <c r="AG38" s="19">
        <v>1.18</v>
      </c>
      <c r="AH38" s="20">
        <v>3</v>
      </c>
      <c r="AI38" s="20">
        <v>3</v>
      </c>
    </row>
    <row r="39" spans="1:35" s="2" customFormat="1" ht="18.75" x14ac:dyDescent="0.25">
      <c r="A39" s="11">
        <v>85</v>
      </c>
      <c r="B39" s="57" t="s">
        <v>180</v>
      </c>
      <c r="C39" s="58" t="s">
        <v>180</v>
      </c>
      <c r="D39" s="58" t="s">
        <v>180</v>
      </c>
      <c r="E39" s="58" t="s">
        <v>180</v>
      </c>
      <c r="F39" s="58" t="s">
        <v>180</v>
      </c>
      <c r="G39" s="58" t="s">
        <v>180</v>
      </c>
      <c r="H39" s="58" t="s">
        <v>180</v>
      </c>
      <c r="I39" s="58" t="s">
        <v>180</v>
      </c>
      <c r="J39" s="58" t="s">
        <v>180</v>
      </c>
      <c r="K39" s="58" t="s">
        <v>180</v>
      </c>
      <c r="L39" s="58" t="s">
        <v>180</v>
      </c>
      <c r="M39" s="58" t="s">
        <v>180</v>
      </c>
      <c r="N39" s="58" t="s">
        <v>180</v>
      </c>
      <c r="O39" s="58" t="s">
        <v>180</v>
      </c>
      <c r="P39" s="58" t="s">
        <v>180</v>
      </c>
      <c r="Q39" s="12">
        <v>52</v>
      </c>
      <c r="R39" s="12">
        <v>58</v>
      </c>
      <c r="S39" s="12">
        <v>84</v>
      </c>
      <c r="T39" s="12">
        <v>72</v>
      </c>
      <c r="U39" s="12">
        <v>32</v>
      </c>
      <c r="V39" s="12">
        <v>31</v>
      </c>
      <c r="W39" s="13">
        <v>329</v>
      </c>
      <c r="X39" s="14">
        <f t="shared" si="14"/>
        <v>0.1580547112462006</v>
      </c>
      <c r="Y39" s="14">
        <f t="shared" si="14"/>
        <v>0.17629179331306991</v>
      </c>
      <c r="Z39" s="14">
        <f t="shared" si="14"/>
        <v>0.25531914893617019</v>
      </c>
      <c r="AA39" s="14">
        <f t="shared" si="14"/>
        <v>0.21884498480243161</v>
      </c>
      <c r="AB39" s="14">
        <f t="shared" si="14"/>
        <v>9.7264437689969604E-2</v>
      </c>
      <c r="AC39" s="15">
        <f t="shared" si="14"/>
        <v>9.4224924012158054E-2</v>
      </c>
      <c r="AD39" s="16">
        <f t="shared" si="15"/>
        <v>0.36912751677852351</v>
      </c>
      <c r="AE39" s="17">
        <f t="shared" si="16"/>
        <v>0.63087248322147649</v>
      </c>
      <c r="AF39" s="18">
        <v>2.91</v>
      </c>
      <c r="AG39" s="19">
        <v>1.25</v>
      </c>
      <c r="AH39" s="20">
        <v>3</v>
      </c>
      <c r="AI39" s="20">
        <v>3</v>
      </c>
    </row>
    <row r="40" spans="1:35" s="2" customFormat="1" ht="18.75" x14ac:dyDescent="0.25">
      <c r="A40" s="11">
        <v>86</v>
      </c>
      <c r="B40" s="57" t="s">
        <v>181</v>
      </c>
      <c r="C40" s="58" t="s">
        <v>181</v>
      </c>
      <c r="D40" s="58" t="s">
        <v>181</v>
      </c>
      <c r="E40" s="58" t="s">
        <v>181</v>
      </c>
      <c r="F40" s="58" t="s">
        <v>181</v>
      </c>
      <c r="G40" s="58" t="s">
        <v>181</v>
      </c>
      <c r="H40" s="58" t="s">
        <v>181</v>
      </c>
      <c r="I40" s="58" t="s">
        <v>181</v>
      </c>
      <c r="J40" s="58" t="s">
        <v>181</v>
      </c>
      <c r="K40" s="58" t="s">
        <v>181</v>
      </c>
      <c r="L40" s="58" t="s">
        <v>181</v>
      </c>
      <c r="M40" s="58" t="s">
        <v>181</v>
      </c>
      <c r="N40" s="58" t="s">
        <v>181</v>
      </c>
      <c r="O40" s="58" t="s">
        <v>181</v>
      </c>
      <c r="P40" s="58" t="s">
        <v>181</v>
      </c>
      <c r="Q40" s="12">
        <v>34</v>
      </c>
      <c r="R40" s="12">
        <v>35</v>
      </c>
      <c r="S40" s="12">
        <v>67</v>
      </c>
      <c r="T40" s="12">
        <v>93</v>
      </c>
      <c r="U40" s="12">
        <v>53</v>
      </c>
      <c r="V40" s="12">
        <v>47</v>
      </c>
      <c r="W40" s="13">
        <v>329</v>
      </c>
      <c r="X40" s="14">
        <f t="shared" si="14"/>
        <v>0.10334346504559271</v>
      </c>
      <c r="Y40" s="14">
        <f t="shared" si="14"/>
        <v>0.10638297872340426</v>
      </c>
      <c r="Z40" s="14">
        <f t="shared" si="14"/>
        <v>0.20364741641337386</v>
      </c>
      <c r="AA40" s="14">
        <f t="shared" si="14"/>
        <v>0.28267477203647418</v>
      </c>
      <c r="AB40" s="14">
        <f t="shared" si="14"/>
        <v>0.16109422492401215</v>
      </c>
      <c r="AC40" s="15">
        <f t="shared" si="14"/>
        <v>0.14285714285714285</v>
      </c>
      <c r="AD40" s="16">
        <f t="shared" si="15"/>
        <v>0.24468085106382978</v>
      </c>
      <c r="AE40" s="17">
        <f t="shared" si="16"/>
        <v>0.75531914893617025</v>
      </c>
      <c r="AF40" s="18">
        <v>3.34</v>
      </c>
      <c r="AG40" s="19">
        <v>1.26</v>
      </c>
      <c r="AH40" s="20">
        <v>4</v>
      </c>
      <c r="AI40" s="20">
        <v>4</v>
      </c>
    </row>
    <row r="41" spans="1:35" s="2" customFormat="1" ht="18.75" x14ac:dyDescent="0.25">
      <c r="A41" s="11">
        <v>87</v>
      </c>
      <c r="B41" s="57" t="s">
        <v>182</v>
      </c>
      <c r="C41" s="58" t="s">
        <v>182</v>
      </c>
      <c r="D41" s="58" t="s">
        <v>182</v>
      </c>
      <c r="E41" s="58" t="s">
        <v>182</v>
      </c>
      <c r="F41" s="58" t="s">
        <v>182</v>
      </c>
      <c r="G41" s="58" t="s">
        <v>182</v>
      </c>
      <c r="H41" s="58" t="s">
        <v>182</v>
      </c>
      <c r="I41" s="58" t="s">
        <v>182</v>
      </c>
      <c r="J41" s="58" t="s">
        <v>182</v>
      </c>
      <c r="K41" s="58" t="s">
        <v>182</v>
      </c>
      <c r="L41" s="58" t="s">
        <v>182</v>
      </c>
      <c r="M41" s="58" t="s">
        <v>182</v>
      </c>
      <c r="N41" s="58" t="s">
        <v>182</v>
      </c>
      <c r="O41" s="58" t="s">
        <v>182</v>
      </c>
      <c r="P41" s="58" t="s">
        <v>182</v>
      </c>
      <c r="Q41" s="12">
        <v>18</v>
      </c>
      <c r="R41" s="12">
        <v>19</v>
      </c>
      <c r="S41" s="12">
        <v>51</v>
      </c>
      <c r="T41" s="12">
        <v>94</v>
      </c>
      <c r="U41" s="12">
        <v>70</v>
      </c>
      <c r="V41" s="12">
        <v>77</v>
      </c>
      <c r="W41" s="13">
        <v>329</v>
      </c>
      <c r="X41" s="14">
        <f t="shared" si="14"/>
        <v>5.4711246200607903E-2</v>
      </c>
      <c r="Y41" s="14">
        <f t="shared" si="14"/>
        <v>5.7750759878419454E-2</v>
      </c>
      <c r="Z41" s="14">
        <f t="shared" si="14"/>
        <v>0.15501519756838905</v>
      </c>
      <c r="AA41" s="14">
        <f t="shared" si="14"/>
        <v>0.2857142857142857</v>
      </c>
      <c r="AB41" s="14">
        <f t="shared" si="14"/>
        <v>0.21276595744680851</v>
      </c>
      <c r="AC41" s="15">
        <f t="shared" si="14"/>
        <v>0.23404255319148937</v>
      </c>
      <c r="AD41" s="16">
        <f t="shared" si="15"/>
        <v>0.14682539682539683</v>
      </c>
      <c r="AE41" s="17">
        <f t="shared" si="16"/>
        <v>0.85317460317460314</v>
      </c>
      <c r="AF41" s="18">
        <v>3.71</v>
      </c>
      <c r="AG41" s="19">
        <v>1.1599999999999999</v>
      </c>
      <c r="AH41" s="20">
        <v>4</v>
      </c>
      <c r="AI41" s="20">
        <v>4</v>
      </c>
    </row>
    <row r="42" spans="1:35" s="2" customFormat="1" ht="18.75" x14ac:dyDescent="0.25">
      <c r="A42" s="11">
        <v>88</v>
      </c>
      <c r="B42" s="57" t="s">
        <v>183</v>
      </c>
      <c r="C42" s="58" t="s">
        <v>183</v>
      </c>
      <c r="D42" s="58" t="s">
        <v>183</v>
      </c>
      <c r="E42" s="58" t="s">
        <v>183</v>
      </c>
      <c r="F42" s="58" t="s">
        <v>183</v>
      </c>
      <c r="G42" s="58" t="s">
        <v>183</v>
      </c>
      <c r="H42" s="58" t="s">
        <v>183</v>
      </c>
      <c r="I42" s="58" t="s">
        <v>183</v>
      </c>
      <c r="J42" s="58" t="s">
        <v>183</v>
      </c>
      <c r="K42" s="58" t="s">
        <v>183</v>
      </c>
      <c r="L42" s="58" t="s">
        <v>183</v>
      </c>
      <c r="M42" s="58" t="s">
        <v>183</v>
      </c>
      <c r="N42" s="58" t="s">
        <v>183</v>
      </c>
      <c r="O42" s="58" t="s">
        <v>183</v>
      </c>
      <c r="P42" s="58" t="s">
        <v>183</v>
      </c>
      <c r="Q42" s="12">
        <v>30</v>
      </c>
      <c r="R42" s="12">
        <v>53</v>
      </c>
      <c r="S42" s="12">
        <v>83</v>
      </c>
      <c r="T42" s="12">
        <v>94</v>
      </c>
      <c r="U42" s="12">
        <v>40</v>
      </c>
      <c r="V42" s="12">
        <v>29</v>
      </c>
      <c r="W42" s="13">
        <v>329</v>
      </c>
      <c r="X42" s="14">
        <f t="shared" si="14"/>
        <v>9.1185410334346503E-2</v>
      </c>
      <c r="Y42" s="14">
        <f t="shared" si="14"/>
        <v>0.16109422492401215</v>
      </c>
      <c r="Z42" s="14">
        <f t="shared" si="14"/>
        <v>0.25227963525835867</v>
      </c>
      <c r="AA42" s="14">
        <f t="shared" si="14"/>
        <v>0.2857142857142857</v>
      </c>
      <c r="AB42" s="14">
        <f t="shared" si="14"/>
        <v>0.12158054711246201</v>
      </c>
      <c r="AC42" s="15">
        <f t="shared" si="14"/>
        <v>8.8145896656534953E-2</v>
      </c>
      <c r="AD42" s="16">
        <f t="shared" si="15"/>
        <v>0.27666666666666667</v>
      </c>
      <c r="AE42" s="17">
        <f t="shared" si="16"/>
        <v>0.72333333333333338</v>
      </c>
      <c r="AF42" s="18">
        <v>3.2</v>
      </c>
      <c r="AG42" s="19">
        <v>1.18</v>
      </c>
      <c r="AH42" s="20">
        <v>3</v>
      </c>
      <c r="AI42" s="20">
        <v>4</v>
      </c>
    </row>
    <row r="43" spans="1:35" s="2" customFormat="1" ht="18.75" x14ac:dyDescent="0.25">
      <c r="A43" s="35" t="s">
        <v>194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28">
        <f>+SUM(Q36:Q42)</f>
        <v>216</v>
      </c>
      <c r="R43" s="28">
        <f t="shared" ref="R43:W43" si="17">+SUM(R36:R42)</f>
        <v>291</v>
      </c>
      <c r="S43" s="28">
        <f t="shared" si="17"/>
        <v>518</v>
      </c>
      <c r="T43" s="28">
        <f t="shared" si="17"/>
        <v>639</v>
      </c>
      <c r="U43" s="28">
        <f t="shared" si="17"/>
        <v>325</v>
      </c>
      <c r="V43" s="28">
        <f t="shared" si="17"/>
        <v>314</v>
      </c>
      <c r="W43" s="28">
        <f t="shared" si="17"/>
        <v>2303</v>
      </c>
      <c r="X43" s="29">
        <f>Q43/$W43</f>
        <v>9.3790707772470686E-2</v>
      </c>
      <c r="Y43" s="29">
        <f t="shared" si="14"/>
        <v>0.12635692574902302</v>
      </c>
      <c r="Z43" s="29">
        <f t="shared" si="14"/>
        <v>0.22492401215805471</v>
      </c>
      <c r="AA43" s="29">
        <f t="shared" si="14"/>
        <v>0.27746417716022581</v>
      </c>
      <c r="AB43" s="29">
        <f t="shared" si="14"/>
        <v>0.1411202778983934</v>
      </c>
      <c r="AC43" s="30">
        <f t="shared" si="14"/>
        <v>0.13634389926183238</v>
      </c>
      <c r="AD43" s="31">
        <f>(Q43+R43)/(Q43+R43+S43+T43+U43)</f>
        <v>0.25490196078431371</v>
      </c>
      <c r="AE43" s="32">
        <f>(S43+T43+U43)/(Q43+R43+S43+T43+U43)</f>
        <v>0.74509803921568629</v>
      </c>
      <c r="AF43" s="33">
        <f>+SUMPRODUCT(Q43:U43,Q35:U35)/SUM(Q43:U43)</f>
        <v>3.2845651080945197</v>
      </c>
      <c r="AG43" s="25"/>
      <c r="AH43" s="34">
        <f>+MEDIAN(AH36:AH42)</f>
        <v>3</v>
      </c>
      <c r="AI43" s="27"/>
    </row>
    <row r="49" spans="3:28" x14ac:dyDescent="0.25">
      <c r="C49" s="2"/>
      <c r="D49" s="2"/>
      <c r="E49" s="2"/>
      <c r="F49" s="2"/>
      <c r="G49" s="2"/>
      <c r="H49" s="2"/>
      <c r="M49" s="2"/>
      <c r="N49" s="2"/>
      <c r="O49" s="2"/>
      <c r="P49" s="2"/>
      <c r="Q49" s="2"/>
      <c r="R49" s="2"/>
    </row>
    <row r="50" spans="3:28" x14ac:dyDescent="0.25">
      <c r="C50" s="2"/>
      <c r="D50" s="2"/>
      <c r="E50" s="2"/>
      <c r="F50" s="2"/>
      <c r="G50" s="2"/>
      <c r="H50" s="2"/>
      <c r="M50" s="2"/>
      <c r="N50" s="2"/>
      <c r="O50" s="2"/>
      <c r="P50" s="2"/>
      <c r="Q50" s="2"/>
      <c r="R50" s="2"/>
      <c r="W50" s="2"/>
      <c r="X50" s="2"/>
      <c r="Y50" s="2"/>
      <c r="Z50" s="2"/>
      <c r="AA50" s="2"/>
      <c r="AB50" s="2"/>
    </row>
    <row r="51" spans="3:28" x14ac:dyDescent="0.25">
      <c r="C51" s="2"/>
      <c r="D51" s="2"/>
      <c r="E51" s="2"/>
      <c r="F51" s="2"/>
      <c r="G51" s="2"/>
      <c r="H51" s="2"/>
      <c r="M51" s="2"/>
      <c r="N51" s="2"/>
      <c r="O51" s="2"/>
      <c r="P51" s="2"/>
      <c r="Q51" s="2"/>
      <c r="R51" s="2"/>
      <c r="W51" s="2"/>
      <c r="X51" s="2"/>
      <c r="Y51" s="2"/>
      <c r="Z51" s="2"/>
      <c r="AA51" s="2"/>
      <c r="AB51" s="2"/>
    </row>
    <row r="52" spans="3:28" x14ac:dyDescent="0.25">
      <c r="C52" s="2"/>
      <c r="D52" s="2"/>
      <c r="E52" s="2"/>
      <c r="F52" s="2"/>
      <c r="G52" s="2"/>
      <c r="H52" s="2"/>
      <c r="M52" s="2"/>
      <c r="N52" s="2"/>
      <c r="O52" s="2"/>
      <c r="P52" s="2"/>
      <c r="Q52" s="2"/>
      <c r="R52" s="2"/>
      <c r="W52" s="2"/>
      <c r="X52" s="2"/>
      <c r="Y52" s="2"/>
      <c r="Z52" s="2"/>
      <c r="AA52" s="2"/>
      <c r="AB52" s="2"/>
    </row>
    <row r="53" spans="3:28" x14ac:dyDescent="0.25">
      <c r="C53" s="2"/>
      <c r="D53" s="2"/>
      <c r="E53" s="2"/>
      <c r="F53" s="2"/>
      <c r="G53" s="2"/>
      <c r="H53" s="2"/>
      <c r="M53" s="2"/>
      <c r="N53" s="2"/>
      <c r="O53" s="2"/>
      <c r="P53" s="2"/>
      <c r="Q53" s="2"/>
      <c r="R53" s="2"/>
      <c r="W53" s="2"/>
      <c r="X53" s="2"/>
      <c r="Y53" s="2"/>
      <c r="Z53" s="2"/>
      <c r="AA53" s="2"/>
      <c r="AB53" s="2"/>
    </row>
    <row r="54" spans="3:28" x14ac:dyDescent="0.25">
      <c r="C54" s="2"/>
      <c r="D54" s="2"/>
      <c r="E54" s="2"/>
      <c r="F54" s="2"/>
      <c r="G54" s="2"/>
      <c r="H54" s="2"/>
      <c r="M54" s="2"/>
      <c r="N54" s="2"/>
      <c r="O54" s="2"/>
      <c r="P54" s="2"/>
      <c r="Q54" s="2"/>
      <c r="R54" s="2"/>
      <c r="W54" s="2"/>
      <c r="X54" s="2"/>
      <c r="Y54" s="2"/>
      <c r="Z54" s="2"/>
      <c r="AA54" s="2"/>
      <c r="AB54" s="2"/>
    </row>
    <row r="55" spans="3:28" x14ac:dyDescent="0.25">
      <c r="C55" s="2"/>
      <c r="D55" s="2"/>
      <c r="E55" s="2"/>
      <c r="F55" s="2"/>
      <c r="G55" s="2"/>
      <c r="H55" s="2"/>
      <c r="M55" s="2"/>
      <c r="N55" s="2"/>
      <c r="O55" s="2"/>
      <c r="P55" s="2"/>
      <c r="Q55" s="2"/>
      <c r="R55" s="2"/>
      <c r="W55" s="2"/>
      <c r="X55" s="2"/>
      <c r="Y55" s="2"/>
      <c r="Z55" s="2"/>
      <c r="AA55" s="2"/>
      <c r="AB55" s="2"/>
    </row>
    <row r="56" spans="3:28" x14ac:dyDescent="0.25">
      <c r="C56" s="2"/>
      <c r="D56" s="2"/>
      <c r="E56" s="2"/>
      <c r="F56" s="2"/>
      <c r="G56" s="2"/>
      <c r="H56" s="2"/>
      <c r="M56" s="2"/>
      <c r="N56" s="2"/>
      <c r="O56" s="2"/>
      <c r="P56" s="2"/>
      <c r="Q56" s="2"/>
      <c r="R56" s="2"/>
      <c r="W56" s="2"/>
      <c r="X56" s="2"/>
      <c r="Y56" s="2"/>
      <c r="Z56" s="2"/>
      <c r="AA56" s="2"/>
      <c r="AB56" s="2"/>
    </row>
    <row r="57" spans="3:28" x14ac:dyDescent="0.25">
      <c r="C57" s="2"/>
      <c r="D57" s="2"/>
      <c r="E57" s="2"/>
      <c r="F57" s="2"/>
      <c r="G57" s="2"/>
      <c r="H57" s="2"/>
      <c r="M57" s="2"/>
      <c r="N57" s="2"/>
      <c r="O57" s="2"/>
      <c r="P57" s="2"/>
      <c r="Q57" s="2"/>
      <c r="R57" s="2"/>
      <c r="W57" s="2"/>
      <c r="X57" s="2"/>
      <c r="Y57" s="2"/>
      <c r="Z57" s="2"/>
      <c r="AA57" s="2"/>
      <c r="AB57" s="2"/>
    </row>
    <row r="58" spans="3:28" x14ac:dyDescent="0.25">
      <c r="C58" s="2"/>
      <c r="D58" s="2"/>
      <c r="E58" s="2"/>
      <c r="F58" s="2"/>
      <c r="G58" s="2"/>
      <c r="H58" s="2"/>
      <c r="M58" s="2"/>
      <c r="N58" s="2"/>
      <c r="O58" s="2"/>
      <c r="P58" s="2"/>
      <c r="Q58" s="2"/>
      <c r="R58" s="2"/>
      <c r="W58" s="2"/>
      <c r="X58" s="2"/>
      <c r="Y58" s="2"/>
      <c r="Z58" s="2"/>
      <c r="AA58" s="2"/>
      <c r="AB58" s="2"/>
    </row>
    <row r="59" spans="3:28" x14ac:dyDescent="0.25">
      <c r="C59" s="2"/>
      <c r="D59" s="2"/>
      <c r="E59" s="2"/>
      <c r="F59" s="2"/>
      <c r="G59" s="2"/>
      <c r="H59" s="2"/>
      <c r="M59" s="2"/>
      <c r="N59" s="2"/>
      <c r="O59" s="2"/>
      <c r="P59" s="2"/>
      <c r="Q59" s="2"/>
      <c r="R59" s="2"/>
      <c r="W59" s="2"/>
      <c r="X59" s="2"/>
      <c r="Y59" s="2"/>
      <c r="Z59" s="2"/>
      <c r="AA59" s="2"/>
      <c r="AB59" s="2"/>
    </row>
    <row r="60" spans="3:28" x14ac:dyDescent="0.25">
      <c r="C60" s="2"/>
      <c r="D60" s="2"/>
      <c r="E60" s="2"/>
      <c r="F60" s="2"/>
      <c r="G60" s="2"/>
      <c r="H60" s="2"/>
      <c r="M60" s="2"/>
      <c r="N60" s="2"/>
      <c r="O60" s="2"/>
      <c r="P60" s="2"/>
      <c r="Q60" s="2"/>
      <c r="R60" s="2"/>
      <c r="W60" s="2"/>
      <c r="X60" s="2"/>
      <c r="Y60" s="2"/>
      <c r="Z60" s="2"/>
      <c r="AA60" s="2"/>
      <c r="AB60" s="2"/>
    </row>
    <row r="61" spans="3:28" x14ac:dyDescent="0.25">
      <c r="C61" s="2"/>
      <c r="D61" s="2"/>
      <c r="E61" s="2"/>
      <c r="F61" s="2"/>
      <c r="G61" s="2"/>
      <c r="H61" s="2"/>
      <c r="M61" s="2"/>
      <c r="N61" s="2"/>
      <c r="O61" s="2"/>
      <c r="P61" s="2"/>
      <c r="Q61" s="2"/>
      <c r="R61" s="2"/>
      <c r="W61" s="2"/>
      <c r="X61" s="2"/>
      <c r="Y61" s="2"/>
      <c r="Z61" s="2"/>
      <c r="AA61" s="2"/>
      <c r="AB61" s="2"/>
    </row>
    <row r="62" spans="3:28" x14ac:dyDescent="0.25">
      <c r="M62" s="2"/>
      <c r="N62" s="2"/>
      <c r="O62" s="2"/>
      <c r="P62" s="2"/>
      <c r="Q62" s="2"/>
      <c r="R62" s="2"/>
      <c r="W62" s="2"/>
      <c r="X62" s="2"/>
      <c r="Y62" s="2"/>
      <c r="Z62" s="2"/>
      <c r="AA62" s="2"/>
      <c r="AB62" s="2"/>
    </row>
    <row r="63" spans="3:28" x14ac:dyDescent="0.25">
      <c r="M63" s="2"/>
      <c r="N63" s="2"/>
      <c r="O63" s="2"/>
      <c r="P63" s="2"/>
      <c r="Q63" s="2"/>
      <c r="R63" s="2"/>
      <c r="W63" s="2"/>
      <c r="X63" s="2"/>
      <c r="Y63" s="2"/>
      <c r="Z63" s="2"/>
      <c r="AA63" s="2"/>
      <c r="AB63" s="2"/>
    </row>
    <row r="64" spans="3:28" x14ac:dyDescent="0.25">
      <c r="M64" s="2"/>
      <c r="N64" s="2"/>
      <c r="O64" s="2"/>
      <c r="P64" s="2"/>
      <c r="Q64" s="2"/>
      <c r="R64" s="2"/>
      <c r="W64" s="2"/>
      <c r="X64" s="2"/>
      <c r="Y64" s="2"/>
      <c r="Z64" s="2"/>
      <c r="AA64" s="2"/>
      <c r="AB64" s="2"/>
    </row>
    <row r="65" spans="13:28" x14ac:dyDescent="0.25">
      <c r="M65" s="2"/>
      <c r="N65" s="2"/>
      <c r="O65" s="2"/>
      <c r="P65" s="2"/>
      <c r="Q65" s="2"/>
      <c r="R65" s="2"/>
      <c r="W65" s="2"/>
      <c r="X65" s="2"/>
      <c r="Y65" s="2"/>
      <c r="Z65" s="2"/>
      <c r="AA65" s="2"/>
      <c r="AB65" s="2"/>
    </row>
    <row r="66" spans="13:28" x14ac:dyDescent="0.25">
      <c r="M66" s="2"/>
      <c r="N66" s="2"/>
      <c r="O66" s="2"/>
      <c r="P66" s="2"/>
      <c r="Q66" s="2"/>
      <c r="R66" s="2"/>
      <c r="W66" s="2"/>
      <c r="X66" s="2"/>
      <c r="Y66" s="2"/>
      <c r="Z66" s="2"/>
      <c r="AA66" s="2"/>
      <c r="AB66" s="2"/>
    </row>
    <row r="67" spans="13:28" x14ac:dyDescent="0.25">
      <c r="M67" s="2"/>
      <c r="N67" s="2"/>
      <c r="O67" s="2"/>
      <c r="P67" s="2"/>
      <c r="Q67" s="2"/>
      <c r="R67" s="2"/>
      <c r="W67" s="2"/>
      <c r="X67" s="2"/>
      <c r="Y67" s="2"/>
      <c r="Z67" s="2"/>
      <c r="AA67" s="2"/>
      <c r="AB67" s="2"/>
    </row>
    <row r="68" spans="13:28" x14ac:dyDescent="0.25">
      <c r="W68" s="2"/>
      <c r="X68" s="2"/>
      <c r="Y68" s="2"/>
      <c r="Z68" s="2"/>
      <c r="AA68" s="2"/>
      <c r="AB68" s="2"/>
    </row>
    <row r="69" spans="13:28" x14ac:dyDescent="0.25">
      <c r="W69" s="2"/>
      <c r="X69" s="2"/>
      <c r="Y69" s="2"/>
      <c r="Z69" s="2"/>
      <c r="AA69" s="2"/>
      <c r="AB69" s="2"/>
    </row>
  </sheetData>
  <sheetProtection sheet="1" objects="1" scenarios="1"/>
  <mergeCells count="20">
    <mergeCell ref="B39:P39"/>
    <mergeCell ref="A5:AI5"/>
    <mergeCell ref="A6:AI6"/>
    <mergeCell ref="A7:AI7"/>
    <mergeCell ref="B35:P35"/>
    <mergeCell ref="B36:P36"/>
    <mergeCell ref="A12:AI12"/>
    <mergeCell ref="B17:P17"/>
    <mergeCell ref="B18:P18"/>
    <mergeCell ref="B19:P19"/>
    <mergeCell ref="B16:P16"/>
    <mergeCell ref="B26:P26"/>
    <mergeCell ref="B27:P27"/>
    <mergeCell ref="B28:P28"/>
    <mergeCell ref="B29:P29"/>
    <mergeCell ref="B40:P40"/>
    <mergeCell ref="B41:P41"/>
    <mergeCell ref="B42:P42"/>
    <mergeCell ref="B37:P37"/>
    <mergeCell ref="B38:P38"/>
  </mergeCells>
  <pageMargins left="0.7" right="0.7" top="0.75" bottom="0.75" header="0.3" footer="0.3"/>
  <pageSetup paperSize="9" scale="2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24"/>
  <sheetViews>
    <sheetView showGridLines="0" view="pageBreakPreview" zoomScale="60" zoomScaleNormal="55" workbookViewId="0">
      <selection activeCell="Q31" sqref="Q31"/>
    </sheetView>
  </sheetViews>
  <sheetFormatPr baseColWidth="10" defaultRowHeight="15" x14ac:dyDescent="0.25"/>
  <cols>
    <col min="30" max="30" width="18.28515625" bestFit="1" customWidth="1"/>
    <col min="31" max="31" width="20.42578125" bestFit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s="2" customFormat="1" x14ac:dyDescent="0.25">
      <c r="A7" s="62" t="s">
        <v>208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3" t="s">
        <v>90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35" s="2" customFormat="1" x14ac:dyDescent="0.25"/>
    <row r="14" spans="1:35" s="2" customFormat="1" x14ac:dyDescent="0.25"/>
    <row r="15" spans="1:35" s="2" customFormat="1" x14ac:dyDescent="0.25"/>
    <row r="16" spans="1:35" ht="15.75" thickBot="1" x14ac:dyDescent="0.3"/>
    <row r="17" spans="1:35" ht="37.5" x14ac:dyDescent="0.25">
      <c r="Q17" s="22">
        <v>1</v>
      </c>
      <c r="R17" s="22">
        <v>2</v>
      </c>
      <c r="S17" s="22">
        <v>3</v>
      </c>
      <c r="T17" s="22">
        <v>4</v>
      </c>
      <c r="U17" s="22">
        <v>5</v>
      </c>
      <c r="V17" s="22" t="s">
        <v>92</v>
      </c>
      <c r="W17" s="9" t="s">
        <v>93</v>
      </c>
      <c r="X17" s="22">
        <v>1</v>
      </c>
      <c r="Y17" s="22">
        <v>2</v>
      </c>
      <c r="Z17" s="22">
        <v>3</v>
      </c>
      <c r="AA17" s="22">
        <v>4</v>
      </c>
      <c r="AB17" s="22">
        <v>5</v>
      </c>
      <c r="AC17" s="22" t="s">
        <v>92</v>
      </c>
      <c r="AD17" s="23" t="s">
        <v>94</v>
      </c>
      <c r="AE17" s="24" t="s">
        <v>95</v>
      </c>
      <c r="AF17" s="22" t="s">
        <v>96</v>
      </c>
      <c r="AG17" s="22" t="s">
        <v>97</v>
      </c>
      <c r="AH17" s="22" t="s">
        <v>98</v>
      </c>
      <c r="AI17" s="22" t="s">
        <v>99</v>
      </c>
    </row>
    <row r="18" spans="1:35" ht="18.75" x14ac:dyDescent="0.25">
      <c r="A18" s="11">
        <v>89</v>
      </c>
      <c r="B18" s="57" t="s">
        <v>185</v>
      </c>
      <c r="C18" s="58" t="s">
        <v>185</v>
      </c>
      <c r="D18" s="58" t="s">
        <v>185</v>
      </c>
      <c r="E18" s="58" t="s">
        <v>185</v>
      </c>
      <c r="F18" s="58" t="s">
        <v>185</v>
      </c>
      <c r="G18" s="58" t="s">
        <v>185</v>
      </c>
      <c r="H18" s="58" t="s">
        <v>185</v>
      </c>
      <c r="I18" s="58" t="s">
        <v>185</v>
      </c>
      <c r="J18" s="58" t="s">
        <v>185</v>
      </c>
      <c r="K18" s="58" t="s">
        <v>185</v>
      </c>
      <c r="L18" s="58" t="s">
        <v>185</v>
      </c>
      <c r="M18" s="58" t="s">
        <v>185</v>
      </c>
      <c r="N18" s="58" t="s">
        <v>185</v>
      </c>
      <c r="O18" s="58" t="s">
        <v>185</v>
      </c>
      <c r="P18" s="58" t="s">
        <v>185</v>
      </c>
      <c r="Q18" s="12">
        <v>23</v>
      </c>
      <c r="R18" s="12">
        <v>29</v>
      </c>
      <c r="S18" s="12">
        <v>86</v>
      </c>
      <c r="T18" s="12">
        <v>97</v>
      </c>
      <c r="U18" s="12">
        <v>93</v>
      </c>
      <c r="V18" s="12">
        <v>0</v>
      </c>
      <c r="W18" s="13">
        <v>328</v>
      </c>
      <c r="X18" s="14">
        <f t="shared" ref="X18:AC21" si="0">Q18/$W18</f>
        <v>7.0121951219512202E-2</v>
      </c>
      <c r="Y18" s="14">
        <f t="shared" si="0"/>
        <v>8.8414634146341459E-2</v>
      </c>
      <c r="Z18" s="14">
        <f t="shared" si="0"/>
        <v>0.26219512195121952</v>
      </c>
      <c r="AA18" s="14">
        <f t="shared" si="0"/>
        <v>0.29573170731707316</v>
      </c>
      <c r="AB18" s="14">
        <f t="shared" si="0"/>
        <v>0.28353658536585363</v>
      </c>
      <c r="AC18" s="15">
        <f t="shared" si="0"/>
        <v>0</v>
      </c>
      <c r="AD18" s="16">
        <f t="shared" ref="AD18:AD21" si="1">(Q18+R18)/(Q18+R18+S18+T18+U18)</f>
        <v>0.15853658536585366</v>
      </c>
      <c r="AE18" s="17">
        <f t="shared" ref="AE18:AE21" si="2">(S18+T18+U18)/(Q18+R18+S18+T18+U18)</f>
        <v>0.84146341463414631</v>
      </c>
      <c r="AF18" s="18">
        <v>3.63</v>
      </c>
      <c r="AG18" s="19">
        <v>1.18</v>
      </c>
      <c r="AH18" s="20">
        <v>4</v>
      </c>
      <c r="AI18" s="20">
        <v>4</v>
      </c>
    </row>
    <row r="19" spans="1:35" ht="18.75" x14ac:dyDescent="0.25">
      <c r="A19" s="11">
        <v>90</v>
      </c>
      <c r="B19" s="57" t="s">
        <v>186</v>
      </c>
      <c r="C19" s="58" t="s">
        <v>186</v>
      </c>
      <c r="D19" s="58" t="s">
        <v>186</v>
      </c>
      <c r="E19" s="58" t="s">
        <v>186</v>
      </c>
      <c r="F19" s="58" t="s">
        <v>186</v>
      </c>
      <c r="G19" s="58" t="s">
        <v>186</v>
      </c>
      <c r="H19" s="58" t="s">
        <v>186</v>
      </c>
      <c r="I19" s="58" t="s">
        <v>186</v>
      </c>
      <c r="J19" s="58" t="s">
        <v>186</v>
      </c>
      <c r="K19" s="58" t="s">
        <v>186</v>
      </c>
      <c r="L19" s="58" t="s">
        <v>186</v>
      </c>
      <c r="M19" s="58" t="s">
        <v>186</v>
      </c>
      <c r="N19" s="58" t="s">
        <v>186</v>
      </c>
      <c r="O19" s="58" t="s">
        <v>186</v>
      </c>
      <c r="P19" s="58" t="s">
        <v>186</v>
      </c>
      <c r="Q19" s="12">
        <v>55</v>
      </c>
      <c r="R19" s="12">
        <v>56</v>
      </c>
      <c r="S19" s="12">
        <v>80</v>
      </c>
      <c r="T19" s="12">
        <v>85</v>
      </c>
      <c r="U19" s="12">
        <v>52</v>
      </c>
      <c r="V19" s="12">
        <v>0</v>
      </c>
      <c r="W19" s="13">
        <v>328</v>
      </c>
      <c r="X19" s="14">
        <f t="shared" si="0"/>
        <v>0.1676829268292683</v>
      </c>
      <c r="Y19" s="14">
        <f t="shared" si="0"/>
        <v>0.17073170731707318</v>
      </c>
      <c r="Z19" s="14">
        <f t="shared" si="0"/>
        <v>0.24390243902439024</v>
      </c>
      <c r="AA19" s="14">
        <f t="shared" si="0"/>
        <v>0.25914634146341464</v>
      </c>
      <c r="AB19" s="14">
        <f t="shared" si="0"/>
        <v>0.15853658536585366</v>
      </c>
      <c r="AC19" s="15">
        <f t="shared" si="0"/>
        <v>0</v>
      </c>
      <c r="AD19" s="16">
        <f t="shared" si="1"/>
        <v>0.33841463414634149</v>
      </c>
      <c r="AE19" s="17">
        <f t="shared" si="2"/>
        <v>0.66158536585365857</v>
      </c>
      <c r="AF19" s="18">
        <v>3.07</v>
      </c>
      <c r="AG19" s="19">
        <v>1.32</v>
      </c>
      <c r="AH19" s="20">
        <v>3</v>
      </c>
      <c r="AI19" s="20">
        <v>4</v>
      </c>
    </row>
    <row r="20" spans="1:35" ht="18.75" x14ac:dyDescent="0.25">
      <c r="A20" s="11">
        <v>91</v>
      </c>
      <c r="B20" s="57" t="s">
        <v>187</v>
      </c>
      <c r="C20" s="58" t="s">
        <v>187</v>
      </c>
      <c r="D20" s="58" t="s">
        <v>187</v>
      </c>
      <c r="E20" s="58" t="s">
        <v>187</v>
      </c>
      <c r="F20" s="58" t="s">
        <v>187</v>
      </c>
      <c r="G20" s="58" t="s">
        <v>187</v>
      </c>
      <c r="H20" s="58" t="s">
        <v>187</v>
      </c>
      <c r="I20" s="58" t="s">
        <v>187</v>
      </c>
      <c r="J20" s="58" t="s">
        <v>187</v>
      </c>
      <c r="K20" s="58" t="s">
        <v>187</v>
      </c>
      <c r="L20" s="58" t="s">
        <v>187</v>
      </c>
      <c r="M20" s="58" t="s">
        <v>187</v>
      </c>
      <c r="N20" s="58" t="s">
        <v>187</v>
      </c>
      <c r="O20" s="58" t="s">
        <v>187</v>
      </c>
      <c r="P20" s="58" t="s">
        <v>187</v>
      </c>
      <c r="Q20" s="12">
        <v>28</v>
      </c>
      <c r="R20" s="12">
        <v>39</v>
      </c>
      <c r="S20" s="12">
        <v>95</v>
      </c>
      <c r="T20" s="12">
        <v>105</v>
      </c>
      <c r="U20" s="12">
        <v>61</v>
      </c>
      <c r="V20" s="12">
        <v>0</v>
      </c>
      <c r="W20" s="13">
        <v>328</v>
      </c>
      <c r="X20" s="14">
        <f t="shared" si="0"/>
        <v>8.5365853658536592E-2</v>
      </c>
      <c r="Y20" s="14">
        <f t="shared" si="0"/>
        <v>0.11890243902439024</v>
      </c>
      <c r="Z20" s="14">
        <f t="shared" si="0"/>
        <v>0.28963414634146339</v>
      </c>
      <c r="AA20" s="14">
        <f t="shared" si="0"/>
        <v>0.3201219512195122</v>
      </c>
      <c r="AB20" s="14">
        <f t="shared" si="0"/>
        <v>0.18597560975609756</v>
      </c>
      <c r="AC20" s="15">
        <f t="shared" si="0"/>
        <v>0</v>
      </c>
      <c r="AD20" s="16">
        <f t="shared" si="1"/>
        <v>0.20426829268292682</v>
      </c>
      <c r="AE20" s="17">
        <f t="shared" si="2"/>
        <v>0.79573170731707321</v>
      </c>
      <c r="AF20" s="18">
        <v>3.4</v>
      </c>
      <c r="AG20" s="19">
        <v>1.17</v>
      </c>
      <c r="AH20" s="20">
        <v>4</v>
      </c>
      <c r="AI20" s="20">
        <v>4</v>
      </c>
    </row>
    <row r="21" spans="1:35" ht="18.75" x14ac:dyDescent="0.25">
      <c r="A21" s="11">
        <v>92</v>
      </c>
      <c r="B21" s="57" t="s">
        <v>188</v>
      </c>
      <c r="C21" s="58" t="s">
        <v>188</v>
      </c>
      <c r="D21" s="58" t="s">
        <v>188</v>
      </c>
      <c r="E21" s="58" t="s">
        <v>188</v>
      </c>
      <c r="F21" s="58" t="s">
        <v>188</v>
      </c>
      <c r="G21" s="58" t="s">
        <v>188</v>
      </c>
      <c r="H21" s="58" t="s">
        <v>188</v>
      </c>
      <c r="I21" s="58" t="s">
        <v>188</v>
      </c>
      <c r="J21" s="58" t="s">
        <v>188</v>
      </c>
      <c r="K21" s="58" t="s">
        <v>188</v>
      </c>
      <c r="L21" s="58" t="s">
        <v>188</v>
      </c>
      <c r="M21" s="58" t="s">
        <v>188</v>
      </c>
      <c r="N21" s="58" t="s">
        <v>188</v>
      </c>
      <c r="O21" s="58" t="s">
        <v>188</v>
      </c>
      <c r="P21" s="58" t="s">
        <v>188</v>
      </c>
      <c r="Q21" s="12">
        <v>40</v>
      </c>
      <c r="R21" s="12">
        <v>34</v>
      </c>
      <c r="S21" s="12">
        <v>89</v>
      </c>
      <c r="T21" s="12">
        <v>105</v>
      </c>
      <c r="U21" s="12">
        <v>59</v>
      </c>
      <c r="V21" s="12">
        <v>0</v>
      </c>
      <c r="W21" s="13">
        <v>327</v>
      </c>
      <c r="X21" s="14">
        <f t="shared" si="0"/>
        <v>0.12232415902140673</v>
      </c>
      <c r="Y21" s="14">
        <f t="shared" si="0"/>
        <v>0.10397553516819572</v>
      </c>
      <c r="Z21" s="14">
        <f t="shared" si="0"/>
        <v>0.27217125382262997</v>
      </c>
      <c r="AA21" s="14">
        <f t="shared" si="0"/>
        <v>0.32110091743119268</v>
      </c>
      <c r="AB21" s="14">
        <f t="shared" si="0"/>
        <v>0.18042813455657492</v>
      </c>
      <c r="AC21" s="15">
        <f t="shared" si="0"/>
        <v>0</v>
      </c>
      <c r="AD21" s="16">
        <f t="shared" si="1"/>
        <v>0.22629969418960244</v>
      </c>
      <c r="AE21" s="17">
        <f t="shared" si="2"/>
        <v>0.7737003058103975</v>
      </c>
      <c r="AF21" s="18">
        <v>3.33</v>
      </c>
      <c r="AG21" s="19">
        <v>1.24</v>
      </c>
      <c r="AH21" s="20">
        <v>4</v>
      </c>
      <c r="AI21" s="20">
        <v>4</v>
      </c>
    </row>
    <row r="22" spans="1:35" s="2" customFormat="1" ht="18.75" x14ac:dyDescent="0.25">
      <c r="A22" s="11">
        <v>93</v>
      </c>
      <c r="B22" s="57" t="s">
        <v>189</v>
      </c>
      <c r="C22" s="58" t="s">
        <v>189</v>
      </c>
      <c r="D22" s="58" t="s">
        <v>189</v>
      </c>
      <c r="E22" s="58" t="s">
        <v>189</v>
      </c>
      <c r="F22" s="58" t="s">
        <v>189</v>
      </c>
      <c r="G22" s="58" t="s">
        <v>189</v>
      </c>
      <c r="H22" s="58" t="s">
        <v>189</v>
      </c>
      <c r="I22" s="58" t="s">
        <v>189</v>
      </c>
      <c r="J22" s="58" t="s">
        <v>189</v>
      </c>
      <c r="K22" s="58" t="s">
        <v>189</v>
      </c>
      <c r="L22" s="58" t="s">
        <v>189</v>
      </c>
      <c r="M22" s="58" t="s">
        <v>189</v>
      </c>
      <c r="N22" s="58" t="s">
        <v>189</v>
      </c>
      <c r="O22" s="58" t="s">
        <v>189</v>
      </c>
      <c r="P22" s="58" t="s">
        <v>189</v>
      </c>
      <c r="Q22" s="12">
        <v>31</v>
      </c>
      <c r="R22" s="12">
        <v>39</v>
      </c>
      <c r="S22" s="12">
        <v>73</v>
      </c>
      <c r="T22" s="12">
        <v>112</v>
      </c>
      <c r="U22" s="12">
        <v>73</v>
      </c>
      <c r="V22" s="12">
        <v>0</v>
      </c>
      <c r="W22" s="13">
        <v>328</v>
      </c>
      <c r="X22" s="14">
        <f t="shared" ref="X22:X23" si="3">Q22/$W22</f>
        <v>9.451219512195122E-2</v>
      </c>
      <c r="Y22" s="14">
        <f t="shared" ref="Y22:Y23" si="4">R22/$W22</f>
        <v>0.11890243902439024</v>
      </c>
      <c r="Z22" s="14">
        <f t="shared" ref="Z22:Z23" si="5">S22/$W22</f>
        <v>0.2225609756097561</v>
      </c>
      <c r="AA22" s="14">
        <f t="shared" ref="AA22:AA23" si="6">T22/$W22</f>
        <v>0.34146341463414637</v>
      </c>
      <c r="AB22" s="14">
        <f t="shared" ref="AB22:AB23" si="7">U22/$W22</f>
        <v>0.2225609756097561</v>
      </c>
      <c r="AC22" s="15">
        <f t="shared" ref="AC22:AC23" si="8">V22/$W22</f>
        <v>0</v>
      </c>
      <c r="AD22" s="16">
        <f t="shared" ref="AD22:AD23" si="9">(Q22+R22)/(Q22+R22+S22+T22+U22)</f>
        <v>0.21341463414634146</v>
      </c>
      <c r="AE22" s="17">
        <f t="shared" ref="AE22:AE23" si="10">(S22+T22+U22)/(Q22+R22+S22+T22+U22)</f>
        <v>0.78658536585365857</v>
      </c>
      <c r="AF22" s="18">
        <v>3.48</v>
      </c>
      <c r="AG22" s="19">
        <v>1.23</v>
      </c>
      <c r="AH22" s="20">
        <v>4</v>
      </c>
      <c r="AI22" s="20">
        <v>4</v>
      </c>
    </row>
    <row r="23" spans="1:35" s="2" customFormat="1" ht="36" customHeight="1" x14ac:dyDescent="0.25">
      <c r="A23" s="11">
        <v>94</v>
      </c>
      <c r="B23" s="57" t="s">
        <v>190</v>
      </c>
      <c r="C23" s="58" t="s">
        <v>190</v>
      </c>
      <c r="D23" s="58" t="s">
        <v>190</v>
      </c>
      <c r="E23" s="58" t="s">
        <v>190</v>
      </c>
      <c r="F23" s="58" t="s">
        <v>190</v>
      </c>
      <c r="G23" s="58" t="s">
        <v>190</v>
      </c>
      <c r="H23" s="58" t="s">
        <v>190</v>
      </c>
      <c r="I23" s="58" t="s">
        <v>190</v>
      </c>
      <c r="J23" s="58" t="s">
        <v>190</v>
      </c>
      <c r="K23" s="58" t="s">
        <v>190</v>
      </c>
      <c r="L23" s="58" t="s">
        <v>190</v>
      </c>
      <c r="M23" s="58" t="s">
        <v>190</v>
      </c>
      <c r="N23" s="58" t="s">
        <v>190</v>
      </c>
      <c r="O23" s="58" t="s">
        <v>190</v>
      </c>
      <c r="P23" s="58" t="s">
        <v>190</v>
      </c>
      <c r="Q23" s="12">
        <v>15</v>
      </c>
      <c r="R23" s="12">
        <v>24</v>
      </c>
      <c r="S23" s="12">
        <v>71</v>
      </c>
      <c r="T23" s="12">
        <v>124</v>
      </c>
      <c r="U23" s="12">
        <v>94</v>
      </c>
      <c r="V23" s="12">
        <v>0</v>
      </c>
      <c r="W23" s="13">
        <v>328</v>
      </c>
      <c r="X23" s="14">
        <f t="shared" si="3"/>
        <v>4.573170731707317E-2</v>
      </c>
      <c r="Y23" s="14">
        <f t="shared" si="4"/>
        <v>7.3170731707317069E-2</v>
      </c>
      <c r="Z23" s="14">
        <f t="shared" si="5"/>
        <v>0.21646341463414634</v>
      </c>
      <c r="AA23" s="14">
        <f t="shared" si="6"/>
        <v>0.37804878048780488</v>
      </c>
      <c r="AB23" s="14">
        <f t="shared" si="7"/>
        <v>0.28658536585365851</v>
      </c>
      <c r="AC23" s="15">
        <f t="shared" si="8"/>
        <v>0</v>
      </c>
      <c r="AD23" s="16">
        <f t="shared" si="9"/>
        <v>0.11890243902439024</v>
      </c>
      <c r="AE23" s="17">
        <f t="shared" si="10"/>
        <v>0.88109756097560976</v>
      </c>
      <c r="AF23" s="18">
        <v>3.79</v>
      </c>
      <c r="AG23" s="19">
        <v>1.08</v>
      </c>
      <c r="AH23" s="20">
        <v>4</v>
      </c>
      <c r="AI23" s="20">
        <v>4</v>
      </c>
    </row>
    <row r="24" spans="1:35" s="2" customFormat="1" ht="18.75" x14ac:dyDescent="0.25">
      <c r="A24" s="35" t="s">
        <v>194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28">
        <f>+SUM(Q18:Q23)</f>
        <v>192</v>
      </c>
      <c r="R24" s="28">
        <f t="shared" ref="R24:W24" si="11">+SUM(R18:R23)</f>
        <v>221</v>
      </c>
      <c r="S24" s="28">
        <f t="shared" si="11"/>
        <v>494</v>
      </c>
      <c r="T24" s="28">
        <f t="shared" si="11"/>
        <v>628</v>
      </c>
      <c r="U24" s="28">
        <f t="shared" si="11"/>
        <v>432</v>
      </c>
      <c r="V24" s="28">
        <f t="shared" si="11"/>
        <v>0</v>
      </c>
      <c r="W24" s="28">
        <f t="shared" si="11"/>
        <v>1967</v>
      </c>
      <c r="X24" s="29">
        <f>Q24/$W24</f>
        <v>9.7610574478901882E-2</v>
      </c>
      <c r="Y24" s="29">
        <f t="shared" ref="Y24:AC24" si="12">R24/$W24</f>
        <v>0.11235383833248602</v>
      </c>
      <c r="Z24" s="29">
        <f t="shared" si="12"/>
        <v>0.25114387391967463</v>
      </c>
      <c r="AA24" s="29">
        <f t="shared" si="12"/>
        <v>0.31926792069140825</v>
      </c>
      <c r="AB24" s="29">
        <f t="shared" si="12"/>
        <v>0.21962379257752923</v>
      </c>
      <c r="AC24" s="30">
        <f t="shared" si="12"/>
        <v>0</v>
      </c>
      <c r="AD24" s="31">
        <f>(Q24+R24)/(Q24+R24+S24+T24+U24)</f>
        <v>0.20996441281138789</v>
      </c>
      <c r="AE24" s="32">
        <f>(S24+T24+U24)/(Q24+R24+S24+T24+U24)</f>
        <v>0.79003558718861211</v>
      </c>
      <c r="AF24" s="33">
        <f>+SUMPRODUCT(Q24:U24,Q17:U17)/SUM(Q24:U24)</f>
        <v>3.4509405185561768</v>
      </c>
      <c r="AG24" s="25"/>
      <c r="AH24" s="34">
        <f>+MEDIAN(AH18:AH23)</f>
        <v>4</v>
      </c>
      <c r="AI24" s="27"/>
    </row>
  </sheetData>
  <sheetProtection sheet="1" objects="1" scenarios="1"/>
  <mergeCells count="10">
    <mergeCell ref="A5:AI5"/>
    <mergeCell ref="A6:AI6"/>
    <mergeCell ref="A7:AI7"/>
    <mergeCell ref="B22:P22"/>
    <mergeCell ref="B23:P23"/>
    <mergeCell ref="B21:P21"/>
    <mergeCell ref="A12:AI12"/>
    <mergeCell ref="B18:P18"/>
    <mergeCell ref="B19:P19"/>
    <mergeCell ref="B20:P20"/>
  </mergeCells>
  <pageMargins left="0.7" right="0.7" top="0.75" bottom="0.75" header="0.3" footer="0.3"/>
  <pageSetup paperSize="9" scale="2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18"/>
  <sheetViews>
    <sheetView showGridLines="0" view="pageBreakPreview" zoomScale="80" zoomScaleNormal="55" zoomScaleSheetLayoutView="80" workbookViewId="0">
      <selection activeCell="B19" sqref="B19"/>
    </sheetView>
  </sheetViews>
  <sheetFormatPr baseColWidth="10" defaultRowHeight="15" x14ac:dyDescent="0.25"/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</row>
    <row r="7" spans="1:35" s="2" customFormat="1" x14ac:dyDescent="0.25">
      <c r="A7" s="62" t="s">
        <v>209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3" t="s">
        <v>91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35" s="2" customFormat="1" x14ac:dyDescent="0.25"/>
    <row r="14" spans="1:35" s="2" customFormat="1" x14ac:dyDescent="0.25"/>
    <row r="15" spans="1:35" s="2" customFormat="1" x14ac:dyDescent="0.25"/>
    <row r="16" spans="1:35" ht="15.75" thickBot="1" x14ac:dyDescent="0.3"/>
    <row r="17" spans="1:35" ht="56.25" x14ac:dyDescent="0.25">
      <c r="Q17" s="22">
        <v>1</v>
      </c>
      <c r="R17" s="22">
        <v>2</v>
      </c>
      <c r="S17" s="22">
        <v>3</v>
      </c>
      <c r="T17" s="22">
        <v>4</v>
      </c>
      <c r="U17" s="22">
        <v>5</v>
      </c>
      <c r="V17" s="22" t="s">
        <v>92</v>
      </c>
      <c r="W17" s="9" t="s">
        <v>93</v>
      </c>
      <c r="X17" s="22">
        <v>1</v>
      </c>
      <c r="Y17" s="22">
        <v>2</v>
      </c>
      <c r="Z17" s="22">
        <v>3</v>
      </c>
      <c r="AA17" s="22">
        <v>4</v>
      </c>
      <c r="AB17" s="22">
        <v>5</v>
      </c>
      <c r="AC17" s="22" t="s">
        <v>92</v>
      </c>
      <c r="AD17" s="23" t="s">
        <v>94</v>
      </c>
      <c r="AE17" s="24" t="s">
        <v>95</v>
      </c>
      <c r="AF17" s="22" t="s">
        <v>96</v>
      </c>
      <c r="AG17" s="22" t="s">
        <v>97</v>
      </c>
      <c r="AH17" s="22" t="s">
        <v>98</v>
      </c>
      <c r="AI17" s="22" t="s">
        <v>99</v>
      </c>
    </row>
    <row r="18" spans="1:35" ht="18.75" x14ac:dyDescent="0.25">
      <c r="A18" s="11">
        <v>96</v>
      </c>
      <c r="B18" s="57" t="s">
        <v>210</v>
      </c>
      <c r="C18" s="58" t="s">
        <v>191</v>
      </c>
      <c r="D18" s="58" t="s">
        <v>191</v>
      </c>
      <c r="E18" s="58" t="s">
        <v>191</v>
      </c>
      <c r="F18" s="58" t="s">
        <v>191</v>
      </c>
      <c r="G18" s="58" t="s">
        <v>191</v>
      </c>
      <c r="H18" s="58" t="s">
        <v>191</v>
      </c>
      <c r="I18" s="58" t="s">
        <v>191</v>
      </c>
      <c r="J18" s="58" t="s">
        <v>191</v>
      </c>
      <c r="K18" s="58" t="s">
        <v>191</v>
      </c>
      <c r="L18" s="58" t="s">
        <v>191</v>
      </c>
      <c r="M18" s="58" t="s">
        <v>191</v>
      </c>
      <c r="N18" s="58" t="s">
        <v>191</v>
      </c>
      <c r="O18" s="58" t="s">
        <v>191</v>
      </c>
      <c r="P18" s="58" t="s">
        <v>191</v>
      </c>
      <c r="Q18" s="12">
        <v>16</v>
      </c>
      <c r="R18" s="12">
        <v>39</v>
      </c>
      <c r="S18" s="12">
        <v>103</v>
      </c>
      <c r="T18" s="12">
        <v>122</v>
      </c>
      <c r="U18" s="12">
        <v>47</v>
      </c>
      <c r="V18" s="12">
        <v>0</v>
      </c>
      <c r="W18" s="13">
        <v>327</v>
      </c>
      <c r="X18" s="14">
        <f t="shared" ref="X18:AC18" si="0">Q18/$W18</f>
        <v>4.8929663608562692E-2</v>
      </c>
      <c r="Y18" s="14">
        <f t="shared" si="0"/>
        <v>0.11926605504587157</v>
      </c>
      <c r="Z18" s="14">
        <f t="shared" si="0"/>
        <v>0.3149847094801223</v>
      </c>
      <c r="AA18" s="14">
        <f t="shared" si="0"/>
        <v>0.37308868501529052</v>
      </c>
      <c r="AB18" s="14">
        <f t="shared" si="0"/>
        <v>0.14373088685015289</v>
      </c>
      <c r="AC18" s="15">
        <f t="shared" si="0"/>
        <v>0</v>
      </c>
      <c r="AD18" s="16">
        <f t="shared" ref="AD18" si="1">(Q18+R18)/(Q18+R18+S18+T18+U18)</f>
        <v>0.16819571865443425</v>
      </c>
      <c r="AE18" s="17">
        <f t="shared" ref="AE18" si="2">(S18+T18+U18)/(Q18+R18+S18+T18+U18)</f>
        <v>0.83180428134556572</v>
      </c>
      <c r="AF18" s="18">
        <v>3.44</v>
      </c>
      <c r="AG18" s="19">
        <v>1.03</v>
      </c>
      <c r="AH18" s="20">
        <v>4</v>
      </c>
      <c r="AI18" s="20">
        <v>4</v>
      </c>
    </row>
  </sheetData>
  <sheetProtection sheet="1" objects="1" scenarios="1"/>
  <mergeCells count="5">
    <mergeCell ref="A5:AI5"/>
    <mergeCell ref="A6:AI6"/>
    <mergeCell ref="A7:AI7"/>
    <mergeCell ref="A12:AI12"/>
    <mergeCell ref="B18:P18"/>
  </mergeCells>
  <pageMargins left="0.7" right="0.7" top="0.75" bottom="0.75" header="0.3" footer="0.3"/>
  <pageSetup paperSize="9" scale="2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J25"/>
  <sheetViews>
    <sheetView showGridLines="0" view="pageBreakPreview" zoomScaleNormal="100" zoomScaleSheetLayoutView="100" workbookViewId="0">
      <selection activeCell="A4" sqref="A4:J4"/>
    </sheetView>
  </sheetViews>
  <sheetFormatPr baseColWidth="10" defaultRowHeight="15" x14ac:dyDescent="0.25"/>
  <sheetData>
    <row r="1" spans="1:10" x14ac:dyDescent="0.25">
      <c r="C1" s="55" t="s">
        <v>195</v>
      </c>
      <c r="D1" s="55"/>
      <c r="E1" s="55"/>
      <c r="F1" s="55"/>
      <c r="G1" s="55"/>
    </row>
    <row r="2" spans="1:10" x14ac:dyDescent="0.25">
      <c r="C2" s="55"/>
      <c r="D2" s="55"/>
      <c r="E2" s="55"/>
      <c r="F2" s="55"/>
      <c r="G2" s="55"/>
    </row>
    <row r="3" spans="1:10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</row>
    <row r="4" spans="1:10" ht="21" customHeight="1" x14ac:dyDescent="0.25">
      <c r="A4" s="54" t="s">
        <v>68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21" customHeight="1" x14ac:dyDescent="0.25">
      <c r="A5" s="43"/>
      <c r="B5" s="56" t="s">
        <v>69</v>
      </c>
      <c r="C5" s="56"/>
      <c r="D5" s="56"/>
      <c r="E5" s="56"/>
      <c r="F5" s="56"/>
      <c r="G5" s="56"/>
      <c r="H5" s="56"/>
      <c r="I5" s="56"/>
      <c r="J5" s="56"/>
    </row>
    <row r="6" spans="1:10" ht="21" customHeight="1" x14ac:dyDescent="0.25">
      <c r="A6" s="43"/>
      <c r="B6" s="56" t="s">
        <v>72</v>
      </c>
      <c r="C6" s="56"/>
      <c r="D6" s="56"/>
      <c r="E6" s="56"/>
      <c r="F6" s="56"/>
      <c r="G6" s="56"/>
      <c r="H6" s="56"/>
      <c r="I6" s="56"/>
      <c r="J6" s="56"/>
    </row>
    <row r="7" spans="1:10" ht="21" customHeight="1" x14ac:dyDescent="0.25">
      <c r="A7" s="43"/>
      <c r="B7" s="56" t="s">
        <v>74</v>
      </c>
      <c r="C7" s="56"/>
      <c r="D7" s="56"/>
      <c r="E7" s="56"/>
      <c r="F7" s="56"/>
      <c r="G7" s="56"/>
      <c r="H7" s="56"/>
      <c r="I7" s="56"/>
      <c r="J7" s="56"/>
    </row>
    <row r="8" spans="1:10" ht="21" customHeight="1" x14ac:dyDescent="0.25">
      <c r="A8" s="54" t="s">
        <v>75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21" customHeight="1" x14ac:dyDescent="0.25">
      <c r="A9" s="43"/>
      <c r="B9" s="56" t="s">
        <v>127</v>
      </c>
      <c r="C9" s="56"/>
      <c r="D9" s="56"/>
      <c r="E9" s="56"/>
      <c r="F9" s="56"/>
      <c r="G9" s="56"/>
      <c r="H9" s="56"/>
      <c r="I9" s="56"/>
      <c r="J9" s="56"/>
    </row>
    <row r="10" spans="1:10" ht="21" customHeight="1" x14ac:dyDescent="0.25">
      <c r="A10" s="43"/>
      <c r="B10" s="56" t="s">
        <v>128</v>
      </c>
      <c r="C10" s="56"/>
      <c r="D10" s="56"/>
      <c r="E10" s="56"/>
      <c r="F10" s="56"/>
      <c r="G10" s="56"/>
      <c r="H10" s="56"/>
      <c r="I10" s="56"/>
      <c r="J10" s="56"/>
    </row>
    <row r="11" spans="1:10" ht="21" customHeight="1" x14ac:dyDescent="0.25">
      <c r="A11" s="54" t="s">
        <v>77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ht="21" customHeight="1" x14ac:dyDescent="0.25">
      <c r="A12" s="54" t="s">
        <v>78</v>
      </c>
      <c r="B12" s="54"/>
      <c r="C12" s="54"/>
      <c r="D12" s="54"/>
      <c r="E12" s="54"/>
      <c r="F12" s="54"/>
      <c r="G12" s="54"/>
      <c r="H12" s="54"/>
      <c r="I12" s="54"/>
      <c r="J12" s="54"/>
    </row>
    <row r="13" spans="1:10" ht="21" customHeight="1" x14ac:dyDescent="0.25">
      <c r="A13" s="54" t="s">
        <v>79</v>
      </c>
      <c r="B13" s="54"/>
      <c r="C13" s="54"/>
      <c r="D13" s="54"/>
      <c r="E13" s="54"/>
      <c r="F13" s="54"/>
      <c r="G13" s="54"/>
      <c r="H13" s="54"/>
      <c r="I13" s="54"/>
      <c r="J13" s="54"/>
    </row>
    <row r="14" spans="1:10" ht="21" customHeight="1" x14ac:dyDescent="0.25">
      <c r="A14" s="54" t="s">
        <v>80</v>
      </c>
      <c r="B14" s="54"/>
      <c r="C14" s="54"/>
      <c r="D14" s="54"/>
      <c r="E14" s="54"/>
      <c r="F14" s="54"/>
      <c r="G14" s="54"/>
      <c r="H14" s="54"/>
      <c r="I14" s="54"/>
      <c r="J14" s="54"/>
    </row>
    <row r="15" spans="1:10" ht="21" customHeight="1" x14ac:dyDescent="0.25">
      <c r="A15" s="54" t="s">
        <v>81</v>
      </c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21" customHeight="1" x14ac:dyDescent="0.25">
      <c r="A16" s="54" t="s">
        <v>82</v>
      </c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21" customHeight="1" x14ac:dyDescent="0.25">
      <c r="A17" s="54" t="s">
        <v>84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21" customHeight="1" x14ac:dyDescent="0.25">
      <c r="A18" s="54" t="s">
        <v>85</v>
      </c>
      <c r="B18" s="54"/>
      <c r="C18" s="54"/>
      <c r="D18" s="54"/>
      <c r="E18" s="54"/>
      <c r="F18" s="54"/>
      <c r="G18" s="54"/>
      <c r="H18" s="54"/>
      <c r="I18" s="54"/>
      <c r="J18" s="54"/>
    </row>
    <row r="19" spans="1:10" ht="21" customHeight="1" x14ac:dyDescent="0.25">
      <c r="A19" s="43"/>
      <c r="B19" s="56" t="s">
        <v>86</v>
      </c>
      <c r="C19" s="56"/>
      <c r="D19" s="56"/>
      <c r="E19" s="56"/>
      <c r="F19" s="56"/>
      <c r="G19" s="56"/>
      <c r="H19" s="56"/>
      <c r="I19" s="56"/>
      <c r="J19" s="56"/>
    </row>
    <row r="20" spans="1:10" ht="21" customHeight="1" x14ac:dyDescent="0.25">
      <c r="A20" s="43"/>
      <c r="B20" s="56" t="s">
        <v>184</v>
      </c>
      <c r="C20" s="56"/>
      <c r="D20" s="56"/>
      <c r="E20" s="56"/>
      <c r="F20" s="56"/>
      <c r="G20" s="56"/>
      <c r="H20" s="56"/>
      <c r="I20" s="56"/>
      <c r="J20" s="56"/>
    </row>
    <row r="21" spans="1:10" ht="21" customHeight="1" x14ac:dyDescent="0.25">
      <c r="A21" s="43"/>
      <c r="B21" s="56" t="s">
        <v>88</v>
      </c>
      <c r="C21" s="56"/>
      <c r="D21" s="56"/>
      <c r="E21" s="56"/>
      <c r="F21" s="56"/>
      <c r="G21" s="56"/>
      <c r="H21" s="56"/>
      <c r="I21" s="56"/>
      <c r="J21" s="56"/>
    </row>
    <row r="22" spans="1:10" ht="21" customHeight="1" x14ac:dyDescent="0.25">
      <c r="A22" s="54" t="s">
        <v>90</v>
      </c>
      <c r="B22" s="54"/>
      <c r="C22" s="54"/>
      <c r="D22" s="54"/>
      <c r="E22" s="54"/>
      <c r="F22" s="54"/>
      <c r="G22" s="54"/>
      <c r="H22" s="54"/>
      <c r="I22" s="54"/>
      <c r="J22" s="54"/>
    </row>
    <row r="23" spans="1:10" ht="21" customHeight="1" x14ac:dyDescent="0.25">
      <c r="A23" s="54" t="s">
        <v>91</v>
      </c>
      <c r="B23" s="54"/>
      <c r="C23" s="54"/>
      <c r="D23" s="54"/>
      <c r="E23" s="54"/>
      <c r="F23" s="54"/>
      <c r="G23" s="54"/>
      <c r="H23" s="54"/>
      <c r="I23" s="54"/>
      <c r="J23" s="54"/>
    </row>
    <row r="24" spans="1:10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</row>
    <row r="25" spans="1:10" x14ac:dyDescent="0.25">
      <c r="A25" s="45" t="s">
        <v>196</v>
      </c>
    </row>
  </sheetData>
  <sheetProtection sheet="1" objects="1" scenarios="1"/>
  <mergeCells count="21">
    <mergeCell ref="B5:J5"/>
    <mergeCell ref="B6:J6"/>
    <mergeCell ref="B7:J7"/>
    <mergeCell ref="A8:J8"/>
    <mergeCell ref="B9:J9"/>
    <mergeCell ref="A22:J22"/>
    <mergeCell ref="A23:J23"/>
    <mergeCell ref="C1:G2"/>
    <mergeCell ref="A16:J16"/>
    <mergeCell ref="A17:J17"/>
    <mergeCell ref="A18:J18"/>
    <mergeCell ref="B19:J19"/>
    <mergeCell ref="B20:J20"/>
    <mergeCell ref="B21:J21"/>
    <mergeCell ref="B10:J10"/>
    <mergeCell ref="A11:J11"/>
    <mergeCell ref="A12:J12"/>
    <mergeCell ref="A13:J13"/>
    <mergeCell ref="A14:J14"/>
    <mergeCell ref="A15:J15"/>
    <mergeCell ref="A4:J4"/>
  </mergeCells>
  <hyperlinks>
    <hyperlink ref="B5:J5" location="'I. DESEMPEÑO DEL PUESTO DE TRAB'!B15" display="I.I ACTIVIDAD DOCENTE" xr:uid="{00000000-0004-0000-0100-000000000000}"/>
    <hyperlink ref="B6:J6" location="'I. DESEMPEÑO DEL PUESTO DE TRAB'!B32" display="I.II ACTIVIDAD INVESTIGADORA" xr:uid="{00000000-0004-0000-0100-000001000000}"/>
    <hyperlink ref="B7:J7" location="'I. DESEMPEÑO DEL PUESTO DE TRAB'!B47" display="I.III ACTIVIDAD DE GESTIÓN" xr:uid="{00000000-0004-0000-0100-000002000000}"/>
    <hyperlink ref="A8:J8" location="'II. CONDICIONES DESRROLLO PUEST'!A12" display="II.CONDICIONES PARA EL DESARROLLO DEL TRABAJO" xr:uid="{00000000-0004-0000-0100-000003000000}"/>
    <hyperlink ref="A4:J4" location="'I. DESEMPEÑO DEL PUESTO DE TRAB'!A12" display="I.DESEMPEÑO DEL PUESTO DE TRABAJO" xr:uid="{00000000-0004-0000-0100-000004000000}"/>
    <hyperlink ref="B9:J9" location="'II. CONDICIONES DESRROLLO PUEST'!A19" display="II.I ÁMBITO GENERAL" xr:uid="{00000000-0004-0000-0100-000005000000}"/>
    <hyperlink ref="B10:J10" location="'II. CONDICIONES DESRROLLO PUEST'!A27" display="II.II ÁMBITO DOCENTE/INVESTIGADOR" xr:uid="{00000000-0004-0000-0100-000006000000}"/>
    <hyperlink ref="A11:J11" location="'III PARTICIPACION'!A12" display="III. PARTICIPACIÓN" xr:uid="{00000000-0004-0000-0100-000007000000}"/>
    <hyperlink ref="A12:J12" location="'IV. FORMACIÓN EVALUACIÓN'!A12" display="IV. FORMACIÓN/EVALUACIÓN" xr:uid="{00000000-0004-0000-0100-000008000000}"/>
    <hyperlink ref="A13:J13" location="'V. RELACIONES INTERNAS DE TRABA'!A12" display="V. RELACIONES INTERNAS DE TRABAJO" xr:uid="{00000000-0004-0000-0100-000009000000}"/>
    <hyperlink ref="A14:J14" location="'VI. COMUNICACIÓN DESARRLLO TRAB'!A12" display="VI. COMUNICACIÓN PARA EL DESARROLLO DEL TRABAJO. " xr:uid="{00000000-0004-0000-0100-00000A000000}"/>
    <hyperlink ref="A15:J15" location="'VII. PROMOCIÓN Y DESARROLLO TRA'!A12" display="VII. PROMOCIÓN Y DESARROLLO DE CARRERA." xr:uid="{00000000-0004-0000-0100-00000B000000}"/>
    <hyperlink ref="A16:J16" location="'VIII.RECOMPENSAS, RECONOCIMIENT'!A12" display="VIII.RECOMPENSAS, RECONOCIMIENTOS Y ATENCIÓN A LAS PERSONAS. " xr:uid="{00000000-0004-0000-0100-00000C000000}"/>
    <hyperlink ref="A17:J17" location="'IX. VALORACIÓN GENERAL.'!A12" display="IX. VALORACIÓN GENERAL." xr:uid="{00000000-0004-0000-0100-00000D000000}"/>
    <hyperlink ref="A18:J18" location="'X. EVALUACIÓN DE LA ACCIÓN LIDE'!A12" display="X. EVALUACIÓN DE LA ACCIÓN DEL LIDERAZGO." xr:uid="{00000000-0004-0000-0100-00000E000000}"/>
    <hyperlink ref="A22:J22" location="'XI. OPINIÓN GENERAL INSTITUCION'!A12" display="XI. OPINIÓN GENERAL SOBRE LA INSTITUCIÓN." xr:uid="{00000000-0004-0000-0100-00000F000000}"/>
    <hyperlink ref="A23:J23" location="'XII. OPINIÓN GENERAL ENCUESTA'!A12" display="XII. OPINIÓN GENERAL SOBRE LA ENCUESTA." xr:uid="{00000000-0004-0000-0100-000010000000}"/>
    <hyperlink ref="B19:J19" location="'X. EVALUACIÓN DE LA ACCIÓN LIDE'!A16" display="X.I. ÁMBITO DIRECTOR/A DEL DEPARTAMENTO." xr:uid="{00000000-0004-0000-0100-000011000000}"/>
    <hyperlink ref="B20:J20" location="'X. EVALUACIÓN DE LA ACCIÓN LIDE'!A26" display="X.II. ÁMBITO DECANO/A O DIRECTOR/A DEL CENTRO" xr:uid="{00000000-0004-0000-0100-000012000000}"/>
    <hyperlink ref="B21:J21" location="'X. EVALUACIÓN DE LA ACCIÓN LIDE'!A35" display="X.III. ÁMBITO EQUIPO DE DIRECCIÓN DE LA UNIVERSIDAD." xr:uid="{00000000-0004-0000-0100-000013000000}"/>
  </hyperlink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86"/>
  <sheetViews>
    <sheetView showGridLines="0" view="pageBreakPreview" zoomScale="60" zoomScaleNormal="40" workbookViewId="0">
      <selection activeCell="Q63" sqref="Q63"/>
    </sheetView>
  </sheetViews>
  <sheetFormatPr baseColWidth="10" defaultRowHeight="15" x14ac:dyDescent="0.25"/>
  <cols>
    <col min="24" max="24" width="13.5703125" customWidth="1"/>
    <col min="25" max="25" width="11.42578125" customWidth="1"/>
    <col min="31" max="31" width="18.7109375" customWidth="1"/>
    <col min="32" max="32" width="21.140625" customWidth="1"/>
    <col min="33" max="33" width="12" bestFit="1" customWidth="1"/>
  </cols>
  <sheetData>
    <row r="1" spans="1:36" s="2" customFormat="1" x14ac:dyDescent="0.25"/>
    <row r="2" spans="1:36" s="2" customFormat="1" x14ac:dyDescent="0.25"/>
    <row r="3" spans="1:36" s="2" customFormat="1" x14ac:dyDescent="0.25"/>
    <row r="4" spans="1:36" s="2" customFormat="1" x14ac:dyDescent="0.25"/>
    <row r="5" spans="1:36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</row>
    <row r="6" spans="1:36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</row>
    <row r="7" spans="1:36" s="2" customFormat="1" x14ac:dyDescent="0.25">
      <c r="A7" s="62" t="s">
        <v>198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</row>
    <row r="8" spans="1:36" s="2" customFormat="1" x14ac:dyDescent="0.25"/>
    <row r="9" spans="1:36" s="2" customFormat="1" ht="15.75" customHeight="1" x14ac:dyDescent="0.25"/>
    <row r="10" spans="1:36" s="2" customFormat="1" ht="15.75" customHeight="1" x14ac:dyDescent="0.25"/>
    <row r="11" spans="1:36" s="2" customFormat="1" x14ac:dyDescent="0.25"/>
    <row r="12" spans="1:36" s="2" customFormat="1" ht="18.75" customHeight="1" x14ac:dyDescent="0.25">
      <c r="A12" s="53" t="s">
        <v>68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  <row r="14" spans="1:36" s="2" customFormat="1" ht="15.75" thickBot="1" x14ac:dyDescent="0.3"/>
    <row r="15" spans="1:36" s="10" customFormat="1" ht="33.75" customHeight="1" x14ac:dyDescent="0.25">
      <c r="A15" s="8"/>
      <c r="B15" s="63" t="s">
        <v>69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4"/>
      <c r="R15" s="22">
        <v>1</v>
      </c>
      <c r="S15" s="22">
        <v>2</v>
      </c>
      <c r="T15" s="22">
        <v>3</v>
      </c>
      <c r="U15" s="22">
        <v>4</v>
      </c>
      <c r="V15" s="22">
        <v>5</v>
      </c>
      <c r="W15" s="22" t="s">
        <v>92</v>
      </c>
      <c r="X15" s="9" t="s">
        <v>93</v>
      </c>
      <c r="Y15" s="22">
        <v>1</v>
      </c>
      <c r="Z15" s="22">
        <v>2</v>
      </c>
      <c r="AA15" s="22">
        <v>3</v>
      </c>
      <c r="AB15" s="22">
        <v>4</v>
      </c>
      <c r="AC15" s="22">
        <v>5</v>
      </c>
      <c r="AD15" s="22" t="s">
        <v>92</v>
      </c>
      <c r="AE15" s="23" t="s">
        <v>94</v>
      </c>
      <c r="AF15" s="24" t="s">
        <v>95</v>
      </c>
      <c r="AG15" s="22" t="s">
        <v>96</v>
      </c>
      <c r="AH15" s="22" t="s">
        <v>97</v>
      </c>
      <c r="AI15" s="22" t="s">
        <v>98</v>
      </c>
      <c r="AJ15" s="22" t="s">
        <v>99</v>
      </c>
    </row>
    <row r="16" spans="1:36" s="21" customFormat="1" ht="20.100000000000001" customHeight="1" x14ac:dyDescent="0.25">
      <c r="A16" s="11">
        <v>1</v>
      </c>
      <c r="B16" s="57" t="s">
        <v>70</v>
      </c>
      <c r="C16" s="58" t="s">
        <v>70</v>
      </c>
      <c r="D16" s="58" t="s">
        <v>70</v>
      </c>
      <c r="E16" s="58" t="s">
        <v>70</v>
      </c>
      <c r="F16" s="58" t="s">
        <v>70</v>
      </c>
      <c r="G16" s="58" t="s">
        <v>70</v>
      </c>
      <c r="H16" s="58" t="s">
        <v>70</v>
      </c>
      <c r="I16" s="58" t="s">
        <v>70</v>
      </c>
      <c r="J16" s="58" t="s">
        <v>70</v>
      </c>
      <c r="K16" s="58" t="s">
        <v>70</v>
      </c>
      <c r="L16" s="58" t="s">
        <v>70</v>
      </c>
      <c r="M16" s="58" t="s">
        <v>70</v>
      </c>
      <c r="N16" s="58" t="s">
        <v>70</v>
      </c>
      <c r="O16" s="58" t="s">
        <v>70</v>
      </c>
      <c r="P16" s="58" t="s">
        <v>70</v>
      </c>
      <c r="Q16" s="58" t="s">
        <v>70</v>
      </c>
      <c r="R16" s="12">
        <v>4</v>
      </c>
      <c r="S16" s="12">
        <v>15</v>
      </c>
      <c r="T16" s="12">
        <v>37</v>
      </c>
      <c r="U16" s="12">
        <v>100</v>
      </c>
      <c r="V16" s="12">
        <v>197</v>
      </c>
      <c r="W16" s="12">
        <v>11</v>
      </c>
      <c r="X16" s="13">
        <v>364</v>
      </c>
      <c r="Y16" s="14">
        <f t="shared" ref="Y16:AD17" si="0">R16/$X16</f>
        <v>1.098901098901099E-2</v>
      </c>
      <c r="Z16" s="14">
        <f t="shared" si="0"/>
        <v>4.1208791208791208E-2</v>
      </c>
      <c r="AA16" s="14">
        <f t="shared" si="0"/>
        <v>0.10164835164835165</v>
      </c>
      <c r="AB16" s="14">
        <f t="shared" si="0"/>
        <v>0.27472527472527475</v>
      </c>
      <c r="AC16" s="14">
        <f t="shared" si="0"/>
        <v>0.54120879120879117</v>
      </c>
      <c r="AD16" s="15">
        <f t="shared" si="0"/>
        <v>3.021978021978022E-2</v>
      </c>
      <c r="AE16" s="16">
        <f>(R16+S16)/(R16+S16+T16+U16+V16)</f>
        <v>5.3824362606232294E-2</v>
      </c>
      <c r="AF16" s="17">
        <f t="shared" ref="AF16:AF17" si="1">(T16+U16+V16)/(R16+S16+T16+U16+V16)</f>
        <v>0.94617563739376775</v>
      </c>
      <c r="AG16" s="18">
        <v>4.33</v>
      </c>
      <c r="AH16" s="19">
        <v>0.91</v>
      </c>
      <c r="AI16" s="20">
        <v>5</v>
      </c>
      <c r="AJ16" s="20">
        <v>5</v>
      </c>
    </row>
    <row r="17" spans="1:38" s="21" customFormat="1" ht="20.100000000000001" customHeight="1" x14ac:dyDescent="0.25">
      <c r="A17" s="11">
        <v>2</v>
      </c>
      <c r="B17" s="57" t="s">
        <v>100</v>
      </c>
      <c r="C17" s="58" t="s">
        <v>100</v>
      </c>
      <c r="D17" s="58" t="s">
        <v>100</v>
      </c>
      <c r="E17" s="58" t="s">
        <v>100</v>
      </c>
      <c r="F17" s="58" t="s">
        <v>100</v>
      </c>
      <c r="G17" s="58" t="s">
        <v>100</v>
      </c>
      <c r="H17" s="58" t="s">
        <v>100</v>
      </c>
      <c r="I17" s="58" t="s">
        <v>100</v>
      </c>
      <c r="J17" s="58" t="s">
        <v>100</v>
      </c>
      <c r="K17" s="58" t="s">
        <v>100</v>
      </c>
      <c r="L17" s="58" t="s">
        <v>100</v>
      </c>
      <c r="M17" s="58" t="s">
        <v>100</v>
      </c>
      <c r="N17" s="58" t="s">
        <v>100</v>
      </c>
      <c r="O17" s="58" t="s">
        <v>100</v>
      </c>
      <c r="P17" s="58" t="s">
        <v>100</v>
      </c>
      <c r="Q17" s="58" t="s">
        <v>100</v>
      </c>
      <c r="R17" s="12">
        <v>4</v>
      </c>
      <c r="S17" s="12">
        <v>12</v>
      </c>
      <c r="T17" s="12">
        <v>39</v>
      </c>
      <c r="U17" s="12">
        <v>98</v>
      </c>
      <c r="V17" s="12">
        <v>208</v>
      </c>
      <c r="W17" s="12">
        <v>3</v>
      </c>
      <c r="X17" s="13">
        <v>364</v>
      </c>
      <c r="Y17" s="14">
        <f t="shared" si="0"/>
        <v>1.098901098901099E-2</v>
      </c>
      <c r="Z17" s="14">
        <f t="shared" si="0"/>
        <v>3.2967032967032968E-2</v>
      </c>
      <c r="AA17" s="14">
        <f t="shared" si="0"/>
        <v>0.10714285714285714</v>
      </c>
      <c r="AB17" s="14">
        <f t="shared" si="0"/>
        <v>0.26923076923076922</v>
      </c>
      <c r="AC17" s="14">
        <f t="shared" si="0"/>
        <v>0.5714285714285714</v>
      </c>
      <c r="AD17" s="15">
        <f t="shared" si="0"/>
        <v>8.241758241758242E-3</v>
      </c>
      <c r="AE17" s="16">
        <f t="shared" ref="AE17" si="2">(R17+S17)/(R17+S17+T17+U17+V17)</f>
        <v>4.4321329639889197E-2</v>
      </c>
      <c r="AF17" s="17">
        <f t="shared" si="1"/>
        <v>0.95567867036011078</v>
      </c>
      <c r="AG17" s="18">
        <v>4.37</v>
      </c>
      <c r="AH17" s="19">
        <v>0.89</v>
      </c>
      <c r="AI17" s="20">
        <v>5</v>
      </c>
      <c r="AJ17" s="20">
        <v>5</v>
      </c>
    </row>
    <row r="18" spans="1:38" s="21" customFormat="1" ht="20.100000000000001" customHeight="1" x14ac:dyDescent="0.25">
      <c r="A18" s="11">
        <v>3</v>
      </c>
      <c r="B18" s="57" t="s">
        <v>101</v>
      </c>
      <c r="C18" s="58" t="s">
        <v>101</v>
      </c>
      <c r="D18" s="58" t="s">
        <v>101</v>
      </c>
      <c r="E18" s="58" t="s">
        <v>101</v>
      </c>
      <c r="F18" s="58" t="s">
        <v>101</v>
      </c>
      <c r="G18" s="58" t="s">
        <v>101</v>
      </c>
      <c r="H18" s="58" t="s">
        <v>101</v>
      </c>
      <c r="I18" s="58" t="s">
        <v>101</v>
      </c>
      <c r="J18" s="58" t="s">
        <v>101</v>
      </c>
      <c r="K18" s="58" t="s">
        <v>101</v>
      </c>
      <c r="L18" s="58" t="s">
        <v>101</v>
      </c>
      <c r="M18" s="58" t="s">
        <v>101</v>
      </c>
      <c r="N18" s="58" t="s">
        <v>101</v>
      </c>
      <c r="O18" s="58" t="s">
        <v>101</v>
      </c>
      <c r="P18" s="58" t="s">
        <v>101</v>
      </c>
      <c r="Q18" s="58" t="s">
        <v>101</v>
      </c>
      <c r="R18" s="12">
        <v>28</v>
      </c>
      <c r="S18" s="12">
        <v>63</v>
      </c>
      <c r="T18" s="12">
        <v>79</v>
      </c>
      <c r="U18" s="12">
        <v>112</v>
      </c>
      <c r="V18" s="12">
        <v>81</v>
      </c>
      <c r="W18" s="12">
        <v>1</v>
      </c>
      <c r="X18" s="13">
        <v>364</v>
      </c>
      <c r="Y18" s="14">
        <f t="shared" ref="Y18:Y29" si="3">R18/$X18</f>
        <v>7.6923076923076927E-2</v>
      </c>
      <c r="Z18" s="14">
        <f t="shared" ref="Z18:Z29" si="4">S18/$X18</f>
        <v>0.17307692307692307</v>
      </c>
      <c r="AA18" s="14">
        <f t="shared" ref="AA18:AA29" si="5">T18/$X18</f>
        <v>0.21703296703296704</v>
      </c>
      <c r="AB18" s="14">
        <f t="shared" ref="AB18:AB29" si="6">U18/$X18</f>
        <v>0.30769230769230771</v>
      </c>
      <c r="AC18" s="14">
        <f t="shared" ref="AC18:AC29" si="7">V18/$X18</f>
        <v>0.22252747252747251</v>
      </c>
      <c r="AD18" s="15">
        <f t="shared" ref="AD18:AD29" si="8">W18/$X18</f>
        <v>2.7472527472527475E-3</v>
      </c>
      <c r="AE18" s="16">
        <f t="shared" ref="AE18:AE29" si="9">(R18+S18)/(R18+S18+T18+U18+V18)</f>
        <v>0.25068870523415976</v>
      </c>
      <c r="AF18" s="17">
        <f t="shared" ref="AF18:AF29" si="10">(T18+U18+V18)/(R18+S18+T18+U18+V18)</f>
        <v>0.74931129476584024</v>
      </c>
      <c r="AG18" s="18">
        <v>3.43</v>
      </c>
      <c r="AH18" s="19">
        <v>1.23</v>
      </c>
      <c r="AI18" s="20">
        <v>4</v>
      </c>
      <c r="AJ18" s="20">
        <v>4</v>
      </c>
    </row>
    <row r="19" spans="1:38" s="21" customFormat="1" ht="20.100000000000001" customHeight="1" x14ac:dyDescent="0.25">
      <c r="A19" s="11">
        <v>4</v>
      </c>
      <c r="B19" s="57" t="s">
        <v>102</v>
      </c>
      <c r="C19" s="58" t="s">
        <v>102</v>
      </c>
      <c r="D19" s="58" t="s">
        <v>102</v>
      </c>
      <c r="E19" s="58" t="s">
        <v>102</v>
      </c>
      <c r="F19" s="58" t="s">
        <v>102</v>
      </c>
      <c r="G19" s="58" t="s">
        <v>102</v>
      </c>
      <c r="H19" s="58" t="s">
        <v>102</v>
      </c>
      <c r="I19" s="58" t="s">
        <v>102</v>
      </c>
      <c r="J19" s="58" t="s">
        <v>102</v>
      </c>
      <c r="K19" s="58" t="s">
        <v>102</v>
      </c>
      <c r="L19" s="58" t="s">
        <v>102</v>
      </c>
      <c r="M19" s="58" t="s">
        <v>102</v>
      </c>
      <c r="N19" s="58" t="s">
        <v>102</v>
      </c>
      <c r="O19" s="58" t="s">
        <v>102</v>
      </c>
      <c r="P19" s="58" t="s">
        <v>102</v>
      </c>
      <c r="Q19" s="58" t="s">
        <v>102</v>
      </c>
      <c r="R19" s="12">
        <v>37</v>
      </c>
      <c r="S19" s="12">
        <v>61</v>
      </c>
      <c r="T19" s="12">
        <v>105</v>
      </c>
      <c r="U19" s="12">
        <v>111</v>
      </c>
      <c r="V19" s="12">
        <v>38</v>
      </c>
      <c r="W19" s="12">
        <v>11</v>
      </c>
      <c r="X19" s="13">
        <v>363</v>
      </c>
      <c r="Y19" s="14">
        <f t="shared" si="3"/>
        <v>0.10192837465564739</v>
      </c>
      <c r="Z19" s="14">
        <f t="shared" si="4"/>
        <v>0.16804407713498623</v>
      </c>
      <c r="AA19" s="14">
        <f t="shared" si="5"/>
        <v>0.28925619834710742</v>
      </c>
      <c r="AB19" s="14">
        <f t="shared" si="6"/>
        <v>0.30578512396694213</v>
      </c>
      <c r="AC19" s="14">
        <f t="shared" si="7"/>
        <v>0.1046831955922865</v>
      </c>
      <c r="AD19" s="15">
        <f t="shared" si="8"/>
        <v>3.0303030303030304E-2</v>
      </c>
      <c r="AE19" s="16">
        <f t="shared" si="9"/>
        <v>0.27840909090909088</v>
      </c>
      <c r="AF19" s="17">
        <f t="shared" si="10"/>
        <v>0.72159090909090906</v>
      </c>
      <c r="AG19" s="18">
        <v>3.15</v>
      </c>
      <c r="AH19" s="19">
        <v>1.1499999999999999</v>
      </c>
      <c r="AI19" s="20">
        <v>3</v>
      </c>
      <c r="AJ19" s="20">
        <v>4</v>
      </c>
    </row>
    <row r="20" spans="1:38" s="21" customFormat="1" ht="20.100000000000001" customHeight="1" x14ac:dyDescent="0.25">
      <c r="A20" s="11">
        <v>5</v>
      </c>
      <c r="B20" s="57" t="s">
        <v>103</v>
      </c>
      <c r="C20" s="58" t="s">
        <v>103</v>
      </c>
      <c r="D20" s="58" t="s">
        <v>103</v>
      </c>
      <c r="E20" s="58" t="s">
        <v>103</v>
      </c>
      <c r="F20" s="58" t="s">
        <v>103</v>
      </c>
      <c r="G20" s="58" t="s">
        <v>103</v>
      </c>
      <c r="H20" s="58" t="s">
        <v>103</v>
      </c>
      <c r="I20" s="58" t="s">
        <v>103</v>
      </c>
      <c r="J20" s="58" t="s">
        <v>103</v>
      </c>
      <c r="K20" s="58" t="s">
        <v>103</v>
      </c>
      <c r="L20" s="58" t="s">
        <v>103</v>
      </c>
      <c r="M20" s="58" t="s">
        <v>103</v>
      </c>
      <c r="N20" s="58" t="s">
        <v>103</v>
      </c>
      <c r="O20" s="58" t="s">
        <v>103</v>
      </c>
      <c r="P20" s="58" t="s">
        <v>103</v>
      </c>
      <c r="Q20" s="58" t="s">
        <v>103</v>
      </c>
      <c r="R20" s="12">
        <v>24</v>
      </c>
      <c r="S20" s="12">
        <v>33</v>
      </c>
      <c r="T20" s="12">
        <v>62</v>
      </c>
      <c r="U20" s="12">
        <v>130</v>
      </c>
      <c r="V20" s="12">
        <v>111</v>
      </c>
      <c r="W20" s="12">
        <v>4</v>
      </c>
      <c r="X20" s="13">
        <v>364</v>
      </c>
      <c r="Y20" s="14">
        <f t="shared" si="3"/>
        <v>6.5934065934065936E-2</v>
      </c>
      <c r="Z20" s="14">
        <f t="shared" si="4"/>
        <v>9.0659340659340656E-2</v>
      </c>
      <c r="AA20" s="14">
        <f t="shared" si="5"/>
        <v>0.17032967032967034</v>
      </c>
      <c r="AB20" s="14">
        <f t="shared" si="6"/>
        <v>0.35714285714285715</v>
      </c>
      <c r="AC20" s="14">
        <f t="shared" si="7"/>
        <v>0.30494505494505497</v>
      </c>
      <c r="AD20" s="15">
        <f t="shared" si="8"/>
        <v>1.098901098901099E-2</v>
      </c>
      <c r="AE20" s="16">
        <f t="shared" si="9"/>
        <v>0.15833333333333333</v>
      </c>
      <c r="AF20" s="17">
        <f t="shared" si="10"/>
        <v>0.84166666666666667</v>
      </c>
      <c r="AG20" s="18">
        <v>3.75</v>
      </c>
      <c r="AH20" s="19">
        <v>1.18</v>
      </c>
      <c r="AI20" s="20">
        <v>4</v>
      </c>
      <c r="AJ20" s="20">
        <v>4</v>
      </c>
    </row>
    <row r="21" spans="1:38" s="21" customFormat="1" ht="20.100000000000001" customHeight="1" x14ac:dyDescent="0.25">
      <c r="A21" s="11">
        <v>6</v>
      </c>
      <c r="B21" s="57" t="s">
        <v>71</v>
      </c>
      <c r="C21" s="58" t="s">
        <v>71</v>
      </c>
      <c r="D21" s="58" t="s">
        <v>71</v>
      </c>
      <c r="E21" s="58" t="s">
        <v>71</v>
      </c>
      <c r="F21" s="58" t="s">
        <v>71</v>
      </c>
      <c r="G21" s="58" t="s">
        <v>71</v>
      </c>
      <c r="H21" s="58" t="s">
        <v>71</v>
      </c>
      <c r="I21" s="58" t="s">
        <v>71</v>
      </c>
      <c r="J21" s="58" t="s">
        <v>71</v>
      </c>
      <c r="K21" s="58" t="s">
        <v>71</v>
      </c>
      <c r="L21" s="58" t="s">
        <v>71</v>
      </c>
      <c r="M21" s="58" t="s">
        <v>71</v>
      </c>
      <c r="N21" s="58" t="s">
        <v>71</v>
      </c>
      <c r="O21" s="58" t="s">
        <v>71</v>
      </c>
      <c r="P21" s="58" t="s">
        <v>71</v>
      </c>
      <c r="Q21" s="58" t="s">
        <v>71</v>
      </c>
      <c r="R21" s="12">
        <v>14</v>
      </c>
      <c r="S21" s="12">
        <v>37</v>
      </c>
      <c r="T21" s="12">
        <v>67</v>
      </c>
      <c r="U21" s="12">
        <v>117</v>
      </c>
      <c r="V21" s="12">
        <v>116</v>
      </c>
      <c r="W21" s="12">
        <v>13</v>
      </c>
      <c r="X21" s="13">
        <v>364</v>
      </c>
      <c r="Y21" s="14">
        <f t="shared" si="3"/>
        <v>3.8461538461538464E-2</v>
      </c>
      <c r="Z21" s="14">
        <f t="shared" si="4"/>
        <v>0.10164835164835165</v>
      </c>
      <c r="AA21" s="14">
        <f t="shared" si="5"/>
        <v>0.18406593406593408</v>
      </c>
      <c r="AB21" s="14">
        <f t="shared" si="6"/>
        <v>0.32142857142857145</v>
      </c>
      <c r="AC21" s="14">
        <f t="shared" si="7"/>
        <v>0.31868131868131866</v>
      </c>
      <c r="AD21" s="15">
        <f t="shared" si="8"/>
        <v>3.5714285714285712E-2</v>
      </c>
      <c r="AE21" s="16">
        <f t="shared" si="9"/>
        <v>0.14529914529914531</v>
      </c>
      <c r="AF21" s="17">
        <f t="shared" si="10"/>
        <v>0.85470085470085466</v>
      </c>
      <c r="AG21" s="18">
        <v>3.81</v>
      </c>
      <c r="AH21" s="19">
        <v>1.1299999999999999</v>
      </c>
      <c r="AI21" s="20">
        <v>4</v>
      </c>
      <c r="AJ21" s="20">
        <v>4</v>
      </c>
    </row>
    <row r="22" spans="1:38" s="21" customFormat="1" ht="20.100000000000001" customHeight="1" x14ac:dyDescent="0.25">
      <c r="A22" s="11">
        <v>7</v>
      </c>
      <c r="B22" s="57" t="s">
        <v>104</v>
      </c>
      <c r="C22" s="58" t="s">
        <v>104</v>
      </c>
      <c r="D22" s="58" t="s">
        <v>104</v>
      </c>
      <c r="E22" s="58" t="s">
        <v>104</v>
      </c>
      <c r="F22" s="58" t="s">
        <v>104</v>
      </c>
      <c r="G22" s="58" t="s">
        <v>104</v>
      </c>
      <c r="H22" s="58" t="s">
        <v>104</v>
      </c>
      <c r="I22" s="58" t="s">
        <v>104</v>
      </c>
      <c r="J22" s="58" t="s">
        <v>104</v>
      </c>
      <c r="K22" s="58" t="s">
        <v>104</v>
      </c>
      <c r="L22" s="58" t="s">
        <v>104</v>
      </c>
      <c r="M22" s="58" t="s">
        <v>104</v>
      </c>
      <c r="N22" s="58" t="s">
        <v>104</v>
      </c>
      <c r="O22" s="58" t="s">
        <v>104</v>
      </c>
      <c r="P22" s="58" t="s">
        <v>104</v>
      </c>
      <c r="Q22" s="58" t="s">
        <v>104</v>
      </c>
      <c r="R22" s="12">
        <v>14</v>
      </c>
      <c r="S22" s="12">
        <v>30</v>
      </c>
      <c r="T22" s="12">
        <v>47</v>
      </c>
      <c r="U22" s="12">
        <v>56</v>
      </c>
      <c r="V22" s="12">
        <v>90</v>
      </c>
      <c r="W22" s="12">
        <v>127</v>
      </c>
      <c r="X22" s="13">
        <v>364</v>
      </c>
      <c r="Y22" s="14">
        <f t="shared" si="3"/>
        <v>3.8461538461538464E-2</v>
      </c>
      <c r="Z22" s="14">
        <f t="shared" si="4"/>
        <v>8.2417582417582416E-2</v>
      </c>
      <c r="AA22" s="14">
        <f t="shared" si="5"/>
        <v>0.12912087912087913</v>
      </c>
      <c r="AB22" s="14">
        <f t="shared" si="6"/>
        <v>0.15384615384615385</v>
      </c>
      <c r="AC22" s="14">
        <f t="shared" si="7"/>
        <v>0.24725274725274726</v>
      </c>
      <c r="AD22" s="15">
        <f t="shared" si="8"/>
        <v>0.34890109890109888</v>
      </c>
      <c r="AE22" s="16">
        <f t="shared" si="9"/>
        <v>0.18565400843881857</v>
      </c>
      <c r="AF22" s="17">
        <f t="shared" si="10"/>
        <v>0.81434599156118148</v>
      </c>
      <c r="AG22" s="18">
        <v>3.75</v>
      </c>
      <c r="AH22" s="19">
        <v>1.25</v>
      </c>
      <c r="AI22" s="20">
        <v>4</v>
      </c>
      <c r="AJ22" s="20">
        <v>5</v>
      </c>
    </row>
    <row r="23" spans="1:38" s="21" customFormat="1" ht="20.100000000000001" customHeight="1" x14ac:dyDescent="0.25">
      <c r="A23" s="11">
        <v>8</v>
      </c>
      <c r="B23" s="57" t="s">
        <v>105</v>
      </c>
      <c r="C23" s="58" t="s">
        <v>105</v>
      </c>
      <c r="D23" s="58" t="s">
        <v>105</v>
      </c>
      <c r="E23" s="58" t="s">
        <v>105</v>
      </c>
      <c r="F23" s="58" t="s">
        <v>105</v>
      </c>
      <c r="G23" s="58" t="s">
        <v>105</v>
      </c>
      <c r="H23" s="58" t="s">
        <v>105</v>
      </c>
      <c r="I23" s="58" t="s">
        <v>105</v>
      </c>
      <c r="J23" s="58" t="s">
        <v>105</v>
      </c>
      <c r="K23" s="58" t="s">
        <v>105</v>
      </c>
      <c r="L23" s="58" t="s">
        <v>105</v>
      </c>
      <c r="M23" s="58" t="s">
        <v>105</v>
      </c>
      <c r="N23" s="58" t="s">
        <v>105</v>
      </c>
      <c r="O23" s="58" t="s">
        <v>105</v>
      </c>
      <c r="P23" s="58" t="s">
        <v>105</v>
      </c>
      <c r="Q23" s="58" t="s">
        <v>105</v>
      </c>
      <c r="R23" s="12">
        <v>7</v>
      </c>
      <c r="S23" s="12">
        <v>26</v>
      </c>
      <c r="T23" s="12">
        <v>51</v>
      </c>
      <c r="U23" s="12">
        <v>131</v>
      </c>
      <c r="V23" s="12">
        <v>119</v>
      </c>
      <c r="W23" s="12">
        <v>28</v>
      </c>
      <c r="X23" s="13">
        <v>362</v>
      </c>
      <c r="Y23" s="14">
        <f t="shared" si="3"/>
        <v>1.9337016574585635E-2</v>
      </c>
      <c r="Z23" s="14">
        <f t="shared" si="4"/>
        <v>7.18232044198895E-2</v>
      </c>
      <c r="AA23" s="14">
        <f t="shared" si="5"/>
        <v>0.14088397790055249</v>
      </c>
      <c r="AB23" s="14">
        <f t="shared" si="6"/>
        <v>0.36187845303867405</v>
      </c>
      <c r="AC23" s="14">
        <f t="shared" si="7"/>
        <v>0.32872928176795579</v>
      </c>
      <c r="AD23" s="15">
        <f t="shared" si="8"/>
        <v>7.7348066298342538E-2</v>
      </c>
      <c r="AE23" s="16">
        <f t="shared" si="9"/>
        <v>9.880239520958084E-2</v>
      </c>
      <c r="AF23" s="17">
        <f t="shared" si="10"/>
        <v>0.90119760479041922</v>
      </c>
      <c r="AG23" s="18">
        <v>3.99</v>
      </c>
      <c r="AH23" s="19">
        <v>1.01</v>
      </c>
      <c r="AI23" s="20">
        <v>4</v>
      </c>
      <c r="AJ23" s="20">
        <v>4</v>
      </c>
    </row>
    <row r="24" spans="1:38" s="21" customFormat="1" ht="20.100000000000001" customHeight="1" x14ac:dyDescent="0.25">
      <c r="A24" s="11">
        <v>9</v>
      </c>
      <c r="B24" s="57" t="s">
        <v>106</v>
      </c>
      <c r="C24" s="58" t="s">
        <v>106</v>
      </c>
      <c r="D24" s="58" t="s">
        <v>106</v>
      </c>
      <c r="E24" s="58" t="s">
        <v>106</v>
      </c>
      <c r="F24" s="58" t="s">
        <v>106</v>
      </c>
      <c r="G24" s="58" t="s">
        <v>106</v>
      </c>
      <c r="H24" s="58" t="s">
        <v>106</v>
      </c>
      <c r="I24" s="58" t="s">
        <v>106</v>
      </c>
      <c r="J24" s="58" t="s">
        <v>106</v>
      </c>
      <c r="K24" s="58" t="s">
        <v>106</v>
      </c>
      <c r="L24" s="58" t="s">
        <v>106</v>
      </c>
      <c r="M24" s="58" t="s">
        <v>106</v>
      </c>
      <c r="N24" s="58" t="s">
        <v>106</v>
      </c>
      <c r="O24" s="58" t="s">
        <v>106</v>
      </c>
      <c r="P24" s="58" t="s">
        <v>106</v>
      </c>
      <c r="Q24" s="58" t="s">
        <v>106</v>
      </c>
      <c r="R24" s="12">
        <v>24</v>
      </c>
      <c r="S24" s="12">
        <v>41</v>
      </c>
      <c r="T24" s="12">
        <v>66</v>
      </c>
      <c r="U24" s="12">
        <v>110</v>
      </c>
      <c r="V24" s="12">
        <v>110</v>
      </c>
      <c r="W24" s="12">
        <v>12</v>
      </c>
      <c r="X24" s="13">
        <v>363</v>
      </c>
      <c r="Y24" s="14">
        <f t="shared" si="3"/>
        <v>6.6115702479338845E-2</v>
      </c>
      <c r="Z24" s="14">
        <f t="shared" si="4"/>
        <v>0.11294765840220386</v>
      </c>
      <c r="AA24" s="14">
        <f t="shared" si="5"/>
        <v>0.18181818181818182</v>
      </c>
      <c r="AB24" s="14">
        <f t="shared" si="6"/>
        <v>0.30303030303030304</v>
      </c>
      <c r="AC24" s="14">
        <f t="shared" si="7"/>
        <v>0.30303030303030304</v>
      </c>
      <c r="AD24" s="15">
        <f t="shared" si="8"/>
        <v>3.3057851239669422E-2</v>
      </c>
      <c r="AE24" s="16">
        <f t="shared" si="9"/>
        <v>0.18518518518518517</v>
      </c>
      <c r="AF24" s="17">
        <f t="shared" si="10"/>
        <v>0.81481481481481477</v>
      </c>
      <c r="AG24" s="18">
        <v>3.69</v>
      </c>
      <c r="AH24" s="19">
        <v>1.22</v>
      </c>
      <c r="AI24" s="20">
        <v>4</v>
      </c>
      <c r="AJ24" s="20">
        <v>4</v>
      </c>
    </row>
    <row r="25" spans="1:38" s="21" customFormat="1" ht="20.100000000000001" customHeight="1" x14ac:dyDescent="0.25">
      <c r="A25" s="11">
        <v>10</v>
      </c>
      <c r="B25" s="57" t="s">
        <v>107</v>
      </c>
      <c r="C25" s="58" t="s">
        <v>107</v>
      </c>
      <c r="D25" s="58" t="s">
        <v>107</v>
      </c>
      <c r="E25" s="58" t="s">
        <v>107</v>
      </c>
      <c r="F25" s="58" t="s">
        <v>107</v>
      </c>
      <c r="G25" s="58" t="s">
        <v>107</v>
      </c>
      <c r="H25" s="58" t="s">
        <v>107</v>
      </c>
      <c r="I25" s="58" t="s">
        <v>107</v>
      </c>
      <c r="J25" s="58" t="s">
        <v>107</v>
      </c>
      <c r="K25" s="58" t="s">
        <v>107</v>
      </c>
      <c r="L25" s="58" t="s">
        <v>107</v>
      </c>
      <c r="M25" s="58" t="s">
        <v>107</v>
      </c>
      <c r="N25" s="58" t="s">
        <v>107</v>
      </c>
      <c r="O25" s="58" t="s">
        <v>107</v>
      </c>
      <c r="P25" s="58" t="s">
        <v>107</v>
      </c>
      <c r="Q25" s="58" t="s">
        <v>107</v>
      </c>
      <c r="R25" s="12">
        <v>33</v>
      </c>
      <c r="S25" s="12">
        <v>49</v>
      </c>
      <c r="T25" s="12">
        <v>77</v>
      </c>
      <c r="U25" s="12">
        <v>105</v>
      </c>
      <c r="V25" s="12">
        <v>90</v>
      </c>
      <c r="W25" s="12">
        <v>9</v>
      </c>
      <c r="X25" s="13">
        <v>363</v>
      </c>
      <c r="Y25" s="14">
        <f t="shared" si="3"/>
        <v>9.0909090909090912E-2</v>
      </c>
      <c r="Z25" s="14">
        <f t="shared" si="4"/>
        <v>0.13498622589531681</v>
      </c>
      <c r="AA25" s="14">
        <f t="shared" si="5"/>
        <v>0.21212121212121213</v>
      </c>
      <c r="AB25" s="14">
        <f t="shared" si="6"/>
        <v>0.28925619834710742</v>
      </c>
      <c r="AC25" s="14">
        <f t="shared" si="7"/>
        <v>0.24793388429752067</v>
      </c>
      <c r="AD25" s="15">
        <f t="shared" si="8"/>
        <v>2.4793388429752067E-2</v>
      </c>
      <c r="AE25" s="16">
        <f t="shared" si="9"/>
        <v>0.23163841807909605</v>
      </c>
      <c r="AF25" s="17">
        <f t="shared" si="10"/>
        <v>0.76836158192090398</v>
      </c>
      <c r="AG25" s="18">
        <v>3.48</v>
      </c>
      <c r="AH25" s="19">
        <v>1.26</v>
      </c>
      <c r="AI25" s="20">
        <v>4</v>
      </c>
      <c r="AJ25" s="20">
        <v>4</v>
      </c>
    </row>
    <row r="26" spans="1:38" s="21" customFormat="1" ht="20.100000000000001" customHeight="1" x14ac:dyDescent="0.25">
      <c r="A26" s="11">
        <v>11</v>
      </c>
      <c r="B26" s="57" t="s">
        <v>108</v>
      </c>
      <c r="C26" s="58" t="s">
        <v>108</v>
      </c>
      <c r="D26" s="58" t="s">
        <v>108</v>
      </c>
      <c r="E26" s="58" t="s">
        <v>108</v>
      </c>
      <c r="F26" s="58" t="s">
        <v>108</v>
      </c>
      <c r="G26" s="58" t="s">
        <v>108</v>
      </c>
      <c r="H26" s="58" t="s">
        <v>108</v>
      </c>
      <c r="I26" s="58" t="s">
        <v>108</v>
      </c>
      <c r="J26" s="58" t="s">
        <v>108</v>
      </c>
      <c r="K26" s="58" t="s">
        <v>108</v>
      </c>
      <c r="L26" s="58" t="s">
        <v>108</v>
      </c>
      <c r="M26" s="58" t="s">
        <v>108</v>
      </c>
      <c r="N26" s="58" t="s">
        <v>108</v>
      </c>
      <c r="O26" s="58" t="s">
        <v>108</v>
      </c>
      <c r="P26" s="58" t="s">
        <v>108</v>
      </c>
      <c r="Q26" s="58" t="s">
        <v>108</v>
      </c>
      <c r="R26" s="12">
        <v>24</v>
      </c>
      <c r="S26" s="12">
        <v>54</v>
      </c>
      <c r="T26" s="12">
        <v>66</v>
      </c>
      <c r="U26" s="12">
        <v>97</v>
      </c>
      <c r="V26" s="12">
        <v>94</v>
      </c>
      <c r="W26" s="12">
        <v>28</v>
      </c>
      <c r="X26" s="13">
        <v>363</v>
      </c>
      <c r="Y26" s="14">
        <f t="shared" si="3"/>
        <v>6.6115702479338845E-2</v>
      </c>
      <c r="Z26" s="14">
        <f t="shared" si="4"/>
        <v>0.1487603305785124</v>
      </c>
      <c r="AA26" s="14">
        <f t="shared" si="5"/>
        <v>0.18181818181818182</v>
      </c>
      <c r="AB26" s="14">
        <f t="shared" si="6"/>
        <v>0.26721763085399447</v>
      </c>
      <c r="AC26" s="14">
        <f t="shared" si="7"/>
        <v>0.25895316804407714</v>
      </c>
      <c r="AD26" s="15">
        <f t="shared" si="8"/>
        <v>7.7134986225895319E-2</v>
      </c>
      <c r="AE26" s="16">
        <f t="shared" si="9"/>
        <v>0.23283582089552238</v>
      </c>
      <c r="AF26" s="17">
        <f t="shared" si="10"/>
        <v>0.76716417910447765</v>
      </c>
      <c r="AG26" s="18">
        <v>3.55</v>
      </c>
      <c r="AH26" s="19">
        <v>1.25</v>
      </c>
      <c r="AI26" s="20">
        <v>4</v>
      </c>
      <c r="AJ26" s="20">
        <v>4</v>
      </c>
    </row>
    <row r="27" spans="1:38" s="21" customFormat="1" ht="20.100000000000001" customHeight="1" x14ac:dyDescent="0.25">
      <c r="A27" s="11">
        <v>12</v>
      </c>
      <c r="B27" s="57" t="s">
        <v>109</v>
      </c>
      <c r="C27" s="58" t="s">
        <v>109</v>
      </c>
      <c r="D27" s="58" t="s">
        <v>109</v>
      </c>
      <c r="E27" s="58" t="s">
        <v>109</v>
      </c>
      <c r="F27" s="58" t="s">
        <v>109</v>
      </c>
      <c r="G27" s="58" t="s">
        <v>109</v>
      </c>
      <c r="H27" s="58" t="s">
        <v>109</v>
      </c>
      <c r="I27" s="58" t="s">
        <v>109</v>
      </c>
      <c r="J27" s="58" t="s">
        <v>109</v>
      </c>
      <c r="K27" s="58" t="s">
        <v>109</v>
      </c>
      <c r="L27" s="58" t="s">
        <v>109</v>
      </c>
      <c r="M27" s="58" t="s">
        <v>109</v>
      </c>
      <c r="N27" s="58" t="s">
        <v>109</v>
      </c>
      <c r="O27" s="58" t="s">
        <v>109</v>
      </c>
      <c r="P27" s="58" t="s">
        <v>109</v>
      </c>
      <c r="Q27" s="58" t="s">
        <v>109</v>
      </c>
      <c r="R27" s="12">
        <v>59</v>
      </c>
      <c r="S27" s="12">
        <v>60</v>
      </c>
      <c r="T27" s="12">
        <v>63</v>
      </c>
      <c r="U27" s="12">
        <v>58</v>
      </c>
      <c r="V27" s="12">
        <v>53</v>
      </c>
      <c r="W27" s="12">
        <v>70</v>
      </c>
      <c r="X27" s="13">
        <v>363</v>
      </c>
      <c r="Y27" s="14">
        <f t="shared" si="3"/>
        <v>0.16253443526170799</v>
      </c>
      <c r="Z27" s="14">
        <f t="shared" si="4"/>
        <v>0.16528925619834711</v>
      </c>
      <c r="AA27" s="14">
        <f t="shared" si="5"/>
        <v>0.17355371900826447</v>
      </c>
      <c r="AB27" s="14">
        <f t="shared" si="6"/>
        <v>0.15977961432506887</v>
      </c>
      <c r="AC27" s="14">
        <f t="shared" si="7"/>
        <v>0.14600550964187328</v>
      </c>
      <c r="AD27" s="15">
        <f t="shared" si="8"/>
        <v>0.1928374655647383</v>
      </c>
      <c r="AE27" s="16">
        <f t="shared" si="9"/>
        <v>0.4061433447098976</v>
      </c>
      <c r="AF27" s="17">
        <f t="shared" si="10"/>
        <v>0.59385665529010234</v>
      </c>
      <c r="AG27" s="18">
        <v>2.95</v>
      </c>
      <c r="AH27" s="19">
        <v>1.39</v>
      </c>
      <c r="AI27" s="20">
        <v>3</v>
      </c>
      <c r="AJ27" s="20">
        <v>3</v>
      </c>
    </row>
    <row r="28" spans="1:38" s="21" customFormat="1" ht="20.100000000000001" customHeight="1" x14ac:dyDescent="0.25">
      <c r="A28" s="11">
        <v>13</v>
      </c>
      <c r="B28" s="57" t="s">
        <v>110</v>
      </c>
      <c r="C28" s="58" t="s">
        <v>110</v>
      </c>
      <c r="D28" s="58" t="s">
        <v>110</v>
      </c>
      <c r="E28" s="58" t="s">
        <v>110</v>
      </c>
      <c r="F28" s="58" t="s">
        <v>110</v>
      </c>
      <c r="G28" s="58" t="s">
        <v>110</v>
      </c>
      <c r="H28" s="58" t="s">
        <v>110</v>
      </c>
      <c r="I28" s="58" t="s">
        <v>110</v>
      </c>
      <c r="J28" s="58" t="s">
        <v>110</v>
      </c>
      <c r="K28" s="58" t="s">
        <v>110</v>
      </c>
      <c r="L28" s="58" t="s">
        <v>110</v>
      </c>
      <c r="M28" s="58" t="s">
        <v>110</v>
      </c>
      <c r="N28" s="58" t="s">
        <v>110</v>
      </c>
      <c r="O28" s="58" t="s">
        <v>110</v>
      </c>
      <c r="P28" s="58" t="s">
        <v>110</v>
      </c>
      <c r="Q28" s="58" t="s">
        <v>110</v>
      </c>
      <c r="R28" s="12">
        <v>12</v>
      </c>
      <c r="S28" s="12">
        <v>20</v>
      </c>
      <c r="T28" s="12">
        <v>40</v>
      </c>
      <c r="U28" s="12">
        <v>44</v>
      </c>
      <c r="V28" s="12">
        <v>51</v>
      </c>
      <c r="W28" s="12">
        <v>196</v>
      </c>
      <c r="X28" s="13">
        <v>363</v>
      </c>
      <c r="Y28" s="14">
        <f t="shared" si="3"/>
        <v>3.3057851239669422E-2</v>
      </c>
      <c r="Z28" s="14">
        <f t="shared" si="4"/>
        <v>5.5096418732782371E-2</v>
      </c>
      <c r="AA28" s="14">
        <f t="shared" si="5"/>
        <v>0.11019283746556474</v>
      </c>
      <c r="AB28" s="14">
        <f t="shared" si="6"/>
        <v>0.12121212121212122</v>
      </c>
      <c r="AC28" s="14">
        <f t="shared" si="7"/>
        <v>0.14049586776859505</v>
      </c>
      <c r="AD28" s="15">
        <f t="shared" si="8"/>
        <v>0.53994490358126723</v>
      </c>
      <c r="AE28" s="16">
        <f t="shared" si="9"/>
        <v>0.19161676646706588</v>
      </c>
      <c r="AF28" s="17">
        <f t="shared" si="10"/>
        <v>0.80838323353293418</v>
      </c>
      <c r="AG28" s="18">
        <v>3.61</v>
      </c>
      <c r="AH28" s="19">
        <v>1.24</v>
      </c>
      <c r="AI28" s="20">
        <v>4</v>
      </c>
      <c r="AJ28" s="20">
        <v>5</v>
      </c>
    </row>
    <row r="29" spans="1:38" s="21" customFormat="1" ht="20.100000000000001" customHeight="1" x14ac:dyDescent="0.25">
      <c r="A29" s="11">
        <v>14</v>
      </c>
      <c r="B29" s="57" t="s">
        <v>111</v>
      </c>
      <c r="C29" s="58" t="s">
        <v>111</v>
      </c>
      <c r="D29" s="58" t="s">
        <v>111</v>
      </c>
      <c r="E29" s="58" t="s">
        <v>111</v>
      </c>
      <c r="F29" s="58" t="s">
        <v>111</v>
      </c>
      <c r="G29" s="58" t="s">
        <v>111</v>
      </c>
      <c r="H29" s="58" t="s">
        <v>111</v>
      </c>
      <c r="I29" s="58" t="s">
        <v>111</v>
      </c>
      <c r="J29" s="58" t="s">
        <v>111</v>
      </c>
      <c r="K29" s="58" t="s">
        <v>111</v>
      </c>
      <c r="L29" s="58" t="s">
        <v>111</v>
      </c>
      <c r="M29" s="58" t="s">
        <v>111</v>
      </c>
      <c r="N29" s="58" t="s">
        <v>111</v>
      </c>
      <c r="O29" s="58" t="s">
        <v>111</v>
      </c>
      <c r="P29" s="58" t="s">
        <v>111</v>
      </c>
      <c r="Q29" s="58" t="s">
        <v>111</v>
      </c>
      <c r="R29" s="12">
        <v>16</v>
      </c>
      <c r="S29" s="12">
        <v>20</v>
      </c>
      <c r="T29" s="12">
        <v>47</v>
      </c>
      <c r="U29" s="12">
        <v>65</v>
      </c>
      <c r="V29" s="12">
        <v>45</v>
      </c>
      <c r="W29" s="12">
        <v>170</v>
      </c>
      <c r="X29" s="13">
        <v>363</v>
      </c>
      <c r="Y29" s="14">
        <f t="shared" si="3"/>
        <v>4.4077134986225897E-2</v>
      </c>
      <c r="Z29" s="14">
        <f t="shared" si="4"/>
        <v>5.5096418732782371E-2</v>
      </c>
      <c r="AA29" s="14">
        <f t="shared" si="5"/>
        <v>0.12947658402203857</v>
      </c>
      <c r="AB29" s="14">
        <f t="shared" si="6"/>
        <v>0.1790633608815427</v>
      </c>
      <c r="AC29" s="14">
        <f t="shared" si="7"/>
        <v>0.12396694214876033</v>
      </c>
      <c r="AD29" s="15">
        <f t="shared" si="8"/>
        <v>0.46831955922865015</v>
      </c>
      <c r="AE29" s="16">
        <f t="shared" si="9"/>
        <v>0.18652849740932642</v>
      </c>
      <c r="AF29" s="17">
        <f t="shared" si="10"/>
        <v>0.81347150259067358</v>
      </c>
      <c r="AG29" s="18">
        <v>3.53</v>
      </c>
      <c r="AH29" s="19">
        <v>1.19</v>
      </c>
      <c r="AI29" s="20">
        <v>4</v>
      </c>
      <c r="AJ29" s="20">
        <v>4</v>
      </c>
    </row>
    <row r="30" spans="1:38" ht="18.75" x14ac:dyDescent="0.25">
      <c r="A30" s="65" t="s">
        <v>194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7"/>
      <c r="R30" s="28">
        <f>+SUM(R16:R29)</f>
        <v>300</v>
      </c>
      <c r="S30" s="28">
        <f t="shared" ref="S30:X30" si="11">+SUM(S16:S29)</f>
        <v>521</v>
      </c>
      <c r="T30" s="28">
        <f t="shared" si="11"/>
        <v>846</v>
      </c>
      <c r="U30" s="28">
        <f t="shared" si="11"/>
        <v>1334</v>
      </c>
      <c r="V30" s="28">
        <f t="shared" si="11"/>
        <v>1403</v>
      </c>
      <c r="W30" s="28">
        <f t="shared" si="11"/>
        <v>683</v>
      </c>
      <c r="X30" s="28">
        <f t="shared" si="11"/>
        <v>5087</v>
      </c>
      <c r="Y30" s="29">
        <f t="shared" ref="Y30" si="12">R30/$X30</f>
        <v>5.8973854924316886E-2</v>
      </c>
      <c r="Z30" s="29">
        <f t="shared" ref="Z30" si="13">S30/$X30</f>
        <v>0.10241792805189699</v>
      </c>
      <c r="AA30" s="29">
        <f t="shared" ref="AA30" si="14">T30/$X30</f>
        <v>0.16630627088657363</v>
      </c>
      <c r="AB30" s="29">
        <f t="shared" ref="AB30" si="15">U30/$X30</f>
        <v>0.26223707489679576</v>
      </c>
      <c r="AC30" s="29">
        <f t="shared" ref="AC30" si="16">V30/$X30</f>
        <v>0.27580106152938866</v>
      </c>
      <c r="AD30" s="30">
        <f t="shared" ref="AD30" si="17">W30/$X30</f>
        <v>0.13426380971102811</v>
      </c>
      <c r="AE30" s="31">
        <f t="shared" ref="AE30" si="18">(R30+S30)/(R30+S30+T30+U30+V30)</f>
        <v>0.18642143505903724</v>
      </c>
      <c r="AF30" s="32">
        <f t="shared" ref="AF30" si="19">(T30+U30+V30)/(R30+S30+T30+U30+V30)</f>
        <v>0.81357856494096281</v>
      </c>
      <c r="AG30" s="33">
        <f>+SUMPRODUCT(R30:V30,R15:V15)/SUM(R30:V30)</f>
        <v>3.6855131698455947</v>
      </c>
      <c r="AH30" s="25"/>
      <c r="AI30" s="34">
        <f>+MEDIAN(AI16:AI29)</f>
        <v>4</v>
      </c>
      <c r="AJ30" s="27"/>
      <c r="AL30" s="26"/>
    </row>
    <row r="31" spans="1:38" ht="15.75" thickBot="1" x14ac:dyDescent="0.3"/>
    <row r="32" spans="1:38" s="10" customFormat="1" ht="33.75" customHeight="1" x14ac:dyDescent="0.25">
      <c r="A32" s="8"/>
      <c r="B32" s="63" t="s">
        <v>72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22">
        <v>1</v>
      </c>
      <c r="S32" s="22">
        <v>2</v>
      </c>
      <c r="T32" s="22">
        <v>3</v>
      </c>
      <c r="U32" s="22">
        <v>4</v>
      </c>
      <c r="V32" s="22">
        <v>5</v>
      </c>
      <c r="W32" s="22" t="s">
        <v>92</v>
      </c>
      <c r="X32" s="9" t="s">
        <v>93</v>
      </c>
      <c r="Y32" s="22">
        <v>1</v>
      </c>
      <c r="Z32" s="22">
        <v>2</v>
      </c>
      <c r="AA32" s="22">
        <v>3</v>
      </c>
      <c r="AB32" s="22">
        <v>4</v>
      </c>
      <c r="AC32" s="22">
        <v>5</v>
      </c>
      <c r="AD32" s="22" t="s">
        <v>92</v>
      </c>
      <c r="AE32" s="23" t="s">
        <v>94</v>
      </c>
      <c r="AF32" s="24" t="s">
        <v>95</v>
      </c>
      <c r="AG32" s="22" t="s">
        <v>96</v>
      </c>
      <c r="AH32" s="22" t="s">
        <v>97</v>
      </c>
      <c r="AI32" s="22" t="s">
        <v>98</v>
      </c>
      <c r="AJ32" s="22" t="s">
        <v>99</v>
      </c>
    </row>
    <row r="33" spans="1:36" ht="18.75" x14ac:dyDescent="0.25">
      <c r="A33" s="11">
        <v>15</v>
      </c>
      <c r="B33" s="57" t="s">
        <v>112</v>
      </c>
      <c r="C33" s="58" t="s">
        <v>112</v>
      </c>
      <c r="D33" s="58" t="s">
        <v>112</v>
      </c>
      <c r="E33" s="58" t="s">
        <v>112</v>
      </c>
      <c r="F33" s="58" t="s">
        <v>112</v>
      </c>
      <c r="G33" s="58" t="s">
        <v>112</v>
      </c>
      <c r="H33" s="58" t="s">
        <v>112</v>
      </c>
      <c r="I33" s="58" t="s">
        <v>112</v>
      </c>
      <c r="J33" s="58" t="s">
        <v>112</v>
      </c>
      <c r="K33" s="58" t="s">
        <v>112</v>
      </c>
      <c r="L33" s="58" t="s">
        <v>112</v>
      </c>
      <c r="M33" s="58" t="s">
        <v>112</v>
      </c>
      <c r="N33" s="58" t="s">
        <v>112</v>
      </c>
      <c r="O33" s="58" t="s">
        <v>112</v>
      </c>
      <c r="P33" s="58" t="s">
        <v>112</v>
      </c>
      <c r="Q33" s="58" t="s">
        <v>112</v>
      </c>
      <c r="R33" s="12">
        <v>8</v>
      </c>
      <c r="S33" s="12">
        <v>19</v>
      </c>
      <c r="T33" s="12">
        <v>34</v>
      </c>
      <c r="U33" s="12">
        <v>99</v>
      </c>
      <c r="V33" s="12">
        <v>194</v>
      </c>
      <c r="W33" s="12">
        <v>5</v>
      </c>
      <c r="X33" s="13">
        <v>359</v>
      </c>
      <c r="Y33" s="14">
        <f t="shared" ref="Y33:Y42" si="20">R33/$X33</f>
        <v>2.2284122562674095E-2</v>
      </c>
      <c r="Z33" s="14">
        <f t="shared" ref="Z33:Z42" si="21">S33/$X33</f>
        <v>5.2924791086350974E-2</v>
      </c>
      <c r="AA33" s="14">
        <f t="shared" ref="AA33:AA42" si="22">T33/$X33</f>
        <v>9.4707520891364902E-2</v>
      </c>
      <c r="AB33" s="14">
        <f t="shared" ref="AB33:AB42" si="23">U33/$X33</f>
        <v>0.27576601671309192</v>
      </c>
      <c r="AC33" s="14">
        <f t="shared" ref="AC33:AC42" si="24">V33/$X33</f>
        <v>0.54038997214484674</v>
      </c>
      <c r="AD33" s="15">
        <f t="shared" ref="AD33:AD42" si="25">W33/$X33</f>
        <v>1.3927576601671309E-2</v>
      </c>
      <c r="AE33" s="16">
        <f t="shared" ref="AE33:AE42" si="26">(R33+S33)/(R33+S33+T33+U33+V33)</f>
        <v>7.6271186440677971E-2</v>
      </c>
      <c r="AF33" s="17">
        <f t="shared" ref="AF33:AF42" si="27">(T33+U33+V33)/(R33+S33+T33+U33+V33)</f>
        <v>0.92372881355932202</v>
      </c>
      <c r="AG33" s="18">
        <v>4.28</v>
      </c>
      <c r="AH33" s="19">
        <v>0.99</v>
      </c>
      <c r="AI33" s="20">
        <v>5</v>
      </c>
      <c r="AJ33" s="20">
        <v>5</v>
      </c>
    </row>
    <row r="34" spans="1:36" s="2" customFormat="1" ht="18.75" x14ac:dyDescent="0.25">
      <c r="A34" s="11">
        <v>16</v>
      </c>
      <c r="B34" s="57" t="s">
        <v>113</v>
      </c>
      <c r="C34" s="58" t="s">
        <v>113</v>
      </c>
      <c r="D34" s="58" t="s">
        <v>113</v>
      </c>
      <c r="E34" s="58" t="s">
        <v>113</v>
      </c>
      <c r="F34" s="58" t="s">
        <v>113</v>
      </c>
      <c r="G34" s="58" t="s">
        <v>113</v>
      </c>
      <c r="H34" s="58" t="s">
        <v>113</v>
      </c>
      <c r="I34" s="58" t="s">
        <v>113</v>
      </c>
      <c r="J34" s="58" t="s">
        <v>113</v>
      </c>
      <c r="K34" s="58" t="s">
        <v>113</v>
      </c>
      <c r="L34" s="58" t="s">
        <v>113</v>
      </c>
      <c r="M34" s="58" t="s">
        <v>113</v>
      </c>
      <c r="N34" s="58" t="s">
        <v>113</v>
      </c>
      <c r="O34" s="58" t="s">
        <v>113</v>
      </c>
      <c r="P34" s="58" t="s">
        <v>113</v>
      </c>
      <c r="Q34" s="58" t="s">
        <v>113</v>
      </c>
      <c r="R34" s="12">
        <v>74</v>
      </c>
      <c r="S34" s="12">
        <v>100</v>
      </c>
      <c r="T34" s="12">
        <v>98</v>
      </c>
      <c r="U34" s="12">
        <v>57</v>
      </c>
      <c r="V34" s="12">
        <v>29</v>
      </c>
      <c r="W34" s="12">
        <v>1</v>
      </c>
      <c r="X34" s="13">
        <v>359</v>
      </c>
      <c r="Y34" s="14">
        <f t="shared" ref="Y34:Y38" si="28">R34/$X34</f>
        <v>0.20612813370473537</v>
      </c>
      <c r="Z34" s="14">
        <f t="shared" ref="Z34:Z38" si="29">S34/$X34</f>
        <v>0.2785515320334262</v>
      </c>
      <c r="AA34" s="14">
        <f t="shared" ref="AA34:AA38" si="30">T34/$X34</f>
        <v>0.27298050139275765</v>
      </c>
      <c r="AB34" s="14">
        <f t="shared" ref="AB34:AB38" si="31">U34/$X34</f>
        <v>0.15877437325905291</v>
      </c>
      <c r="AC34" s="14">
        <f t="shared" ref="AC34:AC38" si="32">V34/$X34</f>
        <v>8.0779944289693595E-2</v>
      </c>
      <c r="AD34" s="15">
        <f t="shared" ref="AD34:AD38" si="33">W34/$X34</f>
        <v>2.7855153203342618E-3</v>
      </c>
      <c r="AE34" s="16">
        <f t="shared" ref="AE34:AE38" si="34">(R34+S34)/(R34+S34+T34+U34+V34)</f>
        <v>0.48603351955307261</v>
      </c>
      <c r="AF34" s="17">
        <f t="shared" ref="AF34:AF38" si="35">(T34+U34+V34)/(R34+S34+T34+U34+V34)</f>
        <v>0.51396648044692739</v>
      </c>
      <c r="AG34" s="18">
        <v>2.63</v>
      </c>
      <c r="AH34" s="19">
        <v>1.21</v>
      </c>
      <c r="AI34" s="20">
        <v>3</v>
      </c>
      <c r="AJ34" s="20">
        <v>2</v>
      </c>
    </row>
    <row r="35" spans="1:36" s="2" customFormat="1" ht="18.75" x14ac:dyDescent="0.25">
      <c r="A35" s="11">
        <v>17</v>
      </c>
      <c r="B35" s="57" t="s">
        <v>114</v>
      </c>
      <c r="C35" s="58" t="s">
        <v>114</v>
      </c>
      <c r="D35" s="58" t="s">
        <v>114</v>
      </c>
      <c r="E35" s="58" t="s">
        <v>114</v>
      </c>
      <c r="F35" s="58" t="s">
        <v>114</v>
      </c>
      <c r="G35" s="58" t="s">
        <v>114</v>
      </c>
      <c r="H35" s="58" t="s">
        <v>114</v>
      </c>
      <c r="I35" s="58" t="s">
        <v>114</v>
      </c>
      <c r="J35" s="58" t="s">
        <v>114</v>
      </c>
      <c r="K35" s="58" t="s">
        <v>114</v>
      </c>
      <c r="L35" s="58" t="s">
        <v>114</v>
      </c>
      <c r="M35" s="58" t="s">
        <v>114</v>
      </c>
      <c r="N35" s="58" t="s">
        <v>114</v>
      </c>
      <c r="O35" s="58" t="s">
        <v>114</v>
      </c>
      <c r="P35" s="58" t="s">
        <v>114</v>
      </c>
      <c r="Q35" s="58" t="s">
        <v>114</v>
      </c>
      <c r="R35" s="12">
        <v>73</v>
      </c>
      <c r="S35" s="12">
        <v>83</v>
      </c>
      <c r="T35" s="12">
        <v>96</v>
      </c>
      <c r="U35" s="12">
        <v>63</v>
      </c>
      <c r="V35" s="12">
        <v>27</v>
      </c>
      <c r="W35" s="12">
        <v>17</v>
      </c>
      <c r="X35" s="13">
        <v>359</v>
      </c>
      <c r="Y35" s="14">
        <f t="shared" si="28"/>
        <v>0.20334261838440112</v>
      </c>
      <c r="Z35" s="14">
        <f t="shared" si="29"/>
        <v>0.23119777158774374</v>
      </c>
      <c r="AA35" s="14">
        <f t="shared" si="30"/>
        <v>0.26740947075208915</v>
      </c>
      <c r="AB35" s="14">
        <f t="shared" si="31"/>
        <v>0.17548746518105848</v>
      </c>
      <c r="AC35" s="14">
        <f t="shared" si="32"/>
        <v>7.5208913649025072E-2</v>
      </c>
      <c r="AD35" s="15">
        <f t="shared" si="33"/>
        <v>4.7353760445682451E-2</v>
      </c>
      <c r="AE35" s="16">
        <f t="shared" si="34"/>
        <v>0.45614035087719296</v>
      </c>
      <c r="AF35" s="17">
        <f t="shared" si="35"/>
        <v>0.54385964912280704</v>
      </c>
      <c r="AG35" s="18">
        <v>2.67</v>
      </c>
      <c r="AH35" s="19">
        <v>1.22</v>
      </c>
      <c r="AI35" s="20">
        <v>3</v>
      </c>
      <c r="AJ35" s="20">
        <v>3</v>
      </c>
    </row>
    <row r="36" spans="1:36" s="2" customFormat="1" ht="18.75" x14ac:dyDescent="0.25">
      <c r="A36" s="11">
        <v>18</v>
      </c>
      <c r="B36" s="57" t="s">
        <v>115</v>
      </c>
      <c r="C36" s="58" t="s">
        <v>115</v>
      </c>
      <c r="D36" s="58" t="s">
        <v>115</v>
      </c>
      <c r="E36" s="58" t="s">
        <v>115</v>
      </c>
      <c r="F36" s="58" t="s">
        <v>115</v>
      </c>
      <c r="G36" s="58" t="s">
        <v>115</v>
      </c>
      <c r="H36" s="58" t="s">
        <v>115</v>
      </c>
      <c r="I36" s="58" t="s">
        <v>115</v>
      </c>
      <c r="J36" s="58" t="s">
        <v>115</v>
      </c>
      <c r="K36" s="58" t="s">
        <v>115</v>
      </c>
      <c r="L36" s="58" t="s">
        <v>115</v>
      </c>
      <c r="M36" s="58" t="s">
        <v>115</v>
      </c>
      <c r="N36" s="58" t="s">
        <v>115</v>
      </c>
      <c r="O36" s="58" t="s">
        <v>115</v>
      </c>
      <c r="P36" s="58" t="s">
        <v>115</v>
      </c>
      <c r="Q36" s="58" t="s">
        <v>115</v>
      </c>
      <c r="R36" s="12">
        <v>54</v>
      </c>
      <c r="S36" s="12">
        <v>86</v>
      </c>
      <c r="T36" s="12">
        <v>102</v>
      </c>
      <c r="U36" s="12">
        <v>76</v>
      </c>
      <c r="V36" s="12">
        <v>27</v>
      </c>
      <c r="W36" s="12">
        <v>13</v>
      </c>
      <c r="X36" s="13">
        <v>358</v>
      </c>
      <c r="Y36" s="14">
        <f t="shared" si="28"/>
        <v>0.15083798882681565</v>
      </c>
      <c r="Z36" s="14">
        <f t="shared" si="29"/>
        <v>0.24022346368715083</v>
      </c>
      <c r="AA36" s="14">
        <f t="shared" si="30"/>
        <v>0.28491620111731841</v>
      </c>
      <c r="AB36" s="14">
        <f t="shared" si="31"/>
        <v>0.21229050279329609</v>
      </c>
      <c r="AC36" s="14">
        <f t="shared" si="32"/>
        <v>7.5418994413407825E-2</v>
      </c>
      <c r="AD36" s="15">
        <f t="shared" si="33"/>
        <v>3.6312849162011177E-2</v>
      </c>
      <c r="AE36" s="16">
        <f t="shared" si="34"/>
        <v>0.40579710144927539</v>
      </c>
      <c r="AF36" s="17">
        <f t="shared" si="35"/>
        <v>0.59420289855072461</v>
      </c>
      <c r="AG36" s="18">
        <v>2.81</v>
      </c>
      <c r="AH36" s="19">
        <v>1.17</v>
      </c>
      <c r="AI36" s="20">
        <v>3</v>
      </c>
      <c r="AJ36" s="20">
        <v>3</v>
      </c>
    </row>
    <row r="37" spans="1:36" s="2" customFormat="1" ht="18.75" x14ac:dyDescent="0.25">
      <c r="A37" s="11">
        <v>19</v>
      </c>
      <c r="B37" s="57" t="s">
        <v>73</v>
      </c>
      <c r="C37" s="58" t="s">
        <v>73</v>
      </c>
      <c r="D37" s="58" t="s">
        <v>73</v>
      </c>
      <c r="E37" s="58" t="s">
        <v>73</v>
      </c>
      <c r="F37" s="58" t="s">
        <v>73</v>
      </c>
      <c r="G37" s="58" t="s">
        <v>73</v>
      </c>
      <c r="H37" s="58" t="s">
        <v>73</v>
      </c>
      <c r="I37" s="58" t="s">
        <v>73</v>
      </c>
      <c r="J37" s="58" t="s">
        <v>73</v>
      </c>
      <c r="K37" s="58" t="s">
        <v>73</v>
      </c>
      <c r="L37" s="58" t="s">
        <v>73</v>
      </c>
      <c r="M37" s="58" t="s">
        <v>73</v>
      </c>
      <c r="N37" s="58" t="s">
        <v>73</v>
      </c>
      <c r="O37" s="58" t="s">
        <v>73</v>
      </c>
      <c r="P37" s="58" t="s">
        <v>73</v>
      </c>
      <c r="Q37" s="58" t="s">
        <v>73</v>
      </c>
      <c r="R37" s="12">
        <v>37</v>
      </c>
      <c r="S37" s="12">
        <v>59</v>
      </c>
      <c r="T37" s="12">
        <v>95</v>
      </c>
      <c r="U37" s="12">
        <v>75</v>
      </c>
      <c r="V37" s="12">
        <v>41</v>
      </c>
      <c r="W37" s="12">
        <v>51</v>
      </c>
      <c r="X37" s="13">
        <v>358</v>
      </c>
      <c r="Y37" s="14">
        <f t="shared" si="28"/>
        <v>0.10335195530726257</v>
      </c>
      <c r="Z37" s="14">
        <f t="shared" si="29"/>
        <v>0.16480446927374301</v>
      </c>
      <c r="AA37" s="14">
        <f t="shared" si="30"/>
        <v>0.26536312849162014</v>
      </c>
      <c r="AB37" s="14">
        <f t="shared" si="31"/>
        <v>0.20949720670391062</v>
      </c>
      <c r="AC37" s="14">
        <f t="shared" si="32"/>
        <v>0.11452513966480447</v>
      </c>
      <c r="AD37" s="15">
        <f t="shared" si="33"/>
        <v>0.14245810055865921</v>
      </c>
      <c r="AE37" s="16">
        <f t="shared" si="34"/>
        <v>0.31270358306188922</v>
      </c>
      <c r="AF37" s="17">
        <f t="shared" si="35"/>
        <v>0.68729641693811072</v>
      </c>
      <c r="AG37" s="18">
        <v>3.08</v>
      </c>
      <c r="AH37" s="19">
        <v>1.2</v>
      </c>
      <c r="AI37" s="20">
        <v>3</v>
      </c>
      <c r="AJ37" s="20">
        <v>3</v>
      </c>
    </row>
    <row r="38" spans="1:36" s="2" customFormat="1" ht="18.75" x14ac:dyDescent="0.25">
      <c r="A38" s="11">
        <v>20</v>
      </c>
      <c r="B38" s="57" t="s">
        <v>116</v>
      </c>
      <c r="C38" s="58" t="s">
        <v>116</v>
      </c>
      <c r="D38" s="58" t="s">
        <v>116</v>
      </c>
      <c r="E38" s="58" t="s">
        <v>116</v>
      </c>
      <c r="F38" s="58" t="s">
        <v>116</v>
      </c>
      <c r="G38" s="58" t="s">
        <v>116</v>
      </c>
      <c r="H38" s="58" t="s">
        <v>116</v>
      </c>
      <c r="I38" s="58" t="s">
        <v>116</v>
      </c>
      <c r="J38" s="58" t="s">
        <v>116</v>
      </c>
      <c r="K38" s="58" t="s">
        <v>116</v>
      </c>
      <c r="L38" s="58" t="s">
        <v>116</v>
      </c>
      <c r="M38" s="58" t="s">
        <v>116</v>
      </c>
      <c r="N38" s="58" t="s">
        <v>116</v>
      </c>
      <c r="O38" s="58" t="s">
        <v>116</v>
      </c>
      <c r="P38" s="58" t="s">
        <v>116</v>
      </c>
      <c r="Q38" s="58" t="s">
        <v>116</v>
      </c>
      <c r="R38" s="12">
        <v>41</v>
      </c>
      <c r="S38" s="12">
        <v>48</v>
      </c>
      <c r="T38" s="12">
        <v>112</v>
      </c>
      <c r="U38" s="12">
        <v>78</v>
      </c>
      <c r="V38" s="12">
        <v>38</v>
      </c>
      <c r="W38" s="12">
        <v>42</v>
      </c>
      <c r="X38" s="13">
        <v>359</v>
      </c>
      <c r="Y38" s="14">
        <f t="shared" si="28"/>
        <v>0.11420612813370473</v>
      </c>
      <c r="Z38" s="14">
        <f t="shared" si="29"/>
        <v>0.13370473537604458</v>
      </c>
      <c r="AA38" s="14">
        <f t="shared" si="30"/>
        <v>0.31197771587743733</v>
      </c>
      <c r="AB38" s="14">
        <f t="shared" si="31"/>
        <v>0.21727019498607242</v>
      </c>
      <c r="AC38" s="14">
        <f t="shared" si="32"/>
        <v>0.10584958217270195</v>
      </c>
      <c r="AD38" s="15">
        <f t="shared" si="33"/>
        <v>0.11699164345403899</v>
      </c>
      <c r="AE38" s="16">
        <f t="shared" si="34"/>
        <v>0.28075709779179808</v>
      </c>
      <c r="AF38" s="17">
        <f t="shared" si="35"/>
        <v>0.71924290220820186</v>
      </c>
      <c r="AG38" s="18">
        <v>3.08</v>
      </c>
      <c r="AH38" s="19">
        <v>1.18</v>
      </c>
      <c r="AI38" s="20">
        <v>3</v>
      </c>
      <c r="AJ38" s="20">
        <v>3</v>
      </c>
    </row>
    <row r="39" spans="1:36" ht="18.75" x14ac:dyDescent="0.25">
      <c r="A39" s="11">
        <v>21</v>
      </c>
      <c r="B39" s="57" t="s">
        <v>117</v>
      </c>
      <c r="C39" s="58" t="s">
        <v>117</v>
      </c>
      <c r="D39" s="58" t="s">
        <v>117</v>
      </c>
      <c r="E39" s="58" t="s">
        <v>117</v>
      </c>
      <c r="F39" s="58" t="s">
        <v>117</v>
      </c>
      <c r="G39" s="58" t="s">
        <v>117</v>
      </c>
      <c r="H39" s="58" t="s">
        <v>117</v>
      </c>
      <c r="I39" s="58" t="s">
        <v>117</v>
      </c>
      <c r="J39" s="58" t="s">
        <v>117</v>
      </c>
      <c r="K39" s="58" t="s">
        <v>117</v>
      </c>
      <c r="L39" s="58" t="s">
        <v>117</v>
      </c>
      <c r="M39" s="58" t="s">
        <v>117</v>
      </c>
      <c r="N39" s="58" t="s">
        <v>117</v>
      </c>
      <c r="O39" s="58" t="s">
        <v>117</v>
      </c>
      <c r="P39" s="58" t="s">
        <v>117</v>
      </c>
      <c r="Q39" s="58" t="s">
        <v>117</v>
      </c>
      <c r="R39" s="12">
        <v>36</v>
      </c>
      <c r="S39" s="12">
        <v>64</v>
      </c>
      <c r="T39" s="12">
        <v>95</v>
      </c>
      <c r="U39" s="12">
        <v>63</v>
      </c>
      <c r="V39" s="12">
        <v>31</v>
      </c>
      <c r="W39" s="12">
        <v>69</v>
      </c>
      <c r="X39" s="13">
        <v>358</v>
      </c>
      <c r="Y39" s="14">
        <f t="shared" si="20"/>
        <v>0.1005586592178771</v>
      </c>
      <c r="Z39" s="14">
        <f t="shared" si="21"/>
        <v>0.1787709497206704</v>
      </c>
      <c r="AA39" s="14">
        <f t="shared" si="22"/>
        <v>0.26536312849162014</v>
      </c>
      <c r="AB39" s="14">
        <f t="shared" si="23"/>
        <v>0.17597765363128492</v>
      </c>
      <c r="AC39" s="14">
        <f t="shared" si="24"/>
        <v>8.6592178770949726E-2</v>
      </c>
      <c r="AD39" s="15">
        <f t="shared" si="25"/>
        <v>0.19273743016759776</v>
      </c>
      <c r="AE39" s="16">
        <f t="shared" si="26"/>
        <v>0.34602076124567471</v>
      </c>
      <c r="AF39" s="17">
        <f t="shared" si="27"/>
        <v>0.65397923875432529</v>
      </c>
      <c r="AG39" s="18">
        <v>2.96</v>
      </c>
      <c r="AH39" s="19">
        <v>1.17</v>
      </c>
      <c r="AI39" s="20">
        <v>3</v>
      </c>
      <c r="AJ39" s="20">
        <v>3</v>
      </c>
    </row>
    <row r="40" spans="1:36" ht="33.75" customHeight="1" x14ac:dyDescent="0.25">
      <c r="A40" s="11">
        <v>22</v>
      </c>
      <c r="B40" s="57" t="s">
        <v>118</v>
      </c>
      <c r="C40" s="58" t="s">
        <v>118</v>
      </c>
      <c r="D40" s="58" t="s">
        <v>118</v>
      </c>
      <c r="E40" s="58" t="s">
        <v>118</v>
      </c>
      <c r="F40" s="58" t="s">
        <v>118</v>
      </c>
      <c r="G40" s="58" t="s">
        <v>118</v>
      </c>
      <c r="H40" s="58" t="s">
        <v>118</v>
      </c>
      <c r="I40" s="58" t="s">
        <v>118</v>
      </c>
      <c r="J40" s="58" t="s">
        <v>118</v>
      </c>
      <c r="K40" s="58" t="s">
        <v>118</v>
      </c>
      <c r="L40" s="58" t="s">
        <v>118</v>
      </c>
      <c r="M40" s="58" t="s">
        <v>118</v>
      </c>
      <c r="N40" s="58" t="s">
        <v>118</v>
      </c>
      <c r="O40" s="58" t="s">
        <v>118</v>
      </c>
      <c r="P40" s="58" t="s">
        <v>118</v>
      </c>
      <c r="Q40" s="58" t="s">
        <v>118</v>
      </c>
      <c r="R40" s="12">
        <v>34</v>
      </c>
      <c r="S40" s="12">
        <v>49</v>
      </c>
      <c r="T40" s="12">
        <v>94</v>
      </c>
      <c r="U40" s="12">
        <v>93</v>
      </c>
      <c r="V40" s="12">
        <v>54</v>
      </c>
      <c r="W40" s="12">
        <v>34</v>
      </c>
      <c r="X40" s="13">
        <v>358</v>
      </c>
      <c r="Y40" s="14">
        <f t="shared" si="20"/>
        <v>9.4972067039106142E-2</v>
      </c>
      <c r="Z40" s="14">
        <f t="shared" si="21"/>
        <v>0.13687150837988826</v>
      </c>
      <c r="AA40" s="14">
        <f t="shared" si="22"/>
        <v>0.26256983240223464</v>
      </c>
      <c r="AB40" s="14">
        <f t="shared" si="23"/>
        <v>0.25977653631284914</v>
      </c>
      <c r="AC40" s="14">
        <f t="shared" si="24"/>
        <v>0.15083798882681565</v>
      </c>
      <c r="AD40" s="15">
        <f t="shared" si="25"/>
        <v>9.4972067039106142E-2</v>
      </c>
      <c r="AE40" s="16">
        <f t="shared" si="26"/>
        <v>0.25617283950617287</v>
      </c>
      <c r="AF40" s="17">
        <f t="shared" si="27"/>
        <v>0.74382716049382713</v>
      </c>
      <c r="AG40" s="18">
        <v>3.26</v>
      </c>
      <c r="AH40" s="19">
        <v>1.21</v>
      </c>
      <c r="AI40" s="20">
        <v>3</v>
      </c>
      <c r="AJ40" s="20">
        <v>3</v>
      </c>
    </row>
    <row r="41" spans="1:36" ht="18.75" customHeight="1" x14ac:dyDescent="0.25">
      <c r="A41" s="11">
        <v>23</v>
      </c>
      <c r="B41" s="57" t="s">
        <v>119</v>
      </c>
      <c r="C41" s="58" t="s">
        <v>119</v>
      </c>
      <c r="D41" s="58" t="s">
        <v>119</v>
      </c>
      <c r="E41" s="58" t="s">
        <v>119</v>
      </c>
      <c r="F41" s="58" t="s">
        <v>119</v>
      </c>
      <c r="G41" s="58" t="s">
        <v>119</v>
      </c>
      <c r="H41" s="58" t="s">
        <v>119</v>
      </c>
      <c r="I41" s="58" t="s">
        <v>119</v>
      </c>
      <c r="J41" s="58" t="s">
        <v>119</v>
      </c>
      <c r="K41" s="58" t="s">
        <v>119</v>
      </c>
      <c r="L41" s="58" t="s">
        <v>119</v>
      </c>
      <c r="M41" s="58" t="s">
        <v>119</v>
      </c>
      <c r="N41" s="58" t="s">
        <v>119</v>
      </c>
      <c r="O41" s="58" t="s">
        <v>119</v>
      </c>
      <c r="P41" s="58" t="s">
        <v>119</v>
      </c>
      <c r="Q41" s="58" t="s">
        <v>119</v>
      </c>
      <c r="R41" s="12">
        <v>29</v>
      </c>
      <c r="S41" s="12">
        <v>45</v>
      </c>
      <c r="T41" s="12">
        <v>60</v>
      </c>
      <c r="U41" s="12">
        <v>90</v>
      </c>
      <c r="V41" s="12">
        <v>59</v>
      </c>
      <c r="W41" s="12">
        <v>75</v>
      </c>
      <c r="X41" s="13">
        <v>358</v>
      </c>
      <c r="Y41" s="14">
        <f t="shared" si="20"/>
        <v>8.1005586592178769E-2</v>
      </c>
      <c r="Z41" s="14">
        <f t="shared" si="21"/>
        <v>0.12569832402234637</v>
      </c>
      <c r="AA41" s="14">
        <f t="shared" si="22"/>
        <v>0.16759776536312848</v>
      </c>
      <c r="AB41" s="14">
        <f t="shared" si="23"/>
        <v>0.25139664804469275</v>
      </c>
      <c r="AC41" s="14">
        <f t="shared" si="24"/>
        <v>0.16480446927374301</v>
      </c>
      <c r="AD41" s="15">
        <f t="shared" si="25"/>
        <v>0.20949720670391062</v>
      </c>
      <c r="AE41" s="16">
        <f t="shared" si="26"/>
        <v>0.26148409893992935</v>
      </c>
      <c r="AF41" s="17">
        <f t="shared" si="27"/>
        <v>0.7385159010600707</v>
      </c>
      <c r="AG41" s="18">
        <v>3.37</v>
      </c>
      <c r="AH41" s="19">
        <v>1.26</v>
      </c>
      <c r="AI41" s="20">
        <v>4</v>
      </c>
      <c r="AJ41" s="20">
        <v>4</v>
      </c>
    </row>
    <row r="42" spans="1:36" ht="18.75" x14ac:dyDescent="0.25">
      <c r="A42" s="65" t="s">
        <v>194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7"/>
      <c r="R42" s="28">
        <f>+SUM(R33:R41)</f>
        <v>386</v>
      </c>
      <c r="S42" s="28">
        <f t="shared" ref="S42:X42" si="36">+SUM(S33:S41)</f>
        <v>553</v>
      </c>
      <c r="T42" s="28">
        <f t="shared" si="36"/>
        <v>786</v>
      </c>
      <c r="U42" s="28">
        <f t="shared" si="36"/>
        <v>694</v>
      </c>
      <c r="V42" s="28">
        <f t="shared" si="36"/>
        <v>500</v>
      </c>
      <c r="W42" s="28">
        <f t="shared" si="36"/>
        <v>307</v>
      </c>
      <c r="X42" s="28">
        <f t="shared" si="36"/>
        <v>3226</v>
      </c>
      <c r="Y42" s="29">
        <f t="shared" si="20"/>
        <v>0.11965282083075016</v>
      </c>
      <c r="Z42" s="29">
        <f t="shared" si="21"/>
        <v>0.17141971481711096</v>
      </c>
      <c r="AA42" s="29">
        <f t="shared" si="22"/>
        <v>0.24364538127712337</v>
      </c>
      <c r="AB42" s="29">
        <f t="shared" si="23"/>
        <v>0.21512709237445754</v>
      </c>
      <c r="AC42" s="29">
        <f t="shared" si="24"/>
        <v>0.15499070055796652</v>
      </c>
      <c r="AD42" s="30">
        <f t="shared" si="25"/>
        <v>9.5164290142591451E-2</v>
      </c>
      <c r="AE42" s="31">
        <f t="shared" si="26"/>
        <v>0.32168550873586843</v>
      </c>
      <c r="AF42" s="32">
        <f t="shared" si="27"/>
        <v>0.67831449126413157</v>
      </c>
      <c r="AG42" s="33">
        <f>+SUMPRODUCT(R42:V42,R32:V32)/SUM(R42:V42)</f>
        <v>3.1264131551901335</v>
      </c>
      <c r="AH42" s="25"/>
      <c r="AI42" s="34">
        <f>+MEDIAN(AI33:AI41)</f>
        <v>3</v>
      </c>
      <c r="AJ42" s="27"/>
    </row>
    <row r="46" spans="1:36" ht="15.75" thickBot="1" x14ac:dyDescent="0.3"/>
    <row r="47" spans="1:36" s="10" customFormat="1" ht="33.75" customHeight="1" x14ac:dyDescent="0.25">
      <c r="A47" s="8"/>
      <c r="B47" s="63" t="s">
        <v>74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4"/>
      <c r="R47" s="22">
        <v>1</v>
      </c>
      <c r="S47" s="22">
        <v>2</v>
      </c>
      <c r="T47" s="22">
        <v>3</v>
      </c>
      <c r="U47" s="22">
        <v>4</v>
      </c>
      <c r="V47" s="22">
        <v>5</v>
      </c>
      <c r="W47" s="22" t="s">
        <v>92</v>
      </c>
      <c r="X47" s="9" t="s">
        <v>93</v>
      </c>
      <c r="Y47" s="22">
        <v>1</v>
      </c>
      <c r="Z47" s="22">
        <v>2</v>
      </c>
      <c r="AA47" s="22">
        <v>3</v>
      </c>
      <c r="AB47" s="22">
        <v>4</v>
      </c>
      <c r="AC47" s="22">
        <v>5</v>
      </c>
      <c r="AD47" s="22" t="s">
        <v>92</v>
      </c>
      <c r="AE47" s="23" t="s">
        <v>94</v>
      </c>
      <c r="AF47" s="24" t="s">
        <v>95</v>
      </c>
      <c r="AG47" s="22" t="s">
        <v>96</v>
      </c>
      <c r="AH47" s="22" t="s">
        <v>97</v>
      </c>
      <c r="AI47" s="22" t="s">
        <v>98</v>
      </c>
      <c r="AJ47" s="22" t="s">
        <v>99</v>
      </c>
    </row>
    <row r="48" spans="1:36" ht="18.75" customHeight="1" x14ac:dyDescent="0.25">
      <c r="A48" s="11">
        <v>24</v>
      </c>
      <c r="B48" s="57" t="s">
        <v>120</v>
      </c>
      <c r="C48" s="58" t="s">
        <v>120</v>
      </c>
      <c r="D48" s="58" t="s">
        <v>120</v>
      </c>
      <c r="E48" s="58" t="s">
        <v>120</v>
      </c>
      <c r="F48" s="58" t="s">
        <v>120</v>
      </c>
      <c r="G48" s="58" t="s">
        <v>120</v>
      </c>
      <c r="H48" s="58" t="s">
        <v>120</v>
      </c>
      <c r="I48" s="58" t="s">
        <v>120</v>
      </c>
      <c r="J48" s="58" t="s">
        <v>120</v>
      </c>
      <c r="K48" s="58" t="s">
        <v>120</v>
      </c>
      <c r="L48" s="58" t="s">
        <v>120</v>
      </c>
      <c r="M48" s="58" t="s">
        <v>120</v>
      </c>
      <c r="N48" s="58" t="s">
        <v>120</v>
      </c>
      <c r="O48" s="58" t="s">
        <v>120</v>
      </c>
      <c r="P48" s="58" t="s">
        <v>120</v>
      </c>
      <c r="Q48" s="59" t="s">
        <v>120</v>
      </c>
      <c r="R48" s="12">
        <v>47</v>
      </c>
      <c r="S48" s="12">
        <v>65</v>
      </c>
      <c r="T48" s="12">
        <v>110</v>
      </c>
      <c r="U48" s="12">
        <v>83</v>
      </c>
      <c r="V48" s="12">
        <v>31</v>
      </c>
      <c r="W48" s="12">
        <v>19</v>
      </c>
      <c r="X48" s="13">
        <v>355</v>
      </c>
      <c r="Y48" s="14">
        <f t="shared" ref="Y48:Y52" si="37">R48/$X48</f>
        <v>0.13239436619718309</v>
      </c>
      <c r="Z48" s="14">
        <f t="shared" ref="Z48:Z52" si="38">S48/$X48</f>
        <v>0.18309859154929578</v>
      </c>
      <c r="AA48" s="14">
        <f t="shared" ref="AA48:AA52" si="39">T48/$X48</f>
        <v>0.30985915492957744</v>
      </c>
      <c r="AB48" s="14">
        <f t="shared" ref="AB48:AB52" si="40">U48/$X48</f>
        <v>0.23380281690140844</v>
      </c>
      <c r="AC48" s="14">
        <f t="shared" ref="AC48:AC52" si="41">V48/$X48</f>
        <v>8.7323943661971826E-2</v>
      </c>
      <c r="AD48" s="15">
        <f t="shared" ref="AD48:AD52" si="42">W48/$X48</f>
        <v>5.3521126760563378E-2</v>
      </c>
      <c r="AE48" s="16">
        <f t="shared" ref="AE48:AE52" si="43">(R48+S48)/(R48+S48+T48+U48+V48)</f>
        <v>0.33333333333333331</v>
      </c>
      <c r="AF48" s="17">
        <f t="shared" ref="AF48:AF52" si="44">(T48+U48+V48)/(R48+S48+T48+U48+V48)</f>
        <v>0.66666666666666663</v>
      </c>
      <c r="AG48" s="18">
        <v>2.96</v>
      </c>
      <c r="AH48" s="19">
        <v>1.17</v>
      </c>
      <c r="AI48" s="20">
        <v>3</v>
      </c>
      <c r="AJ48" s="20">
        <v>3</v>
      </c>
    </row>
    <row r="49" spans="1:36" ht="18.75" x14ac:dyDescent="0.25">
      <c r="A49" s="11">
        <v>25</v>
      </c>
      <c r="B49" s="57" t="s">
        <v>121</v>
      </c>
      <c r="C49" s="58" t="s">
        <v>121</v>
      </c>
      <c r="D49" s="58" t="s">
        <v>121</v>
      </c>
      <c r="E49" s="58" t="s">
        <v>121</v>
      </c>
      <c r="F49" s="58" t="s">
        <v>121</v>
      </c>
      <c r="G49" s="58" t="s">
        <v>121</v>
      </c>
      <c r="H49" s="58" t="s">
        <v>121</v>
      </c>
      <c r="I49" s="58" t="s">
        <v>121</v>
      </c>
      <c r="J49" s="58" t="s">
        <v>121</v>
      </c>
      <c r="K49" s="58" t="s">
        <v>121</v>
      </c>
      <c r="L49" s="58" t="s">
        <v>121</v>
      </c>
      <c r="M49" s="58" t="s">
        <v>121</v>
      </c>
      <c r="N49" s="58" t="s">
        <v>121</v>
      </c>
      <c r="O49" s="58" t="s">
        <v>121</v>
      </c>
      <c r="P49" s="58" t="s">
        <v>121</v>
      </c>
      <c r="Q49" s="59" t="s">
        <v>121</v>
      </c>
      <c r="R49" s="12">
        <v>17</v>
      </c>
      <c r="S49" s="12">
        <v>26</v>
      </c>
      <c r="T49" s="12">
        <v>21</v>
      </c>
      <c r="U49" s="12">
        <v>23</v>
      </c>
      <c r="V49" s="12">
        <v>20</v>
      </c>
      <c r="W49" s="12">
        <v>8</v>
      </c>
      <c r="X49" s="13">
        <v>115</v>
      </c>
      <c r="Y49" s="14">
        <f t="shared" si="37"/>
        <v>0.14782608695652175</v>
      </c>
      <c r="Z49" s="14">
        <f t="shared" si="38"/>
        <v>0.22608695652173913</v>
      </c>
      <c r="AA49" s="14">
        <f t="shared" si="39"/>
        <v>0.18260869565217391</v>
      </c>
      <c r="AB49" s="14">
        <f t="shared" si="40"/>
        <v>0.2</v>
      </c>
      <c r="AC49" s="14">
        <f t="shared" si="41"/>
        <v>0.17391304347826086</v>
      </c>
      <c r="AD49" s="15">
        <f t="shared" si="42"/>
        <v>6.9565217391304349E-2</v>
      </c>
      <c r="AE49" s="16">
        <f t="shared" si="43"/>
        <v>0.40186915887850466</v>
      </c>
      <c r="AF49" s="17">
        <f t="shared" si="44"/>
        <v>0.59813084112149528</v>
      </c>
      <c r="AG49" s="18">
        <v>3.03</v>
      </c>
      <c r="AH49" s="19">
        <v>1.36</v>
      </c>
      <c r="AI49" s="20">
        <v>3</v>
      </c>
      <c r="AJ49" s="20">
        <v>2</v>
      </c>
    </row>
    <row r="50" spans="1:36" ht="18.75" x14ac:dyDescent="0.25">
      <c r="A50" s="11">
        <v>26</v>
      </c>
      <c r="B50" s="57" t="s">
        <v>122</v>
      </c>
      <c r="C50" s="58" t="s">
        <v>122</v>
      </c>
      <c r="D50" s="58" t="s">
        <v>122</v>
      </c>
      <c r="E50" s="58" t="s">
        <v>122</v>
      </c>
      <c r="F50" s="58" t="s">
        <v>122</v>
      </c>
      <c r="G50" s="58" t="s">
        <v>122</v>
      </c>
      <c r="H50" s="58" t="s">
        <v>122</v>
      </c>
      <c r="I50" s="58" t="s">
        <v>122</v>
      </c>
      <c r="J50" s="58" t="s">
        <v>122</v>
      </c>
      <c r="K50" s="58" t="s">
        <v>122</v>
      </c>
      <c r="L50" s="58" t="s">
        <v>122</v>
      </c>
      <c r="M50" s="58" t="s">
        <v>122</v>
      </c>
      <c r="N50" s="58" t="s">
        <v>122</v>
      </c>
      <c r="O50" s="58" t="s">
        <v>122</v>
      </c>
      <c r="P50" s="58" t="s">
        <v>122</v>
      </c>
      <c r="Q50" s="59" t="s">
        <v>122</v>
      </c>
      <c r="R50" s="12">
        <v>11</v>
      </c>
      <c r="S50" s="12">
        <v>21</v>
      </c>
      <c r="T50" s="12">
        <v>19</v>
      </c>
      <c r="U50" s="12">
        <v>30</v>
      </c>
      <c r="V50" s="12">
        <v>30</v>
      </c>
      <c r="W50" s="12">
        <v>4</v>
      </c>
      <c r="X50" s="13">
        <v>115</v>
      </c>
      <c r="Y50" s="14">
        <f t="shared" si="37"/>
        <v>9.5652173913043481E-2</v>
      </c>
      <c r="Z50" s="14">
        <f t="shared" si="38"/>
        <v>0.18260869565217391</v>
      </c>
      <c r="AA50" s="14">
        <f t="shared" si="39"/>
        <v>0.16521739130434782</v>
      </c>
      <c r="AB50" s="14">
        <f t="shared" si="40"/>
        <v>0.2608695652173913</v>
      </c>
      <c r="AC50" s="14">
        <f t="shared" si="41"/>
        <v>0.2608695652173913</v>
      </c>
      <c r="AD50" s="15">
        <f t="shared" si="42"/>
        <v>3.4782608695652174E-2</v>
      </c>
      <c r="AE50" s="16">
        <f t="shared" si="43"/>
        <v>0.28828828828828829</v>
      </c>
      <c r="AF50" s="17">
        <f t="shared" si="44"/>
        <v>0.71171171171171166</v>
      </c>
      <c r="AG50" s="18">
        <v>3.42</v>
      </c>
      <c r="AH50" s="19">
        <v>1.33</v>
      </c>
      <c r="AI50" s="20">
        <v>4</v>
      </c>
      <c r="AJ50" s="20">
        <v>4</v>
      </c>
    </row>
    <row r="51" spans="1:36" ht="18.75" x14ac:dyDescent="0.25">
      <c r="A51" s="11">
        <v>27</v>
      </c>
      <c r="B51" s="57" t="s">
        <v>123</v>
      </c>
      <c r="C51" s="58" t="s">
        <v>123</v>
      </c>
      <c r="D51" s="58" t="s">
        <v>123</v>
      </c>
      <c r="E51" s="58" t="s">
        <v>123</v>
      </c>
      <c r="F51" s="58" t="s">
        <v>123</v>
      </c>
      <c r="G51" s="58" t="s">
        <v>123</v>
      </c>
      <c r="H51" s="58" t="s">
        <v>123</v>
      </c>
      <c r="I51" s="58" t="s">
        <v>123</v>
      </c>
      <c r="J51" s="58" t="s">
        <v>123</v>
      </c>
      <c r="K51" s="58" t="s">
        <v>123</v>
      </c>
      <c r="L51" s="58" t="s">
        <v>123</v>
      </c>
      <c r="M51" s="58" t="s">
        <v>123</v>
      </c>
      <c r="N51" s="58" t="s">
        <v>123</v>
      </c>
      <c r="O51" s="58" t="s">
        <v>123</v>
      </c>
      <c r="P51" s="58" t="s">
        <v>123</v>
      </c>
      <c r="Q51" s="59" t="s">
        <v>123</v>
      </c>
      <c r="R51" s="12">
        <v>14</v>
      </c>
      <c r="S51" s="12">
        <v>13</v>
      </c>
      <c r="T51" s="12">
        <v>26</v>
      </c>
      <c r="U51" s="12">
        <v>34</v>
      </c>
      <c r="V51" s="12">
        <v>23</v>
      </c>
      <c r="W51" s="12">
        <v>5</v>
      </c>
      <c r="X51" s="13">
        <v>115</v>
      </c>
      <c r="Y51" s="14">
        <f t="shared" si="37"/>
        <v>0.12173913043478261</v>
      </c>
      <c r="Z51" s="14">
        <f t="shared" si="38"/>
        <v>0.11304347826086956</v>
      </c>
      <c r="AA51" s="14">
        <f t="shared" si="39"/>
        <v>0.22608695652173913</v>
      </c>
      <c r="AB51" s="14">
        <f t="shared" si="40"/>
        <v>0.29565217391304349</v>
      </c>
      <c r="AC51" s="14">
        <f t="shared" si="41"/>
        <v>0.2</v>
      </c>
      <c r="AD51" s="15">
        <f t="shared" si="42"/>
        <v>4.3478260869565216E-2</v>
      </c>
      <c r="AE51" s="16">
        <f t="shared" si="43"/>
        <v>0.24545454545454545</v>
      </c>
      <c r="AF51" s="17">
        <f t="shared" si="44"/>
        <v>0.75454545454545452</v>
      </c>
      <c r="AG51" s="18">
        <v>3.35</v>
      </c>
      <c r="AH51" s="19">
        <v>1.29</v>
      </c>
      <c r="AI51" s="20">
        <v>4</v>
      </c>
      <c r="AJ51" s="20">
        <v>4</v>
      </c>
    </row>
    <row r="52" spans="1:36" ht="18.75" x14ac:dyDescent="0.25">
      <c r="A52" s="65" t="s">
        <v>194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7"/>
      <c r="R52" s="28">
        <f t="shared" ref="R52:W52" si="45">+SUM(R48:R51)</f>
        <v>89</v>
      </c>
      <c r="S52" s="28">
        <f t="shared" si="45"/>
        <v>125</v>
      </c>
      <c r="T52" s="28">
        <f t="shared" si="45"/>
        <v>176</v>
      </c>
      <c r="U52" s="28">
        <f t="shared" si="45"/>
        <v>170</v>
      </c>
      <c r="V52" s="28">
        <f t="shared" si="45"/>
        <v>104</v>
      </c>
      <c r="W52" s="28">
        <f t="shared" si="45"/>
        <v>36</v>
      </c>
      <c r="X52" s="28">
        <f>+SUM(X48:X51)</f>
        <v>700</v>
      </c>
      <c r="Y52" s="29">
        <f t="shared" si="37"/>
        <v>0.12714285714285714</v>
      </c>
      <c r="Z52" s="29">
        <f t="shared" si="38"/>
        <v>0.17857142857142858</v>
      </c>
      <c r="AA52" s="29">
        <f t="shared" si="39"/>
        <v>0.25142857142857145</v>
      </c>
      <c r="AB52" s="29">
        <f t="shared" si="40"/>
        <v>0.24285714285714285</v>
      </c>
      <c r="AC52" s="29">
        <f t="shared" si="41"/>
        <v>0.14857142857142858</v>
      </c>
      <c r="AD52" s="30">
        <f t="shared" si="42"/>
        <v>5.1428571428571428E-2</v>
      </c>
      <c r="AE52" s="31">
        <f t="shared" si="43"/>
        <v>0.32228915662650603</v>
      </c>
      <c r="AF52" s="32">
        <f t="shared" si="44"/>
        <v>0.67771084337349397</v>
      </c>
      <c r="AG52" s="33">
        <f>+SUMPRODUCT(R52:V52,R47:V47)/SUM(R52:V52)</f>
        <v>3.1129518072289155</v>
      </c>
      <c r="AH52" s="25"/>
      <c r="AI52" s="34">
        <f>+MEDIAN(AI48:AI51)</f>
        <v>3.5</v>
      </c>
      <c r="AJ52" s="27"/>
    </row>
    <row r="59" spans="1:36" x14ac:dyDescent="0.25">
      <c r="F59" s="2"/>
      <c r="G59" s="2"/>
      <c r="H59" s="2"/>
      <c r="I59" s="2"/>
      <c r="J59" s="2"/>
      <c r="K59" s="2"/>
    </row>
    <row r="60" spans="1:36" x14ac:dyDescent="0.25">
      <c r="F60" s="2"/>
      <c r="G60" s="2"/>
      <c r="H60" s="2"/>
      <c r="I60" s="2"/>
      <c r="J60" s="2"/>
      <c r="K60" s="2"/>
    </row>
    <row r="61" spans="1:36" x14ac:dyDescent="0.25">
      <c r="F61" s="2"/>
      <c r="G61" s="2"/>
      <c r="H61" s="2"/>
      <c r="I61" s="2"/>
      <c r="J61" s="2"/>
      <c r="K61" s="2"/>
    </row>
    <row r="62" spans="1:36" x14ac:dyDescent="0.25">
      <c r="F62" s="2"/>
      <c r="G62" s="2"/>
      <c r="H62" s="2"/>
      <c r="I62" s="2"/>
      <c r="J62" s="2"/>
      <c r="K62" s="2"/>
    </row>
    <row r="63" spans="1:36" x14ac:dyDescent="0.25">
      <c r="F63" s="2"/>
      <c r="G63" s="2"/>
      <c r="H63" s="2"/>
      <c r="I63" s="2"/>
      <c r="J63" s="2"/>
      <c r="K63" s="2"/>
    </row>
    <row r="64" spans="1:36" x14ac:dyDescent="0.25">
      <c r="F64" s="2"/>
      <c r="G64" s="2"/>
      <c r="H64" s="2"/>
      <c r="I64" s="2"/>
      <c r="J64" s="2"/>
      <c r="K64" s="2"/>
    </row>
    <row r="65" spans="6:11" x14ac:dyDescent="0.25">
      <c r="F65" s="2"/>
      <c r="G65" s="2"/>
      <c r="H65" s="2"/>
      <c r="I65" s="2"/>
      <c r="J65" s="2"/>
      <c r="K65" s="2"/>
    </row>
    <row r="66" spans="6:11" x14ac:dyDescent="0.25">
      <c r="F66" s="2"/>
      <c r="G66" s="2"/>
      <c r="H66" s="2"/>
      <c r="I66" s="2"/>
      <c r="J66" s="2"/>
      <c r="K66" s="2"/>
    </row>
    <row r="67" spans="6:11" x14ac:dyDescent="0.25">
      <c r="F67" s="2"/>
      <c r="G67" s="2"/>
      <c r="H67" s="2"/>
      <c r="I67" s="2"/>
      <c r="J67" s="2"/>
      <c r="K67" s="2"/>
    </row>
    <row r="68" spans="6:11" x14ac:dyDescent="0.25">
      <c r="F68" s="2"/>
      <c r="G68" s="2"/>
      <c r="H68" s="2"/>
      <c r="I68" s="2"/>
      <c r="J68" s="2"/>
      <c r="K68" s="2"/>
    </row>
    <row r="69" spans="6:11" x14ac:dyDescent="0.25">
      <c r="F69" s="2"/>
      <c r="G69" s="2"/>
      <c r="H69" s="2"/>
      <c r="I69" s="2"/>
      <c r="J69" s="2"/>
      <c r="K69" s="2"/>
    </row>
    <row r="70" spans="6:11" x14ac:dyDescent="0.25">
      <c r="F70" s="2"/>
      <c r="G70" s="2"/>
      <c r="H70" s="2"/>
      <c r="I70" s="2"/>
      <c r="J70" s="2"/>
      <c r="K70" s="2"/>
    </row>
    <row r="71" spans="6:11" x14ac:dyDescent="0.25">
      <c r="F71" s="2"/>
      <c r="G71" s="2"/>
      <c r="H71" s="2"/>
      <c r="I71" s="2"/>
      <c r="J71" s="2"/>
      <c r="K71" s="2"/>
    </row>
    <row r="72" spans="6:11" x14ac:dyDescent="0.25">
      <c r="F72" s="2"/>
      <c r="G72" s="2"/>
      <c r="H72" s="2"/>
      <c r="I72" s="2"/>
      <c r="J72" s="2"/>
      <c r="K72" s="2"/>
    </row>
    <row r="73" spans="6:11" x14ac:dyDescent="0.25">
      <c r="F73" s="2"/>
      <c r="G73" s="2"/>
      <c r="H73" s="2"/>
      <c r="I73" s="2"/>
      <c r="J73" s="2"/>
      <c r="K73" s="2"/>
    </row>
    <row r="74" spans="6:11" x14ac:dyDescent="0.25">
      <c r="F74" s="2"/>
      <c r="G74" s="2"/>
      <c r="H74" s="2"/>
      <c r="I74" s="2"/>
      <c r="J74" s="2"/>
      <c r="K74" s="2"/>
    </row>
    <row r="75" spans="6:11" x14ac:dyDescent="0.25">
      <c r="F75" s="2"/>
      <c r="G75" s="2"/>
      <c r="H75" s="2"/>
      <c r="I75" s="2"/>
      <c r="J75" s="2"/>
      <c r="K75" s="2"/>
    </row>
    <row r="76" spans="6:11" x14ac:dyDescent="0.25">
      <c r="F76" s="2"/>
      <c r="G76" s="2"/>
      <c r="H76" s="2"/>
      <c r="I76" s="2"/>
      <c r="J76" s="2"/>
      <c r="K76" s="2"/>
    </row>
    <row r="77" spans="6:11" x14ac:dyDescent="0.25">
      <c r="F77" s="2"/>
      <c r="G77" s="2"/>
      <c r="H77" s="2"/>
      <c r="I77" s="2"/>
      <c r="J77" s="2"/>
      <c r="K77" s="2"/>
    </row>
    <row r="78" spans="6:11" x14ac:dyDescent="0.25">
      <c r="F78" s="2"/>
      <c r="G78" s="2"/>
      <c r="H78" s="2"/>
      <c r="I78" s="2"/>
      <c r="J78" s="2"/>
      <c r="K78" s="2"/>
    </row>
    <row r="79" spans="6:11" x14ac:dyDescent="0.25">
      <c r="F79" s="2"/>
      <c r="G79" s="2"/>
      <c r="H79" s="2"/>
      <c r="I79" s="2"/>
      <c r="J79" s="2"/>
      <c r="K79" s="2"/>
    </row>
    <row r="80" spans="6:11" x14ac:dyDescent="0.25">
      <c r="F80" s="2"/>
      <c r="G80" s="2"/>
      <c r="H80" s="2"/>
      <c r="I80" s="2"/>
      <c r="J80" s="2"/>
      <c r="K80" s="2"/>
    </row>
    <row r="81" spans="6:11" x14ac:dyDescent="0.25">
      <c r="F81" s="2"/>
      <c r="G81" s="2"/>
      <c r="H81" s="2"/>
      <c r="I81" s="2"/>
      <c r="J81" s="2"/>
      <c r="K81" s="2"/>
    </row>
    <row r="82" spans="6:11" x14ac:dyDescent="0.25">
      <c r="F82" s="2"/>
      <c r="G82" s="2"/>
      <c r="H82" s="2"/>
      <c r="I82" s="2"/>
      <c r="J82" s="2"/>
      <c r="K82" s="2"/>
    </row>
    <row r="83" spans="6:11" x14ac:dyDescent="0.25">
      <c r="F83" s="2"/>
      <c r="G83" s="2"/>
      <c r="H83" s="2"/>
      <c r="I83" s="2"/>
      <c r="J83" s="2"/>
      <c r="K83" s="2"/>
    </row>
    <row r="84" spans="6:11" x14ac:dyDescent="0.25">
      <c r="F84" s="2"/>
      <c r="G84" s="2"/>
      <c r="H84" s="2"/>
      <c r="I84" s="2"/>
      <c r="J84" s="2"/>
      <c r="K84" s="2"/>
    </row>
    <row r="85" spans="6:11" x14ac:dyDescent="0.25">
      <c r="F85" s="2"/>
      <c r="G85" s="2"/>
      <c r="H85" s="2"/>
      <c r="I85" s="2"/>
      <c r="J85" s="2"/>
      <c r="K85" s="2"/>
    </row>
    <row r="86" spans="6:11" x14ac:dyDescent="0.25">
      <c r="F86" s="2"/>
      <c r="G86" s="2"/>
      <c r="H86" s="2"/>
      <c r="I86" s="2"/>
      <c r="J86" s="2"/>
      <c r="K86" s="2"/>
    </row>
  </sheetData>
  <sheetProtection sheet="1" objects="1" scenarios="1"/>
  <mergeCells count="37">
    <mergeCell ref="A30:Q30"/>
    <mergeCell ref="B36:Q36"/>
    <mergeCell ref="B37:Q37"/>
    <mergeCell ref="A52:Q52"/>
    <mergeCell ref="B39:Q39"/>
    <mergeCell ref="B40:Q40"/>
    <mergeCell ref="B41:Q41"/>
    <mergeCell ref="B34:Q34"/>
    <mergeCell ref="B35:Q35"/>
    <mergeCell ref="B33:Q33"/>
    <mergeCell ref="B50:Q50"/>
    <mergeCell ref="B51:Q51"/>
    <mergeCell ref="A42:Q42"/>
    <mergeCell ref="B38:Q38"/>
    <mergeCell ref="B48:Q48"/>
    <mergeCell ref="B49:Q49"/>
    <mergeCell ref="A5:AJ5"/>
    <mergeCell ref="A6:AJ6"/>
    <mergeCell ref="A7:AJ7"/>
    <mergeCell ref="B15:Q15"/>
    <mergeCell ref="B16:Q16"/>
    <mergeCell ref="A12:AJ12"/>
    <mergeCell ref="B32:Q32"/>
    <mergeCell ref="B47:Q47"/>
    <mergeCell ref="B18:Q18"/>
    <mergeCell ref="B19:Q19"/>
    <mergeCell ref="B20:Q20"/>
    <mergeCell ref="B21:Q21"/>
    <mergeCell ref="B22:Q22"/>
    <mergeCell ref="B23:Q23"/>
    <mergeCell ref="B17:Q17"/>
    <mergeCell ref="B26:Q26"/>
    <mergeCell ref="B27:Q27"/>
    <mergeCell ref="B28:Q28"/>
    <mergeCell ref="B29:Q29"/>
    <mergeCell ref="B24:Q24"/>
    <mergeCell ref="B25:Q25"/>
  </mergeCells>
  <pageMargins left="0.70866141732283472" right="0.70866141732283472" top="0.74803149606299213" bottom="0.74803149606299213" header="0.31496062992125984" footer="0.31496062992125984"/>
  <pageSetup paperSize="9" scal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1"/>
  <sheetViews>
    <sheetView showGridLines="0" view="pageBreakPreview" zoomScale="70" zoomScaleNormal="40" zoomScaleSheetLayoutView="70" workbookViewId="0">
      <selection activeCell="Q34" sqref="Q34"/>
    </sheetView>
  </sheetViews>
  <sheetFormatPr baseColWidth="10" defaultRowHeight="15" x14ac:dyDescent="0.25"/>
  <cols>
    <col min="24" max="24" width="15.42578125" bestFit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2" customFormat="1" ht="15.75" customHeight="1" x14ac:dyDescent="0.25">
      <c r="A6" s="68" t="s">
        <v>197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2" customFormat="1" x14ac:dyDescent="0.25">
      <c r="A7" s="62" t="s">
        <v>199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3" t="s">
        <v>75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4" spans="1:35" s="2" customFormat="1" x14ac:dyDescent="0.25"/>
    <row r="15" spans="1:35" s="2" customFormat="1" x14ac:dyDescent="0.25"/>
    <row r="16" spans="1:35" s="2" customFormat="1" x14ac:dyDescent="0.25"/>
    <row r="17" spans="1:35" s="2" customFormat="1" x14ac:dyDescent="0.25"/>
    <row r="18" spans="1:35" ht="15.75" thickBot="1" x14ac:dyDescent="0.3"/>
    <row r="19" spans="1:35" ht="56.25" customHeight="1" x14ac:dyDescent="0.25">
      <c r="B19" s="63" t="s">
        <v>127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4"/>
      <c r="Q19" s="22">
        <v>1</v>
      </c>
      <c r="R19" s="22">
        <v>2</v>
      </c>
      <c r="S19" s="22">
        <v>3</v>
      </c>
      <c r="T19" s="22">
        <v>4</v>
      </c>
      <c r="U19" s="22">
        <v>5</v>
      </c>
      <c r="V19" s="22" t="s">
        <v>92</v>
      </c>
      <c r="W19" s="9" t="s">
        <v>93</v>
      </c>
      <c r="X19" s="22">
        <v>1</v>
      </c>
      <c r="Y19" s="22">
        <v>2</v>
      </c>
      <c r="Z19" s="22">
        <v>3</v>
      </c>
      <c r="AA19" s="22">
        <v>4</v>
      </c>
      <c r="AB19" s="22">
        <v>5</v>
      </c>
      <c r="AC19" s="22" t="s">
        <v>92</v>
      </c>
      <c r="AD19" s="23" t="s">
        <v>94</v>
      </c>
      <c r="AE19" s="24" t="s">
        <v>95</v>
      </c>
      <c r="AF19" s="22" t="s">
        <v>96</v>
      </c>
      <c r="AG19" s="22" t="s">
        <v>97</v>
      </c>
      <c r="AH19" s="22" t="s">
        <v>98</v>
      </c>
      <c r="AI19" s="22" t="s">
        <v>99</v>
      </c>
    </row>
    <row r="20" spans="1:35" ht="38.25" customHeight="1" x14ac:dyDescent="0.25">
      <c r="A20" s="11">
        <v>28</v>
      </c>
      <c r="B20" s="57" t="s">
        <v>124</v>
      </c>
      <c r="C20" s="58" t="s">
        <v>124</v>
      </c>
      <c r="D20" s="58" t="s">
        <v>124</v>
      </c>
      <c r="E20" s="58" t="s">
        <v>124</v>
      </c>
      <c r="F20" s="58" t="s">
        <v>124</v>
      </c>
      <c r="G20" s="58" t="s">
        <v>124</v>
      </c>
      <c r="H20" s="58" t="s">
        <v>124</v>
      </c>
      <c r="I20" s="58" t="s">
        <v>124</v>
      </c>
      <c r="J20" s="58" t="s">
        <v>124</v>
      </c>
      <c r="K20" s="58" t="s">
        <v>124</v>
      </c>
      <c r="L20" s="58" t="s">
        <v>124</v>
      </c>
      <c r="M20" s="58" t="s">
        <v>124</v>
      </c>
      <c r="N20" s="58" t="s">
        <v>124</v>
      </c>
      <c r="O20" s="58" t="s">
        <v>124</v>
      </c>
      <c r="P20" s="58" t="s">
        <v>124</v>
      </c>
      <c r="Q20" s="12">
        <v>15</v>
      </c>
      <c r="R20" s="12">
        <v>46</v>
      </c>
      <c r="S20" s="12">
        <v>75</v>
      </c>
      <c r="T20" s="12">
        <v>122</v>
      </c>
      <c r="U20" s="12">
        <v>61</v>
      </c>
      <c r="V20" s="12">
        <v>35</v>
      </c>
      <c r="W20" s="13">
        <v>354</v>
      </c>
      <c r="X20" s="14">
        <f t="shared" ref="X20:AC23" si="0">Q20/$W20</f>
        <v>4.2372881355932202E-2</v>
      </c>
      <c r="Y20" s="14">
        <f t="shared" si="0"/>
        <v>0.12994350282485875</v>
      </c>
      <c r="Z20" s="14">
        <f t="shared" si="0"/>
        <v>0.21186440677966101</v>
      </c>
      <c r="AA20" s="14">
        <f t="shared" si="0"/>
        <v>0.34463276836158191</v>
      </c>
      <c r="AB20" s="14">
        <f t="shared" si="0"/>
        <v>0.17231638418079095</v>
      </c>
      <c r="AC20" s="15">
        <f t="shared" si="0"/>
        <v>9.8870056497175146E-2</v>
      </c>
      <c r="AD20" s="16">
        <f t="shared" ref="AD20:AD22" si="1">(Q20+R20)/(Q20+R20+S20+T20+U20)</f>
        <v>0.19122257053291536</v>
      </c>
      <c r="AE20" s="17">
        <f t="shared" ref="AE20:AE23" si="2">(S20+T20+U20)/(Q20+R20+S20+T20+U20)</f>
        <v>0.80877742946708464</v>
      </c>
      <c r="AF20" s="18">
        <v>3.53</v>
      </c>
      <c r="AG20" s="19">
        <v>1.1000000000000001</v>
      </c>
      <c r="AH20" s="20">
        <v>4</v>
      </c>
      <c r="AI20" s="20">
        <v>4</v>
      </c>
    </row>
    <row r="21" spans="1:35" ht="18.75" x14ac:dyDescent="0.25">
      <c r="A21" s="11">
        <v>29</v>
      </c>
      <c r="B21" s="57" t="s">
        <v>125</v>
      </c>
      <c r="C21" s="58" t="s">
        <v>125</v>
      </c>
      <c r="D21" s="58" t="s">
        <v>125</v>
      </c>
      <c r="E21" s="58" t="s">
        <v>125</v>
      </c>
      <c r="F21" s="58" t="s">
        <v>125</v>
      </c>
      <c r="G21" s="58" t="s">
        <v>125</v>
      </c>
      <c r="H21" s="58" t="s">
        <v>125</v>
      </c>
      <c r="I21" s="58" t="s">
        <v>125</v>
      </c>
      <c r="J21" s="58" t="s">
        <v>125</v>
      </c>
      <c r="K21" s="58" t="s">
        <v>125</v>
      </c>
      <c r="L21" s="58" t="s">
        <v>125</v>
      </c>
      <c r="M21" s="58" t="s">
        <v>125</v>
      </c>
      <c r="N21" s="58" t="s">
        <v>125</v>
      </c>
      <c r="O21" s="58" t="s">
        <v>125</v>
      </c>
      <c r="P21" s="58" t="s">
        <v>125</v>
      </c>
      <c r="Q21" s="12">
        <v>18</v>
      </c>
      <c r="R21" s="12">
        <v>41</v>
      </c>
      <c r="S21" s="12">
        <v>63</v>
      </c>
      <c r="T21" s="12">
        <v>122</v>
      </c>
      <c r="U21" s="12">
        <v>109</v>
      </c>
      <c r="V21" s="12">
        <v>1</v>
      </c>
      <c r="W21" s="13">
        <v>354</v>
      </c>
      <c r="X21" s="14">
        <f t="shared" si="0"/>
        <v>5.0847457627118647E-2</v>
      </c>
      <c r="Y21" s="14">
        <f t="shared" si="0"/>
        <v>0.11581920903954802</v>
      </c>
      <c r="Z21" s="14">
        <f t="shared" si="0"/>
        <v>0.17796610169491525</v>
      </c>
      <c r="AA21" s="14">
        <f t="shared" si="0"/>
        <v>0.34463276836158191</v>
      </c>
      <c r="AB21" s="14">
        <f t="shared" si="0"/>
        <v>0.30790960451977401</v>
      </c>
      <c r="AC21" s="15">
        <f t="shared" si="0"/>
        <v>2.8248587570621469E-3</v>
      </c>
      <c r="AD21" s="16">
        <f t="shared" si="1"/>
        <v>0.16713881019830029</v>
      </c>
      <c r="AE21" s="17">
        <f t="shared" si="2"/>
        <v>0.83286118980169976</v>
      </c>
      <c r="AF21" s="18">
        <v>3.75</v>
      </c>
      <c r="AG21" s="19">
        <v>1.1599999999999999</v>
      </c>
      <c r="AH21" s="20">
        <v>4</v>
      </c>
      <c r="AI21" s="20">
        <v>4</v>
      </c>
    </row>
    <row r="22" spans="1:35" ht="18.75" x14ac:dyDescent="0.25">
      <c r="A22" s="11">
        <v>30</v>
      </c>
      <c r="B22" s="57" t="s">
        <v>126</v>
      </c>
      <c r="C22" s="58" t="s">
        <v>126</v>
      </c>
      <c r="D22" s="58" t="s">
        <v>126</v>
      </c>
      <c r="E22" s="58" t="s">
        <v>126</v>
      </c>
      <c r="F22" s="58" t="s">
        <v>126</v>
      </c>
      <c r="G22" s="58" t="s">
        <v>126</v>
      </c>
      <c r="H22" s="58" t="s">
        <v>126</v>
      </c>
      <c r="I22" s="58" t="s">
        <v>126</v>
      </c>
      <c r="J22" s="58" t="s">
        <v>126</v>
      </c>
      <c r="K22" s="58" t="s">
        <v>126</v>
      </c>
      <c r="L22" s="58" t="s">
        <v>126</v>
      </c>
      <c r="M22" s="58" t="s">
        <v>126</v>
      </c>
      <c r="N22" s="58" t="s">
        <v>126</v>
      </c>
      <c r="O22" s="58" t="s">
        <v>126</v>
      </c>
      <c r="P22" s="58" t="s">
        <v>126</v>
      </c>
      <c r="Q22" s="12">
        <v>7</v>
      </c>
      <c r="R22" s="12">
        <v>28</v>
      </c>
      <c r="S22" s="12">
        <v>55</v>
      </c>
      <c r="T22" s="12">
        <v>128</v>
      </c>
      <c r="U22" s="12">
        <v>135</v>
      </c>
      <c r="V22" s="12">
        <v>1</v>
      </c>
      <c r="W22" s="13">
        <v>354</v>
      </c>
      <c r="X22" s="14">
        <f t="shared" si="0"/>
        <v>1.977401129943503E-2</v>
      </c>
      <c r="Y22" s="14">
        <f t="shared" si="0"/>
        <v>7.909604519774012E-2</v>
      </c>
      <c r="Z22" s="14">
        <f t="shared" si="0"/>
        <v>0.15536723163841809</v>
      </c>
      <c r="AA22" s="14">
        <f t="shared" si="0"/>
        <v>0.3615819209039548</v>
      </c>
      <c r="AB22" s="14">
        <f t="shared" si="0"/>
        <v>0.38135593220338981</v>
      </c>
      <c r="AC22" s="15">
        <f t="shared" si="0"/>
        <v>2.8248587570621469E-3</v>
      </c>
      <c r="AD22" s="16">
        <f t="shared" si="1"/>
        <v>9.9150141643059492E-2</v>
      </c>
      <c r="AE22" s="17">
        <f t="shared" si="2"/>
        <v>0.90084985835694054</v>
      </c>
      <c r="AF22" s="18">
        <v>4.01</v>
      </c>
      <c r="AG22" s="19">
        <v>1.02</v>
      </c>
      <c r="AH22" s="20">
        <v>4</v>
      </c>
      <c r="AI22" s="20">
        <v>5</v>
      </c>
    </row>
    <row r="23" spans="1:35" s="2" customFormat="1" ht="18.75" x14ac:dyDescent="0.25">
      <c r="A23" s="65" t="s">
        <v>194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  <c r="Q23" s="28">
        <f>+SUM(Q20:Q22)</f>
        <v>40</v>
      </c>
      <c r="R23" s="28">
        <f t="shared" ref="R23:W23" si="3">+SUM(R20:R22)</f>
        <v>115</v>
      </c>
      <c r="S23" s="28">
        <f t="shared" si="3"/>
        <v>193</v>
      </c>
      <c r="T23" s="28">
        <f t="shared" si="3"/>
        <v>372</v>
      </c>
      <c r="U23" s="28">
        <f t="shared" si="3"/>
        <v>305</v>
      </c>
      <c r="V23" s="28">
        <f t="shared" si="3"/>
        <v>37</v>
      </c>
      <c r="W23" s="28">
        <f t="shared" si="3"/>
        <v>1062</v>
      </c>
      <c r="X23" s="29">
        <f>Q23/$W23</f>
        <v>3.7664783427495289E-2</v>
      </c>
      <c r="Y23" s="29">
        <f>R23/$W23</f>
        <v>0.10828625235404897</v>
      </c>
      <c r="Z23" s="29">
        <f t="shared" si="0"/>
        <v>0.18173258003766479</v>
      </c>
      <c r="AA23" s="29">
        <f t="shared" si="0"/>
        <v>0.35028248587570621</v>
      </c>
      <c r="AB23" s="29">
        <f t="shared" si="0"/>
        <v>0.2871939736346516</v>
      </c>
      <c r="AC23" s="30">
        <f t="shared" si="0"/>
        <v>3.4839924670433148E-2</v>
      </c>
      <c r="AD23" s="31">
        <f>(Q23+R23)/(Q23+R23+S23+T23+U23)</f>
        <v>0.15121951219512195</v>
      </c>
      <c r="AE23" s="32">
        <f t="shared" si="2"/>
        <v>0.84878048780487803</v>
      </c>
      <c r="AF23" s="33">
        <f>+SUMPRODUCT(Q23:U23,Q19:U19)/SUM(Q23:U23)</f>
        <v>3.7678048780487803</v>
      </c>
      <c r="AG23" s="25"/>
      <c r="AH23" s="34">
        <f>+MEDIAN(AH20:AH22)</f>
        <v>4</v>
      </c>
      <c r="AI23" s="27"/>
    </row>
    <row r="26" spans="1:35" ht="15.75" thickBot="1" x14ac:dyDescent="0.3"/>
    <row r="27" spans="1:35" s="2" customFormat="1" ht="56.25" customHeight="1" x14ac:dyDescent="0.25">
      <c r="B27" s="63" t="s">
        <v>128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/>
      <c r="Q27" s="22">
        <v>1</v>
      </c>
      <c r="R27" s="22">
        <v>2</v>
      </c>
      <c r="S27" s="22">
        <v>3</v>
      </c>
      <c r="T27" s="22">
        <v>4</v>
      </c>
      <c r="U27" s="22">
        <v>5</v>
      </c>
      <c r="V27" s="22" t="s">
        <v>92</v>
      </c>
      <c r="W27" s="9" t="s">
        <v>93</v>
      </c>
      <c r="X27" s="22">
        <v>1</v>
      </c>
      <c r="Y27" s="22">
        <v>2</v>
      </c>
      <c r="Z27" s="22">
        <v>3</v>
      </c>
      <c r="AA27" s="22">
        <v>4</v>
      </c>
      <c r="AB27" s="22">
        <v>5</v>
      </c>
      <c r="AC27" s="22" t="s">
        <v>92</v>
      </c>
      <c r="AD27" s="23" t="s">
        <v>94</v>
      </c>
      <c r="AE27" s="24" t="s">
        <v>95</v>
      </c>
      <c r="AF27" s="22" t="s">
        <v>96</v>
      </c>
      <c r="AG27" s="22" t="s">
        <v>97</v>
      </c>
      <c r="AH27" s="22" t="s">
        <v>98</v>
      </c>
      <c r="AI27" s="22" t="s">
        <v>99</v>
      </c>
    </row>
    <row r="28" spans="1:35" s="2" customFormat="1" ht="18.75" x14ac:dyDescent="0.25">
      <c r="A28" s="11">
        <v>31</v>
      </c>
      <c r="B28" s="57" t="s">
        <v>76</v>
      </c>
      <c r="C28" s="58" t="s">
        <v>76</v>
      </c>
      <c r="D28" s="58" t="s">
        <v>76</v>
      </c>
      <c r="E28" s="58" t="s">
        <v>76</v>
      </c>
      <c r="F28" s="58" t="s">
        <v>76</v>
      </c>
      <c r="G28" s="58" t="s">
        <v>76</v>
      </c>
      <c r="H28" s="58" t="s">
        <v>76</v>
      </c>
      <c r="I28" s="58" t="s">
        <v>76</v>
      </c>
      <c r="J28" s="58" t="s">
        <v>76</v>
      </c>
      <c r="K28" s="58" t="s">
        <v>76</v>
      </c>
      <c r="L28" s="58" t="s">
        <v>76</v>
      </c>
      <c r="M28" s="58" t="s">
        <v>76</v>
      </c>
      <c r="N28" s="58" t="s">
        <v>76</v>
      </c>
      <c r="O28" s="58" t="s">
        <v>76</v>
      </c>
      <c r="P28" s="58" t="s">
        <v>76</v>
      </c>
      <c r="Q28" s="12">
        <v>3</v>
      </c>
      <c r="R28" s="12">
        <v>21</v>
      </c>
      <c r="S28" s="12">
        <v>63</v>
      </c>
      <c r="T28" s="12">
        <v>151</v>
      </c>
      <c r="U28" s="12">
        <v>111</v>
      </c>
      <c r="V28" s="12">
        <v>1</v>
      </c>
      <c r="W28" s="13">
        <v>350</v>
      </c>
      <c r="X28" s="14">
        <f t="shared" ref="X28:X30" si="4">Q28/$W28</f>
        <v>8.5714285714285719E-3</v>
      </c>
      <c r="Y28" s="14">
        <f t="shared" ref="Y28:Y30" si="5">R28/$W28</f>
        <v>0.06</v>
      </c>
      <c r="Z28" s="14">
        <f t="shared" ref="Z28:Z30" si="6">S28/$W28</f>
        <v>0.18</v>
      </c>
      <c r="AA28" s="14">
        <f t="shared" ref="AA28:AA30" si="7">T28/$W28</f>
        <v>0.43142857142857144</v>
      </c>
      <c r="AB28" s="14">
        <f t="shared" ref="AB28:AB30" si="8">U28/$W28</f>
        <v>0.31714285714285712</v>
      </c>
      <c r="AC28" s="15">
        <f t="shared" ref="AC28:AC30" si="9">V28/$W28</f>
        <v>2.8571428571428571E-3</v>
      </c>
      <c r="AD28" s="16">
        <f t="shared" ref="AD28:AD30" si="10">(Q28+R28)/(Q28+R28+S28+T28+U28)</f>
        <v>6.8767908309455589E-2</v>
      </c>
      <c r="AE28" s="17">
        <f t="shared" ref="AE28:AE30" si="11">(S28+T28+U28)/(Q28+R28+S28+T28+U28)</f>
        <v>0.93123209169054444</v>
      </c>
      <c r="AF28" s="18">
        <v>3.99</v>
      </c>
      <c r="AG28" s="19">
        <v>0.9</v>
      </c>
      <c r="AH28" s="20">
        <v>4</v>
      </c>
      <c r="AI28" s="20">
        <v>4</v>
      </c>
    </row>
    <row r="29" spans="1:35" s="2" customFormat="1" ht="18.75" x14ac:dyDescent="0.25">
      <c r="A29" s="11">
        <v>32</v>
      </c>
      <c r="B29" s="57" t="s">
        <v>129</v>
      </c>
      <c r="C29" s="58" t="s">
        <v>129</v>
      </c>
      <c r="D29" s="58" t="s">
        <v>129</v>
      </c>
      <c r="E29" s="58" t="s">
        <v>129</v>
      </c>
      <c r="F29" s="58" t="s">
        <v>129</v>
      </c>
      <c r="G29" s="58" t="s">
        <v>129</v>
      </c>
      <c r="H29" s="58" t="s">
        <v>129</v>
      </c>
      <c r="I29" s="58" t="s">
        <v>129</v>
      </c>
      <c r="J29" s="58" t="s">
        <v>129</v>
      </c>
      <c r="K29" s="58" t="s">
        <v>129</v>
      </c>
      <c r="L29" s="58" t="s">
        <v>129</v>
      </c>
      <c r="M29" s="58" t="s">
        <v>129</v>
      </c>
      <c r="N29" s="58" t="s">
        <v>129</v>
      </c>
      <c r="O29" s="58" t="s">
        <v>129</v>
      </c>
      <c r="P29" s="58" t="s">
        <v>129</v>
      </c>
      <c r="Q29" s="12">
        <v>18</v>
      </c>
      <c r="R29" s="12">
        <v>39</v>
      </c>
      <c r="S29" s="12">
        <v>79</v>
      </c>
      <c r="T29" s="12">
        <v>114</v>
      </c>
      <c r="U29" s="12">
        <v>72</v>
      </c>
      <c r="V29" s="12">
        <v>28</v>
      </c>
      <c r="W29" s="13">
        <v>350</v>
      </c>
      <c r="X29" s="14">
        <f t="shared" si="4"/>
        <v>5.1428571428571428E-2</v>
      </c>
      <c r="Y29" s="14">
        <f t="shared" si="5"/>
        <v>0.11142857142857143</v>
      </c>
      <c r="Z29" s="14">
        <f t="shared" si="6"/>
        <v>0.2257142857142857</v>
      </c>
      <c r="AA29" s="14">
        <f t="shared" si="7"/>
        <v>0.32571428571428573</v>
      </c>
      <c r="AB29" s="14">
        <f t="shared" si="8"/>
        <v>0.20571428571428571</v>
      </c>
      <c r="AC29" s="15">
        <f t="shared" si="9"/>
        <v>0.08</v>
      </c>
      <c r="AD29" s="16">
        <f t="shared" si="10"/>
        <v>0.17701863354037267</v>
      </c>
      <c r="AE29" s="17">
        <f t="shared" si="11"/>
        <v>0.82298136645962738</v>
      </c>
      <c r="AF29" s="18">
        <v>3.57</v>
      </c>
      <c r="AG29" s="19">
        <v>1.1299999999999999</v>
      </c>
      <c r="AH29" s="20">
        <v>4</v>
      </c>
      <c r="AI29" s="20">
        <v>4</v>
      </c>
    </row>
    <row r="30" spans="1:35" s="2" customFormat="1" ht="18.75" x14ac:dyDescent="0.25">
      <c r="A30" s="11">
        <v>33</v>
      </c>
      <c r="B30" s="57" t="s">
        <v>130</v>
      </c>
      <c r="C30" s="58" t="s">
        <v>130</v>
      </c>
      <c r="D30" s="58" t="s">
        <v>130</v>
      </c>
      <c r="E30" s="58" t="s">
        <v>130</v>
      </c>
      <c r="F30" s="58" t="s">
        <v>130</v>
      </c>
      <c r="G30" s="58" t="s">
        <v>130</v>
      </c>
      <c r="H30" s="58" t="s">
        <v>130</v>
      </c>
      <c r="I30" s="58" t="s">
        <v>130</v>
      </c>
      <c r="J30" s="58" t="s">
        <v>130</v>
      </c>
      <c r="K30" s="58" t="s">
        <v>130</v>
      </c>
      <c r="L30" s="58" t="s">
        <v>130</v>
      </c>
      <c r="M30" s="58" t="s">
        <v>130</v>
      </c>
      <c r="N30" s="58" t="s">
        <v>130</v>
      </c>
      <c r="O30" s="58" t="s">
        <v>130</v>
      </c>
      <c r="P30" s="58" t="s">
        <v>130</v>
      </c>
      <c r="Q30" s="12">
        <v>1</v>
      </c>
      <c r="R30" s="12">
        <v>20</v>
      </c>
      <c r="S30" s="12">
        <v>37</v>
      </c>
      <c r="T30" s="12">
        <v>141</v>
      </c>
      <c r="U30" s="12">
        <v>149</v>
      </c>
      <c r="V30" s="12">
        <v>2</v>
      </c>
      <c r="W30" s="13">
        <v>350</v>
      </c>
      <c r="X30" s="14">
        <f t="shared" si="4"/>
        <v>2.8571428571428571E-3</v>
      </c>
      <c r="Y30" s="14">
        <f t="shared" si="5"/>
        <v>5.7142857142857141E-2</v>
      </c>
      <c r="Z30" s="14">
        <f t="shared" si="6"/>
        <v>0.10571428571428572</v>
      </c>
      <c r="AA30" s="14">
        <f t="shared" si="7"/>
        <v>0.40285714285714286</v>
      </c>
      <c r="AB30" s="14">
        <f t="shared" si="8"/>
        <v>0.42571428571428571</v>
      </c>
      <c r="AC30" s="15">
        <f t="shared" si="9"/>
        <v>5.7142857142857143E-3</v>
      </c>
      <c r="AD30" s="16">
        <f t="shared" si="10"/>
        <v>6.0344827586206899E-2</v>
      </c>
      <c r="AE30" s="17">
        <f t="shared" si="11"/>
        <v>0.93965517241379315</v>
      </c>
      <c r="AF30" s="18">
        <v>4.2</v>
      </c>
      <c r="AG30" s="19">
        <v>0.87</v>
      </c>
      <c r="AH30" s="20">
        <v>4</v>
      </c>
      <c r="AI30" s="20">
        <v>5</v>
      </c>
    </row>
    <row r="31" spans="1:35" s="2" customFormat="1" ht="18.75" x14ac:dyDescent="0.25">
      <c r="A31" s="11">
        <v>34</v>
      </c>
      <c r="B31" s="57" t="s">
        <v>131</v>
      </c>
      <c r="C31" s="58" t="s">
        <v>131</v>
      </c>
      <c r="D31" s="58" t="s">
        <v>131</v>
      </c>
      <c r="E31" s="58" t="s">
        <v>131</v>
      </c>
      <c r="F31" s="58" t="s">
        <v>131</v>
      </c>
      <c r="G31" s="58" t="s">
        <v>131</v>
      </c>
      <c r="H31" s="58" t="s">
        <v>131</v>
      </c>
      <c r="I31" s="58" t="s">
        <v>131</v>
      </c>
      <c r="J31" s="58" t="s">
        <v>131</v>
      </c>
      <c r="K31" s="58" t="s">
        <v>131</v>
      </c>
      <c r="L31" s="58" t="s">
        <v>131</v>
      </c>
      <c r="M31" s="58" t="s">
        <v>131</v>
      </c>
      <c r="N31" s="58" t="s">
        <v>131</v>
      </c>
      <c r="O31" s="58" t="s">
        <v>131</v>
      </c>
      <c r="P31" s="58" t="s">
        <v>131</v>
      </c>
      <c r="Q31" s="12">
        <v>31</v>
      </c>
      <c r="R31" s="12">
        <v>48</v>
      </c>
      <c r="S31" s="12">
        <v>86</v>
      </c>
      <c r="T31" s="12">
        <v>124</v>
      </c>
      <c r="U31" s="12">
        <v>61</v>
      </c>
      <c r="V31" s="12">
        <v>0</v>
      </c>
      <c r="W31" s="13">
        <v>350</v>
      </c>
      <c r="X31" s="14">
        <f t="shared" ref="X31:X33" si="12">Q31/$W31</f>
        <v>8.8571428571428565E-2</v>
      </c>
      <c r="Y31" s="14">
        <f t="shared" ref="Y31:Y33" si="13">R31/$W31</f>
        <v>0.13714285714285715</v>
      </c>
      <c r="Z31" s="14">
        <f t="shared" ref="Z31:Z33" si="14">S31/$W31</f>
        <v>0.24571428571428572</v>
      </c>
      <c r="AA31" s="14">
        <f t="shared" ref="AA31:AA33" si="15">T31/$W31</f>
        <v>0.35428571428571426</v>
      </c>
      <c r="AB31" s="14">
        <f t="shared" ref="AB31:AB33" si="16">U31/$W31</f>
        <v>0.17428571428571429</v>
      </c>
      <c r="AC31" s="15">
        <f t="shared" ref="AC31:AC33" si="17">V31/$W31</f>
        <v>0</v>
      </c>
      <c r="AD31" s="16">
        <f t="shared" ref="AD31:AD33" si="18">(Q31+R31)/(Q31+R31+S31+T31+U31)</f>
        <v>0.2257142857142857</v>
      </c>
      <c r="AE31" s="17">
        <f t="shared" ref="AE31:AE33" si="19">(S31+T31+U31)/(Q31+R31+S31+T31+U31)</f>
        <v>0.77428571428571424</v>
      </c>
      <c r="AF31" s="18">
        <v>3.39</v>
      </c>
      <c r="AG31" s="19">
        <v>1.18</v>
      </c>
      <c r="AH31" s="20">
        <v>4</v>
      </c>
      <c r="AI31" s="20">
        <v>4</v>
      </c>
    </row>
    <row r="32" spans="1:35" s="2" customFormat="1" ht="18.75" customHeight="1" x14ac:dyDescent="0.25">
      <c r="A32" s="11">
        <v>35</v>
      </c>
      <c r="B32" s="57" t="s">
        <v>132</v>
      </c>
      <c r="C32" s="58" t="s">
        <v>132</v>
      </c>
      <c r="D32" s="58" t="s">
        <v>132</v>
      </c>
      <c r="E32" s="58" t="s">
        <v>132</v>
      </c>
      <c r="F32" s="58" t="s">
        <v>132</v>
      </c>
      <c r="G32" s="58" t="s">
        <v>132</v>
      </c>
      <c r="H32" s="58" t="s">
        <v>132</v>
      </c>
      <c r="I32" s="58" t="s">
        <v>132</v>
      </c>
      <c r="J32" s="58" t="s">
        <v>132</v>
      </c>
      <c r="K32" s="58" t="s">
        <v>132</v>
      </c>
      <c r="L32" s="58" t="s">
        <v>132</v>
      </c>
      <c r="M32" s="58" t="s">
        <v>132</v>
      </c>
      <c r="N32" s="58" t="s">
        <v>132</v>
      </c>
      <c r="O32" s="58" t="s">
        <v>132</v>
      </c>
      <c r="P32" s="59" t="s">
        <v>132</v>
      </c>
      <c r="Q32" s="12">
        <v>7</v>
      </c>
      <c r="R32" s="12">
        <v>13</v>
      </c>
      <c r="S32" s="12">
        <v>52</v>
      </c>
      <c r="T32" s="12">
        <v>136</v>
      </c>
      <c r="U32" s="12">
        <v>135</v>
      </c>
      <c r="V32" s="12">
        <v>7</v>
      </c>
      <c r="W32" s="13">
        <v>350</v>
      </c>
      <c r="X32" s="14">
        <f t="shared" si="12"/>
        <v>0.02</v>
      </c>
      <c r="Y32" s="14">
        <f t="shared" si="13"/>
        <v>3.7142857142857144E-2</v>
      </c>
      <c r="Z32" s="14">
        <f t="shared" si="14"/>
        <v>0.14857142857142858</v>
      </c>
      <c r="AA32" s="14">
        <f t="shared" si="15"/>
        <v>0.38857142857142857</v>
      </c>
      <c r="AB32" s="14">
        <f t="shared" si="16"/>
        <v>0.38571428571428573</v>
      </c>
      <c r="AC32" s="15">
        <f t="shared" si="17"/>
        <v>0.02</v>
      </c>
      <c r="AD32" s="16">
        <f t="shared" si="18"/>
        <v>5.8309037900874633E-2</v>
      </c>
      <c r="AE32" s="17">
        <f t="shared" si="19"/>
        <v>0.94169096209912539</v>
      </c>
      <c r="AF32" s="18">
        <v>4.0999999999999996</v>
      </c>
      <c r="AG32" s="19">
        <v>0.93</v>
      </c>
      <c r="AH32" s="20">
        <v>4</v>
      </c>
      <c r="AI32" s="20">
        <v>4</v>
      </c>
    </row>
    <row r="33" spans="1:35" s="2" customFormat="1" ht="18.75" customHeight="1" x14ac:dyDescent="0.25">
      <c r="A33" s="11">
        <v>36</v>
      </c>
      <c r="B33" s="57" t="s">
        <v>133</v>
      </c>
      <c r="C33" s="58" t="s">
        <v>133</v>
      </c>
      <c r="D33" s="58" t="s">
        <v>133</v>
      </c>
      <c r="E33" s="58" t="s">
        <v>133</v>
      </c>
      <c r="F33" s="58" t="s">
        <v>133</v>
      </c>
      <c r="G33" s="58" t="s">
        <v>133</v>
      </c>
      <c r="H33" s="58" t="s">
        <v>133</v>
      </c>
      <c r="I33" s="58" t="s">
        <v>133</v>
      </c>
      <c r="J33" s="58" t="s">
        <v>133</v>
      </c>
      <c r="K33" s="58" t="s">
        <v>133</v>
      </c>
      <c r="L33" s="58" t="s">
        <v>133</v>
      </c>
      <c r="M33" s="58" t="s">
        <v>133</v>
      </c>
      <c r="N33" s="58" t="s">
        <v>133</v>
      </c>
      <c r="O33" s="58" t="s">
        <v>133</v>
      </c>
      <c r="P33" s="59" t="s">
        <v>133</v>
      </c>
      <c r="Q33" s="12">
        <v>6</v>
      </c>
      <c r="R33" s="12">
        <v>30</v>
      </c>
      <c r="S33" s="12">
        <v>65</v>
      </c>
      <c r="T33" s="12">
        <v>134</v>
      </c>
      <c r="U33" s="12">
        <v>115</v>
      </c>
      <c r="V33" s="12">
        <v>0</v>
      </c>
      <c r="W33" s="13">
        <v>350</v>
      </c>
      <c r="X33" s="14">
        <f t="shared" si="12"/>
        <v>1.7142857142857144E-2</v>
      </c>
      <c r="Y33" s="14">
        <f t="shared" si="13"/>
        <v>8.5714285714285715E-2</v>
      </c>
      <c r="Z33" s="14">
        <f t="shared" si="14"/>
        <v>0.18571428571428572</v>
      </c>
      <c r="AA33" s="14">
        <f t="shared" si="15"/>
        <v>0.38285714285714284</v>
      </c>
      <c r="AB33" s="14">
        <f t="shared" si="16"/>
        <v>0.32857142857142857</v>
      </c>
      <c r="AC33" s="15">
        <f t="shared" si="17"/>
        <v>0</v>
      </c>
      <c r="AD33" s="16">
        <f t="shared" si="18"/>
        <v>0.10285714285714286</v>
      </c>
      <c r="AE33" s="17">
        <f t="shared" si="19"/>
        <v>0.89714285714285713</v>
      </c>
      <c r="AF33" s="18">
        <v>3.92</v>
      </c>
      <c r="AG33" s="19">
        <v>1</v>
      </c>
      <c r="AH33" s="20">
        <v>4</v>
      </c>
      <c r="AI33" s="20">
        <v>4</v>
      </c>
    </row>
    <row r="34" spans="1:35" s="2" customFormat="1" ht="18.75" customHeight="1" x14ac:dyDescent="0.25">
      <c r="A34" s="11">
        <v>37</v>
      </c>
      <c r="B34" s="57" t="s">
        <v>134</v>
      </c>
      <c r="C34" s="58" t="s">
        <v>134</v>
      </c>
      <c r="D34" s="58" t="s">
        <v>134</v>
      </c>
      <c r="E34" s="58" t="s">
        <v>134</v>
      </c>
      <c r="F34" s="58" t="s">
        <v>134</v>
      </c>
      <c r="G34" s="58" t="s">
        <v>134</v>
      </c>
      <c r="H34" s="58" t="s">
        <v>134</v>
      </c>
      <c r="I34" s="58" t="s">
        <v>134</v>
      </c>
      <c r="J34" s="58" t="s">
        <v>134</v>
      </c>
      <c r="K34" s="58" t="s">
        <v>134</v>
      </c>
      <c r="L34" s="58" t="s">
        <v>134</v>
      </c>
      <c r="M34" s="58" t="s">
        <v>134</v>
      </c>
      <c r="N34" s="58" t="s">
        <v>134</v>
      </c>
      <c r="O34" s="58" t="s">
        <v>134</v>
      </c>
      <c r="P34" s="59" t="s">
        <v>134</v>
      </c>
      <c r="Q34" s="12">
        <v>5</v>
      </c>
      <c r="R34" s="12">
        <v>26</v>
      </c>
      <c r="S34" s="12">
        <v>48</v>
      </c>
      <c r="T34" s="12">
        <v>92</v>
      </c>
      <c r="U34" s="12">
        <v>85</v>
      </c>
      <c r="V34" s="12">
        <v>93</v>
      </c>
      <c r="W34" s="13">
        <v>349</v>
      </c>
      <c r="X34" s="14">
        <f t="shared" ref="X34:X35" si="20">Q34/$W34</f>
        <v>1.4326647564469915E-2</v>
      </c>
      <c r="Y34" s="14">
        <f t="shared" ref="Y34:Y35" si="21">R34/$W34</f>
        <v>7.4498567335243557E-2</v>
      </c>
      <c r="Z34" s="14">
        <f t="shared" ref="Z34:Z35" si="22">S34/$W34</f>
        <v>0.13753581661891118</v>
      </c>
      <c r="AA34" s="14">
        <f t="shared" ref="AA34:AA35" si="23">T34/$W34</f>
        <v>0.26361031518624639</v>
      </c>
      <c r="AB34" s="14">
        <f t="shared" ref="AB34:AB35" si="24">U34/$W34</f>
        <v>0.24355300859598855</v>
      </c>
      <c r="AC34" s="15">
        <f t="shared" ref="AC34:AC35" si="25">V34/$W34</f>
        <v>0.26647564469914042</v>
      </c>
      <c r="AD34" s="16">
        <f t="shared" ref="AD34:AD35" si="26">(Q34+R34)/(Q34+R34+S34+T34+U34)</f>
        <v>0.12109375</v>
      </c>
      <c r="AE34" s="17">
        <f t="shared" ref="AE34:AE35" si="27">(S34+T34+U34)/(Q34+R34+S34+T34+U34)</f>
        <v>0.87890625</v>
      </c>
      <c r="AF34" s="18">
        <v>3.88</v>
      </c>
      <c r="AG34" s="19">
        <v>1.05</v>
      </c>
      <c r="AH34" s="20">
        <v>4</v>
      </c>
      <c r="AI34" s="20">
        <v>4</v>
      </c>
    </row>
    <row r="35" spans="1:35" s="2" customFormat="1" ht="18.75" customHeight="1" x14ac:dyDescent="0.25">
      <c r="A35" s="11">
        <v>38</v>
      </c>
      <c r="B35" s="57" t="s">
        <v>135</v>
      </c>
      <c r="C35" s="58" t="s">
        <v>135</v>
      </c>
      <c r="D35" s="58" t="s">
        <v>135</v>
      </c>
      <c r="E35" s="58" t="s">
        <v>135</v>
      </c>
      <c r="F35" s="58" t="s">
        <v>135</v>
      </c>
      <c r="G35" s="58" t="s">
        <v>135</v>
      </c>
      <c r="H35" s="58" t="s">
        <v>135</v>
      </c>
      <c r="I35" s="58" t="s">
        <v>135</v>
      </c>
      <c r="J35" s="58" t="s">
        <v>135</v>
      </c>
      <c r="K35" s="58" t="s">
        <v>135</v>
      </c>
      <c r="L35" s="58" t="s">
        <v>135</v>
      </c>
      <c r="M35" s="58" t="s">
        <v>135</v>
      </c>
      <c r="N35" s="58" t="s">
        <v>135</v>
      </c>
      <c r="O35" s="58" t="s">
        <v>135</v>
      </c>
      <c r="P35" s="59" t="s">
        <v>135</v>
      </c>
      <c r="Q35" s="12">
        <v>4</v>
      </c>
      <c r="R35" s="12">
        <v>26</v>
      </c>
      <c r="S35" s="12">
        <v>54</v>
      </c>
      <c r="T35" s="12">
        <v>135</v>
      </c>
      <c r="U35" s="12">
        <v>123</v>
      </c>
      <c r="V35" s="12">
        <v>7</v>
      </c>
      <c r="W35" s="13">
        <v>349</v>
      </c>
      <c r="X35" s="14">
        <f t="shared" si="20"/>
        <v>1.1461318051575931E-2</v>
      </c>
      <c r="Y35" s="14">
        <f t="shared" si="21"/>
        <v>7.4498567335243557E-2</v>
      </c>
      <c r="Z35" s="14">
        <f t="shared" si="22"/>
        <v>0.15472779369627507</v>
      </c>
      <c r="AA35" s="14">
        <f t="shared" si="23"/>
        <v>0.38681948424068768</v>
      </c>
      <c r="AB35" s="14">
        <f t="shared" si="24"/>
        <v>0.3524355300859599</v>
      </c>
      <c r="AC35" s="15">
        <f t="shared" si="25"/>
        <v>2.0057306590257881E-2</v>
      </c>
      <c r="AD35" s="16">
        <f t="shared" si="26"/>
        <v>8.771929824561403E-2</v>
      </c>
      <c r="AE35" s="17">
        <f t="shared" si="27"/>
        <v>0.91228070175438591</v>
      </c>
      <c r="AF35" s="18">
        <v>4.01</v>
      </c>
      <c r="AG35" s="19">
        <v>0.96</v>
      </c>
      <c r="AH35" s="20">
        <v>4</v>
      </c>
      <c r="AI35" s="20">
        <v>4</v>
      </c>
    </row>
    <row r="36" spans="1:35" ht="18.75" x14ac:dyDescent="0.25">
      <c r="A36" s="65" t="s">
        <v>194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7"/>
      <c r="Q36" s="28">
        <f>+SUM(Q28:Q35)</f>
        <v>75</v>
      </c>
      <c r="R36" s="28">
        <f t="shared" ref="R36:V36" si="28">+SUM(R28:R35)</f>
        <v>223</v>
      </c>
      <c r="S36" s="28">
        <f t="shared" si="28"/>
        <v>484</v>
      </c>
      <c r="T36" s="28">
        <f t="shared" si="28"/>
        <v>1027</v>
      </c>
      <c r="U36" s="28">
        <f>+SUM(U28:U35)</f>
        <v>851</v>
      </c>
      <c r="V36" s="28">
        <f t="shared" si="28"/>
        <v>138</v>
      </c>
      <c r="W36" s="28">
        <f>+SUM(W28:W35)</f>
        <v>2798</v>
      </c>
      <c r="X36" s="29">
        <f>Q36/$W36</f>
        <v>2.6804860614724802E-2</v>
      </c>
      <c r="Y36" s="29">
        <f t="shared" ref="Y36:AC36" si="29">R36/$W36</f>
        <v>7.969978556111508E-2</v>
      </c>
      <c r="Z36" s="29">
        <f t="shared" si="29"/>
        <v>0.17298070050035741</v>
      </c>
      <c r="AA36" s="29">
        <f t="shared" si="29"/>
        <v>0.36704789135096499</v>
      </c>
      <c r="AB36" s="29">
        <f t="shared" si="29"/>
        <v>0.3041458184417441</v>
      </c>
      <c r="AC36" s="30">
        <f t="shared" si="29"/>
        <v>4.932094353109364E-2</v>
      </c>
      <c r="AD36" s="31">
        <f>(Q36+R36)/(Q36+R36+S36+T36+U36)</f>
        <v>0.11203007518796992</v>
      </c>
      <c r="AE36" s="32">
        <f>(S36+T36+U36)/(Q36+R36+S36+T36+U36)</f>
        <v>0.88796992481203008</v>
      </c>
      <c r="AF36" s="33">
        <f>+SUMPRODUCT(Q36:U36,Q27:U27)/SUM(Q36:U36)</f>
        <v>3.8857142857142857</v>
      </c>
      <c r="AG36" s="25"/>
      <c r="AH36" s="34">
        <f>+MEDIAN(AH28:AH35)</f>
        <v>4</v>
      </c>
      <c r="AI36" s="27"/>
    </row>
    <row r="38" spans="1:35" s="2" customFormat="1" x14ac:dyDescent="0.25"/>
    <row r="39" spans="1:35" s="2" customFormat="1" x14ac:dyDescent="0.25"/>
    <row r="40" spans="1:35" s="2" customFormat="1" x14ac:dyDescent="0.25"/>
    <row r="41" spans="1:35" s="2" customFormat="1" x14ac:dyDescent="0.25"/>
  </sheetData>
  <sheetProtection sheet="1" objects="1" scenarios="1"/>
  <mergeCells count="19">
    <mergeCell ref="B29:P29"/>
    <mergeCell ref="B30:P30"/>
    <mergeCell ref="B31:P31"/>
    <mergeCell ref="A5:AI5"/>
    <mergeCell ref="A6:AI6"/>
    <mergeCell ref="A7:AI7"/>
    <mergeCell ref="A23:P23"/>
    <mergeCell ref="A36:P36"/>
    <mergeCell ref="A12:AI12"/>
    <mergeCell ref="B20:P20"/>
    <mergeCell ref="B21:P21"/>
    <mergeCell ref="B22:P22"/>
    <mergeCell ref="B19:P19"/>
    <mergeCell ref="B33:P33"/>
    <mergeCell ref="B34:P34"/>
    <mergeCell ref="B35:P35"/>
    <mergeCell ref="B32:P32"/>
    <mergeCell ref="B27:P27"/>
    <mergeCell ref="B28:P28"/>
  </mergeCells>
  <pageMargins left="0.7" right="0.7" top="0.75" bottom="0.75" header="0.3" footer="0.3"/>
  <pageSetup paperSize="9" scale="2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9"/>
  <sheetViews>
    <sheetView showGridLines="0" view="pageBreakPreview" zoomScale="80" zoomScaleNormal="40" zoomScaleSheetLayoutView="80" workbookViewId="0">
      <selection activeCell="M24" sqref="M24"/>
    </sheetView>
  </sheetViews>
  <sheetFormatPr baseColWidth="10" defaultRowHeight="15" x14ac:dyDescent="0.25"/>
  <cols>
    <col min="13" max="13" width="19.28515625" customWidth="1"/>
    <col min="14" max="14" width="18.5703125" customWidth="1"/>
    <col min="15" max="15" width="9" customWidth="1"/>
    <col min="16" max="21" width="11" customWidth="1"/>
    <col min="22" max="22" width="10.7109375" customWidth="1"/>
  </cols>
  <sheetData>
    <row r="1" spans="1:34" s="2" customFormat="1" x14ac:dyDescent="0.25"/>
    <row r="2" spans="1:34" s="2" customFormat="1" x14ac:dyDescent="0.25"/>
    <row r="3" spans="1:34" s="2" customFormat="1" x14ac:dyDescent="0.25"/>
    <row r="4" spans="1:34" s="2" customFormat="1" x14ac:dyDescent="0.25"/>
    <row r="5" spans="1:34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s="2" customFormat="1" ht="15.75" customHeight="1" x14ac:dyDescent="0.25">
      <c r="A6" s="68" t="s">
        <v>197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</row>
    <row r="7" spans="1:34" s="2" customFormat="1" x14ac:dyDescent="0.25">
      <c r="A7" s="62" t="s">
        <v>200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 s="2" customFormat="1" x14ac:dyDescent="0.25"/>
    <row r="9" spans="1:34" s="2" customFormat="1" ht="15.75" customHeight="1" x14ac:dyDescent="0.25"/>
    <row r="10" spans="1:34" s="2" customFormat="1" ht="15.75" customHeight="1" x14ac:dyDescent="0.25"/>
    <row r="11" spans="1:34" s="2" customFormat="1" x14ac:dyDescent="0.25"/>
    <row r="12" spans="1:34" s="2" customFormat="1" ht="18.75" customHeight="1" x14ac:dyDescent="0.25">
      <c r="A12" s="53" t="s">
        <v>77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ht="15.75" thickBot="1" x14ac:dyDescent="0.3"/>
    <row r="14" spans="1:34" ht="56.25" x14ac:dyDescent="0.25">
      <c r="P14" s="22">
        <v>1</v>
      </c>
      <c r="Q14" s="22">
        <v>2</v>
      </c>
      <c r="R14" s="22">
        <v>3</v>
      </c>
      <c r="S14" s="22">
        <v>4</v>
      </c>
      <c r="T14" s="22">
        <v>5</v>
      </c>
      <c r="U14" s="22" t="s">
        <v>92</v>
      </c>
      <c r="V14" s="9" t="s">
        <v>93</v>
      </c>
      <c r="W14" s="22">
        <v>1</v>
      </c>
      <c r="X14" s="22">
        <v>2</v>
      </c>
      <c r="Y14" s="22">
        <v>3</v>
      </c>
      <c r="Z14" s="22">
        <v>4</v>
      </c>
      <c r="AA14" s="22">
        <v>5</v>
      </c>
      <c r="AB14" s="22" t="s">
        <v>92</v>
      </c>
      <c r="AC14" s="23" t="s">
        <v>94</v>
      </c>
      <c r="AD14" s="24" t="s">
        <v>95</v>
      </c>
      <c r="AE14" s="22" t="s">
        <v>96</v>
      </c>
      <c r="AF14" s="22" t="s">
        <v>97</v>
      </c>
      <c r="AG14" s="22" t="s">
        <v>98</v>
      </c>
      <c r="AH14" s="22" t="s">
        <v>99</v>
      </c>
    </row>
    <row r="15" spans="1:34" ht="18.75" x14ac:dyDescent="0.25">
      <c r="A15" s="11">
        <v>39</v>
      </c>
      <c r="B15" s="57" t="s">
        <v>136</v>
      </c>
      <c r="C15" s="58" t="s">
        <v>136</v>
      </c>
      <c r="D15" s="58" t="s">
        <v>136</v>
      </c>
      <c r="E15" s="58" t="s">
        <v>136</v>
      </c>
      <c r="F15" s="58" t="s">
        <v>136</v>
      </c>
      <c r="G15" s="58" t="s">
        <v>136</v>
      </c>
      <c r="H15" s="58" t="s">
        <v>136</v>
      </c>
      <c r="I15" s="58" t="s">
        <v>136</v>
      </c>
      <c r="J15" s="58" t="s">
        <v>136</v>
      </c>
      <c r="K15" s="58" t="s">
        <v>136</v>
      </c>
      <c r="L15" s="58" t="s">
        <v>136</v>
      </c>
      <c r="M15" s="58" t="s">
        <v>136</v>
      </c>
      <c r="N15" s="58" t="s">
        <v>136</v>
      </c>
      <c r="O15" s="58" t="s">
        <v>136</v>
      </c>
      <c r="P15" s="12">
        <v>15</v>
      </c>
      <c r="Q15" s="12">
        <v>29</v>
      </c>
      <c r="R15" s="12">
        <v>86</v>
      </c>
      <c r="S15" s="12">
        <v>100</v>
      </c>
      <c r="T15" s="12">
        <v>97</v>
      </c>
      <c r="U15" s="12">
        <v>20</v>
      </c>
      <c r="V15" s="13">
        <v>348</v>
      </c>
      <c r="W15" s="14">
        <f t="shared" ref="W15:AB18" si="0">P15/$V15</f>
        <v>4.3103448275862072E-2</v>
      </c>
      <c r="X15" s="14">
        <f t="shared" si="0"/>
        <v>8.3333333333333329E-2</v>
      </c>
      <c r="Y15" s="14">
        <f t="shared" si="0"/>
        <v>0.2471264367816092</v>
      </c>
      <c r="Z15" s="14">
        <f t="shared" si="0"/>
        <v>0.28735632183908044</v>
      </c>
      <c r="AA15" s="14">
        <f t="shared" si="0"/>
        <v>0.27873563218390807</v>
      </c>
      <c r="AB15" s="15">
        <f t="shared" si="0"/>
        <v>5.7471264367816091E-2</v>
      </c>
      <c r="AC15" s="16">
        <f t="shared" ref="AC15:AC18" si="1">(P15+Q15)/(P15+Q15+R15+S15+T15)</f>
        <v>0.13455657492354739</v>
      </c>
      <c r="AD15" s="17">
        <f t="shared" ref="AD15:AD18" si="2">(R15+S15+T15)/(P15+Q15+R15+S15+T15)</f>
        <v>0.86544342507645255</v>
      </c>
      <c r="AE15" s="18">
        <v>3.73</v>
      </c>
      <c r="AF15" s="19">
        <v>1.1499999999999999</v>
      </c>
      <c r="AG15" s="20">
        <v>4</v>
      </c>
      <c r="AH15" s="20">
        <v>4</v>
      </c>
    </row>
    <row r="16" spans="1:34" ht="18.75" x14ac:dyDescent="0.25">
      <c r="A16" s="11">
        <v>40</v>
      </c>
      <c r="B16" s="57" t="s">
        <v>137</v>
      </c>
      <c r="C16" s="58" t="s">
        <v>137</v>
      </c>
      <c r="D16" s="58" t="s">
        <v>137</v>
      </c>
      <c r="E16" s="58" t="s">
        <v>137</v>
      </c>
      <c r="F16" s="58" t="s">
        <v>137</v>
      </c>
      <c r="G16" s="58" t="s">
        <v>137</v>
      </c>
      <c r="H16" s="58" t="s">
        <v>137</v>
      </c>
      <c r="I16" s="58" t="s">
        <v>137</v>
      </c>
      <c r="J16" s="58" t="s">
        <v>137</v>
      </c>
      <c r="K16" s="58" t="s">
        <v>137</v>
      </c>
      <c r="L16" s="58" t="s">
        <v>137</v>
      </c>
      <c r="M16" s="58" t="s">
        <v>137</v>
      </c>
      <c r="N16" s="58" t="s">
        <v>137</v>
      </c>
      <c r="O16" s="58" t="s">
        <v>137</v>
      </c>
      <c r="P16" s="12">
        <v>31</v>
      </c>
      <c r="Q16" s="12">
        <v>50</v>
      </c>
      <c r="R16" s="12">
        <v>87</v>
      </c>
      <c r="S16" s="12">
        <v>82</v>
      </c>
      <c r="T16" s="12">
        <v>73</v>
      </c>
      <c r="U16" s="12">
        <v>24</v>
      </c>
      <c r="V16" s="13">
        <v>348</v>
      </c>
      <c r="W16" s="14">
        <f t="shared" si="0"/>
        <v>8.9080459770114945E-2</v>
      </c>
      <c r="X16" s="14">
        <f t="shared" si="0"/>
        <v>0.14367816091954022</v>
      </c>
      <c r="Y16" s="14">
        <f t="shared" si="0"/>
        <v>0.25</v>
      </c>
      <c r="Z16" s="14">
        <f t="shared" si="0"/>
        <v>0.23563218390804597</v>
      </c>
      <c r="AA16" s="14">
        <f t="shared" si="0"/>
        <v>0.20977011494252873</v>
      </c>
      <c r="AB16" s="15">
        <f t="shared" si="0"/>
        <v>6.8965517241379309E-2</v>
      </c>
      <c r="AC16" s="16">
        <f t="shared" si="1"/>
        <v>0.25077399380804954</v>
      </c>
      <c r="AD16" s="17">
        <f t="shared" si="2"/>
        <v>0.74922600619195046</v>
      </c>
      <c r="AE16" s="18">
        <v>3.38</v>
      </c>
      <c r="AF16" s="19">
        <v>1.29</v>
      </c>
      <c r="AG16" s="20">
        <v>3</v>
      </c>
      <c r="AH16" s="20">
        <v>3</v>
      </c>
    </row>
    <row r="17" spans="1:34" ht="19.5" customHeight="1" x14ac:dyDescent="0.25">
      <c r="A17" s="11">
        <v>41</v>
      </c>
      <c r="B17" s="57" t="s">
        <v>138</v>
      </c>
      <c r="C17" s="58" t="s">
        <v>138</v>
      </c>
      <c r="D17" s="58" t="s">
        <v>138</v>
      </c>
      <c r="E17" s="58" t="s">
        <v>138</v>
      </c>
      <c r="F17" s="58" t="s">
        <v>138</v>
      </c>
      <c r="G17" s="58" t="s">
        <v>138</v>
      </c>
      <c r="H17" s="58" t="s">
        <v>138</v>
      </c>
      <c r="I17" s="58" t="s">
        <v>138</v>
      </c>
      <c r="J17" s="58" t="s">
        <v>138</v>
      </c>
      <c r="K17" s="58" t="s">
        <v>138</v>
      </c>
      <c r="L17" s="58" t="s">
        <v>138</v>
      </c>
      <c r="M17" s="58" t="s">
        <v>138</v>
      </c>
      <c r="N17" s="58" t="s">
        <v>138</v>
      </c>
      <c r="O17" s="58" t="s">
        <v>138</v>
      </c>
      <c r="P17" s="12">
        <v>28</v>
      </c>
      <c r="Q17" s="12">
        <v>54</v>
      </c>
      <c r="R17" s="12">
        <v>84</v>
      </c>
      <c r="S17" s="12">
        <v>71</v>
      </c>
      <c r="T17" s="12">
        <v>65</v>
      </c>
      <c r="U17" s="12">
        <v>45</v>
      </c>
      <c r="V17" s="13">
        <v>348</v>
      </c>
      <c r="W17" s="14">
        <f t="shared" si="0"/>
        <v>8.0459770114942528E-2</v>
      </c>
      <c r="X17" s="14">
        <f t="shared" si="0"/>
        <v>0.15517241379310345</v>
      </c>
      <c r="Y17" s="14">
        <f t="shared" si="0"/>
        <v>0.2413793103448276</v>
      </c>
      <c r="Z17" s="14">
        <f t="shared" si="0"/>
        <v>0.20402298850574713</v>
      </c>
      <c r="AA17" s="14">
        <f t="shared" si="0"/>
        <v>0.18678160919540229</v>
      </c>
      <c r="AB17" s="15">
        <f t="shared" si="0"/>
        <v>0.12931034482758622</v>
      </c>
      <c r="AC17" s="16">
        <f t="shared" si="1"/>
        <v>0.27152317880794702</v>
      </c>
      <c r="AD17" s="17">
        <f t="shared" si="2"/>
        <v>0.72847682119205293</v>
      </c>
      <c r="AE17" s="18">
        <v>3.32</v>
      </c>
      <c r="AF17" s="19">
        <v>1.29</v>
      </c>
      <c r="AG17" s="20">
        <v>3</v>
      </c>
      <c r="AH17" s="20">
        <v>3</v>
      </c>
    </row>
    <row r="18" spans="1:34" ht="18.75" x14ac:dyDescent="0.25">
      <c r="A18" s="11">
        <v>42</v>
      </c>
      <c r="B18" s="57" t="s">
        <v>139</v>
      </c>
      <c r="C18" s="58" t="s">
        <v>139</v>
      </c>
      <c r="D18" s="58" t="s">
        <v>139</v>
      </c>
      <c r="E18" s="58" t="s">
        <v>139</v>
      </c>
      <c r="F18" s="58" t="s">
        <v>139</v>
      </c>
      <c r="G18" s="58" t="s">
        <v>139</v>
      </c>
      <c r="H18" s="58" t="s">
        <v>139</v>
      </c>
      <c r="I18" s="58" t="s">
        <v>139</v>
      </c>
      <c r="J18" s="58" t="s">
        <v>139</v>
      </c>
      <c r="K18" s="58" t="s">
        <v>139</v>
      </c>
      <c r="L18" s="58" t="s">
        <v>139</v>
      </c>
      <c r="M18" s="58" t="s">
        <v>139</v>
      </c>
      <c r="N18" s="58" t="s">
        <v>139</v>
      </c>
      <c r="O18" s="58" t="s">
        <v>139</v>
      </c>
      <c r="P18" s="12">
        <v>6</v>
      </c>
      <c r="Q18" s="12">
        <v>18</v>
      </c>
      <c r="R18" s="12">
        <v>22</v>
      </c>
      <c r="S18" s="12">
        <v>30</v>
      </c>
      <c r="T18" s="12">
        <v>36</v>
      </c>
      <c r="U18" s="12">
        <v>4</v>
      </c>
      <c r="V18" s="13">
        <v>116</v>
      </c>
      <c r="W18" s="14">
        <f t="shared" si="0"/>
        <v>5.1724137931034482E-2</v>
      </c>
      <c r="X18" s="14">
        <f t="shared" si="0"/>
        <v>0.15517241379310345</v>
      </c>
      <c r="Y18" s="14">
        <f t="shared" si="0"/>
        <v>0.18965517241379309</v>
      </c>
      <c r="Z18" s="14">
        <f t="shared" si="0"/>
        <v>0.25862068965517243</v>
      </c>
      <c r="AA18" s="14">
        <f t="shared" si="0"/>
        <v>0.31034482758620691</v>
      </c>
      <c r="AB18" s="15">
        <f t="shared" si="0"/>
        <v>3.4482758620689655E-2</v>
      </c>
      <c r="AC18" s="16">
        <f t="shared" si="1"/>
        <v>0.21428571428571427</v>
      </c>
      <c r="AD18" s="17">
        <f t="shared" si="2"/>
        <v>0.7857142857142857</v>
      </c>
      <c r="AE18" s="18">
        <v>3.64</v>
      </c>
      <c r="AF18" s="19">
        <v>1.24</v>
      </c>
      <c r="AG18" s="20">
        <v>4</v>
      </c>
      <c r="AH18" s="20">
        <v>5</v>
      </c>
    </row>
    <row r="19" spans="1:34" s="2" customFormat="1" ht="18.75" x14ac:dyDescent="0.25">
      <c r="A19" s="35" t="s">
        <v>194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28">
        <f>+SUM(P15:P18)</f>
        <v>80</v>
      </c>
      <c r="Q19" s="28">
        <f t="shared" ref="Q19:V19" si="3">+SUM(Q15:Q18)</f>
        <v>151</v>
      </c>
      <c r="R19" s="28">
        <f t="shared" si="3"/>
        <v>279</v>
      </c>
      <c r="S19" s="28">
        <f t="shared" si="3"/>
        <v>283</v>
      </c>
      <c r="T19" s="28">
        <f t="shared" si="3"/>
        <v>271</v>
      </c>
      <c r="U19" s="28">
        <f t="shared" si="3"/>
        <v>93</v>
      </c>
      <c r="V19" s="28">
        <f t="shared" si="3"/>
        <v>1160</v>
      </c>
      <c r="W19" s="29">
        <f>P19/$V19</f>
        <v>6.8965517241379309E-2</v>
      </c>
      <c r="X19" s="29">
        <f t="shared" ref="X19:AB19" si="4">Q19/$V19</f>
        <v>0.13017241379310346</v>
      </c>
      <c r="Y19" s="29">
        <f t="shared" si="4"/>
        <v>0.24051724137931035</v>
      </c>
      <c r="Z19" s="29">
        <f t="shared" si="4"/>
        <v>0.2439655172413793</v>
      </c>
      <c r="AA19" s="29">
        <f t="shared" si="4"/>
        <v>0.23362068965517241</v>
      </c>
      <c r="AB19" s="30">
        <f t="shared" si="4"/>
        <v>8.0172413793103442E-2</v>
      </c>
      <c r="AC19" s="31">
        <f>(P19+Q19)/(P19+Q19+R19+S19+T19)</f>
        <v>0.21710526315789475</v>
      </c>
      <c r="AD19" s="32">
        <f>(R19+S19+T19)/(P19+Q19+R19+S19+T19)</f>
        <v>0.78289473684210531</v>
      </c>
      <c r="AE19" s="33">
        <f>+SUMPRODUCT(P19:T19,P14:T14)/SUM(P19:T19)</f>
        <v>3.4830827067669174</v>
      </c>
      <c r="AF19" s="25"/>
      <c r="AG19" s="34">
        <f>+MEDIAN(AG15:AG18)</f>
        <v>3.5</v>
      </c>
      <c r="AH19" s="27"/>
    </row>
  </sheetData>
  <mergeCells count="8">
    <mergeCell ref="A5:AH5"/>
    <mergeCell ref="A6:AH6"/>
    <mergeCell ref="A7:AH7"/>
    <mergeCell ref="B18:O18"/>
    <mergeCell ref="A12:AH12"/>
    <mergeCell ref="B15:O15"/>
    <mergeCell ref="B16:O16"/>
    <mergeCell ref="B17:O17"/>
  </mergeCells>
  <pageMargins left="0.7" right="0.7" top="0.75" bottom="0.75" header="0.3" footer="0.3"/>
  <pageSetup paperSize="9" scale="2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5"/>
  <sheetViews>
    <sheetView showGridLines="0" view="pageBreakPreview" zoomScale="70" zoomScaleNormal="40" zoomScaleSheetLayoutView="70" workbookViewId="0">
      <selection activeCell="R51" sqref="R51"/>
    </sheetView>
  </sheetViews>
  <sheetFormatPr baseColWidth="10" defaultRowHeight="15" x14ac:dyDescent="0.25"/>
  <cols>
    <col min="29" max="29" width="18.28515625" bestFit="1" customWidth="1"/>
    <col min="30" max="30" width="20.42578125" bestFit="1" customWidth="1"/>
  </cols>
  <sheetData>
    <row r="1" spans="1:34" s="2" customFormat="1" x14ac:dyDescent="0.25"/>
    <row r="2" spans="1:34" s="2" customFormat="1" x14ac:dyDescent="0.25"/>
    <row r="3" spans="1:34" s="2" customFormat="1" x14ac:dyDescent="0.25"/>
    <row r="4" spans="1:34" s="2" customFormat="1" x14ac:dyDescent="0.25"/>
    <row r="5" spans="1:34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spans="1:34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</row>
    <row r="7" spans="1:34" s="2" customFormat="1" ht="15.75" x14ac:dyDescent="0.25">
      <c r="A7" s="69" t="s">
        <v>201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</row>
    <row r="8" spans="1:34" s="2" customFormat="1" x14ac:dyDescent="0.25"/>
    <row r="9" spans="1:34" s="2" customFormat="1" ht="15.75" customHeight="1" x14ac:dyDescent="0.25"/>
    <row r="10" spans="1:34" s="2" customFormat="1" ht="15.75" customHeight="1" x14ac:dyDescent="0.25"/>
    <row r="11" spans="1:34" s="2" customFormat="1" x14ac:dyDescent="0.25"/>
    <row r="12" spans="1:34" s="2" customFormat="1" ht="18.75" customHeight="1" x14ac:dyDescent="0.25">
      <c r="A12" s="53" t="s">
        <v>78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s="2" customFormat="1" x14ac:dyDescent="0.25"/>
    <row r="14" spans="1:34" s="2" customFormat="1" x14ac:dyDescent="0.25"/>
    <row r="15" spans="1:34" s="2" customFormat="1" x14ac:dyDescent="0.25"/>
    <row r="16" spans="1:34" ht="15.75" thickBot="1" x14ac:dyDescent="0.3"/>
    <row r="17" spans="1:34" ht="37.5" x14ac:dyDescent="0.25">
      <c r="P17" s="22">
        <v>1</v>
      </c>
      <c r="Q17" s="22">
        <v>2</v>
      </c>
      <c r="R17" s="22">
        <v>3</v>
      </c>
      <c r="S17" s="22">
        <v>4</v>
      </c>
      <c r="T17" s="22">
        <v>5</v>
      </c>
      <c r="U17" s="22" t="s">
        <v>92</v>
      </c>
      <c r="V17" s="9" t="s">
        <v>93</v>
      </c>
      <c r="W17" s="22">
        <v>1</v>
      </c>
      <c r="X17" s="22">
        <v>2</v>
      </c>
      <c r="Y17" s="22">
        <v>3</v>
      </c>
      <c r="Z17" s="22">
        <v>4</v>
      </c>
      <c r="AA17" s="22">
        <v>5</v>
      </c>
      <c r="AB17" s="22" t="s">
        <v>92</v>
      </c>
      <c r="AC17" s="23" t="s">
        <v>94</v>
      </c>
      <c r="AD17" s="24" t="s">
        <v>95</v>
      </c>
      <c r="AE17" s="22" t="s">
        <v>96</v>
      </c>
      <c r="AF17" s="22" t="s">
        <v>97</v>
      </c>
      <c r="AG17" s="22" t="s">
        <v>98</v>
      </c>
      <c r="AH17" s="22" t="s">
        <v>99</v>
      </c>
    </row>
    <row r="18" spans="1:34" ht="18.75" x14ac:dyDescent="0.25">
      <c r="A18" s="11">
        <v>43</v>
      </c>
      <c r="B18" s="57" t="s">
        <v>140</v>
      </c>
      <c r="C18" s="58" t="s">
        <v>140</v>
      </c>
      <c r="D18" s="58" t="s">
        <v>140</v>
      </c>
      <c r="E18" s="58" t="s">
        <v>140</v>
      </c>
      <c r="F18" s="58" t="s">
        <v>140</v>
      </c>
      <c r="G18" s="58" t="s">
        <v>140</v>
      </c>
      <c r="H18" s="58" t="s">
        <v>140</v>
      </c>
      <c r="I18" s="58" t="s">
        <v>140</v>
      </c>
      <c r="J18" s="58" t="s">
        <v>140</v>
      </c>
      <c r="K18" s="58" t="s">
        <v>140</v>
      </c>
      <c r="L18" s="58" t="s">
        <v>140</v>
      </c>
      <c r="M18" s="58" t="s">
        <v>140</v>
      </c>
      <c r="N18" s="58" t="s">
        <v>140</v>
      </c>
      <c r="O18" s="58" t="s">
        <v>140</v>
      </c>
      <c r="P18" s="12">
        <v>26</v>
      </c>
      <c r="Q18" s="12">
        <v>45</v>
      </c>
      <c r="R18" s="12">
        <v>83</v>
      </c>
      <c r="S18" s="12">
        <v>97</v>
      </c>
      <c r="T18" s="12">
        <v>52</v>
      </c>
      <c r="U18" s="12">
        <v>42</v>
      </c>
      <c r="V18" s="13">
        <v>345</v>
      </c>
      <c r="W18" s="14">
        <f t="shared" ref="W18:AB21" si="0">P18/$V18</f>
        <v>7.5362318840579715E-2</v>
      </c>
      <c r="X18" s="14">
        <f t="shared" si="0"/>
        <v>0.13043478260869565</v>
      </c>
      <c r="Y18" s="14">
        <f t="shared" si="0"/>
        <v>0.24057971014492754</v>
      </c>
      <c r="Z18" s="14">
        <f t="shared" si="0"/>
        <v>0.28115942028985508</v>
      </c>
      <c r="AA18" s="14">
        <f t="shared" si="0"/>
        <v>0.15072463768115943</v>
      </c>
      <c r="AB18" s="15">
        <f t="shared" si="0"/>
        <v>0.12173913043478261</v>
      </c>
      <c r="AC18" s="16">
        <f t="shared" ref="AC18:AC21" si="1">(P18+Q18)/(P18+Q18+R18+S18+T18)</f>
        <v>0.23432343234323433</v>
      </c>
      <c r="AD18" s="17">
        <f t="shared" ref="AD18:AD21" si="2">(R18+S18+T18)/(P18+Q18+R18+S18+T18)</f>
        <v>0.76567656765676573</v>
      </c>
      <c r="AE18" s="18">
        <v>3.34</v>
      </c>
      <c r="AF18" s="19">
        <v>1.18</v>
      </c>
      <c r="AG18" s="20">
        <v>3</v>
      </c>
      <c r="AH18" s="20">
        <v>4</v>
      </c>
    </row>
    <row r="19" spans="1:34" ht="18.75" x14ac:dyDescent="0.25">
      <c r="A19" s="11">
        <v>44</v>
      </c>
      <c r="B19" s="57" t="s">
        <v>141</v>
      </c>
      <c r="C19" s="58" t="s">
        <v>141</v>
      </c>
      <c r="D19" s="58" t="s">
        <v>141</v>
      </c>
      <c r="E19" s="58" t="s">
        <v>141</v>
      </c>
      <c r="F19" s="58" t="s">
        <v>141</v>
      </c>
      <c r="G19" s="58" t="s">
        <v>141</v>
      </c>
      <c r="H19" s="58" t="s">
        <v>141</v>
      </c>
      <c r="I19" s="58" t="s">
        <v>141</v>
      </c>
      <c r="J19" s="58" t="s">
        <v>141</v>
      </c>
      <c r="K19" s="58" t="s">
        <v>141</v>
      </c>
      <c r="L19" s="58" t="s">
        <v>141</v>
      </c>
      <c r="M19" s="58" t="s">
        <v>141</v>
      </c>
      <c r="N19" s="58" t="s">
        <v>141</v>
      </c>
      <c r="O19" s="58" t="s">
        <v>141</v>
      </c>
      <c r="P19" s="12">
        <v>18</v>
      </c>
      <c r="Q19" s="12">
        <v>46</v>
      </c>
      <c r="R19" s="12">
        <v>67</v>
      </c>
      <c r="S19" s="12">
        <v>109</v>
      </c>
      <c r="T19" s="12">
        <v>88</v>
      </c>
      <c r="U19" s="12">
        <v>17</v>
      </c>
      <c r="V19" s="13">
        <v>345</v>
      </c>
      <c r="W19" s="14">
        <f t="shared" si="0"/>
        <v>5.2173913043478258E-2</v>
      </c>
      <c r="X19" s="14">
        <f t="shared" si="0"/>
        <v>0.13333333333333333</v>
      </c>
      <c r="Y19" s="14">
        <f t="shared" si="0"/>
        <v>0.19420289855072465</v>
      </c>
      <c r="Z19" s="14">
        <f t="shared" si="0"/>
        <v>0.31594202898550727</v>
      </c>
      <c r="AA19" s="14">
        <f t="shared" si="0"/>
        <v>0.25507246376811593</v>
      </c>
      <c r="AB19" s="15">
        <f t="shared" si="0"/>
        <v>4.9275362318840582E-2</v>
      </c>
      <c r="AC19" s="16">
        <f t="shared" si="1"/>
        <v>0.1951219512195122</v>
      </c>
      <c r="AD19" s="17">
        <f t="shared" si="2"/>
        <v>0.80487804878048785</v>
      </c>
      <c r="AE19" s="18">
        <v>3.62</v>
      </c>
      <c r="AF19" s="19">
        <v>1.18</v>
      </c>
      <c r="AG19" s="20">
        <v>4</v>
      </c>
      <c r="AH19" s="20">
        <v>4</v>
      </c>
    </row>
    <row r="20" spans="1:34" ht="35.25" customHeight="1" x14ac:dyDescent="0.25">
      <c r="A20" s="11">
        <v>45</v>
      </c>
      <c r="B20" s="57" t="s">
        <v>142</v>
      </c>
      <c r="C20" s="58" t="s">
        <v>142</v>
      </c>
      <c r="D20" s="58" t="s">
        <v>142</v>
      </c>
      <c r="E20" s="58" t="s">
        <v>142</v>
      </c>
      <c r="F20" s="58" t="s">
        <v>142</v>
      </c>
      <c r="G20" s="58" t="s">
        <v>142</v>
      </c>
      <c r="H20" s="58" t="s">
        <v>142</v>
      </c>
      <c r="I20" s="58" t="s">
        <v>142</v>
      </c>
      <c r="J20" s="58" t="s">
        <v>142</v>
      </c>
      <c r="K20" s="58" t="s">
        <v>142</v>
      </c>
      <c r="L20" s="58" t="s">
        <v>142</v>
      </c>
      <c r="M20" s="58" t="s">
        <v>142</v>
      </c>
      <c r="N20" s="58" t="s">
        <v>142</v>
      </c>
      <c r="O20" s="58" t="s">
        <v>142</v>
      </c>
      <c r="P20" s="12">
        <v>29</v>
      </c>
      <c r="Q20" s="12">
        <v>51</v>
      </c>
      <c r="R20" s="12">
        <v>87</v>
      </c>
      <c r="S20" s="12">
        <v>94</v>
      </c>
      <c r="T20" s="12">
        <v>57</v>
      </c>
      <c r="U20" s="12">
        <v>27</v>
      </c>
      <c r="V20" s="13">
        <v>345</v>
      </c>
      <c r="W20" s="14">
        <f t="shared" si="0"/>
        <v>8.4057971014492749E-2</v>
      </c>
      <c r="X20" s="14">
        <f t="shared" si="0"/>
        <v>0.14782608695652175</v>
      </c>
      <c r="Y20" s="14">
        <f t="shared" si="0"/>
        <v>0.25217391304347825</v>
      </c>
      <c r="Z20" s="14">
        <f t="shared" si="0"/>
        <v>0.27246376811594203</v>
      </c>
      <c r="AA20" s="14">
        <f t="shared" si="0"/>
        <v>0.16521739130434782</v>
      </c>
      <c r="AB20" s="15">
        <f t="shared" si="0"/>
        <v>7.8260869565217397E-2</v>
      </c>
      <c r="AC20" s="16">
        <f t="shared" si="1"/>
        <v>0.25157232704402516</v>
      </c>
      <c r="AD20" s="17">
        <f t="shared" si="2"/>
        <v>0.74842767295597479</v>
      </c>
      <c r="AE20" s="18">
        <v>3.31</v>
      </c>
      <c r="AF20" s="19">
        <v>1.2</v>
      </c>
      <c r="AG20" s="20">
        <v>3</v>
      </c>
      <c r="AH20" s="20">
        <v>4</v>
      </c>
    </row>
    <row r="21" spans="1:34" ht="33.75" customHeight="1" x14ac:dyDescent="0.25">
      <c r="A21" s="11">
        <v>46</v>
      </c>
      <c r="B21" s="57" t="s">
        <v>143</v>
      </c>
      <c r="C21" s="58" t="s">
        <v>143</v>
      </c>
      <c r="D21" s="58" t="s">
        <v>143</v>
      </c>
      <c r="E21" s="58" t="s">
        <v>143</v>
      </c>
      <c r="F21" s="58" t="s">
        <v>143</v>
      </c>
      <c r="G21" s="58" t="s">
        <v>143</v>
      </c>
      <c r="H21" s="58" t="s">
        <v>143</v>
      </c>
      <c r="I21" s="58" t="s">
        <v>143</v>
      </c>
      <c r="J21" s="58" t="s">
        <v>143</v>
      </c>
      <c r="K21" s="58" t="s">
        <v>143</v>
      </c>
      <c r="L21" s="58" t="s">
        <v>143</v>
      </c>
      <c r="M21" s="58" t="s">
        <v>143</v>
      </c>
      <c r="N21" s="58" t="s">
        <v>143</v>
      </c>
      <c r="O21" s="58" t="s">
        <v>143</v>
      </c>
      <c r="P21" s="12">
        <v>26</v>
      </c>
      <c r="Q21" s="12">
        <v>49</v>
      </c>
      <c r="R21" s="12">
        <v>84</v>
      </c>
      <c r="S21" s="12">
        <v>105</v>
      </c>
      <c r="T21" s="12">
        <v>54</v>
      </c>
      <c r="U21" s="12">
        <v>27</v>
      </c>
      <c r="V21" s="13">
        <v>345</v>
      </c>
      <c r="W21" s="14">
        <f t="shared" si="0"/>
        <v>7.5362318840579715E-2</v>
      </c>
      <c r="X21" s="14">
        <f t="shared" si="0"/>
        <v>0.14202898550724638</v>
      </c>
      <c r="Y21" s="14">
        <f t="shared" si="0"/>
        <v>0.24347826086956523</v>
      </c>
      <c r="Z21" s="14">
        <f t="shared" si="0"/>
        <v>0.30434782608695654</v>
      </c>
      <c r="AA21" s="14">
        <f t="shared" si="0"/>
        <v>0.15652173913043479</v>
      </c>
      <c r="AB21" s="15">
        <f t="shared" si="0"/>
        <v>7.8260869565217397E-2</v>
      </c>
      <c r="AC21" s="16">
        <f t="shared" si="1"/>
        <v>0.23584905660377359</v>
      </c>
      <c r="AD21" s="17">
        <f t="shared" si="2"/>
        <v>0.76415094339622647</v>
      </c>
      <c r="AE21" s="18">
        <v>3.35</v>
      </c>
      <c r="AF21" s="19">
        <v>1.17</v>
      </c>
      <c r="AG21" s="20">
        <v>4</v>
      </c>
      <c r="AH21" s="20">
        <v>4</v>
      </c>
    </row>
    <row r="22" spans="1:34" s="2" customFormat="1" ht="18.75" x14ac:dyDescent="0.25">
      <c r="A22" s="11">
        <v>47</v>
      </c>
      <c r="B22" s="57" t="s">
        <v>144</v>
      </c>
      <c r="C22" s="58" t="s">
        <v>144</v>
      </c>
      <c r="D22" s="58" t="s">
        <v>144</v>
      </c>
      <c r="E22" s="58" t="s">
        <v>144</v>
      </c>
      <c r="F22" s="58" t="s">
        <v>144</v>
      </c>
      <c r="G22" s="58" t="s">
        <v>144</v>
      </c>
      <c r="H22" s="58" t="s">
        <v>144</v>
      </c>
      <c r="I22" s="58" t="s">
        <v>144</v>
      </c>
      <c r="J22" s="58" t="s">
        <v>144</v>
      </c>
      <c r="K22" s="58" t="s">
        <v>144</v>
      </c>
      <c r="L22" s="58" t="s">
        <v>144</v>
      </c>
      <c r="M22" s="58" t="s">
        <v>144</v>
      </c>
      <c r="N22" s="58" t="s">
        <v>144</v>
      </c>
      <c r="O22" s="58" t="s">
        <v>144</v>
      </c>
      <c r="P22" s="12">
        <v>16</v>
      </c>
      <c r="Q22" s="12">
        <v>37</v>
      </c>
      <c r="R22" s="12">
        <v>73</v>
      </c>
      <c r="S22" s="12">
        <v>100</v>
      </c>
      <c r="T22" s="12">
        <v>64</v>
      </c>
      <c r="U22" s="12">
        <v>55</v>
      </c>
      <c r="V22" s="13">
        <v>345</v>
      </c>
      <c r="W22" s="14">
        <f t="shared" ref="W22:W23" si="3">P22/$V22</f>
        <v>4.6376811594202899E-2</v>
      </c>
      <c r="X22" s="14">
        <f t="shared" ref="X22:X23" si="4">Q22/$V22</f>
        <v>0.1072463768115942</v>
      </c>
      <c r="Y22" s="14">
        <f t="shared" ref="Y22:Y23" si="5">R22/$V22</f>
        <v>0.21159420289855072</v>
      </c>
      <c r="Z22" s="14">
        <f t="shared" ref="Z22:Z23" si="6">S22/$V22</f>
        <v>0.28985507246376813</v>
      </c>
      <c r="AA22" s="14">
        <f t="shared" ref="AA22:AA23" si="7">T22/$V22</f>
        <v>0.1855072463768116</v>
      </c>
      <c r="AB22" s="15">
        <f t="shared" ref="AB22:AB23" si="8">U22/$V22</f>
        <v>0.15942028985507245</v>
      </c>
      <c r="AC22" s="16">
        <f t="shared" ref="AC22:AC23" si="9">(P22+Q22)/(P22+Q22+R22+S22+T22)</f>
        <v>0.18275862068965518</v>
      </c>
      <c r="AD22" s="17">
        <f t="shared" ref="AD22:AD23" si="10">(R22+S22+T22)/(P22+Q22+R22+S22+T22)</f>
        <v>0.8172413793103448</v>
      </c>
      <c r="AE22" s="18">
        <v>3.55</v>
      </c>
      <c r="AF22" s="19">
        <v>1.1299999999999999</v>
      </c>
      <c r="AG22" s="20">
        <v>4</v>
      </c>
      <c r="AH22" s="20">
        <v>4</v>
      </c>
    </row>
    <row r="23" spans="1:34" s="2" customFormat="1" ht="18.75" x14ac:dyDescent="0.25">
      <c r="A23" s="11">
        <v>48</v>
      </c>
      <c r="B23" s="57" t="s">
        <v>145</v>
      </c>
      <c r="C23" s="58" t="s">
        <v>145</v>
      </c>
      <c r="D23" s="58" t="s">
        <v>145</v>
      </c>
      <c r="E23" s="58" t="s">
        <v>145</v>
      </c>
      <c r="F23" s="58" t="s">
        <v>145</v>
      </c>
      <c r="G23" s="58" t="s">
        <v>145</v>
      </c>
      <c r="H23" s="58" t="s">
        <v>145</v>
      </c>
      <c r="I23" s="58" t="s">
        <v>145</v>
      </c>
      <c r="J23" s="58" t="s">
        <v>145</v>
      </c>
      <c r="K23" s="58" t="s">
        <v>145</v>
      </c>
      <c r="L23" s="58" t="s">
        <v>145</v>
      </c>
      <c r="M23" s="58" t="s">
        <v>145</v>
      </c>
      <c r="N23" s="58" t="s">
        <v>145</v>
      </c>
      <c r="O23" s="58" t="s">
        <v>145</v>
      </c>
      <c r="P23" s="12">
        <v>34</v>
      </c>
      <c r="Q23" s="12">
        <v>44</v>
      </c>
      <c r="R23" s="12">
        <v>73</v>
      </c>
      <c r="S23" s="12">
        <v>63</v>
      </c>
      <c r="T23" s="12">
        <v>41</v>
      </c>
      <c r="U23" s="12">
        <v>90</v>
      </c>
      <c r="V23" s="13">
        <v>345</v>
      </c>
      <c r="W23" s="14">
        <f t="shared" si="3"/>
        <v>9.8550724637681164E-2</v>
      </c>
      <c r="X23" s="14">
        <f t="shared" si="4"/>
        <v>0.12753623188405797</v>
      </c>
      <c r="Y23" s="14">
        <f t="shared" si="5"/>
        <v>0.21159420289855072</v>
      </c>
      <c r="Z23" s="14">
        <f t="shared" si="6"/>
        <v>0.18260869565217391</v>
      </c>
      <c r="AA23" s="14">
        <f t="shared" si="7"/>
        <v>0.11884057971014493</v>
      </c>
      <c r="AB23" s="15">
        <f t="shared" si="8"/>
        <v>0.2608695652173913</v>
      </c>
      <c r="AC23" s="16">
        <f t="shared" si="9"/>
        <v>0.30588235294117649</v>
      </c>
      <c r="AD23" s="17">
        <f t="shared" si="10"/>
        <v>0.69411764705882351</v>
      </c>
      <c r="AE23" s="18">
        <v>3.13</v>
      </c>
      <c r="AF23" s="19">
        <v>1.26</v>
      </c>
      <c r="AG23" s="20">
        <v>3</v>
      </c>
      <c r="AH23" s="20">
        <v>3</v>
      </c>
    </row>
    <row r="24" spans="1:34" s="2" customFormat="1" ht="18.75" x14ac:dyDescent="0.25">
      <c r="A24" s="11">
        <v>49</v>
      </c>
      <c r="B24" s="57" t="s">
        <v>146</v>
      </c>
      <c r="C24" s="58" t="s">
        <v>146</v>
      </c>
      <c r="D24" s="58" t="s">
        <v>146</v>
      </c>
      <c r="E24" s="58" t="s">
        <v>146</v>
      </c>
      <c r="F24" s="58" t="s">
        <v>146</v>
      </c>
      <c r="G24" s="58" t="s">
        <v>146</v>
      </c>
      <c r="H24" s="58" t="s">
        <v>146</v>
      </c>
      <c r="I24" s="58" t="s">
        <v>146</v>
      </c>
      <c r="J24" s="58" t="s">
        <v>146</v>
      </c>
      <c r="K24" s="58" t="s">
        <v>146</v>
      </c>
      <c r="L24" s="58" t="s">
        <v>146</v>
      </c>
      <c r="M24" s="58" t="s">
        <v>146</v>
      </c>
      <c r="N24" s="58" t="s">
        <v>146</v>
      </c>
      <c r="O24" s="58" t="s">
        <v>146</v>
      </c>
      <c r="P24" s="12">
        <v>71</v>
      </c>
      <c r="Q24" s="12">
        <v>73</v>
      </c>
      <c r="R24" s="12">
        <v>83</v>
      </c>
      <c r="S24" s="12">
        <v>71</v>
      </c>
      <c r="T24" s="12">
        <v>35</v>
      </c>
      <c r="U24" s="12">
        <v>12</v>
      </c>
      <c r="V24" s="13">
        <v>345</v>
      </c>
      <c r="W24" s="14">
        <f t="shared" ref="W24" si="11">P24/$V24</f>
        <v>0.20579710144927535</v>
      </c>
      <c r="X24" s="14">
        <f t="shared" ref="X24:AB25" si="12">Q24/$V24</f>
        <v>0.21159420289855072</v>
      </c>
      <c r="Y24" s="14">
        <f t="shared" ref="Y24" si="13">R24/$V24</f>
        <v>0.24057971014492754</v>
      </c>
      <c r="Z24" s="14">
        <f t="shared" ref="Z24" si="14">S24/$V24</f>
        <v>0.20579710144927535</v>
      </c>
      <c r="AA24" s="14">
        <f t="shared" ref="AA24" si="15">T24/$V24</f>
        <v>0.10144927536231885</v>
      </c>
      <c r="AB24" s="15">
        <f t="shared" ref="AB24" si="16">U24/$V24</f>
        <v>3.4782608695652174E-2</v>
      </c>
      <c r="AC24" s="16">
        <f t="shared" ref="AC24" si="17">(P24+Q24)/(P24+Q24+R24+S24+T24)</f>
        <v>0.43243243243243246</v>
      </c>
      <c r="AD24" s="17">
        <f t="shared" ref="AD24" si="18">(R24+S24+T24)/(P24+Q24+R24+S24+T24)</f>
        <v>0.56756756756756754</v>
      </c>
      <c r="AE24" s="18">
        <v>2.78</v>
      </c>
      <c r="AF24" s="19">
        <v>1.29</v>
      </c>
      <c r="AG24" s="20">
        <v>3</v>
      </c>
      <c r="AH24" s="20">
        <v>3</v>
      </c>
    </row>
    <row r="25" spans="1:34" s="2" customFormat="1" ht="18.75" x14ac:dyDescent="0.25">
      <c r="A25" s="35" t="s">
        <v>194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28">
        <f>+SUM(P18:P24)</f>
        <v>220</v>
      </c>
      <c r="Q25" s="28">
        <f t="shared" ref="Q25:V25" si="19">+SUM(Q18:Q24)</f>
        <v>345</v>
      </c>
      <c r="R25" s="28">
        <f t="shared" si="19"/>
        <v>550</v>
      </c>
      <c r="S25" s="28">
        <f t="shared" si="19"/>
        <v>639</v>
      </c>
      <c r="T25" s="28">
        <f t="shared" si="19"/>
        <v>391</v>
      </c>
      <c r="U25" s="28">
        <f t="shared" si="19"/>
        <v>270</v>
      </c>
      <c r="V25" s="28">
        <f t="shared" si="19"/>
        <v>2415</v>
      </c>
      <c r="W25" s="29">
        <f>P25/$V25</f>
        <v>9.1097308488612833E-2</v>
      </c>
      <c r="X25" s="29">
        <f t="shared" si="12"/>
        <v>0.14285714285714285</v>
      </c>
      <c r="Y25" s="29">
        <f t="shared" si="12"/>
        <v>0.2277432712215321</v>
      </c>
      <c r="Z25" s="29">
        <f t="shared" si="12"/>
        <v>0.26459627329192548</v>
      </c>
      <c r="AA25" s="29">
        <f t="shared" si="12"/>
        <v>0.16190476190476191</v>
      </c>
      <c r="AB25" s="30">
        <f t="shared" si="12"/>
        <v>0.11180124223602485</v>
      </c>
      <c r="AC25" s="31">
        <f>(P25+Q25)/(P25+Q25+R25+S25+T25)</f>
        <v>0.26340326340326342</v>
      </c>
      <c r="AD25" s="32">
        <f>(R25+S25+T25)/(P25+Q25+R25+S25+T25)</f>
        <v>0.73659673659673663</v>
      </c>
      <c r="AE25" s="33">
        <f>+SUMPRODUCT(P25:T25,P17:T17)/SUM(P25:T25)</f>
        <v>3.2965034965034965</v>
      </c>
      <c r="AF25" s="25"/>
      <c r="AG25" s="34">
        <f>+MEDIAN(AG18:AG24)</f>
        <v>3</v>
      </c>
      <c r="AH25" s="27"/>
    </row>
  </sheetData>
  <sheetProtection sheet="1" objects="1" scenarios="1"/>
  <mergeCells count="11">
    <mergeCell ref="B21:O21"/>
    <mergeCell ref="B22:O22"/>
    <mergeCell ref="B23:O23"/>
    <mergeCell ref="B24:O24"/>
    <mergeCell ref="A12:AH12"/>
    <mergeCell ref="B18:O18"/>
    <mergeCell ref="B19:O19"/>
    <mergeCell ref="B20:O20"/>
    <mergeCell ref="A5:AH5"/>
    <mergeCell ref="A6:AH6"/>
    <mergeCell ref="A7:AH7"/>
  </mergeCells>
  <pageMargins left="0.7" right="0.7" top="0.75" bottom="0.75" header="0.3" footer="0.3"/>
  <pageSetup paperSize="9" scale="2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8"/>
  <sheetViews>
    <sheetView showGridLines="0" view="pageBreakPreview" zoomScale="90" zoomScaleNormal="55" zoomScaleSheetLayoutView="90" workbookViewId="0">
      <selection activeCell="T4" sqref="T4"/>
    </sheetView>
  </sheetViews>
  <sheetFormatPr baseColWidth="10" defaultRowHeight="15" x14ac:dyDescent="0.25"/>
  <cols>
    <col min="25" max="25" width="18.28515625" bestFit="1" customWidth="1"/>
    <col min="26" max="26" width="17.5703125" bestFit="1" customWidth="1"/>
  </cols>
  <sheetData>
    <row r="1" spans="1:30" s="2" customFormat="1" x14ac:dyDescent="0.25"/>
    <row r="2" spans="1:30" s="2" customFormat="1" x14ac:dyDescent="0.25"/>
    <row r="3" spans="1:30" s="2" customFormat="1" x14ac:dyDescent="0.25"/>
    <row r="4" spans="1:30" s="2" customFormat="1" x14ac:dyDescent="0.25"/>
    <row r="5" spans="1:30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s="2" customFormat="1" ht="15" customHeight="1" x14ac:dyDescent="0.25">
      <c r="A6" s="61" t="s">
        <v>197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30" s="2" customFormat="1" ht="15.75" x14ac:dyDescent="0.25">
      <c r="A7" s="69" t="s">
        <v>203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</row>
    <row r="8" spans="1:30" s="2" customFormat="1" x14ac:dyDescent="0.25"/>
    <row r="9" spans="1:30" s="2" customFormat="1" ht="15.75" customHeight="1" x14ac:dyDescent="0.25"/>
    <row r="10" spans="1:30" s="2" customFormat="1" ht="15.75" customHeight="1" x14ac:dyDescent="0.25"/>
    <row r="11" spans="1:30" s="2" customFormat="1" x14ac:dyDescent="0.25"/>
    <row r="12" spans="1:30" s="2" customFormat="1" ht="18.75" customHeight="1" x14ac:dyDescent="0.25">
      <c r="A12" s="53" t="s">
        <v>79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1:30" s="2" customFormat="1" x14ac:dyDescent="0.25"/>
    <row r="14" spans="1:30" s="2" customFormat="1" x14ac:dyDescent="0.25"/>
    <row r="15" spans="1:30" s="2" customFormat="1" x14ac:dyDescent="0.25"/>
    <row r="16" spans="1:30" s="2" customFormat="1" x14ac:dyDescent="0.25"/>
    <row r="17" spans="1:30" ht="15.75" thickBot="1" x14ac:dyDescent="0.3"/>
    <row r="18" spans="1:30" ht="37.5" x14ac:dyDescent="0.25">
      <c r="L18" s="22">
        <v>1</v>
      </c>
      <c r="M18" s="22">
        <v>2</v>
      </c>
      <c r="N18" s="22">
        <v>3</v>
      </c>
      <c r="O18" s="22">
        <v>4</v>
      </c>
      <c r="P18" s="22">
        <v>5</v>
      </c>
      <c r="Q18" s="22" t="s">
        <v>92</v>
      </c>
      <c r="R18" s="9" t="s">
        <v>93</v>
      </c>
      <c r="S18" s="22">
        <v>1</v>
      </c>
      <c r="T18" s="22">
        <v>2</v>
      </c>
      <c r="U18" s="22">
        <v>3</v>
      </c>
      <c r="V18" s="22">
        <v>4</v>
      </c>
      <c r="W18" s="22">
        <v>5</v>
      </c>
      <c r="X18" s="22" t="s">
        <v>92</v>
      </c>
      <c r="Y18" s="23" t="s">
        <v>94</v>
      </c>
      <c r="Z18" s="24" t="s">
        <v>95</v>
      </c>
      <c r="AA18" s="22" t="s">
        <v>96</v>
      </c>
      <c r="AB18" s="22" t="s">
        <v>97</v>
      </c>
      <c r="AC18" s="22" t="s">
        <v>98</v>
      </c>
      <c r="AD18" s="22" t="s">
        <v>99</v>
      </c>
    </row>
    <row r="19" spans="1:30" ht="18.75" x14ac:dyDescent="0.25">
      <c r="A19" s="11">
        <v>50</v>
      </c>
      <c r="B19" s="57" t="s">
        <v>147</v>
      </c>
      <c r="C19" s="58" t="s">
        <v>147</v>
      </c>
      <c r="D19" s="58" t="s">
        <v>147</v>
      </c>
      <c r="E19" s="58" t="s">
        <v>147</v>
      </c>
      <c r="F19" s="58" t="s">
        <v>147</v>
      </c>
      <c r="G19" s="58" t="s">
        <v>147</v>
      </c>
      <c r="H19" s="58" t="s">
        <v>147</v>
      </c>
      <c r="I19" s="58" t="s">
        <v>147</v>
      </c>
      <c r="J19" s="58" t="s">
        <v>147</v>
      </c>
      <c r="K19" s="58" t="s">
        <v>147</v>
      </c>
      <c r="L19" s="12">
        <v>29</v>
      </c>
      <c r="M19" s="12">
        <v>24</v>
      </c>
      <c r="N19" s="12">
        <v>67</v>
      </c>
      <c r="O19" s="12">
        <v>107</v>
      </c>
      <c r="P19" s="12">
        <v>115</v>
      </c>
      <c r="Q19" s="12">
        <v>3</v>
      </c>
      <c r="R19" s="13">
        <v>345</v>
      </c>
      <c r="S19" s="14">
        <f t="shared" ref="S19:X22" si="0">L19/$R19</f>
        <v>8.4057971014492749E-2</v>
      </c>
      <c r="T19" s="14">
        <f t="shared" si="0"/>
        <v>6.9565217391304349E-2</v>
      </c>
      <c r="U19" s="14">
        <f t="shared" si="0"/>
        <v>0.19420289855072465</v>
      </c>
      <c r="V19" s="14">
        <f t="shared" si="0"/>
        <v>0.31014492753623191</v>
      </c>
      <c r="W19" s="14">
        <f t="shared" si="0"/>
        <v>0.33333333333333331</v>
      </c>
      <c r="X19" s="15">
        <f t="shared" si="0"/>
        <v>8.6956521739130436E-3</v>
      </c>
      <c r="Y19" s="16">
        <f t="shared" ref="Y19:Y22" si="1">(L19+M19)/(L19+M19+N19+O19+P19)</f>
        <v>0.15497076023391812</v>
      </c>
      <c r="Z19" s="17">
        <f t="shared" ref="Z19:Z22" si="2">(N19+O19+P19)/(L19+M19+N19+O19+P19)</f>
        <v>0.84502923976608191</v>
      </c>
      <c r="AA19" s="18">
        <v>3.75</v>
      </c>
      <c r="AB19" s="19">
        <v>1.23</v>
      </c>
      <c r="AC19" s="20">
        <v>4</v>
      </c>
      <c r="AD19" s="20">
        <v>5</v>
      </c>
    </row>
    <row r="20" spans="1:30" ht="18.75" x14ac:dyDescent="0.25">
      <c r="A20" s="11">
        <v>51</v>
      </c>
      <c r="B20" s="57" t="s">
        <v>148</v>
      </c>
      <c r="C20" s="58" t="s">
        <v>148</v>
      </c>
      <c r="D20" s="58" t="s">
        <v>148</v>
      </c>
      <c r="E20" s="58" t="s">
        <v>148</v>
      </c>
      <c r="F20" s="58" t="s">
        <v>148</v>
      </c>
      <c r="G20" s="58" t="s">
        <v>148</v>
      </c>
      <c r="H20" s="58" t="s">
        <v>148</v>
      </c>
      <c r="I20" s="58" t="s">
        <v>148</v>
      </c>
      <c r="J20" s="58" t="s">
        <v>148</v>
      </c>
      <c r="K20" s="58" t="s">
        <v>148</v>
      </c>
      <c r="L20" s="12">
        <v>29</v>
      </c>
      <c r="M20" s="12">
        <v>38</v>
      </c>
      <c r="N20" s="12">
        <v>100</v>
      </c>
      <c r="O20" s="12">
        <v>85</v>
      </c>
      <c r="P20" s="12">
        <v>50</v>
      </c>
      <c r="Q20" s="12">
        <v>43</v>
      </c>
      <c r="R20" s="13">
        <v>345</v>
      </c>
      <c r="S20" s="14">
        <f t="shared" si="0"/>
        <v>8.4057971014492749E-2</v>
      </c>
      <c r="T20" s="14">
        <f t="shared" si="0"/>
        <v>0.11014492753623188</v>
      </c>
      <c r="U20" s="14">
        <f t="shared" si="0"/>
        <v>0.28985507246376813</v>
      </c>
      <c r="V20" s="14">
        <f t="shared" si="0"/>
        <v>0.24637681159420291</v>
      </c>
      <c r="W20" s="14">
        <f t="shared" si="0"/>
        <v>0.14492753623188406</v>
      </c>
      <c r="X20" s="15">
        <f t="shared" si="0"/>
        <v>0.1246376811594203</v>
      </c>
      <c r="Y20" s="16">
        <f t="shared" si="1"/>
        <v>0.22185430463576158</v>
      </c>
      <c r="Z20" s="17">
        <f t="shared" si="2"/>
        <v>0.77814569536423839</v>
      </c>
      <c r="AA20" s="18">
        <v>3.29</v>
      </c>
      <c r="AB20" s="19">
        <v>1.17</v>
      </c>
      <c r="AC20" s="20">
        <v>3</v>
      </c>
      <c r="AD20" s="20">
        <v>3</v>
      </c>
    </row>
    <row r="21" spans="1:30" ht="18.75" x14ac:dyDescent="0.25">
      <c r="A21" s="11">
        <v>52</v>
      </c>
      <c r="B21" s="57" t="s">
        <v>149</v>
      </c>
      <c r="C21" s="58" t="s">
        <v>149</v>
      </c>
      <c r="D21" s="58" t="s">
        <v>149</v>
      </c>
      <c r="E21" s="58" t="s">
        <v>149</v>
      </c>
      <c r="F21" s="58" t="s">
        <v>149</v>
      </c>
      <c r="G21" s="58" t="s">
        <v>149</v>
      </c>
      <c r="H21" s="58" t="s">
        <v>149</v>
      </c>
      <c r="I21" s="58" t="s">
        <v>149</v>
      </c>
      <c r="J21" s="58" t="s">
        <v>149</v>
      </c>
      <c r="K21" s="58" t="s">
        <v>149</v>
      </c>
      <c r="L21" s="12">
        <v>18</v>
      </c>
      <c r="M21" s="12">
        <v>33</v>
      </c>
      <c r="N21" s="12">
        <v>68</v>
      </c>
      <c r="O21" s="12">
        <v>105</v>
      </c>
      <c r="P21" s="12">
        <v>96</v>
      </c>
      <c r="Q21" s="12">
        <v>25</v>
      </c>
      <c r="R21" s="13">
        <v>345</v>
      </c>
      <c r="S21" s="14">
        <f t="shared" si="0"/>
        <v>5.2173913043478258E-2</v>
      </c>
      <c r="T21" s="14">
        <f t="shared" si="0"/>
        <v>9.5652173913043481E-2</v>
      </c>
      <c r="U21" s="14">
        <f t="shared" si="0"/>
        <v>0.19710144927536233</v>
      </c>
      <c r="V21" s="14">
        <f t="shared" si="0"/>
        <v>0.30434782608695654</v>
      </c>
      <c r="W21" s="14">
        <f t="shared" si="0"/>
        <v>0.27826086956521739</v>
      </c>
      <c r="X21" s="15">
        <f t="shared" si="0"/>
        <v>7.2463768115942032E-2</v>
      </c>
      <c r="Y21" s="16">
        <f t="shared" si="1"/>
        <v>0.15937499999999999</v>
      </c>
      <c r="Z21" s="17">
        <f t="shared" si="2"/>
        <v>0.84062499999999996</v>
      </c>
      <c r="AA21" s="18">
        <v>3.71</v>
      </c>
      <c r="AB21" s="19">
        <v>1.1599999999999999</v>
      </c>
      <c r="AC21" s="20">
        <v>4</v>
      </c>
      <c r="AD21" s="20">
        <v>4</v>
      </c>
    </row>
    <row r="22" spans="1:30" ht="18.75" x14ac:dyDescent="0.25">
      <c r="A22" s="11">
        <v>53</v>
      </c>
      <c r="B22" s="57" t="s">
        <v>150</v>
      </c>
      <c r="C22" s="58" t="s">
        <v>150</v>
      </c>
      <c r="D22" s="58" t="s">
        <v>150</v>
      </c>
      <c r="E22" s="58" t="s">
        <v>150</v>
      </c>
      <c r="F22" s="58" t="s">
        <v>150</v>
      </c>
      <c r="G22" s="58" t="s">
        <v>150</v>
      </c>
      <c r="H22" s="58" t="s">
        <v>150</v>
      </c>
      <c r="I22" s="58" t="s">
        <v>150</v>
      </c>
      <c r="J22" s="58" t="s">
        <v>150</v>
      </c>
      <c r="K22" s="58" t="s">
        <v>150</v>
      </c>
      <c r="L22" s="12">
        <v>25</v>
      </c>
      <c r="M22" s="12">
        <v>30</v>
      </c>
      <c r="N22" s="12">
        <v>68</v>
      </c>
      <c r="O22" s="12">
        <v>95</v>
      </c>
      <c r="P22" s="12">
        <v>45</v>
      </c>
      <c r="Q22" s="12">
        <v>82</v>
      </c>
      <c r="R22" s="13">
        <v>345</v>
      </c>
      <c r="S22" s="14">
        <f t="shared" si="0"/>
        <v>7.2463768115942032E-2</v>
      </c>
      <c r="T22" s="14">
        <f t="shared" si="0"/>
        <v>8.6956521739130432E-2</v>
      </c>
      <c r="U22" s="14">
        <f t="shared" si="0"/>
        <v>0.19710144927536233</v>
      </c>
      <c r="V22" s="14">
        <f t="shared" si="0"/>
        <v>0.27536231884057971</v>
      </c>
      <c r="W22" s="14">
        <f t="shared" si="0"/>
        <v>0.13043478260869565</v>
      </c>
      <c r="X22" s="15">
        <f t="shared" si="0"/>
        <v>0.23768115942028986</v>
      </c>
      <c r="Y22" s="16">
        <f t="shared" si="1"/>
        <v>0.20912547528517111</v>
      </c>
      <c r="Z22" s="17">
        <f t="shared" si="2"/>
        <v>0.79087452471482889</v>
      </c>
      <c r="AA22" s="18">
        <v>3.4</v>
      </c>
      <c r="AB22" s="19">
        <v>1.18</v>
      </c>
      <c r="AC22" s="20">
        <v>4</v>
      </c>
      <c r="AD22" s="20">
        <v>4</v>
      </c>
    </row>
    <row r="23" spans="1:30" s="2" customFormat="1" ht="18.75" x14ac:dyDescent="0.25">
      <c r="A23" s="35" t="s">
        <v>194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28">
        <f>+SUM(L19:L22)</f>
        <v>101</v>
      </c>
      <c r="M23" s="28">
        <f t="shared" ref="M23:R23" si="3">+SUM(M19:M22)</f>
        <v>125</v>
      </c>
      <c r="N23" s="28">
        <f t="shared" si="3"/>
        <v>303</v>
      </c>
      <c r="O23" s="28">
        <f t="shared" si="3"/>
        <v>392</v>
      </c>
      <c r="P23" s="28">
        <f t="shared" si="3"/>
        <v>306</v>
      </c>
      <c r="Q23" s="28">
        <f t="shared" si="3"/>
        <v>153</v>
      </c>
      <c r="R23" s="28">
        <f t="shared" si="3"/>
        <v>1380</v>
      </c>
      <c r="S23" s="29">
        <f>L23/$R23</f>
        <v>7.3188405797101452E-2</v>
      </c>
      <c r="T23" s="29">
        <f t="shared" ref="T23:X23" si="4">M23/$R23</f>
        <v>9.0579710144927536E-2</v>
      </c>
      <c r="U23" s="29">
        <f t="shared" si="4"/>
        <v>0.21956521739130436</v>
      </c>
      <c r="V23" s="29">
        <f t="shared" si="4"/>
        <v>0.28405797101449276</v>
      </c>
      <c r="W23" s="29">
        <f t="shared" si="4"/>
        <v>0.22173913043478261</v>
      </c>
      <c r="X23" s="30">
        <f t="shared" si="4"/>
        <v>0.1108695652173913</v>
      </c>
      <c r="Y23" s="31">
        <f>(L23+M23)/(L23+M23+N23+O23+P23)</f>
        <v>0.18418907905460472</v>
      </c>
      <c r="Z23" s="32">
        <f>(N23+O23+P23)/(L23+M23+N23+O23+P23)</f>
        <v>0.81581092094539531</v>
      </c>
      <c r="AA23" s="33">
        <f>+SUMPRODUCT(L23:P23,L18:P18)/SUM(L23:P23)</f>
        <v>3.5517522412387939</v>
      </c>
      <c r="AB23" s="25"/>
      <c r="AC23" s="34">
        <f>+MEDIAN(AC19:AC22)</f>
        <v>4</v>
      </c>
      <c r="AD23" s="27"/>
    </row>
    <row r="33" spans="6:11" x14ac:dyDescent="0.25">
      <c r="F33" s="2"/>
      <c r="G33" s="2"/>
      <c r="H33" s="2"/>
      <c r="I33" s="2"/>
      <c r="J33" s="2"/>
      <c r="K33" s="2"/>
    </row>
    <row r="34" spans="6:11" x14ac:dyDescent="0.25">
      <c r="F34" s="2"/>
      <c r="G34" s="2"/>
      <c r="H34" s="2"/>
      <c r="I34" s="2"/>
      <c r="J34" s="2"/>
      <c r="K34" s="2"/>
    </row>
    <row r="35" spans="6:11" x14ac:dyDescent="0.25">
      <c r="F35" s="2"/>
      <c r="G35" s="2"/>
      <c r="H35" s="2"/>
      <c r="I35" s="2"/>
      <c r="J35" s="2"/>
      <c r="K35" s="2"/>
    </row>
    <row r="36" spans="6:11" x14ac:dyDescent="0.25">
      <c r="F36" s="2"/>
      <c r="G36" s="2"/>
      <c r="H36" s="2"/>
      <c r="I36" s="2"/>
      <c r="J36" s="2"/>
      <c r="K36" s="2"/>
    </row>
    <row r="37" spans="6:11" x14ac:dyDescent="0.25">
      <c r="F37" s="2"/>
      <c r="G37" s="2"/>
      <c r="H37" s="2"/>
      <c r="I37" s="2"/>
      <c r="J37" s="2"/>
      <c r="K37" s="2"/>
    </row>
    <row r="38" spans="6:11" x14ac:dyDescent="0.25">
      <c r="F38" s="2"/>
      <c r="G38" s="2"/>
      <c r="H38" s="2"/>
      <c r="I38" s="2"/>
      <c r="J38" s="2"/>
      <c r="K38" s="2"/>
    </row>
    <row r="39" spans="6:11" x14ac:dyDescent="0.25">
      <c r="F39" s="2"/>
      <c r="G39" s="2"/>
      <c r="H39" s="2"/>
      <c r="I39" s="2"/>
      <c r="J39" s="2"/>
      <c r="K39" s="2"/>
    </row>
    <row r="40" spans="6:11" x14ac:dyDescent="0.25">
      <c r="F40" s="2"/>
      <c r="G40" s="2"/>
      <c r="H40" s="2"/>
      <c r="I40" s="2"/>
      <c r="J40" s="2"/>
      <c r="K40" s="2"/>
    </row>
    <row r="41" spans="6:11" x14ac:dyDescent="0.25">
      <c r="F41" s="2"/>
      <c r="G41" s="2"/>
      <c r="H41" s="2"/>
      <c r="I41" s="2"/>
      <c r="J41" s="2"/>
      <c r="K41" s="2"/>
    </row>
    <row r="42" spans="6:11" x14ac:dyDescent="0.25">
      <c r="F42" s="2"/>
      <c r="G42" s="2"/>
      <c r="H42" s="2"/>
      <c r="I42" s="2"/>
      <c r="J42" s="2"/>
      <c r="K42" s="2"/>
    </row>
    <row r="43" spans="6:11" x14ac:dyDescent="0.25">
      <c r="F43" s="2"/>
      <c r="G43" s="2"/>
      <c r="H43" s="2"/>
      <c r="I43" s="2"/>
      <c r="J43" s="2"/>
      <c r="K43" s="2"/>
    </row>
    <row r="44" spans="6:11" x14ac:dyDescent="0.25">
      <c r="F44" s="2"/>
      <c r="G44" s="2"/>
      <c r="H44" s="2"/>
      <c r="I44" s="2"/>
      <c r="J44" s="2"/>
      <c r="K44" s="2"/>
    </row>
    <row r="45" spans="6:11" x14ac:dyDescent="0.25">
      <c r="F45" s="2"/>
      <c r="G45" s="2"/>
      <c r="H45" s="2"/>
      <c r="I45" s="2"/>
      <c r="J45" s="2"/>
      <c r="K45" s="2"/>
    </row>
    <row r="46" spans="6:11" x14ac:dyDescent="0.25">
      <c r="F46" s="2"/>
      <c r="G46" s="2"/>
      <c r="H46" s="2"/>
      <c r="I46" s="2"/>
      <c r="J46" s="2"/>
      <c r="K46" s="2"/>
    </row>
    <row r="47" spans="6:11" x14ac:dyDescent="0.25">
      <c r="F47" s="2"/>
      <c r="G47" s="2"/>
      <c r="H47" s="2"/>
      <c r="I47" s="2"/>
      <c r="J47" s="2"/>
      <c r="K47" s="2"/>
    </row>
    <row r="48" spans="6:11" x14ac:dyDescent="0.25">
      <c r="F48" s="2"/>
      <c r="G48" s="2"/>
      <c r="H48" s="2"/>
      <c r="I48" s="2"/>
      <c r="J48" s="2"/>
      <c r="K48" s="2"/>
    </row>
  </sheetData>
  <sheetProtection sheet="1" objects="1" scenarios="1"/>
  <mergeCells count="8">
    <mergeCell ref="A12:AD12"/>
    <mergeCell ref="B19:K19"/>
    <mergeCell ref="B20:K20"/>
    <mergeCell ref="B21:K21"/>
    <mergeCell ref="A5:AD5"/>
    <mergeCell ref="A6:AD6"/>
    <mergeCell ref="A7:AD7"/>
    <mergeCell ref="B22:K22"/>
  </mergeCells>
  <pageMargins left="0.7" right="0.7" top="0.75" bottom="0.75" header="0.3" footer="0.3"/>
  <pageSetup paperSize="9" scale="2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51"/>
  <sheetViews>
    <sheetView showGridLines="0" view="pageBreakPreview" zoomScale="60" zoomScaleNormal="55" workbookViewId="0">
      <selection activeCell="U34" sqref="U34"/>
    </sheetView>
  </sheetViews>
  <sheetFormatPr baseColWidth="10" defaultRowHeight="15" x14ac:dyDescent="0.25"/>
  <cols>
    <col min="28" max="28" width="18.28515625" bestFit="1" customWidth="1"/>
    <col min="29" max="29" width="20.42578125" bestFit="1" customWidth="1"/>
  </cols>
  <sheetData>
    <row r="1" spans="1:33" s="2" customFormat="1" x14ac:dyDescent="0.25"/>
    <row r="2" spans="1:33" s="2" customFormat="1" x14ac:dyDescent="0.25"/>
    <row r="3" spans="1:33" s="2" customFormat="1" x14ac:dyDescent="0.25"/>
    <row r="4" spans="1:33" s="2" customFormat="1" x14ac:dyDescent="0.25"/>
    <row r="5" spans="1:33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</row>
    <row r="6" spans="1:33" s="2" customFormat="1" ht="15.75" customHeight="1" x14ac:dyDescent="0.25">
      <c r="A6" s="68" t="s">
        <v>197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33" s="2" customFormat="1" x14ac:dyDescent="0.25">
      <c r="A7" s="62" t="s">
        <v>202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</row>
    <row r="8" spans="1:33" s="2" customFormat="1" x14ac:dyDescent="0.25"/>
    <row r="9" spans="1:33" s="2" customFormat="1" ht="15.75" customHeight="1" x14ac:dyDescent="0.25"/>
    <row r="10" spans="1:33" s="2" customFormat="1" ht="15.75" customHeight="1" x14ac:dyDescent="0.25"/>
    <row r="11" spans="1:33" s="2" customFormat="1" x14ac:dyDescent="0.25"/>
    <row r="12" spans="1:33" s="2" customFormat="1" ht="18.75" customHeight="1" x14ac:dyDescent="0.25">
      <c r="A12" s="53" t="s">
        <v>80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</row>
    <row r="13" spans="1:33" s="2" customFormat="1" x14ac:dyDescent="0.25"/>
    <row r="14" spans="1:33" s="2" customFormat="1" x14ac:dyDescent="0.25"/>
    <row r="15" spans="1:33" s="2" customFormat="1" x14ac:dyDescent="0.25"/>
    <row r="16" spans="1:33" s="2" customFormat="1" x14ac:dyDescent="0.25"/>
    <row r="17" spans="1:33" s="2" customFormat="1" x14ac:dyDescent="0.25"/>
    <row r="18" spans="1:33" ht="15.75" thickBot="1" x14ac:dyDescent="0.3"/>
    <row r="19" spans="1:33" ht="37.5" x14ac:dyDescent="0.25">
      <c r="O19" s="22">
        <v>1</v>
      </c>
      <c r="P19" s="22">
        <v>2</v>
      </c>
      <c r="Q19" s="22">
        <v>3</v>
      </c>
      <c r="R19" s="22">
        <v>4</v>
      </c>
      <c r="S19" s="22">
        <v>5</v>
      </c>
      <c r="T19" s="22" t="s">
        <v>92</v>
      </c>
      <c r="U19" s="9" t="s">
        <v>93</v>
      </c>
      <c r="V19" s="22">
        <v>1</v>
      </c>
      <c r="W19" s="22">
        <v>2</v>
      </c>
      <c r="X19" s="22">
        <v>3</v>
      </c>
      <c r="Y19" s="22">
        <v>4</v>
      </c>
      <c r="Z19" s="22">
        <v>5</v>
      </c>
      <c r="AA19" s="22" t="s">
        <v>92</v>
      </c>
      <c r="AB19" s="23" t="s">
        <v>94</v>
      </c>
      <c r="AC19" s="24" t="s">
        <v>95</v>
      </c>
      <c r="AD19" s="22" t="s">
        <v>96</v>
      </c>
      <c r="AE19" s="22" t="s">
        <v>97</v>
      </c>
      <c r="AF19" s="22" t="s">
        <v>98</v>
      </c>
      <c r="AG19" s="22" t="s">
        <v>99</v>
      </c>
    </row>
    <row r="20" spans="1:33" ht="18.75" x14ac:dyDescent="0.25">
      <c r="A20" s="11">
        <v>52</v>
      </c>
      <c r="B20" s="57" t="s">
        <v>151</v>
      </c>
      <c r="C20" s="58" t="s">
        <v>151</v>
      </c>
      <c r="D20" s="58" t="s">
        <v>151</v>
      </c>
      <c r="E20" s="58" t="s">
        <v>151</v>
      </c>
      <c r="F20" s="58" t="s">
        <v>151</v>
      </c>
      <c r="G20" s="58" t="s">
        <v>151</v>
      </c>
      <c r="H20" s="58" t="s">
        <v>151</v>
      </c>
      <c r="I20" s="58" t="s">
        <v>151</v>
      </c>
      <c r="J20" s="58" t="s">
        <v>151</v>
      </c>
      <c r="K20" s="58" t="s">
        <v>151</v>
      </c>
      <c r="L20" s="58" t="s">
        <v>151</v>
      </c>
      <c r="M20" s="58" t="s">
        <v>151</v>
      </c>
      <c r="N20" s="59" t="s">
        <v>151</v>
      </c>
      <c r="O20" s="12">
        <v>24</v>
      </c>
      <c r="P20" s="12">
        <v>22</v>
      </c>
      <c r="Q20" s="12">
        <v>57</v>
      </c>
      <c r="R20" s="12">
        <v>111</v>
      </c>
      <c r="S20" s="12">
        <v>114</v>
      </c>
      <c r="T20" s="12">
        <v>16</v>
      </c>
      <c r="U20" s="13">
        <v>344</v>
      </c>
      <c r="V20" s="14">
        <f t="shared" ref="V20:AA23" si="0">O20/$U20</f>
        <v>6.9767441860465115E-2</v>
      </c>
      <c r="W20" s="14">
        <f t="shared" si="0"/>
        <v>6.3953488372093026E-2</v>
      </c>
      <c r="X20" s="14">
        <f t="shared" si="0"/>
        <v>0.16569767441860464</v>
      </c>
      <c r="Y20" s="14">
        <f t="shared" si="0"/>
        <v>0.32267441860465118</v>
      </c>
      <c r="Z20" s="14">
        <f t="shared" si="0"/>
        <v>0.33139534883720928</v>
      </c>
      <c r="AA20" s="15">
        <f t="shared" si="0"/>
        <v>4.6511627906976744E-2</v>
      </c>
      <c r="AB20" s="16">
        <f t="shared" ref="AB20:AB23" si="1">(O20+P20)/(O20+P20+Q20+R20+S20)</f>
        <v>0.1402439024390244</v>
      </c>
      <c r="AC20" s="17">
        <f t="shared" ref="AC20:AC23" si="2">(Q20+R20+S20)/(O20+P20+Q20+R20+S20)</f>
        <v>0.8597560975609756</v>
      </c>
      <c r="AD20" s="18">
        <v>3.82</v>
      </c>
      <c r="AE20" s="19">
        <v>1.19</v>
      </c>
      <c r="AF20" s="20">
        <v>4</v>
      </c>
      <c r="AG20" s="20">
        <v>5</v>
      </c>
    </row>
    <row r="21" spans="1:33" ht="18.75" x14ac:dyDescent="0.25">
      <c r="A21" s="11">
        <v>53</v>
      </c>
      <c r="B21" s="57" t="s">
        <v>152</v>
      </c>
      <c r="C21" s="58" t="s">
        <v>152</v>
      </c>
      <c r="D21" s="58" t="s">
        <v>152</v>
      </c>
      <c r="E21" s="58" t="s">
        <v>152</v>
      </c>
      <c r="F21" s="58" t="s">
        <v>152</v>
      </c>
      <c r="G21" s="58" t="s">
        <v>152</v>
      </c>
      <c r="H21" s="58" t="s">
        <v>152</v>
      </c>
      <c r="I21" s="58" t="s">
        <v>152</v>
      </c>
      <c r="J21" s="58" t="s">
        <v>152</v>
      </c>
      <c r="K21" s="58" t="s">
        <v>152</v>
      </c>
      <c r="L21" s="58" t="s">
        <v>152</v>
      </c>
      <c r="M21" s="58" t="s">
        <v>152</v>
      </c>
      <c r="N21" s="59" t="s">
        <v>152</v>
      </c>
      <c r="O21" s="12">
        <v>21</v>
      </c>
      <c r="P21" s="12">
        <v>32</v>
      </c>
      <c r="Q21" s="12">
        <v>77</v>
      </c>
      <c r="R21" s="12">
        <v>104</v>
      </c>
      <c r="S21" s="12">
        <v>84</v>
      </c>
      <c r="T21" s="12">
        <v>25</v>
      </c>
      <c r="U21" s="13">
        <v>343</v>
      </c>
      <c r="V21" s="14">
        <f t="shared" si="0"/>
        <v>6.1224489795918366E-2</v>
      </c>
      <c r="W21" s="14">
        <f t="shared" si="0"/>
        <v>9.3294460641399415E-2</v>
      </c>
      <c r="X21" s="14">
        <f t="shared" si="0"/>
        <v>0.22448979591836735</v>
      </c>
      <c r="Y21" s="14">
        <f t="shared" si="0"/>
        <v>0.30320699708454812</v>
      </c>
      <c r="Z21" s="14">
        <f t="shared" si="0"/>
        <v>0.24489795918367346</v>
      </c>
      <c r="AA21" s="15">
        <f t="shared" si="0"/>
        <v>7.2886297376093298E-2</v>
      </c>
      <c r="AB21" s="16">
        <f t="shared" si="1"/>
        <v>0.16666666666666666</v>
      </c>
      <c r="AC21" s="17">
        <f t="shared" si="2"/>
        <v>0.83333333333333337</v>
      </c>
      <c r="AD21" s="18">
        <v>3.62</v>
      </c>
      <c r="AE21" s="19">
        <v>1.17</v>
      </c>
      <c r="AF21" s="20">
        <v>4</v>
      </c>
      <c r="AG21" s="20">
        <v>4</v>
      </c>
    </row>
    <row r="22" spans="1:33" ht="18.75" x14ac:dyDescent="0.25">
      <c r="A22" s="11">
        <v>54</v>
      </c>
      <c r="B22" s="57" t="s">
        <v>153</v>
      </c>
      <c r="C22" s="58" t="s">
        <v>153</v>
      </c>
      <c r="D22" s="58" t="s">
        <v>153</v>
      </c>
      <c r="E22" s="58" t="s">
        <v>153</v>
      </c>
      <c r="F22" s="58" t="s">
        <v>153</v>
      </c>
      <c r="G22" s="58" t="s">
        <v>153</v>
      </c>
      <c r="H22" s="58" t="s">
        <v>153</v>
      </c>
      <c r="I22" s="58" t="s">
        <v>153</v>
      </c>
      <c r="J22" s="58" t="s">
        <v>153</v>
      </c>
      <c r="K22" s="58" t="s">
        <v>153</v>
      </c>
      <c r="L22" s="58" t="s">
        <v>153</v>
      </c>
      <c r="M22" s="58" t="s">
        <v>153</v>
      </c>
      <c r="N22" s="59" t="s">
        <v>153</v>
      </c>
      <c r="O22" s="12">
        <v>18</v>
      </c>
      <c r="P22" s="12">
        <v>21</v>
      </c>
      <c r="Q22" s="12">
        <v>75</v>
      </c>
      <c r="R22" s="12">
        <v>121</v>
      </c>
      <c r="S22" s="12">
        <v>85</v>
      </c>
      <c r="T22" s="12">
        <v>23</v>
      </c>
      <c r="U22" s="13">
        <v>343</v>
      </c>
      <c r="V22" s="14">
        <f t="shared" si="0"/>
        <v>5.2478134110787174E-2</v>
      </c>
      <c r="W22" s="14">
        <f t="shared" si="0"/>
        <v>6.1224489795918366E-2</v>
      </c>
      <c r="X22" s="14">
        <f t="shared" si="0"/>
        <v>0.21865889212827988</v>
      </c>
      <c r="Y22" s="14">
        <f t="shared" si="0"/>
        <v>0.35276967930029157</v>
      </c>
      <c r="Z22" s="14">
        <f t="shared" si="0"/>
        <v>0.24781341107871721</v>
      </c>
      <c r="AA22" s="15">
        <f t="shared" si="0"/>
        <v>6.7055393586005832E-2</v>
      </c>
      <c r="AB22" s="16">
        <f t="shared" si="1"/>
        <v>0.121875</v>
      </c>
      <c r="AC22" s="17">
        <f t="shared" si="2"/>
        <v>0.87812500000000004</v>
      </c>
      <c r="AD22" s="18">
        <v>3.73</v>
      </c>
      <c r="AE22" s="19">
        <v>1.1000000000000001</v>
      </c>
      <c r="AF22" s="20">
        <v>4</v>
      </c>
      <c r="AG22" s="20">
        <v>4</v>
      </c>
    </row>
    <row r="23" spans="1:33" ht="18.75" x14ac:dyDescent="0.25">
      <c r="A23" s="11">
        <v>55</v>
      </c>
      <c r="B23" s="57" t="s">
        <v>154</v>
      </c>
      <c r="C23" s="58" t="s">
        <v>154</v>
      </c>
      <c r="D23" s="58" t="s">
        <v>154</v>
      </c>
      <c r="E23" s="58" t="s">
        <v>154</v>
      </c>
      <c r="F23" s="58" t="s">
        <v>154</v>
      </c>
      <c r="G23" s="58" t="s">
        <v>154</v>
      </c>
      <c r="H23" s="58" t="s">
        <v>154</v>
      </c>
      <c r="I23" s="58" t="s">
        <v>154</v>
      </c>
      <c r="J23" s="58" t="s">
        <v>154</v>
      </c>
      <c r="K23" s="58" t="s">
        <v>154</v>
      </c>
      <c r="L23" s="58" t="s">
        <v>154</v>
      </c>
      <c r="M23" s="58" t="s">
        <v>154</v>
      </c>
      <c r="N23" s="59" t="s">
        <v>154</v>
      </c>
      <c r="O23" s="12">
        <v>18</v>
      </c>
      <c r="P23" s="12">
        <v>36</v>
      </c>
      <c r="Q23" s="12">
        <v>68</v>
      </c>
      <c r="R23" s="12">
        <v>129</v>
      </c>
      <c r="S23" s="12">
        <v>79</v>
      </c>
      <c r="T23" s="12">
        <v>13</v>
      </c>
      <c r="U23" s="13">
        <v>343</v>
      </c>
      <c r="V23" s="14">
        <f t="shared" si="0"/>
        <v>5.2478134110787174E-2</v>
      </c>
      <c r="W23" s="14">
        <f t="shared" si="0"/>
        <v>0.10495626822157435</v>
      </c>
      <c r="X23" s="14">
        <f t="shared" si="0"/>
        <v>0.19825072886297376</v>
      </c>
      <c r="Y23" s="14">
        <f t="shared" si="0"/>
        <v>0.37609329446064138</v>
      </c>
      <c r="Z23" s="14">
        <f t="shared" si="0"/>
        <v>0.23032069970845481</v>
      </c>
      <c r="AA23" s="15">
        <f t="shared" si="0"/>
        <v>3.7900874635568516E-2</v>
      </c>
      <c r="AB23" s="16">
        <f t="shared" si="1"/>
        <v>0.16363636363636364</v>
      </c>
      <c r="AC23" s="17">
        <f t="shared" si="2"/>
        <v>0.83636363636363631</v>
      </c>
      <c r="AD23" s="18">
        <v>3.65</v>
      </c>
      <c r="AE23" s="19">
        <v>1.1200000000000001</v>
      </c>
      <c r="AF23" s="20">
        <v>4</v>
      </c>
      <c r="AG23" s="20">
        <v>4</v>
      </c>
    </row>
    <row r="24" spans="1:33" s="2" customFormat="1" ht="18.75" x14ac:dyDescent="0.25">
      <c r="A24" s="11">
        <v>56</v>
      </c>
      <c r="B24" s="57" t="s">
        <v>155</v>
      </c>
      <c r="C24" s="58" t="s">
        <v>155</v>
      </c>
      <c r="D24" s="58" t="s">
        <v>155</v>
      </c>
      <c r="E24" s="58" t="s">
        <v>155</v>
      </c>
      <c r="F24" s="58" t="s">
        <v>155</v>
      </c>
      <c r="G24" s="58" t="s">
        <v>155</v>
      </c>
      <c r="H24" s="58" t="s">
        <v>155</v>
      </c>
      <c r="I24" s="58" t="s">
        <v>155</v>
      </c>
      <c r="J24" s="58" t="s">
        <v>155</v>
      </c>
      <c r="K24" s="58" t="s">
        <v>155</v>
      </c>
      <c r="L24" s="58" t="s">
        <v>155</v>
      </c>
      <c r="M24" s="58" t="s">
        <v>155</v>
      </c>
      <c r="N24" s="59" t="s">
        <v>155</v>
      </c>
      <c r="O24" s="12">
        <v>18</v>
      </c>
      <c r="P24" s="12">
        <v>24</v>
      </c>
      <c r="Q24" s="12">
        <v>67</v>
      </c>
      <c r="R24" s="12">
        <v>136</v>
      </c>
      <c r="S24" s="12">
        <v>91</v>
      </c>
      <c r="T24" s="12">
        <v>7</v>
      </c>
      <c r="U24" s="13">
        <v>343</v>
      </c>
      <c r="V24" s="14">
        <f t="shared" ref="V24:V25" si="3">O24/$U24</f>
        <v>5.2478134110787174E-2</v>
      </c>
      <c r="W24" s="14">
        <f t="shared" ref="W24:W25" si="4">P24/$U24</f>
        <v>6.9970845481049565E-2</v>
      </c>
      <c r="X24" s="14">
        <f t="shared" ref="X24:X25" si="5">Q24/$U24</f>
        <v>0.19533527696793002</v>
      </c>
      <c r="Y24" s="14">
        <f t="shared" ref="Y24:Y25" si="6">R24/$U24</f>
        <v>0.39650145772594753</v>
      </c>
      <c r="Z24" s="14">
        <f t="shared" ref="Z24:Z25" si="7">S24/$U24</f>
        <v>0.26530612244897961</v>
      </c>
      <c r="AA24" s="15">
        <f t="shared" ref="AA24:AA25" si="8">T24/$U24</f>
        <v>2.0408163265306121E-2</v>
      </c>
      <c r="AB24" s="16">
        <f t="shared" ref="AB24:AB25" si="9">(O24+P24)/(O24+P24+Q24+R24+S24)</f>
        <v>0.125</v>
      </c>
      <c r="AC24" s="17">
        <f t="shared" ref="AC24:AC25" si="10">(Q24+R24+S24)/(O24+P24+Q24+R24+S24)</f>
        <v>0.875</v>
      </c>
      <c r="AD24" s="18">
        <v>3.77</v>
      </c>
      <c r="AE24" s="19">
        <v>1.0900000000000001</v>
      </c>
      <c r="AF24" s="20">
        <v>4</v>
      </c>
      <c r="AG24" s="20">
        <v>4</v>
      </c>
    </row>
    <row r="25" spans="1:33" s="2" customFormat="1" ht="18.75" x14ac:dyDescent="0.25">
      <c r="A25" s="11">
        <v>57</v>
      </c>
      <c r="B25" s="57" t="s">
        <v>156</v>
      </c>
      <c r="C25" s="58" t="s">
        <v>156</v>
      </c>
      <c r="D25" s="58" t="s">
        <v>156</v>
      </c>
      <c r="E25" s="58" t="s">
        <v>156</v>
      </c>
      <c r="F25" s="58" t="s">
        <v>156</v>
      </c>
      <c r="G25" s="58" t="s">
        <v>156</v>
      </c>
      <c r="H25" s="58" t="s">
        <v>156</v>
      </c>
      <c r="I25" s="58" t="s">
        <v>156</v>
      </c>
      <c r="J25" s="58" t="s">
        <v>156</v>
      </c>
      <c r="K25" s="58" t="s">
        <v>156</v>
      </c>
      <c r="L25" s="58" t="s">
        <v>156</v>
      </c>
      <c r="M25" s="58" t="s">
        <v>156</v>
      </c>
      <c r="N25" s="59" t="s">
        <v>156</v>
      </c>
      <c r="O25" s="12">
        <v>18</v>
      </c>
      <c r="P25" s="12">
        <v>43</v>
      </c>
      <c r="Q25" s="12">
        <v>78</v>
      </c>
      <c r="R25" s="12">
        <v>120</v>
      </c>
      <c r="S25" s="12">
        <v>67</v>
      </c>
      <c r="T25" s="12">
        <v>17</v>
      </c>
      <c r="U25" s="13">
        <v>343</v>
      </c>
      <c r="V25" s="14">
        <f t="shared" si="3"/>
        <v>5.2478134110787174E-2</v>
      </c>
      <c r="W25" s="14">
        <f t="shared" si="4"/>
        <v>0.12536443148688048</v>
      </c>
      <c r="X25" s="14">
        <f t="shared" si="5"/>
        <v>0.22740524781341107</v>
      </c>
      <c r="Y25" s="14">
        <f t="shared" si="6"/>
        <v>0.3498542274052478</v>
      </c>
      <c r="Z25" s="14">
        <f t="shared" si="7"/>
        <v>0.19533527696793002</v>
      </c>
      <c r="AA25" s="15">
        <f t="shared" si="8"/>
        <v>4.9562682215743441E-2</v>
      </c>
      <c r="AB25" s="16">
        <f t="shared" si="9"/>
        <v>0.18711656441717792</v>
      </c>
      <c r="AC25" s="17">
        <f t="shared" si="10"/>
        <v>0.81288343558282206</v>
      </c>
      <c r="AD25" s="18">
        <v>3.54</v>
      </c>
      <c r="AE25" s="19">
        <v>1.1200000000000001</v>
      </c>
      <c r="AF25" s="20">
        <v>4</v>
      </c>
      <c r="AG25" s="20">
        <v>4</v>
      </c>
    </row>
    <row r="26" spans="1:33" s="2" customFormat="1" ht="18.75" x14ac:dyDescent="0.25">
      <c r="A26" s="35" t="s">
        <v>194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28">
        <f>+SUM(O20:O25)</f>
        <v>117</v>
      </c>
      <c r="P26" s="28">
        <f t="shared" ref="P26:U26" si="11">+SUM(P20:P25)</f>
        <v>178</v>
      </c>
      <c r="Q26" s="28">
        <f t="shared" si="11"/>
        <v>422</v>
      </c>
      <c r="R26" s="28">
        <f t="shared" si="11"/>
        <v>721</v>
      </c>
      <c r="S26" s="28">
        <f t="shared" si="11"/>
        <v>520</v>
      </c>
      <c r="T26" s="28">
        <f t="shared" si="11"/>
        <v>101</v>
      </c>
      <c r="U26" s="28">
        <f t="shared" si="11"/>
        <v>2059</v>
      </c>
      <c r="V26" s="29">
        <f>O26/$U26</f>
        <v>5.6823700825643517E-2</v>
      </c>
      <c r="W26" s="29">
        <f t="shared" ref="W26:AA26" si="12">P26/$U26</f>
        <v>8.6449732880038849E-2</v>
      </c>
      <c r="X26" s="29">
        <f t="shared" si="12"/>
        <v>0.2049538610976202</v>
      </c>
      <c r="Y26" s="29">
        <f t="shared" si="12"/>
        <v>0.35016998542982031</v>
      </c>
      <c r="Z26" s="29">
        <f t="shared" si="12"/>
        <v>0.2525497814473045</v>
      </c>
      <c r="AA26" s="30">
        <f t="shared" si="12"/>
        <v>4.9052938319572609E-2</v>
      </c>
      <c r="AB26" s="31">
        <f>(O26+P26)/(O26+P26+Q26+R26+S26)</f>
        <v>0.15066394279877426</v>
      </c>
      <c r="AC26" s="32">
        <f>(Q26+R26+S26)/(O26+P26+Q26+R26+S26)</f>
        <v>0.84933605720122574</v>
      </c>
      <c r="AD26" s="33">
        <f>+SUMPRODUCT(O26:S26,O19:S19)/SUM(O26:S26)</f>
        <v>3.6889683350357507</v>
      </c>
      <c r="AE26" s="25"/>
      <c r="AF26" s="34">
        <f>+MEDIAN(AF20:AF25)</f>
        <v>4</v>
      </c>
      <c r="AG26" s="27"/>
    </row>
    <row r="32" spans="1:3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5" spans="1:23" x14ac:dyDescent="0.25">
      <c r="H35" s="2"/>
      <c r="I35" s="2"/>
      <c r="J35" s="2"/>
      <c r="K35" s="2"/>
      <c r="L35" s="2"/>
      <c r="M35" s="2"/>
    </row>
    <row r="36" spans="1:23" x14ac:dyDescent="0.25">
      <c r="H36" s="2"/>
      <c r="I36" s="2"/>
      <c r="J36" s="2"/>
      <c r="K36" s="2"/>
      <c r="L36" s="2"/>
      <c r="M36" s="2"/>
    </row>
    <row r="37" spans="1:23" x14ac:dyDescent="0.25">
      <c r="H37" s="2"/>
      <c r="I37" s="2"/>
      <c r="J37" s="2"/>
      <c r="K37" s="2"/>
      <c r="L37" s="2"/>
      <c r="M37" s="2"/>
    </row>
    <row r="38" spans="1:23" x14ac:dyDescent="0.25">
      <c r="H38" s="2"/>
      <c r="I38" s="2"/>
      <c r="J38" s="2"/>
      <c r="K38" s="2"/>
      <c r="L38" s="2"/>
      <c r="M38" s="2"/>
    </row>
    <row r="39" spans="1:23" x14ac:dyDescent="0.25">
      <c r="H39" s="2"/>
      <c r="I39" s="2"/>
      <c r="J39" s="2"/>
      <c r="K39" s="2"/>
      <c r="L39" s="2"/>
      <c r="M39" s="2"/>
    </row>
    <row r="40" spans="1:23" x14ac:dyDescent="0.25">
      <c r="H40" s="2"/>
      <c r="I40" s="2"/>
      <c r="J40" s="2"/>
      <c r="K40" s="2"/>
      <c r="L40" s="2"/>
      <c r="M40" s="2"/>
    </row>
    <row r="41" spans="1:23" x14ac:dyDescent="0.25">
      <c r="H41" s="2"/>
      <c r="I41" s="2"/>
      <c r="J41" s="2"/>
      <c r="K41" s="2"/>
      <c r="L41" s="2"/>
      <c r="M41" s="2"/>
    </row>
    <row r="42" spans="1:23" x14ac:dyDescent="0.25">
      <c r="H42" s="2"/>
      <c r="I42" s="2"/>
      <c r="J42" s="2"/>
      <c r="K42" s="2"/>
      <c r="L42" s="2"/>
      <c r="M42" s="2"/>
    </row>
    <row r="43" spans="1:23" x14ac:dyDescent="0.25">
      <c r="H43" s="2"/>
      <c r="I43" s="2"/>
      <c r="J43" s="2"/>
      <c r="K43" s="2"/>
      <c r="L43" s="2"/>
      <c r="M43" s="2"/>
    </row>
    <row r="44" spans="1:23" x14ac:dyDescent="0.25">
      <c r="H44" s="2"/>
      <c r="I44" s="2"/>
      <c r="J44" s="2"/>
      <c r="K44" s="2"/>
      <c r="L44" s="2"/>
      <c r="M44" s="2"/>
    </row>
    <row r="45" spans="1:23" x14ac:dyDescent="0.25">
      <c r="H45" s="2"/>
      <c r="I45" s="2"/>
      <c r="J45" s="2"/>
      <c r="K45" s="2"/>
      <c r="L45" s="2"/>
      <c r="M45" s="2"/>
    </row>
    <row r="46" spans="1:23" x14ac:dyDescent="0.25">
      <c r="H46" s="2"/>
      <c r="I46" s="2"/>
      <c r="J46" s="2"/>
      <c r="K46" s="2"/>
      <c r="L46" s="2"/>
      <c r="M46" s="2"/>
    </row>
    <row r="47" spans="1:23" x14ac:dyDescent="0.25">
      <c r="H47" s="2"/>
      <c r="I47" s="2"/>
      <c r="J47" s="2"/>
      <c r="K47" s="2"/>
      <c r="L47" s="2"/>
      <c r="M47" s="2"/>
    </row>
    <row r="48" spans="1:23" x14ac:dyDescent="0.25">
      <c r="H48" s="2"/>
      <c r="I48" s="2"/>
      <c r="J48" s="2"/>
      <c r="K48" s="2"/>
      <c r="L48" s="2"/>
      <c r="M48" s="2"/>
    </row>
    <row r="49" spans="8:13" x14ac:dyDescent="0.25">
      <c r="H49" s="2"/>
      <c r="I49" s="2"/>
      <c r="J49" s="2"/>
      <c r="K49" s="2"/>
      <c r="L49" s="2"/>
      <c r="M49" s="2"/>
    </row>
    <row r="50" spans="8:13" x14ac:dyDescent="0.25">
      <c r="H50" s="2"/>
      <c r="I50" s="2"/>
      <c r="J50" s="2"/>
      <c r="K50" s="2"/>
      <c r="L50" s="2"/>
      <c r="M50" s="2"/>
    </row>
    <row r="51" spans="8:13" x14ac:dyDescent="0.25">
      <c r="H51" s="2"/>
      <c r="I51" s="2"/>
      <c r="J51" s="2"/>
      <c r="K51" s="2"/>
      <c r="L51" s="2"/>
      <c r="M51" s="2"/>
    </row>
  </sheetData>
  <sheetProtection sheet="1" objects="1" scenarios="1"/>
  <mergeCells count="10">
    <mergeCell ref="A6:AG6"/>
    <mergeCell ref="A5:AG5"/>
    <mergeCell ref="A7:AG7"/>
    <mergeCell ref="B23:N23"/>
    <mergeCell ref="B24:N24"/>
    <mergeCell ref="B25:N25"/>
    <mergeCell ref="A12:AG12"/>
    <mergeCell ref="B20:N20"/>
    <mergeCell ref="B21:N21"/>
    <mergeCell ref="B22:N22"/>
  </mergeCells>
  <pageMargins left="0.7" right="0.7" top="0.75" bottom="0.75" header="0.3" footer="0.3"/>
  <pageSetup paperSize="9" scale="2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36"/>
  <sheetViews>
    <sheetView showGridLines="0" view="pageBreakPreview" zoomScale="80" zoomScaleNormal="40" zoomScaleSheetLayoutView="80" workbookViewId="0">
      <selection activeCell="G31" sqref="G31"/>
    </sheetView>
  </sheetViews>
  <sheetFormatPr baseColWidth="10" defaultRowHeight="15" x14ac:dyDescent="0.25"/>
  <cols>
    <col min="30" max="30" width="24.140625" bestFit="1" customWidth="1"/>
    <col min="31" max="31" width="22.28515625" bestFit="1" customWidth="1"/>
    <col min="32" max="32" width="13" bestFit="1" customWidth="1"/>
  </cols>
  <sheetData>
    <row r="1" spans="1:35" s="2" customFormat="1" x14ac:dyDescent="0.25"/>
    <row r="2" spans="1:35" s="2" customFormat="1" x14ac:dyDescent="0.25"/>
    <row r="3" spans="1:35" s="2" customFormat="1" x14ac:dyDescent="0.25"/>
    <row r="4" spans="1:35" s="2" customFormat="1" x14ac:dyDescent="0.25"/>
    <row r="5" spans="1:35" s="2" customForma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</row>
    <row r="6" spans="1:35" s="2" customFormat="1" ht="15" customHeight="1" x14ac:dyDescent="0.25">
      <c r="A6" s="68" t="s">
        <v>197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2" customFormat="1" x14ac:dyDescent="0.25">
      <c r="A7" s="70" t="s">
        <v>204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</row>
    <row r="8" spans="1:35" s="2" customFormat="1" x14ac:dyDescent="0.25"/>
    <row r="9" spans="1:35" s="2" customFormat="1" ht="15.75" customHeight="1" x14ac:dyDescent="0.25"/>
    <row r="10" spans="1:35" s="2" customFormat="1" ht="15.75" customHeight="1" x14ac:dyDescent="0.25"/>
    <row r="11" spans="1:35" s="2" customFormat="1" x14ac:dyDescent="0.25"/>
    <row r="12" spans="1:35" s="2" customFormat="1" ht="18.75" customHeight="1" x14ac:dyDescent="0.25">
      <c r="A12" s="53" t="s">
        <v>81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</row>
    <row r="13" spans="1:35" s="2" customFormat="1" ht="18.75" customHeight="1" x14ac:dyDescent="0.25"/>
    <row r="14" spans="1:35" s="2" customFormat="1" ht="18.75" customHeight="1" x14ac:dyDescent="0.25"/>
    <row r="15" spans="1:35" s="2" customFormat="1" ht="18.75" customHeight="1" x14ac:dyDescent="0.25"/>
    <row r="16" spans="1:35" ht="15.75" thickBot="1" x14ac:dyDescent="0.3"/>
    <row r="17" spans="1:42" ht="37.5" x14ac:dyDescent="0.25">
      <c r="Q17" s="22">
        <v>1</v>
      </c>
      <c r="R17" s="22">
        <v>2</v>
      </c>
      <c r="S17" s="22">
        <v>3</v>
      </c>
      <c r="T17" s="22">
        <v>4</v>
      </c>
      <c r="U17" s="22">
        <v>5</v>
      </c>
      <c r="V17" s="22" t="s">
        <v>92</v>
      </c>
      <c r="W17" s="9" t="s">
        <v>93</v>
      </c>
      <c r="X17" s="22">
        <v>1</v>
      </c>
      <c r="Y17" s="22">
        <v>2</v>
      </c>
      <c r="Z17" s="22">
        <v>3</v>
      </c>
      <c r="AA17" s="22">
        <v>4</v>
      </c>
      <c r="AB17" s="22">
        <v>5</v>
      </c>
      <c r="AC17" s="22" t="s">
        <v>92</v>
      </c>
      <c r="AD17" s="23" t="s">
        <v>94</v>
      </c>
      <c r="AE17" s="24" t="s">
        <v>95</v>
      </c>
      <c r="AF17" s="22" t="s">
        <v>96</v>
      </c>
      <c r="AG17" s="22" t="s">
        <v>97</v>
      </c>
      <c r="AH17" s="22" t="s">
        <v>98</v>
      </c>
      <c r="AI17" s="22" t="s">
        <v>99</v>
      </c>
    </row>
    <row r="18" spans="1:42" ht="18.75" x14ac:dyDescent="0.25">
      <c r="A18" s="11">
        <v>58</v>
      </c>
      <c r="B18" s="57" t="s">
        <v>157</v>
      </c>
      <c r="C18" s="58" t="s">
        <v>157</v>
      </c>
      <c r="D18" s="58" t="s">
        <v>157</v>
      </c>
      <c r="E18" s="58" t="s">
        <v>157</v>
      </c>
      <c r="F18" s="58" t="s">
        <v>157</v>
      </c>
      <c r="G18" s="58" t="s">
        <v>157</v>
      </c>
      <c r="H18" s="58" t="s">
        <v>157</v>
      </c>
      <c r="I18" s="58" t="s">
        <v>157</v>
      </c>
      <c r="J18" s="58" t="s">
        <v>157</v>
      </c>
      <c r="K18" s="58" t="s">
        <v>157</v>
      </c>
      <c r="L18" s="58" t="s">
        <v>157</v>
      </c>
      <c r="M18" s="58" t="s">
        <v>157</v>
      </c>
      <c r="N18" s="58" t="s">
        <v>157</v>
      </c>
      <c r="O18" s="58" t="s">
        <v>157</v>
      </c>
      <c r="P18" s="59" t="s">
        <v>157</v>
      </c>
      <c r="Q18" s="12">
        <v>58</v>
      </c>
      <c r="R18" s="12">
        <v>43</v>
      </c>
      <c r="S18" s="12">
        <v>84</v>
      </c>
      <c r="T18" s="12">
        <v>86</v>
      </c>
      <c r="U18" s="12">
        <v>42</v>
      </c>
      <c r="V18" s="12">
        <v>28</v>
      </c>
      <c r="W18" s="13">
        <v>341</v>
      </c>
      <c r="X18" s="14">
        <f t="shared" ref="X18:AC21" si="0">Q18/$W18</f>
        <v>0.17008797653958943</v>
      </c>
      <c r="Y18" s="14">
        <f t="shared" si="0"/>
        <v>0.12609970674486803</v>
      </c>
      <c r="Z18" s="14">
        <f t="shared" si="0"/>
        <v>0.24633431085043989</v>
      </c>
      <c r="AA18" s="14">
        <f t="shared" si="0"/>
        <v>0.25219941348973607</v>
      </c>
      <c r="AB18" s="14">
        <f t="shared" si="0"/>
        <v>0.12316715542521994</v>
      </c>
      <c r="AC18" s="15">
        <f t="shared" si="0"/>
        <v>8.2111436950146624E-2</v>
      </c>
      <c r="AD18" s="16">
        <f t="shared" ref="AD18:AD21" si="1">(Q18+R18)/(Q18+R18+S18+T18+U18)</f>
        <v>0.32268370607028751</v>
      </c>
      <c r="AE18" s="17">
        <f t="shared" ref="AE18:AE21" si="2">(S18+T18+U18)/(Q18+R18+S18+T18+U18)</f>
        <v>0.67731629392971249</v>
      </c>
      <c r="AF18" s="19">
        <v>3.04</v>
      </c>
      <c r="AG18" s="19">
        <v>1.3</v>
      </c>
      <c r="AH18" s="20">
        <v>3</v>
      </c>
      <c r="AI18" s="20">
        <v>4</v>
      </c>
    </row>
    <row r="19" spans="1:42" ht="18.75" x14ac:dyDescent="0.25">
      <c r="A19" s="11">
        <v>59</v>
      </c>
      <c r="B19" s="57" t="s">
        <v>158</v>
      </c>
      <c r="C19" s="58" t="s">
        <v>158</v>
      </c>
      <c r="D19" s="58" t="s">
        <v>158</v>
      </c>
      <c r="E19" s="58" t="s">
        <v>158</v>
      </c>
      <c r="F19" s="58" t="s">
        <v>158</v>
      </c>
      <c r="G19" s="58" t="s">
        <v>158</v>
      </c>
      <c r="H19" s="58" t="s">
        <v>158</v>
      </c>
      <c r="I19" s="58" t="s">
        <v>158</v>
      </c>
      <c r="J19" s="58" t="s">
        <v>158</v>
      </c>
      <c r="K19" s="58" t="s">
        <v>158</v>
      </c>
      <c r="L19" s="58" t="s">
        <v>158</v>
      </c>
      <c r="M19" s="58" t="s">
        <v>158</v>
      </c>
      <c r="N19" s="58" t="s">
        <v>158</v>
      </c>
      <c r="O19" s="58" t="s">
        <v>158</v>
      </c>
      <c r="P19" s="59" t="s">
        <v>158</v>
      </c>
      <c r="Q19" s="12">
        <v>58</v>
      </c>
      <c r="R19" s="12">
        <v>41</v>
      </c>
      <c r="S19" s="12">
        <v>64</v>
      </c>
      <c r="T19" s="12">
        <v>94</v>
      </c>
      <c r="U19" s="12">
        <v>64</v>
      </c>
      <c r="V19" s="12">
        <v>20</v>
      </c>
      <c r="W19" s="13">
        <v>341</v>
      </c>
      <c r="X19" s="14">
        <f t="shared" si="0"/>
        <v>0.17008797653958943</v>
      </c>
      <c r="Y19" s="14">
        <f t="shared" si="0"/>
        <v>0.12023460410557185</v>
      </c>
      <c r="Z19" s="14">
        <f t="shared" si="0"/>
        <v>0.18768328445747801</v>
      </c>
      <c r="AA19" s="14">
        <f t="shared" si="0"/>
        <v>0.2756598240469208</v>
      </c>
      <c r="AB19" s="14">
        <f t="shared" si="0"/>
        <v>0.18768328445747801</v>
      </c>
      <c r="AC19" s="15">
        <f t="shared" si="0"/>
        <v>5.865102639296188E-2</v>
      </c>
      <c r="AD19" s="16">
        <f t="shared" si="1"/>
        <v>0.30841121495327101</v>
      </c>
      <c r="AE19" s="17">
        <f t="shared" si="2"/>
        <v>0.69158878504672894</v>
      </c>
      <c r="AF19" s="18">
        <v>3.2</v>
      </c>
      <c r="AG19" s="19">
        <v>1.38</v>
      </c>
      <c r="AH19" s="20">
        <v>3</v>
      </c>
      <c r="AI19" s="20">
        <v>4</v>
      </c>
    </row>
    <row r="20" spans="1:42" ht="18.75" x14ac:dyDescent="0.25">
      <c r="A20" s="11">
        <v>60</v>
      </c>
      <c r="B20" s="57" t="s">
        <v>159</v>
      </c>
      <c r="C20" s="58" t="s">
        <v>159</v>
      </c>
      <c r="D20" s="58" t="s">
        <v>159</v>
      </c>
      <c r="E20" s="58" t="s">
        <v>159</v>
      </c>
      <c r="F20" s="58" t="s">
        <v>159</v>
      </c>
      <c r="G20" s="58" t="s">
        <v>159</v>
      </c>
      <c r="H20" s="58" t="s">
        <v>159</v>
      </c>
      <c r="I20" s="58" t="s">
        <v>159</v>
      </c>
      <c r="J20" s="58" t="s">
        <v>159</v>
      </c>
      <c r="K20" s="58" t="s">
        <v>159</v>
      </c>
      <c r="L20" s="58" t="s">
        <v>159</v>
      </c>
      <c r="M20" s="58" t="s">
        <v>159</v>
      </c>
      <c r="N20" s="58" t="s">
        <v>159</v>
      </c>
      <c r="O20" s="58" t="s">
        <v>159</v>
      </c>
      <c r="P20" s="59" t="s">
        <v>159</v>
      </c>
      <c r="Q20" s="12">
        <v>62</v>
      </c>
      <c r="R20" s="12">
        <v>47</v>
      </c>
      <c r="S20" s="12">
        <v>67</v>
      </c>
      <c r="T20" s="12">
        <v>90</v>
      </c>
      <c r="U20" s="12">
        <v>49</v>
      </c>
      <c r="V20" s="12">
        <v>26</v>
      </c>
      <c r="W20" s="13">
        <v>341</v>
      </c>
      <c r="X20" s="14">
        <f t="shared" si="0"/>
        <v>0.18181818181818182</v>
      </c>
      <c r="Y20" s="14">
        <f t="shared" si="0"/>
        <v>0.1378299120234604</v>
      </c>
      <c r="Z20" s="14">
        <f t="shared" si="0"/>
        <v>0.19648093841642228</v>
      </c>
      <c r="AA20" s="14">
        <f t="shared" si="0"/>
        <v>0.26392961876832843</v>
      </c>
      <c r="AB20" s="14">
        <f t="shared" si="0"/>
        <v>0.14369501466275661</v>
      </c>
      <c r="AC20" s="15">
        <f t="shared" si="0"/>
        <v>7.6246334310850442E-2</v>
      </c>
      <c r="AD20" s="16">
        <f t="shared" si="1"/>
        <v>0.34603174603174602</v>
      </c>
      <c r="AE20" s="17">
        <f t="shared" si="2"/>
        <v>0.65396825396825398</v>
      </c>
      <c r="AF20" s="18">
        <v>3.05</v>
      </c>
      <c r="AG20" s="19">
        <v>1.36</v>
      </c>
      <c r="AH20" s="20">
        <v>3</v>
      </c>
      <c r="AI20" s="20">
        <v>4</v>
      </c>
    </row>
    <row r="21" spans="1:42" ht="18.75" x14ac:dyDescent="0.25">
      <c r="A21" s="11">
        <v>61</v>
      </c>
      <c r="B21" s="57" t="s">
        <v>160</v>
      </c>
      <c r="C21" s="58" t="s">
        <v>160</v>
      </c>
      <c r="D21" s="58" t="s">
        <v>160</v>
      </c>
      <c r="E21" s="58" t="s">
        <v>160</v>
      </c>
      <c r="F21" s="58" t="s">
        <v>160</v>
      </c>
      <c r="G21" s="58" t="s">
        <v>160</v>
      </c>
      <c r="H21" s="58" t="s">
        <v>160</v>
      </c>
      <c r="I21" s="58" t="s">
        <v>160</v>
      </c>
      <c r="J21" s="58" t="s">
        <v>160</v>
      </c>
      <c r="K21" s="58" t="s">
        <v>160</v>
      </c>
      <c r="L21" s="58" t="s">
        <v>160</v>
      </c>
      <c r="M21" s="58" t="s">
        <v>160</v>
      </c>
      <c r="N21" s="58" t="s">
        <v>160</v>
      </c>
      <c r="O21" s="58" t="s">
        <v>160</v>
      </c>
      <c r="P21" s="59" t="s">
        <v>160</v>
      </c>
      <c r="Q21" s="12">
        <v>36</v>
      </c>
      <c r="R21" s="12">
        <v>20</v>
      </c>
      <c r="S21" s="12">
        <v>46</v>
      </c>
      <c r="T21" s="12">
        <v>71</v>
      </c>
      <c r="U21" s="12">
        <v>63</v>
      </c>
      <c r="V21" s="12">
        <v>105</v>
      </c>
      <c r="W21" s="13">
        <v>341</v>
      </c>
      <c r="X21" s="14">
        <f t="shared" si="0"/>
        <v>0.10557184750733138</v>
      </c>
      <c r="Y21" s="14">
        <f t="shared" si="0"/>
        <v>5.865102639296188E-2</v>
      </c>
      <c r="Z21" s="14">
        <f t="shared" si="0"/>
        <v>0.13489736070381231</v>
      </c>
      <c r="AA21" s="14">
        <f t="shared" si="0"/>
        <v>0.20821114369501467</v>
      </c>
      <c r="AB21" s="14">
        <f t="shared" si="0"/>
        <v>0.18475073313782991</v>
      </c>
      <c r="AC21" s="15">
        <f t="shared" si="0"/>
        <v>0.30791788856304986</v>
      </c>
      <c r="AD21" s="16">
        <f t="shared" si="1"/>
        <v>0.23728813559322035</v>
      </c>
      <c r="AE21" s="17">
        <f t="shared" si="2"/>
        <v>0.76271186440677963</v>
      </c>
      <c r="AF21" s="18">
        <v>3.44</v>
      </c>
      <c r="AG21" s="19">
        <v>1.37</v>
      </c>
      <c r="AH21" s="20">
        <v>4</v>
      </c>
      <c r="AI21" s="20">
        <v>4</v>
      </c>
    </row>
    <row r="22" spans="1:42" s="2" customFormat="1" ht="18.75" x14ac:dyDescent="0.25">
      <c r="A22" s="11">
        <v>62</v>
      </c>
      <c r="B22" s="57" t="s">
        <v>161</v>
      </c>
      <c r="C22" s="58" t="s">
        <v>161</v>
      </c>
      <c r="D22" s="58" t="s">
        <v>161</v>
      </c>
      <c r="E22" s="58" t="s">
        <v>161</v>
      </c>
      <c r="F22" s="58" t="s">
        <v>161</v>
      </c>
      <c r="G22" s="58" t="s">
        <v>161</v>
      </c>
      <c r="H22" s="58" t="s">
        <v>161</v>
      </c>
      <c r="I22" s="58" t="s">
        <v>161</v>
      </c>
      <c r="J22" s="58" t="s">
        <v>161</v>
      </c>
      <c r="K22" s="58" t="s">
        <v>161</v>
      </c>
      <c r="L22" s="58" t="s">
        <v>161</v>
      </c>
      <c r="M22" s="58" t="s">
        <v>161</v>
      </c>
      <c r="N22" s="58" t="s">
        <v>161</v>
      </c>
      <c r="O22" s="58" t="s">
        <v>161</v>
      </c>
      <c r="P22" s="59" t="s">
        <v>161</v>
      </c>
      <c r="Q22" s="12">
        <v>27</v>
      </c>
      <c r="R22" s="12">
        <v>15</v>
      </c>
      <c r="S22" s="12">
        <v>30</v>
      </c>
      <c r="T22" s="12">
        <v>101</v>
      </c>
      <c r="U22" s="12">
        <v>117</v>
      </c>
      <c r="V22" s="12">
        <v>51</v>
      </c>
      <c r="W22" s="13">
        <v>341</v>
      </c>
      <c r="X22" s="14">
        <f t="shared" ref="X22" si="3">Q22/$W22</f>
        <v>7.9178885630498533E-2</v>
      </c>
      <c r="Y22" s="14">
        <f t="shared" ref="Y22" si="4">R22/$W22</f>
        <v>4.398826979472141E-2</v>
      </c>
      <c r="Z22" s="14">
        <f t="shared" ref="Z22" si="5">S22/$W22</f>
        <v>8.797653958944282E-2</v>
      </c>
      <c r="AA22" s="14">
        <f t="shared" ref="AA22" si="6">T22/$W22</f>
        <v>0.29618768328445749</v>
      </c>
      <c r="AB22" s="14">
        <f t="shared" ref="AB22" si="7">U22/$W22</f>
        <v>0.34310850439882695</v>
      </c>
      <c r="AC22" s="15">
        <f t="shared" ref="AC22" si="8">V22/$W22</f>
        <v>0.14956011730205279</v>
      </c>
      <c r="AD22" s="16">
        <f t="shared" ref="AD22" si="9">(Q22+R22)/(Q22+R22+S22+T22+U22)</f>
        <v>0.14482758620689656</v>
      </c>
      <c r="AE22" s="17">
        <f t="shared" ref="AE22" si="10">(S22+T22+U22)/(Q22+R22+S22+T22+U22)</f>
        <v>0.85517241379310349</v>
      </c>
      <c r="AF22" s="18">
        <v>3.92</v>
      </c>
      <c r="AG22" s="19">
        <v>1.25</v>
      </c>
      <c r="AH22" s="20">
        <v>4</v>
      </c>
      <c r="AI22" s="20">
        <v>5</v>
      </c>
    </row>
    <row r="23" spans="1:42" s="2" customFormat="1" ht="18.75" x14ac:dyDescent="0.25">
      <c r="A23" s="11">
        <v>63</v>
      </c>
      <c r="B23" s="57" t="s">
        <v>192</v>
      </c>
      <c r="C23" s="58" t="s">
        <v>192</v>
      </c>
      <c r="D23" s="58" t="s">
        <v>192</v>
      </c>
      <c r="E23" s="58" t="s">
        <v>192</v>
      </c>
      <c r="F23" s="58" t="s">
        <v>192</v>
      </c>
      <c r="G23" s="58" t="s">
        <v>192</v>
      </c>
      <c r="H23" s="58" t="s">
        <v>192</v>
      </c>
      <c r="I23" s="58" t="s">
        <v>192</v>
      </c>
      <c r="J23" s="58" t="s">
        <v>192</v>
      </c>
      <c r="K23" s="58" t="s">
        <v>192</v>
      </c>
      <c r="L23" s="58" t="s">
        <v>192</v>
      </c>
      <c r="M23" s="58" t="s">
        <v>192</v>
      </c>
      <c r="N23" s="58" t="s">
        <v>192</v>
      </c>
      <c r="O23" s="58" t="s">
        <v>192</v>
      </c>
      <c r="P23" s="59" t="s">
        <v>192</v>
      </c>
      <c r="Q23" s="12">
        <v>9</v>
      </c>
      <c r="R23" s="12">
        <v>4</v>
      </c>
      <c r="S23" s="12">
        <v>21</v>
      </c>
      <c r="T23" s="12">
        <v>28</v>
      </c>
      <c r="U23" s="12">
        <v>38</v>
      </c>
      <c r="V23" s="12">
        <v>37</v>
      </c>
      <c r="W23" s="13">
        <v>137</v>
      </c>
      <c r="X23" s="14">
        <f t="shared" ref="X23" si="11">Q23/$W23</f>
        <v>6.569343065693431E-2</v>
      </c>
      <c r="Y23" s="14">
        <f t="shared" ref="Y23" si="12">R23/$W23</f>
        <v>2.9197080291970802E-2</v>
      </c>
      <c r="Z23" s="14">
        <f t="shared" ref="Z23" si="13">S23/$W23</f>
        <v>0.15328467153284672</v>
      </c>
      <c r="AA23" s="14">
        <f t="shared" ref="AA23" si="14">T23/$W23</f>
        <v>0.20437956204379562</v>
      </c>
      <c r="AB23" s="14">
        <f t="shared" ref="AB23" si="15">U23/$W23</f>
        <v>0.27737226277372262</v>
      </c>
      <c r="AC23" s="15">
        <f t="shared" ref="AC23" si="16">V23/$W23</f>
        <v>0.27007299270072993</v>
      </c>
      <c r="AD23" s="16">
        <f t="shared" ref="AD23" si="17">(Q23+R23)/(Q23+R23+S23+T23+U23)</f>
        <v>0.13</v>
      </c>
      <c r="AE23" s="17">
        <f t="shared" ref="AE23" si="18">(S23+T23+U23)/(Q23+R23+S23+T23+U23)</f>
        <v>0.87</v>
      </c>
      <c r="AF23" s="18">
        <v>3.82</v>
      </c>
      <c r="AG23" s="19">
        <v>1.24</v>
      </c>
      <c r="AH23" s="20">
        <v>4</v>
      </c>
      <c r="AI23" s="20">
        <v>5</v>
      </c>
    </row>
    <row r="24" spans="1:42" s="2" customFormat="1" ht="18.75" x14ac:dyDescent="0.25">
      <c r="A24" s="35" t="s">
        <v>194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28">
        <f t="shared" ref="Q24:V24" si="19">+SUM(Q18:Q23)</f>
        <v>250</v>
      </c>
      <c r="R24" s="28">
        <f t="shared" si="19"/>
        <v>170</v>
      </c>
      <c r="S24" s="28">
        <f t="shared" si="19"/>
        <v>312</v>
      </c>
      <c r="T24" s="28">
        <f t="shared" si="19"/>
        <v>470</v>
      </c>
      <c r="U24" s="28">
        <f t="shared" si="19"/>
        <v>373</v>
      </c>
      <c r="V24" s="28">
        <f t="shared" si="19"/>
        <v>267</v>
      </c>
      <c r="W24" s="28">
        <f>+SUM(W18:W23)</f>
        <v>1842</v>
      </c>
      <c r="X24" s="29">
        <f>Q24/$W24</f>
        <v>0.13572204125950055</v>
      </c>
      <c r="Y24" s="29">
        <f t="shared" ref="Y24:AC24" si="20">R24/$W24</f>
        <v>9.2290988056460369E-2</v>
      </c>
      <c r="Z24" s="29">
        <f t="shared" si="20"/>
        <v>0.16938110749185667</v>
      </c>
      <c r="AA24" s="29">
        <f t="shared" si="20"/>
        <v>0.25515743756786102</v>
      </c>
      <c r="AB24" s="29">
        <f t="shared" si="20"/>
        <v>0.20249728555917482</v>
      </c>
      <c r="AC24" s="30">
        <f t="shared" si="20"/>
        <v>0.14495114006514659</v>
      </c>
      <c r="AD24" s="31">
        <f>(Q24+R24)/(Q24+R24+S24+T24+U24)</f>
        <v>0.26666666666666666</v>
      </c>
      <c r="AE24" s="32">
        <f>(S24+T24+U24)/(Q24+R24+S24+T24+U24)</f>
        <v>0.73333333333333328</v>
      </c>
      <c r="AF24" s="33">
        <f>+SUMPRODUCT(Q24:U24,Q17:U17)/SUM(Q24:U24)</f>
        <v>3.3466666666666667</v>
      </c>
      <c r="AG24" s="25"/>
      <c r="AH24" s="34">
        <f>+MEDIAN(AH18:AH23)</f>
        <v>3.5</v>
      </c>
      <c r="AI24" s="27"/>
    </row>
    <row r="30" spans="1:42" x14ac:dyDescent="0.25">
      <c r="AK30" s="2"/>
      <c r="AL30" s="2"/>
      <c r="AM30" s="2"/>
      <c r="AN30" s="2"/>
      <c r="AO30" s="2"/>
      <c r="AP30" s="2"/>
    </row>
    <row r="31" spans="1:42" x14ac:dyDescent="0.25">
      <c r="AK31" s="2"/>
      <c r="AL31" s="2"/>
      <c r="AM31" s="2"/>
      <c r="AN31" s="2"/>
      <c r="AO31" s="2"/>
      <c r="AP31" s="2"/>
    </row>
    <row r="32" spans="1:42" x14ac:dyDescent="0.25">
      <c r="AK32" s="2"/>
      <c r="AL32" s="2"/>
      <c r="AM32" s="2"/>
      <c r="AN32" s="2"/>
      <c r="AO32" s="2"/>
      <c r="AP32" s="2"/>
    </row>
    <row r="33" spans="37:42" x14ac:dyDescent="0.25">
      <c r="AK33" s="2"/>
      <c r="AL33" s="2"/>
      <c r="AM33" s="2"/>
      <c r="AN33" s="2"/>
      <c r="AO33" s="2"/>
      <c r="AP33" s="2"/>
    </row>
    <row r="34" spans="37:42" x14ac:dyDescent="0.25">
      <c r="AK34" s="2"/>
      <c r="AL34" s="2"/>
      <c r="AM34" s="2"/>
      <c r="AN34" s="2"/>
      <c r="AO34" s="2"/>
      <c r="AP34" s="2"/>
    </row>
    <row r="35" spans="37:42" x14ac:dyDescent="0.25">
      <c r="AK35" s="2"/>
      <c r="AL35" s="2"/>
      <c r="AM35" s="2"/>
      <c r="AN35" s="2"/>
      <c r="AO35" s="2"/>
      <c r="AP35" s="2"/>
    </row>
    <row r="36" spans="37:42" x14ac:dyDescent="0.25">
      <c r="AK36" s="2"/>
      <c r="AL36" s="2"/>
      <c r="AM36" s="2"/>
      <c r="AN36" s="2"/>
      <c r="AO36" s="2"/>
      <c r="AP36" s="2"/>
    </row>
  </sheetData>
  <sheetProtection sheet="1" objects="1" scenarios="1"/>
  <mergeCells count="10">
    <mergeCell ref="A6:AI6"/>
    <mergeCell ref="A5:AI5"/>
    <mergeCell ref="A7:AI7"/>
    <mergeCell ref="B23:P23"/>
    <mergeCell ref="B21:P21"/>
    <mergeCell ref="B22:P22"/>
    <mergeCell ref="A12:AI12"/>
    <mergeCell ref="B18:P18"/>
    <mergeCell ref="B19:P19"/>
    <mergeCell ref="B20:P20"/>
  </mergeCells>
  <pageMargins left="0.7" right="0.7" top="0.75" bottom="0.75" header="0.3" footer="0.3"/>
  <pageSetup paperSize="9" scale="2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SEGMENTACIÓN POBLACIÓN</vt:lpstr>
      <vt:lpstr>INDICE</vt:lpstr>
      <vt:lpstr>I. DESEMPEÑO DEL PUESTO DE TRAB</vt:lpstr>
      <vt:lpstr>II. CONDICIONES DESRROLLO PUEST</vt:lpstr>
      <vt:lpstr>III PARTICIPACION</vt:lpstr>
      <vt:lpstr>IV. FORMACIÓN EVALUACIÓN</vt:lpstr>
      <vt:lpstr>V. RELACIONES INTERNAS DE TRABA</vt:lpstr>
      <vt:lpstr>VI. COMUNICACIÓN DESARRLLO TRAB</vt:lpstr>
      <vt:lpstr>VII. PROMOCIÓN Y DESARROLLO TRA</vt:lpstr>
      <vt:lpstr>VIII.RECOMPENSAS, RECONOCIMIENT</vt:lpstr>
      <vt:lpstr>IX. VALORACIÓN GENERAL.</vt:lpstr>
      <vt:lpstr>X. EVALUACIÓN DE LA ACCIÓN LIDE</vt:lpstr>
      <vt:lpstr>XI. OPINIÓN GENERAL INSTITUCION</vt:lpstr>
      <vt:lpstr>XII. OPINIÓN GENERAL ENCUESTA</vt:lpstr>
      <vt:lpstr>'I. DESEMPEÑO DEL PUESTO DE TRAB'!Área_de_impresión</vt:lpstr>
      <vt:lpstr>'II. CONDICIONES DESRROLLO PUEST'!Área_de_impresión</vt:lpstr>
      <vt:lpstr>'III PARTICIPACION'!Área_de_impresión</vt:lpstr>
      <vt:lpstr>INDICE!Área_de_impresión</vt:lpstr>
      <vt:lpstr>'IV. FORMACIÓN EVALUACIÓN'!Área_de_impresión</vt:lpstr>
      <vt:lpstr>'IX. VALORACIÓN GENERAL.'!Área_de_impresión</vt:lpstr>
      <vt:lpstr>'SEGMENTACIÓN POBLACIÓN'!Área_de_impresión</vt:lpstr>
      <vt:lpstr>'V. RELACIONES INTERNAS DE TRABA'!Área_de_impresión</vt:lpstr>
      <vt:lpstr>'VI. COMUNICACIÓN DESARRLLO TRAB'!Área_de_impresión</vt:lpstr>
      <vt:lpstr>'VII. PROMOCIÓN Y DESARROLLO TRA'!Área_de_impresión</vt:lpstr>
      <vt:lpstr>'VIII.RECOMPENSAS, RECONOCIMIENT'!Área_de_impresión</vt:lpstr>
      <vt:lpstr>'X. EVALUACIÓN DE LA ACCIÓN LIDE'!Área_de_impresión</vt:lpstr>
      <vt:lpstr>'XI. OPINIÓN GENERAL INSTITUCION'!Área_de_impresión</vt:lpstr>
      <vt:lpstr>'XII. OPINIÓN GENERAL ENCUESTA'!Área_de_impresión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cp:lastPrinted>2018-06-20T12:48:02Z</cp:lastPrinted>
  <dcterms:created xsi:type="dcterms:W3CDTF">2018-06-14T08:30:35Z</dcterms:created>
  <dcterms:modified xsi:type="dcterms:W3CDTF">2025-02-20T08:44:51Z</dcterms:modified>
</cp:coreProperties>
</file>