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stadisticas\ENCUESTAS\Encuestas 2023\CL PDI\"/>
    </mc:Choice>
  </mc:AlternateContent>
  <xr:revisionPtr revIDLastSave="0" documentId="13_ncr:1_{5D1043DF-51B1-4F20-81A0-5709CBE2448A}" xr6:coauthVersionLast="47" xr6:coauthVersionMax="47" xr10:uidLastSave="{00000000-0000-0000-0000-000000000000}"/>
  <bookViews>
    <workbookView xWindow="-120" yWindow="-120" windowWidth="29040" windowHeight="15720" tabRatio="917" xr2:uid="{00000000-000D-0000-FFFF-FFFF00000000}"/>
  </bookViews>
  <sheets>
    <sheet name="SEGMENTACIÓN POBLACIÓN" sheetId="1" r:id="rId1"/>
    <sheet name="INDICE" sheetId="15" r:id="rId2"/>
    <sheet name="I. DESEMPEÑO DEL PUESTO DE TRAB" sheetId="3" r:id="rId3"/>
    <sheet name="II. CONDICIONES DESRROLLO PUEST" sheetId="4" r:id="rId4"/>
    <sheet name="III PARTICIPACION" sheetId="5" r:id="rId5"/>
    <sheet name="IV. FORMACIÓN EVALUACIÓN" sheetId="6" r:id="rId6"/>
    <sheet name="V. RELACIONES INTERNAS DE TRABA" sheetId="7" r:id="rId7"/>
    <sheet name="VI. COMUNICACIÓN DESARRLLO TRAB" sheetId="8" r:id="rId8"/>
    <sheet name="VII. PROMOCIÓN Y DESARROLLO CAR" sheetId="9" r:id="rId9"/>
    <sheet name="VIII.RECOMPENSAS, RECONOCIMIENT" sheetId="10" r:id="rId10"/>
    <sheet name="IX. VALORACIÓN GENERAL." sheetId="12" r:id="rId11"/>
    <sheet name="X. EVALUACIÓN DE LA ACCIÓN LIDE" sheetId="13" r:id="rId12"/>
    <sheet name="XI. OPINIÓN GENERAL INSTITUCION" sheetId="11" r:id="rId13"/>
    <sheet name="XII. OPINIÓN GENERAL ENCUESTA" sheetId="14" r:id="rId14"/>
  </sheets>
  <definedNames>
    <definedName name="_xlnm.Print_Area" localSheetId="2">'I. DESEMPEÑO DEL PUESTO DE TRAB'!$A$1:$AJ$55</definedName>
    <definedName name="_xlnm.Print_Area" localSheetId="3">'II. CONDICIONES DESRROLLO PUEST'!$A$1:$AI$44</definedName>
    <definedName name="_xlnm.Print_Area" localSheetId="4">'III PARTICIPACION'!$A$1:$AH$28</definedName>
    <definedName name="_xlnm.Print_Area" localSheetId="1">INDICE!$A$1:$J$25</definedName>
    <definedName name="_xlnm.Print_Area" localSheetId="5">'IV. FORMACIÓN EVALUACIÓN'!$A$1:$AH$31</definedName>
    <definedName name="_xlnm.Print_Area" localSheetId="10">'IX. VALORACIÓN GENERAL.'!$A$1:$AG$34</definedName>
    <definedName name="_xlnm.Print_Area" localSheetId="0">'SEGMENTACIÓN POBLACIÓN'!$A$1:$AL$119</definedName>
    <definedName name="_xlnm.Print_Area" localSheetId="6">'V. RELACIONES INTERNAS DE TRABA'!$A$1:$AD$30</definedName>
    <definedName name="_xlnm.Print_Area" localSheetId="7">'VI. COMUNICACIÓN DESARRLLO TRAB'!$A$1:$AG$33</definedName>
    <definedName name="_xlnm.Print_Area" localSheetId="8">'VII. PROMOCIÓN Y DESARROLLO CAR'!$A$1:$AI$31</definedName>
    <definedName name="_xlnm.Print_Area" localSheetId="9">'VIII.RECOMPENSAS, RECONOCIMIENT'!$A$1:$AI$30</definedName>
    <definedName name="_xlnm.Print_Area" localSheetId="11">'X. EVALUACIÓN DE LA ACCIÓN LIDE'!$A$1:$AI$53</definedName>
    <definedName name="_xlnm.Print_Area" localSheetId="12">'XI. OPINIÓN GENERAL INSTITUCION'!$A$1:$AI$32</definedName>
    <definedName name="_xlnm.Print_Area" localSheetId="13">'XII. OPINIÓN GENERAL ENCUESTA'!$A$1:$AI$30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4" l="1"/>
  <c r="U36" i="4"/>
  <c r="R36" i="4"/>
  <c r="V36" i="4"/>
  <c r="S36" i="4"/>
  <c r="T36" i="4"/>
  <c r="R52" i="3"/>
  <c r="V52" i="3"/>
  <c r="S52" i="3"/>
  <c r="W52" i="3"/>
  <c r="T52" i="3"/>
  <c r="U52" i="3"/>
  <c r="X23" i="11" l="1"/>
  <c r="X22" i="11"/>
  <c r="X21" i="11"/>
  <c r="X20" i="11"/>
  <c r="X19" i="11"/>
  <c r="X18" i="11"/>
  <c r="W36" i="4"/>
  <c r="X52" i="3"/>
  <c r="E105" i="1" l="1"/>
  <c r="E106" i="1"/>
  <c r="E107" i="1"/>
  <c r="E108" i="1"/>
  <c r="E109" i="1"/>
  <c r="E110" i="1"/>
  <c r="E111" i="1"/>
  <c r="E104" i="1"/>
  <c r="E112" i="1" s="1"/>
  <c r="B105" i="1"/>
  <c r="B106" i="1"/>
  <c r="B107" i="1"/>
  <c r="B108" i="1"/>
  <c r="B109" i="1"/>
  <c r="B110" i="1"/>
  <c r="B111" i="1"/>
  <c r="B112" i="1"/>
  <c r="B104" i="1"/>
  <c r="I76" i="1"/>
  <c r="I77" i="1"/>
  <c r="I78" i="1"/>
  <c r="I79" i="1"/>
  <c r="I80" i="1"/>
  <c r="I81" i="1"/>
  <c r="I82" i="1"/>
  <c r="I83" i="1"/>
  <c r="I84" i="1"/>
  <c r="I85" i="1"/>
  <c r="I86" i="1"/>
  <c r="I87" i="1"/>
  <c r="I88" i="1"/>
  <c r="I89" i="1"/>
  <c r="I90" i="1"/>
  <c r="I91" i="1"/>
  <c r="I75" i="1"/>
  <c r="E92" i="1"/>
  <c r="E76" i="1"/>
  <c r="E77" i="1"/>
  <c r="E78" i="1"/>
  <c r="E79" i="1"/>
  <c r="E80" i="1"/>
  <c r="E81" i="1"/>
  <c r="E82" i="1"/>
  <c r="E83" i="1"/>
  <c r="E84" i="1"/>
  <c r="E85" i="1"/>
  <c r="E86" i="1"/>
  <c r="E87" i="1"/>
  <c r="E88" i="1"/>
  <c r="E89" i="1"/>
  <c r="E90" i="1"/>
  <c r="E91" i="1"/>
  <c r="E75" i="1"/>
  <c r="F76" i="1"/>
  <c r="F77" i="1"/>
  <c r="F78" i="1"/>
  <c r="F79" i="1"/>
  <c r="F80" i="1"/>
  <c r="F81" i="1"/>
  <c r="F82" i="1"/>
  <c r="F83" i="1"/>
  <c r="F84" i="1"/>
  <c r="F85" i="1"/>
  <c r="F86" i="1"/>
  <c r="F87" i="1"/>
  <c r="F88" i="1"/>
  <c r="F89" i="1"/>
  <c r="F90" i="1"/>
  <c r="F91" i="1"/>
  <c r="F75" i="1"/>
  <c r="B76" i="1"/>
  <c r="B77" i="1"/>
  <c r="B78" i="1"/>
  <c r="B79" i="1"/>
  <c r="B80" i="1"/>
  <c r="B81" i="1"/>
  <c r="B82" i="1"/>
  <c r="B83" i="1"/>
  <c r="B84" i="1"/>
  <c r="B85" i="1"/>
  <c r="B86" i="1"/>
  <c r="B87" i="1"/>
  <c r="B88" i="1"/>
  <c r="B89" i="1"/>
  <c r="B90" i="1"/>
  <c r="B91" i="1"/>
  <c r="B92" i="1"/>
  <c r="B75" i="1"/>
  <c r="M55" i="1"/>
  <c r="M56" i="1"/>
  <c r="M57" i="1"/>
  <c r="M58" i="1"/>
  <c r="M59" i="1"/>
  <c r="M60" i="1"/>
  <c r="M61" i="1"/>
  <c r="M54" i="1"/>
  <c r="P55" i="1"/>
  <c r="P56" i="1"/>
  <c r="P57" i="1"/>
  <c r="P58" i="1"/>
  <c r="P59" i="1"/>
  <c r="P60" i="1"/>
  <c r="P54" i="1"/>
  <c r="B55" i="1"/>
  <c r="B56" i="1"/>
  <c r="B57" i="1"/>
  <c r="B54" i="1"/>
  <c r="E55" i="1"/>
  <c r="E56" i="1"/>
  <c r="E57" i="1"/>
  <c r="E54" i="1"/>
  <c r="N33" i="1"/>
  <c r="N32" i="1"/>
  <c r="C33" i="1"/>
  <c r="C32" i="1"/>
  <c r="P61" i="1" l="1"/>
  <c r="E58" i="1"/>
  <c r="X23" i="10" l="1"/>
  <c r="X18" i="10"/>
  <c r="X20" i="10"/>
  <c r="X22" i="10"/>
  <c r="X21" i="10"/>
  <c r="X19" i="10"/>
  <c r="R30" i="3"/>
  <c r="S30" i="3"/>
  <c r="T30" i="3"/>
  <c r="U30" i="3"/>
  <c r="V30" i="3"/>
  <c r="W30" i="3"/>
  <c r="X30" i="3" l="1"/>
  <c r="AH24" i="11"/>
  <c r="R24" i="11"/>
  <c r="S24" i="11"/>
  <c r="T24" i="11"/>
  <c r="U24" i="11"/>
  <c r="V24" i="11"/>
  <c r="W24" i="11"/>
  <c r="Q24" i="11"/>
  <c r="AH43" i="13"/>
  <c r="R43" i="13"/>
  <c r="S43" i="13"/>
  <c r="T43" i="13"/>
  <c r="U43" i="13"/>
  <c r="V43" i="13"/>
  <c r="W43" i="13"/>
  <c r="Q43" i="13"/>
  <c r="Q30" i="13"/>
  <c r="AH30" i="13"/>
  <c r="W30" i="13"/>
  <c r="V30" i="13"/>
  <c r="U30" i="13"/>
  <c r="T30" i="13"/>
  <c r="S30" i="13"/>
  <c r="R30" i="13"/>
  <c r="AH20" i="13"/>
  <c r="R20" i="13"/>
  <c r="S20" i="13"/>
  <c r="T20" i="13"/>
  <c r="U20" i="13"/>
  <c r="V20" i="13"/>
  <c r="W20" i="13"/>
  <c r="Q20" i="13"/>
  <c r="AF26" i="12"/>
  <c r="P26" i="12"/>
  <c r="Q26" i="12"/>
  <c r="R26" i="12"/>
  <c r="S26" i="12"/>
  <c r="T26" i="12"/>
  <c r="U26" i="12"/>
  <c r="O26" i="12"/>
  <c r="AH24" i="10"/>
  <c r="R24" i="10"/>
  <c r="S24" i="10"/>
  <c r="T24" i="10"/>
  <c r="U24" i="10"/>
  <c r="V24" i="10"/>
  <c r="W24" i="10"/>
  <c r="Q24" i="10"/>
  <c r="Q24" i="9"/>
  <c r="R24" i="9"/>
  <c r="S24" i="9"/>
  <c r="T24" i="9"/>
  <c r="U24" i="9"/>
  <c r="V24" i="9"/>
  <c r="W24" i="9"/>
  <c r="AH24" i="9"/>
  <c r="AF26" i="8"/>
  <c r="O26" i="8"/>
  <c r="AC23" i="7"/>
  <c r="M23" i="7"/>
  <c r="N23" i="7"/>
  <c r="O23" i="7"/>
  <c r="P23" i="7"/>
  <c r="Q23" i="7"/>
  <c r="R23" i="7"/>
  <c r="L23" i="7"/>
  <c r="AG25" i="6"/>
  <c r="Q25" i="6"/>
  <c r="R25" i="6"/>
  <c r="S25" i="6"/>
  <c r="T25" i="6"/>
  <c r="U25" i="6"/>
  <c r="V25" i="6"/>
  <c r="P25" i="6"/>
  <c r="P19" i="5"/>
  <c r="P26" i="8"/>
  <c r="Q26" i="8"/>
  <c r="R26" i="8"/>
  <c r="S26" i="8"/>
  <c r="T26" i="8"/>
  <c r="U26" i="8"/>
  <c r="AG19" i="5"/>
  <c r="Q19" i="5"/>
  <c r="R19" i="5"/>
  <c r="S19" i="5"/>
  <c r="T19" i="5"/>
  <c r="U19" i="5"/>
  <c r="V19" i="5"/>
  <c r="AH36" i="4"/>
  <c r="AH23" i="4"/>
  <c r="R23" i="4"/>
  <c r="S23" i="4"/>
  <c r="T23" i="4"/>
  <c r="U23" i="4"/>
  <c r="V23" i="4"/>
  <c r="W23" i="4"/>
  <c r="Q23" i="4"/>
  <c r="AI52" i="3"/>
  <c r="AI30" i="3"/>
  <c r="AI42" i="3"/>
  <c r="S42" i="3"/>
  <c r="T42" i="3"/>
  <c r="U42" i="3"/>
  <c r="V42" i="3"/>
  <c r="W42" i="3"/>
  <c r="X42" i="3"/>
  <c r="AA42" i="3" s="1"/>
  <c r="R42" i="3"/>
  <c r="AB20" i="13" l="1"/>
  <c r="AC19" i="5"/>
  <c r="AF24" i="11"/>
  <c r="AF24" i="10"/>
  <c r="AA30" i="13"/>
  <c r="AD26" i="12"/>
  <c r="AB24" i="10"/>
  <c r="AF24" i="9"/>
  <c r="AA24" i="9"/>
  <c r="AD26" i="8"/>
  <c r="AC42" i="3"/>
  <c r="AC52" i="3"/>
  <c r="AE25" i="6"/>
  <c r="AD24" i="9"/>
  <c r="AF43" i="13"/>
  <c r="AC20" i="13"/>
  <c r="Y20" i="13"/>
  <c r="Y43" i="13"/>
  <c r="AD30" i="13"/>
  <c r="AB43" i="13"/>
  <c r="AD20" i="13"/>
  <c r="AF30" i="13"/>
  <c r="AC30" i="13"/>
  <c r="AA43" i="13"/>
  <c r="AF20" i="13"/>
  <c r="Y30" i="13"/>
  <c r="X30" i="13"/>
  <c r="AB30" i="13"/>
  <c r="AC43" i="13"/>
  <c r="AE30" i="13"/>
  <c r="AA26" i="12"/>
  <c r="AC26" i="12"/>
  <c r="AC24" i="10"/>
  <c r="Y24" i="10"/>
  <c r="AA23" i="7"/>
  <c r="AB23" i="4"/>
  <c r="AB42" i="3"/>
  <c r="AG42" i="3"/>
  <c r="AG52" i="3"/>
  <c r="AB26" i="12"/>
  <c r="AE19" i="5"/>
  <c r="AF23" i="4"/>
  <c r="AE23" i="4"/>
  <c r="X36" i="4"/>
  <c r="AE36" i="4"/>
  <c r="X23" i="4"/>
  <c r="Y23" i="4"/>
  <c r="Z23" i="4"/>
  <c r="AD23" i="4"/>
  <c r="AA23" i="4"/>
  <c r="AF36" i="4"/>
  <c r="AC23" i="4"/>
  <c r="Z30" i="13"/>
  <c r="AA20" i="13"/>
  <c r="AE24" i="11"/>
  <c r="AA24" i="11"/>
  <c r="AA24" i="10"/>
  <c r="AE24" i="9"/>
  <c r="AE43" i="13"/>
  <c r="AC24" i="11"/>
  <c r="AD25" i="6"/>
  <c r="AB24" i="9"/>
  <c r="AE24" i="10"/>
  <c r="Y24" i="11"/>
  <c r="AB24" i="11"/>
  <c r="Z24" i="11"/>
  <c r="AD24" i="11"/>
  <c r="X24" i="11"/>
  <c r="Z43" i="13"/>
  <c r="AD43" i="13"/>
  <c r="X43" i="13"/>
  <c r="AE20" i="13"/>
  <c r="Z20" i="13"/>
  <c r="X20" i="13"/>
  <c r="W26" i="12"/>
  <c r="X26" i="12"/>
  <c r="Y26" i="12"/>
  <c r="V26" i="12"/>
  <c r="Z26" i="12"/>
  <c r="Z24" i="10"/>
  <c r="AD24" i="10"/>
  <c r="X24" i="10"/>
  <c r="Y24" i="9"/>
  <c r="AC24" i="9"/>
  <c r="Z24" i="9"/>
  <c r="X24" i="9"/>
  <c r="AC26" i="8"/>
  <c r="AB26" i="8"/>
  <c r="AC25" i="6"/>
  <c r="AD19" i="5"/>
  <c r="AD36" i="4"/>
  <c r="AD42" i="3"/>
  <c r="Z42" i="3"/>
  <c r="AF52" i="3"/>
  <c r="AE52" i="3"/>
  <c r="Z52" i="3"/>
  <c r="AD52" i="3"/>
  <c r="AA52" i="3"/>
  <c r="AB52" i="3"/>
  <c r="Y52" i="3"/>
  <c r="AF42" i="3"/>
  <c r="AE42" i="3"/>
  <c r="Y42" i="3"/>
  <c r="AE16" i="3" l="1"/>
  <c r="Z30" i="3" l="1"/>
  <c r="AB30" i="3"/>
  <c r="AG30" i="3"/>
  <c r="AA30" i="3"/>
  <c r="AD30" i="3"/>
  <c r="AC30" i="3"/>
  <c r="AF30" i="3"/>
  <c r="Y30" i="3"/>
  <c r="AE30" i="3"/>
  <c r="AE23" i="9"/>
  <c r="AD23" i="9"/>
  <c r="AC23" i="9"/>
  <c r="AB23" i="9"/>
  <c r="AA23" i="9"/>
  <c r="Z23" i="9"/>
  <c r="Y23" i="9"/>
  <c r="X23" i="9"/>
  <c r="AE23" i="11"/>
  <c r="AD23" i="11"/>
  <c r="AC23" i="11"/>
  <c r="AB23" i="11"/>
  <c r="AA23" i="11"/>
  <c r="Z23" i="11"/>
  <c r="Y23" i="11"/>
  <c r="AE22" i="11"/>
  <c r="AD22" i="11"/>
  <c r="AC22" i="11"/>
  <c r="AB22" i="11"/>
  <c r="AA22" i="11"/>
  <c r="Z22" i="11"/>
  <c r="Y22" i="11"/>
  <c r="AE42" i="13"/>
  <c r="AD42" i="13"/>
  <c r="AC42" i="13"/>
  <c r="AB42" i="13"/>
  <c r="AA42" i="13"/>
  <c r="Z42" i="13"/>
  <c r="Y42" i="13"/>
  <c r="X42" i="13"/>
  <c r="AE41" i="13"/>
  <c r="AD41" i="13"/>
  <c r="AC41" i="13"/>
  <c r="AB41" i="13"/>
  <c r="AA41" i="13"/>
  <c r="Z41" i="13"/>
  <c r="Y41" i="13"/>
  <c r="X41" i="13"/>
  <c r="AE40" i="13"/>
  <c r="AD40" i="13"/>
  <c r="AC40" i="13"/>
  <c r="AB40" i="13"/>
  <c r="AA40" i="13"/>
  <c r="Z40" i="13"/>
  <c r="Y40" i="13"/>
  <c r="X40" i="13"/>
  <c r="AE39" i="13"/>
  <c r="AD39" i="13"/>
  <c r="AC39" i="13"/>
  <c r="AB39" i="13"/>
  <c r="AA39" i="13"/>
  <c r="Z39" i="13"/>
  <c r="Y39" i="13"/>
  <c r="X39" i="13"/>
  <c r="AE38" i="13"/>
  <c r="AD38" i="13"/>
  <c r="AC38" i="13"/>
  <c r="AB38" i="13"/>
  <c r="AA38" i="13"/>
  <c r="Z38" i="13"/>
  <c r="Y38" i="13"/>
  <c r="X38" i="13"/>
  <c r="AE37" i="13"/>
  <c r="AD37" i="13"/>
  <c r="AC37" i="13"/>
  <c r="AB37" i="13"/>
  <c r="AA37" i="13"/>
  <c r="Z37" i="13"/>
  <c r="Y37" i="13"/>
  <c r="X37" i="13"/>
  <c r="AE36" i="13"/>
  <c r="AD36" i="13"/>
  <c r="AC36" i="13"/>
  <c r="AB36" i="13"/>
  <c r="AA36" i="13"/>
  <c r="Z36" i="13"/>
  <c r="Y36" i="13"/>
  <c r="X36" i="13"/>
  <c r="AE29" i="13"/>
  <c r="AD29" i="13"/>
  <c r="AC29" i="13"/>
  <c r="AB29" i="13"/>
  <c r="AA29" i="13"/>
  <c r="Z29" i="13"/>
  <c r="Y29" i="13"/>
  <c r="X29" i="13"/>
  <c r="AE28" i="13"/>
  <c r="AD28" i="13"/>
  <c r="AC28" i="13"/>
  <c r="AB28" i="13"/>
  <c r="AA28" i="13"/>
  <c r="Z28" i="13"/>
  <c r="Y28" i="13"/>
  <c r="X28" i="13"/>
  <c r="AE27" i="13"/>
  <c r="AD27" i="13"/>
  <c r="AC27" i="13"/>
  <c r="AB27" i="13"/>
  <c r="AA27" i="13"/>
  <c r="Z27" i="13"/>
  <c r="Y27" i="13"/>
  <c r="X27" i="13"/>
  <c r="AC25" i="12"/>
  <c r="AB25" i="12"/>
  <c r="AA25" i="12"/>
  <c r="Z25" i="12"/>
  <c r="Y25" i="12"/>
  <c r="X25" i="12"/>
  <c r="W25" i="12"/>
  <c r="V25" i="12"/>
  <c r="AC24" i="12"/>
  <c r="AB24" i="12"/>
  <c r="AA24" i="12"/>
  <c r="Z24" i="12"/>
  <c r="Y24" i="12"/>
  <c r="X24" i="12"/>
  <c r="W24" i="12"/>
  <c r="V24" i="12"/>
  <c r="AE23" i="10"/>
  <c r="AD23" i="10"/>
  <c r="AC23" i="10"/>
  <c r="AB23" i="10"/>
  <c r="AA23" i="10"/>
  <c r="Z23" i="10"/>
  <c r="Y23" i="10"/>
  <c r="AE22" i="10"/>
  <c r="AD22" i="10"/>
  <c r="AC22" i="10"/>
  <c r="AB22" i="10"/>
  <c r="AA22" i="10"/>
  <c r="Z22" i="10"/>
  <c r="Y22" i="10"/>
  <c r="AE21" i="10"/>
  <c r="AD21" i="10"/>
  <c r="AC21" i="10"/>
  <c r="AB21" i="10"/>
  <c r="AA21" i="10"/>
  <c r="Z21" i="10"/>
  <c r="Y21" i="10"/>
  <c r="AE22" i="9" l="1"/>
  <c r="AD22" i="9"/>
  <c r="AC22" i="9"/>
  <c r="AB22" i="9"/>
  <c r="AA22" i="9"/>
  <c r="Z22" i="9"/>
  <c r="Y22" i="9"/>
  <c r="X22" i="9"/>
  <c r="AC25" i="8"/>
  <c r="AB25" i="8"/>
  <c r="AA25" i="8"/>
  <c r="Z25" i="8"/>
  <c r="Y25" i="8"/>
  <c r="X25" i="8"/>
  <c r="W25" i="8"/>
  <c r="V25" i="8"/>
  <c r="AC24" i="8"/>
  <c r="AB24" i="8"/>
  <c r="AA24" i="8"/>
  <c r="Z24" i="8"/>
  <c r="Y24" i="8"/>
  <c r="X24" i="8"/>
  <c r="W24" i="8"/>
  <c r="V24" i="8"/>
  <c r="AD24" i="6"/>
  <c r="AC24" i="6"/>
  <c r="AB24" i="6"/>
  <c r="AA24" i="6"/>
  <c r="Z24" i="6"/>
  <c r="Y24" i="6"/>
  <c r="X24" i="6"/>
  <c r="W24" i="6"/>
  <c r="AD23" i="6"/>
  <c r="AC23" i="6"/>
  <c r="AB23" i="6"/>
  <c r="AA23" i="6"/>
  <c r="Z23" i="6"/>
  <c r="Y23" i="6"/>
  <c r="X23" i="6"/>
  <c r="W23" i="6"/>
  <c r="AD22" i="6"/>
  <c r="AC22" i="6"/>
  <c r="AB22" i="6"/>
  <c r="AA22" i="6"/>
  <c r="Z22" i="6"/>
  <c r="Y22" i="6"/>
  <c r="X22" i="6"/>
  <c r="W22" i="6"/>
  <c r="AE35" i="4"/>
  <c r="AD35" i="4"/>
  <c r="AC35" i="4"/>
  <c r="AB35" i="4"/>
  <c r="AA35" i="4"/>
  <c r="Z35" i="4"/>
  <c r="Y35" i="4"/>
  <c r="X35" i="4"/>
  <c r="AE34" i="4"/>
  <c r="AD34" i="4"/>
  <c r="AC34" i="4"/>
  <c r="AB34" i="4"/>
  <c r="AA34" i="4"/>
  <c r="Z34" i="4"/>
  <c r="Y34" i="4"/>
  <c r="X34" i="4"/>
  <c r="X32" i="4"/>
  <c r="Y32" i="4"/>
  <c r="Z32" i="4"/>
  <c r="AA32" i="4"/>
  <c r="AB32" i="4"/>
  <c r="AC32" i="4"/>
  <c r="AD32" i="4"/>
  <c r="AE32" i="4"/>
  <c r="X33" i="4"/>
  <c r="Y33" i="4"/>
  <c r="Z33" i="4"/>
  <c r="AA33" i="4"/>
  <c r="AB33" i="4"/>
  <c r="AC33" i="4"/>
  <c r="AD33" i="4"/>
  <c r="AE33" i="4"/>
  <c r="AE31" i="4"/>
  <c r="AD31" i="4"/>
  <c r="AC31" i="4"/>
  <c r="AB31" i="4"/>
  <c r="AA31" i="4"/>
  <c r="Z31" i="4"/>
  <c r="Y31" i="4"/>
  <c r="X31" i="4"/>
  <c r="AE30" i="4"/>
  <c r="AD30" i="4"/>
  <c r="AC30" i="4"/>
  <c r="AB30" i="4"/>
  <c r="AA30" i="4"/>
  <c r="Z30" i="4"/>
  <c r="Y30" i="4"/>
  <c r="X30" i="4"/>
  <c r="AE29" i="4"/>
  <c r="AD29" i="4"/>
  <c r="AC29" i="4"/>
  <c r="AB29" i="4"/>
  <c r="AA29" i="4"/>
  <c r="Z29" i="4"/>
  <c r="Y29" i="4"/>
  <c r="X29" i="4"/>
  <c r="AE28" i="4"/>
  <c r="AD28" i="4"/>
  <c r="AC28" i="4"/>
  <c r="AB28" i="4"/>
  <c r="AA28" i="4"/>
  <c r="Z28" i="4"/>
  <c r="Y28" i="4"/>
  <c r="X28" i="4"/>
  <c r="Y34" i="3"/>
  <c r="Z34" i="3"/>
  <c r="AA34" i="3"/>
  <c r="AB34" i="3"/>
  <c r="AC34" i="3"/>
  <c r="AD34" i="3"/>
  <c r="AE34" i="3"/>
  <c r="AF34" i="3"/>
  <c r="Y35" i="3"/>
  <c r="Z35" i="3"/>
  <c r="AA35" i="3"/>
  <c r="AB35" i="3"/>
  <c r="AC35" i="3"/>
  <c r="AD35" i="3"/>
  <c r="AE35" i="3"/>
  <c r="AF35" i="3"/>
  <c r="Y36" i="3"/>
  <c r="Z36" i="3"/>
  <c r="AA36" i="3"/>
  <c r="AB36" i="3"/>
  <c r="AC36" i="3"/>
  <c r="AD36" i="3"/>
  <c r="AE36" i="3"/>
  <c r="AF36" i="3"/>
  <c r="Y37" i="3"/>
  <c r="Z37" i="3"/>
  <c r="AA37" i="3"/>
  <c r="AB37" i="3"/>
  <c r="AC37" i="3"/>
  <c r="AD37" i="3"/>
  <c r="AE37" i="3"/>
  <c r="AF37" i="3"/>
  <c r="Y38" i="3"/>
  <c r="Z38" i="3"/>
  <c r="AA38" i="3"/>
  <c r="AB38" i="3"/>
  <c r="AC38" i="3"/>
  <c r="AD38" i="3"/>
  <c r="AE38" i="3"/>
  <c r="AF38" i="3"/>
  <c r="AE18" i="14"/>
  <c r="AD18" i="14"/>
  <c r="AC18" i="14"/>
  <c r="AB18" i="14"/>
  <c r="AA18" i="14"/>
  <c r="Z18" i="14"/>
  <c r="Y18" i="14"/>
  <c r="X18" i="14"/>
  <c r="AE21" i="11"/>
  <c r="AD21" i="11"/>
  <c r="AC21" i="11"/>
  <c r="AB21" i="11"/>
  <c r="AA21" i="11"/>
  <c r="Z21" i="11"/>
  <c r="Y21" i="11"/>
  <c r="AE20" i="11"/>
  <c r="AD20" i="11"/>
  <c r="AC20" i="11"/>
  <c r="AB20" i="11"/>
  <c r="AA20" i="11"/>
  <c r="Z20" i="11"/>
  <c r="Y20" i="11"/>
  <c r="AE19" i="11"/>
  <c r="AD19" i="11"/>
  <c r="AC19" i="11"/>
  <c r="AB19" i="11"/>
  <c r="AA19" i="11"/>
  <c r="Z19" i="11"/>
  <c r="Y19" i="11"/>
  <c r="AE18" i="11"/>
  <c r="AD18" i="11"/>
  <c r="AC18" i="11"/>
  <c r="AB18" i="11"/>
  <c r="AA18" i="11"/>
  <c r="Z18" i="11"/>
  <c r="Y18" i="11"/>
  <c r="AE19" i="13"/>
  <c r="AD19" i="13"/>
  <c r="AC19" i="13"/>
  <c r="AB19" i="13"/>
  <c r="AA19" i="13"/>
  <c r="Z19" i="13"/>
  <c r="Y19" i="13"/>
  <c r="X19" i="13"/>
  <c r="AE18" i="13"/>
  <c r="AD18" i="13"/>
  <c r="AC18" i="13"/>
  <c r="AB18" i="13"/>
  <c r="AA18" i="13"/>
  <c r="Z18" i="13"/>
  <c r="Y18" i="13"/>
  <c r="X18" i="13"/>
  <c r="AE17" i="13"/>
  <c r="AD17" i="13"/>
  <c r="AC17" i="13"/>
  <c r="AB17" i="13"/>
  <c r="AA17" i="13"/>
  <c r="Z17" i="13"/>
  <c r="Y17" i="13"/>
  <c r="X17" i="13"/>
  <c r="AC23" i="12"/>
  <c r="AB23" i="12"/>
  <c r="AA23" i="12"/>
  <c r="Z23" i="12"/>
  <c r="Y23" i="12"/>
  <c r="X23" i="12"/>
  <c r="W23" i="12"/>
  <c r="V23" i="12"/>
  <c r="AC22" i="12"/>
  <c r="AB22" i="12"/>
  <c r="AA22" i="12"/>
  <c r="Z22" i="12"/>
  <c r="Y22" i="12"/>
  <c r="X22" i="12"/>
  <c r="W22" i="12"/>
  <c r="V22" i="12"/>
  <c r="AC21" i="12"/>
  <c r="AB21" i="12"/>
  <c r="AA21" i="12"/>
  <c r="Z21" i="12"/>
  <c r="Y21" i="12"/>
  <c r="X21" i="12"/>
  <c r="W21" i="12"/>
  <c r="V21" i="12"/>
  <c r="AC20" i="12"/>
  <c r="AB20" i="12"/>
  <c r="AA20" i="12"/>
  <c r="Z20" i="12"/>
  <c r="Y20" i="12"/>
  <c r="X20" i="12"/>
  <c r="W20" i="12"/>
  <c r="V20" i="12"/>
  <c r="AE20" i="10"/>
  <c r="AD20" i="10"/>
  <c r="AC20" i="10"/>
  <c r="AB20" i="10"/>
  <c r="AA20" i="10"/>
  <c r="Z20" i="10"/>
  <c r="Y20" i="10"/>
  <c r="AE19" i="10"/>
  <c r="AD19" i="10"/>
  <c r="AC19" i="10"/>
  <c r="AB19" i="10"/>
  <c r="AA19" i="10"/>
  <c r="Z19" i="10"/>
  <c r="Y19" i="10"/>
  <c r="AE18" i="10"/>
  <c r="AD18" i="10"/>
  <c r="AC18" i="10"/>
  <c r="AB18" i="10"/>
  <c r="AA18" i="10"/>
  <c r="Z18" i="10"/>
  <c r="Y18" i="10"/>
  <c r="AE21" i="9"/>
  <c r="AD21" i="9"/>
  <c r="AC21" i="9"/>
  <c r="AB21" i="9"/>
  <c r="AA21" i="9"/>
  <c r="Z21" i="9"/>
  <c r="Y21" i="9"/>
  <c r="X21" i="9"/>
  <c r="AE20" i="9"/>
  <c r="AD20" i="9"/>
  <c r="AC20" i="9"/>
  <c r="AB20" i="9"/>
  <c r="AA20" i="9"/>
  <c r="Z20" i="9"/>
  <c r="Y20" i="9"/>
  <c r="X20" i="9"/>
  <c r="AE19" i="9"/>
  <c r="AD19" i="9"/>
  <c r="AC19" i="9"/>
  <c r="AB19" i="9"/>
  <c r="AA19" i="9"/>
  <c r="Z19" i="9"/>
  <c r="Y19" i="9"/>
  <c r="X19" i="9"/>
  <c r="AE18" i="9"/>
  <c r="AD18" i="9"/>
  <c r="AC18" i="9"/>
  <c r="AB18" i="9"/>
  <c r="AA18" i="9"/>
  <c r="Z18" i="9"/>
  <c r="Y18" i="9"/>
  <c r="X18" i="9"/>
  <c r="AC23" i="8"/>
  <c r="AB23" i="8"/>
  <c r="AA23" i="8"/>
  <c r="Z23" i="8"/>
  <c r="Y23" i="8"/>
  <c r="X23" i="8"/>
  <c r="W23" i="8"/>
  <c r="V23" i="8"/>
  <c r="AC22" i="8"/>
  <c r="AB22" i="8"/>
  <c r="AA22" i="8"/>
  <c r="Z22" i="8"/>
  <c r="Y22" i="8"/>
  <c r="X22" i="8"/>
  <c r="W22" i="8"/>
  <c r="V22" i="8"/>
  <c r="AC21" i="8"/>
  <c r="AB21" i="8"/>
  <c r="AA21" i="8"/>
  <c r="Z21" i="8"/>
  <c r="Y21" i="8"/>
  <c r="X21" i="8"/>
  <c r="W21" i="8"/>
  <c r="V21" i="8"/>
  <c r="AC20" i="8"/>
  <c r="AB20" i="8"/>
  <c r="AA20" i="8"/>
  <c r="Z20" i="8"/>
  <c r="Y20" i="8"/>
  <c r="X20" i="8"/>
  <c r="W20" i="8"/>
  <c r="V20" i="8"/>
  <c r="AA26" i="8" s="1"/>
  <c r="Z22" i="7"/>
  <c r="Y22" i="7"/>
  <c r="X22" i="7"/>
  <c r="W22" i="7"/>
  <c r="V22" i="7"/>
  <c r="U22" i="7"/>
  <c r="T22" i="7"/>
  <c r="S22" i="7"/>
  <c r="Z21" i="7"/>
  <c r="Y21" i="7"/>
  <c r="X21" i="7"/>
  <c r="W21" i="7"/>
  <c r="V21" i="7"/>
  <c r="U21" i="7"/>
  <c r="T21" i="7"/>
  <c r="S21" i="7"/>
  <c r="Z20" i="7"/>
  <c r="Y20" i="7"/>
  <c r="X20" i="7"/>
  <c r="W20" i="7"/>
  <c r="V20" i="7"/>
  <c r="U20" i="7"/>
  <c r="T20" i="7"/>
  <c r="S20" i="7"/>
  <c r="Z19" i="7"/>
  <c r="Y19" i="7"/>
  <c r="X19" i="7"/>
  <c r="W19" i="7"/>
  <c r="V19" i="7"/>
  <c r="U19" i="7"/>
  <c r="T19" i="7"/>
  <c r="S19" i="7"/>
  <c r="AD21" i="6"/>
  <c r="AC21" i="6"/>
  <c r="AB21" i="6"/>
  <c r="AA21" i="6"/>
  <c r="Z21" i="6"/>
  <c r="Y21" i="6"/>
  <c r="X21" i="6"/>
  <c r="W21" i="6"/>
  <c r="AD20" i="6"/>
  <c r="AC20" i="6"/>
  <c r="AB20" i="6"/>
  <c r="AA20" i="6"/>
  <c r="Z20" i="6"/>
  <c r="Y20" i="6"/>
  <c r="X20" i="6"/>
  <c r="W20" i="6"/>
  <c r="AD19" i="6"/>
  <c r="AC19" i="6"/>
  <c r="AB19" i="6"/>
  <c r="AA19" i="6"/>
  <c r="Z19" i="6"/>
  <c r="Y19" i="6"/>
  <c r="X19" i="6"/>
  <c r="W19" i="6"/>
  <c r="AD18" i="6"/>
  <c r="AC18" i="6"/>
  <c r="AB18" i="6"/>
  <c r="AA18" i="6"/>
  <c r="Z18" i="6"/>
  <c r="Y18" i="6"/>
  <c r="X18" i="6"/>
  <c r="W18" i="6"/>
  <c r="AD18" i="5"/>
  <c r="AC18" i="5"/>
  <c r="AB18" i="5"/>
  <c r="AA18" i="5"/>
  <c r="Z18" i="5"/>
  <c r="Y18" i="5"/>
  <c r="X18" i="5"/>
  <c r="W18" i="5"/>
  <c r="AD17" i="5"/>
  <c r="AC17" i="5"/>
  <c r="AB17" i="5"/>
  <c r="AA17" i="5"/>
  <c r="Z17" i="5"/>
  <c r="Y17" i="5"/>
  <c r="X17" i="5"/>
  <c r="W17" i="5"/>
  <c r="AD16" i="5"/>
  <c r="AC16" i="5"/>
  <c r="AB16" i="5"/>
  <c r="AA16" i="5"/>
  <c r="Z16" i="5"/>
  <c r="Y16" i="5"/>
  <c r="X16" i="5"/>
  <c r="W16" i="5"/>
  <c r="AD15" i="5"/>
  <c r="AC15" i="5"/>
  <c r="AB15" i="5"/>
  <c r="AA15" i="5"/>
  <c r="Z15" i="5"/>
  <c r="Y15" i="5"/>
  <c r="X15" i="5"/>
  <c r="W15" i="5"/>
  <c r="AE22" i="4"/>
  <c r="AD22" i="4"/>
  <c r="AC22" i="4"/>
  <c r="AB22" i="4"/>
  <c r="AA22" i="4"/>
  <c r="Z22" i="4"/>
  <c r="Y22" i="4"/>
  <c r="X22" i="4"/>
  <c r="AE21" i="4"/>
  <c r="AD21" i="4"/>
  <c r="AC21" i="4"/>
  <c r="AB21" i="4"/>
  <c r="AA21" i="4"/>
  <c r="Z21" i="4"/>
  <c r="Y21" i="4"/>
  <c r="X21" i="4"/>
  <c r="AE20" i="4"/>
  <c r="AD20" i="4"/>
  <c r="AC20" i="4"/>
  <c r="AB20" i="4"/>
  <c r="AA20" i="4"/>
  <c r="Z20" i="4"/>
  <c r="Y20" i="4"/>
  <c r="X20" i="4"/>
  <c r="AF51" i="3"/>
  <c r="AE51" i="3"/>
  <c r="AD51" i="3"/>
  <c r="AC51" i="3"/>
  <c r="AB51" i="3"/>
  <c r="AA51" i="3"/>
  <c r="Z51" i="3"/>
  <c r="Y51" i="3"/>
  <c r="AF50" i="3"/>
  <c r="AE50" i="3"/>
  <c r="AD50" i="3"/>
  <c r="AC50" i="3"/>
  <c r="AB50" i="3"/>
  <c r="AA50" i="3"/>
  <c r="Z50" i="3"/>
  <c r="Y50" i="3"/>
  <c r="AF49" i="3"/>
  <c r="AE49" i="3"/>
  <c r="AD49" i="3"/>
  <c r="AC49" i="3"/>
  <c r="AB49" i="3"/>
  <c r="AA49" i="3"/>
  <c r="Z49" i="3"/>
  <c r="Y49" i="3"/>
  <c r="AF48" i="3"/>
  <c r="AE48" i="3"/>
  <c r="AD48" i="3"/>
  <c r="AC48" i="3"/>
  <c r="AB48" i="3"/>
  <c r="AA48" i="3"/>
  <c r="Z48" i="3"/>
  <c r="Y48" i="3"/>
  <c r="AF41" i="3"/>
  <c r="AE41" i="3"/>
  <c r="AD41" i="3"/>
  <c r="AC41" i="3"/>
  <c r="AB41" i="3"/>
  <c r="AA41" i="3"/>
  <c r="Z41" i="3"/>
  <c r="Y41" i="3"/>
  <c r="AF40" i="3"/>
  <c r="AE40" i="3"/>
  <c r="AD40" i="3"/>
  <c r="AC40" i="3"/>
  <c r="AB40" i="3"/>
  <c r="AA40" i="3"/>
  <c r="Z40" i="3"/>
  <c r="Y40" i="3"/>
  <c r="AF39" i="3"/>
  <c r="AE39" i="3"/>
  <c r="AD39" i="3"/>
  <c r="AC39" i="3"/>
  <c r="AB39" i="3"/>
  <c r="AA39" i="3"/>
  <c r="Z39" i="3"/>
  <c r="Y39" i="3"/>
  <c r="AF33" i="3"/>
  <c r="AE33" i="3"/>
  <c r="AD33" i="3"/>
  <c r="AC33" i="3"/>
  <c r="AB33" i="3"/>
  <c r="AA33" i="3"/>
  <c r="Z33" i="3"/>
  <c r="Y33" i="3"/>
  <c r="Y16" i="3"/>
  <c r="Y17" i="3"/>
  <c r="Y18" i="3"/>
  <c r="Y19" i="3"/>
  <c r="Y20" i="3"/>
  <c r="Y21" i="3"/>
  <c r="Y22" i="3"/>
  <c r="Y23" i="3"/>
  <c r="Y24" i="3"/>
  <c r="Y25" i="3"/>
  <c r="Y26" i="3"/>
  <c r="Y27" i="3"/>
  <c r="Y28" i="3"/>
  <c r="Y29" i="3"/>
  <c r="Z18" i="3"/>
  <c r="AA18" i="3"/>
  <c r="AB18" i="3"/>
  <c r="AC18" i="3"/>
  <c r="AD18" i="3"/>
  <c r="AE18" i="3"/>
  <c r="AF18" i="3"/>
  <c r="Z19" i="3"/>
  <c r="AA19" i="3"/>
  <c r="AB19" i="3"/>
  <c r="AC19" i="3"/>
  <c r="AD19" i="3"/>
  <c r="AE19" i="3"/>
  <c r="AF19" i="3"/>
  <c r="Z20" i="3"/>
  <c r="AA20" i="3"/>
  <c r="AB20" i="3"/>
  <c r="AC20" i="3"/>
  <c r="AD20" i="3"/>
  <c r="AE20" i="3"/>
  <c r="AF20" i="3"/>
  <c r="Z21" i="3"/>
  <c r="AA21" i="3"/>
  <c r="AB21" i="3"/>
  <c r="AC21" i="3"/>
  <c r="AD21" i="3"/>
  <c r="AE21" i="3"/>
  <c r="AF21" i="3"/>
  <c r="Z22" i="3"/>
  <c r="AA22" i="3"/>
  <c r="AB22" i="3"/>
  <c r="AC22" i="3"/>
  <c r="AD22" i="3"/>
  <c r="AE22" i="3"/>
  <c r="AF22" i="3"/>
  <c r="Z23" i="3"/>
  <c r="AA23" i="3"/>
  <c r="AB23" i="3"/>
  <c r="AC23" i="3"/>
  <c r="AD23" i="3"/>
  <c r="AE23" i="3"/>
  <c r="AF23" i="3"/>
  <c r="Z24" i="3"/>
  <c r="AA24" i="3"/>
  <c r="AB24" i="3"/>
  <c r="AC24" i="3"/>
  <c r="AD24" i="3"/>
  <c r="AE24" i="3"/>
  <c r="AF24" i="3"/>
  <c r="Z25" i="3"/>
  <c r="AA25" i="3"/>
  <c r="AB25" i="3"/>
  <c r="AC25" i="3"/>
  <c r="AD25" i="3"/>
  <c r="AE25" i="3"/>
  <c r="AF25" i="3"/>
  <c r="Z26" i="3"/>
  <c r="AA26" i="3"/>
  <c r="AB26" i="3"/>
  <c r="AC26" i="3"/>
  <c r="AD26" i="3"/>
  <c r="AE26" i="3"/>
  <c r="AF26" i="3"/>
  <c r="Z27" i="3"/>
  <c r="AA27" i="3"/>
  <c r="AB27" i="3"/>
  <c r="AC27" i="3"/>
  <c r="AD27" i="3"/>
  <c r="AE27" i="3"/>
  <c r="AF27" i="3"/>
  <c r="Z28" i="3"/>
  <c r="AA28" i="3"/>
  <c r="AB28" i="3"/>
  <c r="AC28" i="3"/>
  <c r="AD28" i="3"/>
  <c r="AE28" i="3"/>
  <c r="AF28" i="3"/>
  <c r="Z29" i="3"/>
  <c r="AA29" i="3"/>
  <c r="AB29" i="3"/>
  <c r="AC29" i="3"/>
  <c r="AD29" i="3"/>
  <c r="AE29" i="3"/>
  <c r="AF29" i="3"/>
  <c r="Z25" i="6" l="1"/>
  <c r="Y25" i="6"/>
  <c r="AA25" i="6"/>
  <c r="AB25" i="6"/>
  <c r="X25" i="6"/>
  <c r="W25" i="6"/>
  <c r="Z26" i="8"/>
  <c r="W26" i="8"/>
  <c r="V26" i="8"/>
  <c r="Y26" i="8"/>
  <c r="X26" i="8"/>
  <c r="Z23" i="7"/>
  <c r="U23" i="7"/>
  <c r="Y23" i="7"/>
  <c r="V23" i="7"/>
  <c r="T23" i="7"/>
  <c r="S23" i="7"/>
  <c r="W23" i="7"/>
  <c r="X23" i="7"/>
  <c r="Z19" i="5"/>
  <c r="X19" i="5"/>
  <c r="AB19" i="5"/>
  <c r="Y19" i="5"/>
  <c r="AA19" i="5"/>
  <c r="W19" i="5"/>
  <c r="AF17" i="3"/>
  <c r="AE17" i="3"/>
  <c r="AD17" i="3"/>
  <c r="AC17" i="3"/>
  <c r="AB17" i="3"/>
  <c r="AA17" i="3"/>
  <c r="Z17" i="3"/>
  <c r="AF16" i="3"/>
  <c r="AD16" i="3"/>
  <c r="AC16" i="3"/>
  <c r="AB16" i="3"/>
  <c r="AA16" i="3"/>
  <c r="Z16" i="3"/>
  <c r="AB36" i="4" l="1"/>
  <c r="AC36" i="4"/>
  <c r="AA36" i="4"/>
  <c r="Z36" i="4"/>
  <c r="Y36" i="4"/>
</calcChain>
</file>

<file path=xl/sharedStrings.xml><?xml version="1.0" encoding="utf-8"?>
<sst xmlns="http://schemas.openxmlformats.org/spreadsheetml/2006/main" count="2654" uniqueCount="729">
  <si>
    <t>Servicio de Planificación y Evaluación</t>
  </si>
  <si>
    <t>RESULTADOS DE ENCUESTAS DE OPINIÓN Y SATISFACCION DEL PERSONAL DOCENTE E INVESTIGADOS DE LA UNIVERSIDAD DE JAÉN AÑO 2018</t>
  </si>
  <si>
    <t>INFORME GLOBAL</t>
  </si>
  <si>
    <t>DATOS DE SEGMENTACIÓN</t>
  </si>
  <si>
    <t>Sexo</t>
  </si>
  <si>
    <t>Hombre</t>
  </si>
  <si>
    <t>Mujer</t>
  </si>
  <si>
    <t>Régimen Jurídico</t>
  </si>
  <si>
    <t>Funcionario</t>
  </si>
  <si>
    <t>Laboral</t>
  </si>
  <si>
    <t>CATEGORIA PROFESIONAL</t>
  </si>
  <si>
    <t>Profesor sustituto interino</t>
  </si>
  <si>
    <t>Profesor asociado CIS</t>
  </si>
  <si>
    <t>Profesor asociado laboral</t>
  </si>
  <si>
    <t>Profesor ayudante Doctor</t>
  </si>
  <si>
    <t>Profesor colaborador</t>
  </si>
  <si>
    <t>Profesor contratado Doctor</t>
  </si>
  <si>
    <t>Profesor contratado Doctor temporal</t>
  </si>
  <si>
    <t>Antropología, Geografía e Historia</t>
  </si>
  <si>
    <t>Biología Animal, Biología Vegetal y Ecología</t>
  </si>
  <si>
    <t>Ciencias de la Salud</t>
  </si>
  <si>
    <t>Derecho Civil, Derecho Financiero y Tributario</t>
  </si>
  <si>
    <t>Derecho Penal, Filosofía del Derecho, Filosofía Moral y Filosofía</t>
  </si>
  <si>
    <t>Derecho Público</t>
  </si>
  <si>
    <t>Derecho Público y Común Europeo</t>
  </si>
  <si>
    <t>Derecho Público y Derecho Privado Especial</t>
  </si>
  <si>
    <t>Didáctica de la Expresión Musical, Plástica y Corporal</t>
  </si>
  <si>
    <t>Didáctica de las Ciencias</t>
  </si>
  <si>
    <t>Economía</t>
  </si>
  <si>
    <t>Economía Financiera y Contabilidad</t>
  </si>
  <si>
    <t>Enfermería</t>
  </si>
  <si>
    <t>Estadística e Investigación Operativa</t>
  </si>
  <si>
    <t>Filología Española</t>
  </si>
  <si>
    <t>Filología Inglesa</t>
  </si>
  <si>
    <t>Física</t>
  </si>
  <si>
    <t>Geología</t>
  </si>
  <si>
    <t>Informática</t>
  </si>
  <si>
    <t>Ingeniería Cartográfica, Geodésica y Fotogrametría</t>
  </si>
  <si>
    <t>Ingeniería de Telecomunicación</t>
  </si>
  <si>
    <t>Ingeniería Eléctrica</t>
  </si>
  <si>
    <t>Ingeniería Electrónica y Automática</t>
  </si>
  <si>
    <t>Ingeniería Gráfica, Diseño y Proyectos</t>
  </si>
  <si>
    <t>Ingeniería Mecánica y Minera</t>
  </si>
  <si>
    <t>Ingeniería Química, Ambiental y de los Materiales</t>
  </si>
  <si>
    <t>Lenguas y Culturas Mediterráneas</t>
  </si>
  <si>
    <t>Matemáticas</t>
  </si>
  <si>
    <t>Organización de Empresas, Marketing y Sociología</t>
  </si>
  <si>
    <t>Patrimonio Histórico</t>
  </si>
  <si>
    <t>Pedagogía</t>
  </si>
  <si>
    <t>Psicología</t>
  </si>
  <si>
    <t>Química Física y Analítica</t>
  </si>
  <si>
    <t>Centro de Estudios de Postgrado</t>
  </si>
  <si>
    <t>Escuela Politécnica Superior de Jaén</t>
  </si>
  <si>
    <t>Escuela Politécnica Superior de Linares</t>
  </si>
  <si>
    <t>Facultad de Ciencias de la Salud</t>
  </si>
  <si>
    <t>Facultad de Ciencias Experimentales</t>
  </si>
  <si>
    <t>Facultad de Ciencias Sociales y Jurídicas</t>
  </si>
  <si>
    <t>Facultad de Humanidades y Ciencias de la Educación</t>
  </si>
  <si>
    <t>Facultad de Trabajo Social</t>
  </si>
  <si>
    <t>DEPARTAMENTO</t>
  </si>
  <si>
    <t>CENTRO EN EL QUE IMPARTE LA MAYOR CARGA DOCENTE</t>
  </si>
  <si>
    <t>I.DESEMPEÑO DEL PUESTO DE TRABAJO</t>
  </si>
  <si>
    <t>I.I ACTIVIDAD DOCENTE</t>
  </si>
  <si>
    <t xml:space="preserve">La garantía del ejercicio del derecho a la libertad de cátedra. </t>
  </si>
  <si>
    <t xml:space="preserve">El apoyo de gestión para la realización de las actividades docentes prestado por las Unidades (Secretarias, Departamentos, Atención y Ayuda al Estudiante, administración Centros). </t>
  </si>
  <si>
    <t>I.II ACTIVIDAD INVESTIGADORA</t>
  </si>
  <si>
    <t xml:space="preserve">Políticas y planes de apoyo a la transferencia de investigación. </t>
  </si>
  <si>
    <t>I.III ACTIVIDAD DE GESTIÓN</t>
  </si>
  <si>
    <t>II.CONDICIONES PARA EL DESARROLLO DEL TRABAJO</t>
  </si>
  <si>
    <t xml:space="preserve">Espacios y equipamientos para el desarrollo de las actividades docentes (teóricas y prácticas). </t>
  </si>
  <si>
    <t>III. PARTICIPACIÓN</t>
  </si>
  <si>
    <t>IV. FORMACIÓN/EVALUACIÓN</t>
  </si>
  <si>
    <t>V. RELACIONES INTERNAS DE TRABAJO</t>
  </si>
  <si>
    <t>VI. COMUNICACIÓN PARA EL DESARROLLO DEL TRABAJO. </t>
  </si>
  <si>
    <t>VII. PROMOCIÓN Y DESARROLLO DE CARRERA.</t>
  </si>
  <si>
    <t xml:space="preserve">VIII.RECOMPENSAS, RECONOCIMIENTOS Y ATENCIÓN A LAS PERSONAS. </t>
  </si>
  <si>
    <t xml:space="preserve">Medidas de conciliación de la vida familiar y laboral que aplica la Universidad (permisos de maternidad o adopción, lactancia, reducciones de jornada por conciliación, premios y reducciones de jornada por situaciones excepcionales). </t>
  </si>
  <si>
    <t>IX. VALORACIÓN GENERAL.</t>
  </si>
  <si>
    <t>X. EVALUACIÓN DE LA ACCIÓN DEL LIDERAZGO.</t>
  </si>
  <si>
    <t>X.I. ÁMBITO DIRECTOR/A DEL DEPARTAMENTO.</t>
  </si>
  <si>
    <t xml:space="preserve">La gestión realizada en la organización de las titulaciones y su impacto en el profesorado. </t>
  </si>
  <si>
    <t>X.III. ÁMBITO EQUIPO DE DIRECCIÓN DE LA UNIVERSIDAD.</t>
  </si>
  <si>
    <t xml:space="preserve">Referente como modelo de actitud y comportamiento en la implantación e impulso de la cultura de la calidad y excelencia. </t>
  </si>
  <si>
    <t>XI. OPINIÓN GENERAL SOBRE LA INSTITUCIÓN.</t>
  </si>
  <si>
    <t>XII. OPINIÓN GENERAL SOBRE LA ENCUESTA.</t>
  </si>
  <si>
    <t>ns/nc</t>
  </si>
  <si>
    <t>TOTAL</t>
  </si>
  <si>
    <t>Insatisfacción en % (1+2)</t>
  </si>
  <si>
    <t>Satisfacción en % (3+4+5)</t>
  </si>
  <si>
    <t>Media</t>
  </si>
  <si>
    <t>Desv. Típica</t>
  </si>
  <si>
    <t>Mediana</t>
  </si>
  <si>
    <t>Moda</t>
  </si>
  <si>
    <t xml:space="preserve">La adecuación entre el encargo docente asignado y sus capacidades, competencias y conocimientos. </t>
  </si>
  <si>
    <t xml:space="preserve">El ajuste entre la cantidad de las actividades de docencia asignadas y el tiempo disponible de acuerdo con la jornada laboral. </t>
  </si>
  <si>
    <t xml:space="preserve">Los criterios de ordenación docente que aplica la Universidad de Jaén. </t>
  </si>
  <si>
    <t xml:space="preserve">La asignación/distribución realizada por el Departamento/Área de conocimiento de las actividades de docencia entre los profesores. </t>
  </si>
  <si>
    <t xml:space="preserve">El apoyo para la realización de las prácticas docentes prestados por los técnicos de apoyo de los laboratorios. </t>
  </si>
  <si>
    <t xml:space="preserve">Disponibilidad de medios para acceder a repositorios documentales y metodologías docentes en apoyo de la actividad docente. </t>
  </si>
  <si>
    <t xml:space="preserve">Adecuación de la distribución de los grupos de teoría. </t>
  </si>
  <si>
    <t xml:space="preserve">Adecuación de la distribución de los grupos de prácticas </t>
  </si>
  <si>
    <t xml:space="preserve">Eficacia de la acción tutorial individual. </t>
  </si>
  <si>
    <t xml:space="preserve">Eficacia de la acción tutorial colectiva. </t>
  </si>
  <si>
    <t xml:space="preserve">Eficacia de las prácticas de empresas. </t>
  </si>
  <si>
    <t xml:space="preserve">Eficacia de la coordinación de las prácticas curriculares. </t>
  </si>
  <si>
    <t xml:space="preserve">La garantía del ejercicio del derecho a la libertad de investigación. </t>
  </si>
  <si>
    <t xml:space="preserve">La disponibilidad de tiempo para realizar la actividad investigadora (en relación con los encargos docentes asignados). </t>
  </si>
  <si>
    <t xml:space="preserve">Criterios de minoración docente por la actividad investigadora que aplica la Universidad de Jaén. </t>
  </si>
  <si>
    <t xml:space="preserve">Políticas y planes de apoyo para el desarrollo de la actividad investigadora de los profesores. </t>
  </si>
  <si>
    <t xml:space="preserve">Planes y programas de apoyo a la difusión de la investigación. </t>
  </si>
  <si>
    <t xml:space="preserve">Recursos y mecanismos de apoyo aportados para la difusión y explotación de los resultados de investigación. </t>
  </si>
  <si>
    <t xml:space="preserve">El apoyo de gestión y soporte administrativo para la realización de los proyectos y actividades de investigación, transferencia, difusión y explotación prestados por las Unidades (Servicio de gestión de la investigación, Publicaciones). </t>
  </si>
  <si>
    <t xml:space="preserve">La actividad técnica de apoyo para la realización de las actividades de investigación (Servicios Centrales de Apoyo a la Investigación). </t>
  </si>
  <si>
    <t xml:space="preserve">Adecuación de las tareas de gestión que le son demandadas por la actividad académica e investigadora que realiza. (Informes, solicitudes, actas, memorias, justificación, etc.) </t>
  </si>
  <si>
    <t xml:space="preserve">Criterios de minoración docente por las actividades o cargos de gestión que desempeña. </t>
  </si>
  <si>
    <t xml:space="preserve">Recursos de apoyo del personal técnico y administrativo para realizar las tareas de gestión propias de los cargos académicos. </t>
  </si>
  <si>
    <t xml:space="preserve">Recursos de datos, información y conocimiento que le proporcionan para realizar las actividades o cargos de gestión que desempeña. </t>
  </si>
  <si>
    <t xml:space="preserve">Desarrollo de la prevención de riesgos laborales en los espacios donde realiza su actividad (información y formación sobre los riesgos, medidas de prevención adoptadas, equipos de protección individual, medidas de emergencia, etc.). </t>
  </si>
  <si>
    <t xml:space="preserve">Condiciones físicas del lugar de trabajo particular y los espacios del Departamento (ventilación, temperatura, luminosidad, espacio para trabajar, etc.). </t>
  </si>
  <si>
    <t xml:space="preserve">Recursos de equipamiento, materiales y tecnológicos (despacho, espacios del Departamento, suministros de oficina, medios para la comunicación, recursos informáticos). </t>
  </si>
  <si>
    <t>II.I ÁMBITO GENERAL</t>
  </si>
  <si>
    <t>II.II ÁMBITO DOCENTE/INVESTIGADOR</t>
  </si>
  <si>
    <t xml:space="preserve">Instalaciones y equipamientos para la realización de las actividades de investigación. </t>
  </si>
  <si>
    <t xml:space="preserve">Recursos de conocimiento de la Biblioteca (bibliográficos, bases de datos, repositorios). </t>
  </si>
  <si>
    <t xml:space="preserve">Distribución horaria de las clases realizada por los Centros. </t>
  </si>
  <si>
    <t xml:space="preserve">Gestión de la asignación de espacios para la actividad docentes y académica en general y la atención/resolución de incidencias. </t>
  </si>
  <si>
    <t xml:space="preserve">Adecuación de las aulas para el desarrollo de las enseñanzas (acondicionamiento, equipamiento, iluminación, mobiliario etc.). </t>
  </si>
  <si>
    <t xml:space="preserve">Adecuación de los equipamientos de los laboratorios, espacios experimentales y de las aulas de prácticas para el desarrollo de las enseñanzas. </t>
  </si>
  <si>
    <t xml:space="preserve">Recursos para la enseñanza virtual y las plataformas para la interacción y comunicación con el alumnado. </t>
  </si>
  <si>
    <t xml:space="preserve">Mecanismos facilitados para participar en la elaboración de la organización docente (guías, asignación asignaturas, encargos docentes) del Departamento/Área. </t>
  </si>
  <si>
    <t xml:space="preserve">Posibilidad de realizar propuestas de mejora en el ámbito de la organización docente de los Centros y Departamentos. </t>
  </si>
  <si>
    <t xml:space="preserve">Posibilidad de participar en la fijación de resultados de calidad y propuestas para la mejora y revisión de los planes de estudio de las titulaciones en las que imparte docencia. </t>
  </si>
  <si>
    <t xml:space="preserve">Facilidades para poder participar y cumplir con las obligaciones derivadas de la pertenencia a los órganos colegiados de la Universidad. </t>
  </si>
  <si>
    <t xml:space="preserve">Posibilidad de participar en la identificación de las necesidades de perfeccionamiento/formación para el desempeño de la actividad académica. </t>
  </si>
  <si>
    <t xml:space="preserve">Facilidades y recursos proporcionados por la Universidad para participar en actividades internas de perfeccionamiento/formación e innovación docente. </t>
  </si>
  <si>
    <t xml:space="preserve">Facilidades y recursos proporcionados por la Universidad para participar en actividades externas de perfeccionamiento/actualización (Curso, jornadas, congresos, etc.). </t>
  </si>
  <si>
    <t xml:space="preserve">Interés y eficacia de las actividades de perfeccionamiento/formación ofertadas/realizadas en relación a las necesidades para el desarrollo de la actividad académica. </t>
  </si>
  <si>
    <t xml:space="preserve">Utilidad, accesibilidad y eficacia de uso del Portal de formacin del PDI de la Universidad de Jan. </t>
  </si>
  <si>
    <t xml:space="preserve">El programa aplicado para evaluar la actividad docente del profesorado (Docencia). </t>
  </si>
  <si>
    <t xml:space="preserve">Con el sistema de encuesta de percepción del alumnado sobre la labor docente del profesorado. </t>
  </si>
  <si>
    <t xml:space="preserve">Eficacia de la coordinación interna en el Departamento/Área. </t>
  </si>
  <si>
    <t xml:space="preserve">Eficacia de la coordinación de la gestión de los títulos entre los Centros y Departamentos. </t>
  </si>
  <si>
    <t xml:space="preserve">Eficacia de la coordinación en las asignaturas con responsabilidades de impartición compartida. </t>
  </si>
  <si>
    <t xml:space="preserve">Eficacia de la coordinación entre los Departamentos y Centros con las estructuras de apoyo técnico y de gestión. </t>
  </si>
  <si>
    <t xml:space="preserve">Comunicación proporcionada por el Departamento/Área respecto a las necesidades para el desempeño la actividad docente. </t>
  </si>
  <si>
    <t xml:space="preserve">Comunicación proporcionada por el Centro respecto a las necesidades para el desempeño la actividad docente. </t>
  </si>
  <si>
    <t xml:space="preserve">Eficacia de los canales, medios y métodos utilizados para la comunicación en el Departamento y en los Centros. </t>
  </si>
  <si>
    <t xml:space="preserve">Adecuación de la información institucional que le proporciona la Universidad. </t>
  </si>
  <si>
    <t xml:space="preserve">Eficacia de los canales, medios y métodos utilizados para recibir la comunicación institucional de la Universidad. </t>
  </si>
  <si>
    <t xml:space="preserve">Medios facilitados para la difusión interna y externa de actividades de interés relacionados con su actividad académica e investigadora. </t>
  </si>
  <si>
    <t xml:space="preserve">La política de promoción de categoría profesional que, en el marco de sus competencias, desarrolla la Universidad de Jaén. </t>
  </si>
  <si>
    <t xml:space="preserve">Las posibilidades que le han ofrecido la Universidad para la promoción de categoría profesional desde su incorporación en ella (en el marco de sus competencias). </t>
  </si>
  <si>
    <t xml:space="preserve">Facilidades y apoyos proporcionados por la Universidad para la promoción de categoría profesional. </t>
  </si>
  <si>
    <t xml:space="preserve">Facilidades y apoyos proporcionados por la Universidad para la adquisición del título de Doctor. </t>
  </si>
  <si>
    <t xml:space="preserve">Garantías de equidad e igualdad de oportunidades en los procesos selectivos internos en los que ha participado. </t>
  </si>
  <si>
    <t xml:space="preserve">Actual sistema retributivo del profesorado universitario. </t>
  </si>
  <si>
    <t xml:space="preserve">Las retribuciones percibidas actualmente comparadas entre las funciones de su categoría profesional con otras. </t>
  </si>
  <si>
    <t>Reconocimientos no retributivos recibidos por la Universidad por la actividad académica e investigadora, innovación docente, trasferencia y difusión de la investigación (reconocimientos de los servicios prestados, felicitaciones, menciones, elogios, compe</t>
  </si>
  <si>
    <t>Beneficios sociales establecidos por la Universidad (Plan de acción social, atención sanitaria, guarderías, premios por jubilación, fomento actividades deportivas y culturales, fondos de pensiones, conciertos con empresas para obtener beneficios, otras at</t>
  </si>
  <si>
    <t xml:space="preserve">Permisos, licencias y vacaciones. </t>
  </si>
  <si>
    <t xml:space="preserve">Nivel general de satisfacción. </t>
  </si>
  <si>
    <t>Grado general de motivación. (En función de las prácticas de gestión que desarrolla la Universidad y que inciden en su motivación formación y capacitación, promoción, autonomía, libertades de cátedra y de investigación, participación, comunicación, retri</t>
  </si>
  <si>
    <t xml:space="preserve">Grado de implicación personal con la Universidad. </t>
  </si>
  <si>
    <t xml:space="preserve">Grado de implicación personal con su Departamento/Centro-s. </t>
  </si>
  <si>
    <t xml:space="preserve">Se identifica con la actual misión, visión, valores y estrategias de la Universidad. </t>
  </si>
  <si>
    <t xml:space="preserve">Grado de implicación personal con su Grupo de Investigación. </t>
  </si>
  <si>
    <t xml:space="preserve">Prácticas de comunicación personal de la misión, visión, valores, estrategias (Universidad/Departamento) y objetivos del contrato programa de los Departamentos. </t>
  </si>
  <si>
    <t xml:space="preserve">Actitudes y acciones para motivar y facilitar la implicación, la participación y el perfeccionamiento, actualización e innovación en las actividades de mejora de las actividades docentes. </t>
  </si>
  <si>
    <t xml:space="preserve">La gestión realizada en el Departamento en relación al profesorado. </t>
  </si>
  <si>
    <t xml:space="preserve">Prácticas de comunicación personal de la misión, visión, valores, estrategias (Universidad/Centro) y objetivos de calidad de los títulos. </t>
  </si>
  <si>
    <t xml:space="preserve">Actitudes y acciones para motivar y facilitar la implicación y la participación en las actividades de mejora de los planes de estudios. </t>
  </si>
  <si>
    <t xml:space="preserve">Prácticas de comunicación personal de la misión, visión, valores, estrategias (Universidad). </t>
  </si>
  <si>
    <t xml:space="preserve">Actitudes y acciones para motivar y facilitar la participación en las actividades de mejora de las actividades del profesorado. </t>
  </si>
  <si>
    <t xml:space="preserve">Acciones de reconocimiento por el trabajo realizado y los esfuerzos por la mejora. </t>
  </si>
  <si>
    <t xml:space="preserve">Prácticas y acciones para fomentar y promover la igualdad de oportunidades, la equidad en la gestión y trato con el profesorado. </t>
  </si>
  <si>
    <t xml:space="preserve">Prácticas y acciones para fomentar y promover la igualdad de género. </t>
  </si>
  <si>
    <t xml:space="preserve">Valoración general de las políticas aplicadas y la gestión realizada sobre el profesorado. </t>
  </si>
  <si>
    <t>X.II. ÁMBITO DECANO/A O DIRECTOR/A DEL CENTRO</t>
  </si>
  <si>
    <t xml:space="preserve">Considera que la gestión del Departamento está alineada con la misión, visión, valores y Plan Estratégico de la Universidad. </t>
  </si>
  <si>
    <t xml:space="preserve">Considera que el sistema de gestión de calidad aplicado a los Centros y titulaciones está contribuyendo a la mejora continua y a la consecución de resultados excelentes. </t>
  </si>
  <si>
    <t xml:space="preserve">Considera que el Gobierno y la Dirección de la Universidad impulsa la consecución de la misión, misión, valores y las estrategias </t>
  </si>
  <si>
    <t xml:space="preserve">Considera que en la Universidad se promueve la calidad y la excelencia como objetivo institucional. </t>
  </si>
  <si>
    <t xml:space="preserve">Considera que en la Universidad se fomentan valores de comportamiento ético y de transparencia y se actúa conforme a estos. </t>
  </si>
  <si>
    <t xml:space="preserve">Considera que en la Universidad se desarrollan actitudes, valores y actuaciones de responsabilidad social (protección del medio ambiente, seguridad y prevención, accesibilidad e igualdad). </t>
  </si>
  <si>
    <t xml:space="preserve">Considera que las preguntas de la encuesta son adecuadas para conocer el clima laboral del profesorado (respecto al apartado 1 &amp;quotCuestionario de satisfacción&amp;quot). </t>
  </si>
  <si>
    <t xml:space="preserve">Posibilidades facilitadas para la promoción en igualdad de oportunidades en género. </t>
  </si>
  <si>
    <t>Grado general de motivación. (En función de las prácticas de gestión que desarrolla la Universidad y que inciden en su motivación formación y capacitación, promoción, autonomía, libertades de cátedra y de investigación, participación, comunicación, retribuciones, reconocimientos y atenciones sociales).</t>
  </si>
  <si>
    <t>Observaciones</t>
  </si>
  <si>
    <t>Sugerencias/observaciones en relación al desempeño del puesto de trabajo en la actividad docente:</t>
  </si>
  <si>
    <t>Sugerencias/observaciones en relación al desempeño del puesto de trabajo en la actividad investigadora:</t>
  </si>
  <si>
    <t>Sugerencias/observaciones en relación al desempeño del puesto de trabajo en la actividad de gestión:</t>
  </si>
  <si>
    <t>TOTAL GENERAL</t>
  </si>
  <si>
    <t>Sugerencias/observaciones en relación a la participación:</t>
  </si>
  <si>
    <t>Sugerencias/observaciones en relación a la formación/evaluación:</t>
  </si>
  <si>
    <t>Sugerencias/observaciones en relación a las relaciones internas del trabajo:</t>
  </si>
  <si>
    <t>Sugerencias/observaciones en relación a la comunicación para el desarrollo del trabajo:</t>
  </si>
  <si>
    <t>Sugerencias/observaciones en relación a promoción y desarrollo de carrera:</t>
  </si>
  <si>
    <t>Sugerencias/observaciones en relación a recompensas,reconocimientos y atención a las personas:</t>
  </si>
  <si>
    <t>Sugerencias/observaciones en relación a la valoración general:</t>
  </si>
  <si>
    <t>Sugerencias/observaciones en relación a la evaluación de la acción de liderazgo en el ámbito decano/a o director/a del centro:</t>
  </si>
  <si>
    <t>Sugerencias/observaciones en relación a la evaluación de la acción de liderazgo en el ámbito director/a del departamento:</t>
  </si>
  <si>
    <t>Sugerencias/observaciones en relación a la evaluación de la acción de liderazgo en el ámbito Equipo de dirección de la universidad:</t>
  </si>
  <si>
    <t>Sugerencias/observaciones en relación a la opinión general sobre la institución:</t>
  </si>
  <si>
    <t>Sugerencias/observaciones en relación a las condiciones para el desarrollo del trabajo en el ámbito docente/investigador:</t>
  </si>
  <si>
    <t>Sugerencias/observaciones en relación a las condiciones para el desarrollo del trabajo en el ámbito general</t>
  </si>
  <si>
    <t>ÁMBITOS</t>
  </si>
  <si>
    <t xml:space="preserve">Nota: pinche sobre el ámbito que desesa consultar para acceder a su correspondiente hoja </t>
  </si>
  <si>
    <t>DIMENSIÓN DESEMPEÑO DEL PUESTO DE TRABAJO</t>
  </si>
  <si>
    <t>DIMENSIÓN PARTICIPACIÓN</t>
  </si>
  <si>
    <t>DIMENSIÓN RELACIONES INTERNAS DE TRABAJO</t>
  </si>
  <si>
    <t>DIMENSIÓN RECOMPENSAS, RECONOCIMIENTOS Y ATENCIÓN A LAS PERSONAS</t>
  </si>
  <si>
    <t>VALORACIÓN GENERAL</t>
  </si>
  <si>
    <t>DIMENSIÓN EVALUACIÓN DE LA ACCIÓN DEL LIDERAZGO</t>
  </si>
  <si>
    <t>OPINIÓN GENERAL SOBRE LA INSTITUCIÓN</t>
  </si>
  <si>
    <t>OPINIÓN GENERAL SOBRE LA ENCUESTA</t>
  </si>
  <si>
    <t>NS/NC</t>
  </si>
  <si>
    <t>Total</t>
  </si>
  <si>
    <t>[La garantía del ejercicio del derecho a la libertad de cátedra. ] Indique su nivel de satisfacción con respecto a las siguientes cuestiones relacionadas con la ACTIVIDAD DOCENTE  Valore de 1 a 5, recordando que: 1 = “Muy insatisfecho/a”. 2 = “In</t>
  </si>
  <si>
    <t>[La adecuación entre el encargo docente asignado y sus capacidades, competencias y conocimientos. ] Indique su nivel de satisfacción con respecto a las siguientes cuestiones relacionadas con la ACTIVIDAD DOCENTE  Valore de 1 a 5, recordando que: 1 = “</t>
  </si>
  <si>
    <t>[El ajuste entre la cantidad de las actividades de docencia asignadas y el tiempo disponible de acuerdo con la jornada laboral. ] Indique su nivel de satisfacción con respecto a las siguientes cuestiones relacionadas con la ACTIVIDAD DOCENTE  Valore de 1</t>
  </si>
  <si>
    <t>[Los criterios de ordenación docente que aplica la Universidad de Jaén. ] Indique su nivel de satisfacción con respecto a las siguientes cuestiones relacionadas con la ACTIVIDAD DOCENTE  Valore de 1 a 5, recordando que: 1 = “Muy insatisfecho/a”. 2</t>
  </si>
  <si>
    <t>[La asignación/distribución realizada por el Departamento/Área de conocimiento de las actividades de docencia entre los profesores. ] Indique su nivel de satisfacción con respecto a las siguientes cuestiones relacionadas con la ACTIVIDAD DOCENTE  Valor</t>
  </si>
  <si>
    <t>[El apoyo de gestión para la realización de las actividades docentes prestado por las Unidades (Secretarias, Departamentos, Atención y Ayuda al Estudiante, administración Centros). ] Indique su nivel de satisfacción con respecto a las siguientes cuest</t>
  </si>
  <si>
    <t>[El apoyo para la realización de las prácticas docentes prestados por los técnicos de apoyo de los laboratorios. ] Indique su nivel de satisfacción con respecto a las siguientes cuestiones relacionadas con la ACTIVIDAD DOCENTE  Valore de 1 a 5, record</t>
  </si>
  <si>
    <t>[Disponibilidad de medios para acceder a repositorios documentales y metodologías docentes en apoyo de la actividad docente. ] Indique su nivel de satisfacción con respecto a las siguientes cuestiones relacionadas con la ACTIVIDAD DOCENTE  Valore de 1 a</t>
  </si>
  <si>
    <t>[Adecuación de la distribución de los grupos de teoría. ] Indique su nivel de satisfacción con respecto a las siguientes cuestiones relacionadas con la ACTIVIDAD DOCENTE  Valore de 1 a 5, recordando que: 1 = “Muy insatisfecho/a”. 2 = “Insatisfec</t>
  </si>
  <si>
    <t>[Adecuación de la distribución de los grupos de prácticas ] Indique su nivel de satisfacción con respecto a las siguientes cuestiones relacionadas con la ACTIVIDAD DOCENTE  Valore de 1 a 5, recordando que: 1 = “Muy insatisfecho/a”. 2 = “Insatisf</t>
  </si>
  <si>
    <t>[Eficacia de la acción tutorial individual. ] Indique su nivel de satisfacción con respecto a las siguientes cuestiones relacionadas con la ACTIVIDAD DOCENTE  Valore de 1 a 5, recordando que: 1 = “Muy insatisfecho/a”. 2 = “Insatisfecho/a”. 3 = �</t>
  </si>
  <si>
    <t>[Eficacia de la acción tutorial colectiva. ] Indique su nivel de satisfacción con respecto a las siguientes cuestiones relacionadas con la ACTIVIDAD DOCENTE  Valore de 1 a 5, recordando que: 1 = “Muy insatisfecho/a”. 2 = “Insatisfecho/a”. 3 = �</t>
  </si>
  <si>
    <t>[Eficacia de las prácticas de empresas. ] Indique su nivel de satisfacción con respecto a las siguientes cuestiones relacionadas con la ACTIVIDAD DOCENTE  Valore de 1 a 5, recordando que: 1 = “Muy insatisfecho/a”. 2 = “Insatisfecho/a”. 3 = “Ni</t>
  </si>
  <si>
    <t>[Eficacia de la coordinación de las prácticas curriculares. ] Indique su nivel de satisfacción con respecto a las siguientes cuestiones relacionadas con la ACTIVIDAD DOCENTE  Valore de 1 a 5, recordando que: 1 = “Muy insatisfecho/a”. 2 = “Insatis</t>
  </si>
  <si>
    <t>[La garantía del ejercicio del derecho a la libertad de investigación. ] Indique su nivel de satisfacción con respecto a las siguientes cuestiones relacionadas con la ACTIVIDAD INVESTIGADORA  Valore de 1 a 5, recordando que: 1 = “Muy insatisfecho/a�</t>
  </si>
  <si>
    <t>[La disponibilidad de tiempo para realizar la actividad investigadora (en relación con los encargos docentes asignados). ] Indique su nivel de satisfacción con respecto a las siguientes cuestiones relacionadas con la ACTIVIDAD INVESTIGADORA  Valore de 1</t>
  </si>
  <si>
    <t>[Criterios de minoración docente por la actividad investigadora que aplica la Universidad de Jaén. ] Indique su nivel de satisfacción con respecto a las siguientes cuestiones relacionadas con la ACTIVIDAD INVESTIGADORA  Valore de 1 a 5, recordando que:</t>
  </si>
  <si>
    <t>[Políticas y planes de apoyo para el desarrollo de la actividad investigadora de los profesores. ] Indique su nivel de satisfacción con respecto a las siguientes cuestiones relacionadas con la ACTIVIDAD INVESTIGADORA  Valore de 1 a 5, recordando que: 1</t>
  </si>
  <si>
    <t>[Políticas y planes de apoyo a la transferencia de investigación. ] Indique su nivel de satisfacción con respecto a las siguientes cuestiones relacionadas con la ACTIVIDAD INVESTIGADORA  Valore de 1 a 5, recordando que: 1 = “Muy insatisfecho/a”. 2</t>
  </si>
  <si>
    <t>[Planes y programas de apoyo a la difusión de la investigación. ] Indique su nivel de satisfacción con respecto a las siguientes cuestiones relacionadas con la ACTIVIDAD INVESTIGADORA  Valore de 1 a 5, recordando que: 1 = “Muy insatisfecho/a”. 2 =</t>
  </si>
  <si>
    <t>[Recursos y mecanismos de apoyo aportados para la difusión y explotación de los resultados de investigación. ] Indique su nivel de satisfacción con respecto a las siguientes cuestiones relacionadas con la ACTIVIDAD INVESTIGADORA  Valore de 1 a 5, reco</t>
  </si>
  <si>
    <t>[El apoyo de gestión y soporte administrativo para la realización de los proyectos y actividades de investigación, transferencia, difusión y explotación prestados por las Unidades (Servicio de gestión de la investigación, Publicaciones). ] Indique s</t>
  </si>
  <si>
    <t>[La actividad técnica de apoyo para la realización de las actividades de investigación (Servicios Centrales de Apoyo a la Investigación). ] Indique su nivel de satisfacción con respecto a las siguientes cuestiones relacionadas con la ACTIVIDAD INVESTI</t>
  </si>
  <si>
    <t>[Adecuación de las tareas de gestión que le son demandadas por la actividad académica e investigadora que realiza. (Informes, solicitudes, actas, memorias, justificación, etc.) ] Indique su nivel de satisfacción con respecto a las siguientes cuestione</t>
  </si>
  <si>
    <t>[Criterios de minoración docente por las actividades o cargos de gestión que desempeña. ] Indique su nivel de satisfacción con respecto a las siguientes cuestiones relacionadas con la ACTIVIDAD DE GESTIÓN  Valore de 1 a 5, recordando que: 1 = “Muy</t>
  </si>
  <si>
    <t>[Recursos de apoyo del personal técnico y administrativo para realizar las tareas de gestión propias de los cargos académicos. ] Indique su nivel de satisfacción con respecto a las siguientes cuestiones relacionadas con la ACTIVIDAD DE GESTIÓN  Valore</t>
  </si>
  <si>
    <t>[Recursos de datos, información y conocimiento que le proporcionan para realizar las actividades o cargos de gestión que desempeña. ] Indique su nivel de satisfacción con respecto a las siguientes cuestiones relacionadas con la ACTIVIDAD DE GESTIÓN  V</t>
  </si>
  <si>
    <t>[Desarrollo de la prevención de riesgos laborales en los espacios donde realiza su actividad (información y formación sobre los riesgos, medidas de prevención adoptadas, equipos de protección individual, medidas de emergencia, etc.). ] Indique su nive</t>
  </si>
  <si>
    <t>[Condiciones físicas del lugar de trabajo particular y los espacios del Departamento (ventilación, temperatura, luminosidad, espacio para trabajar, etc.). ] Indique su nivel de satisfacción con respecto a las siguientes cuestiones DE  ÁMBITO GENERAL</t>
  </si>
  <si>
    <t>[Recursos de equipamiento, materiales y tecnológicos (despacho, espacios del Departamento, suministros de oficina, medios para la comunicación, recursos informáticos). ] Indique su nivel de satisfacción con respecto a las siguientes cuestiones DE  ÁM</t>
  </si>
  <si>
    <t>[Espacios y equipamientos para el desarrollo de las actividades docentes (teóricas y prácticas). ] Indique su nivel de satisfacción con respecto a las siguientes cuestiones relacionadas con la ÁMBITO DOCENTE/INVESTIGADOR  Valora de 1 a 5, recordando qu</t>
  </si>
  <si>
    <t>[Instalaciones y equipamientos para la realización de las actividades de investigación. ] Indique su nivel de satisfacción con respecto a las siguientes cuestiones relacionadas con la ÁMBITO DOCENTE/INVESTIGADOR  Valora de 1 a 5, recordando que: 1 = �</t>
  </si>
  <si>
    <t>[Recursos de conocimiento de la Biblioteca (bibliográficos, bases de datos, repositorios). ] Indique su nivel de satisfacción con respecto a las siguientes cuestiones relacionadas con la ÁMBITO DOCENTE/INVESTIGADOR  Valora de 1 a 5, recordando que: 1 =</t>
  </si>
  <si>
    <t>[Distribución horaria de las clases realizada por los Centros. ] Indique su nivel de satisfacción con respecto a las siguientes cuestiones relacionadas con la ÁMBITO DOCENTE/INVESTIGADOR  Valora de 1 a 5, recordando que: 1 = “Muy insatisfecho/a”. 2</t>
  </si>
  <si>
    <t>[Gestión de la asignación de espacios para la actividad docentes y académica en general y la atención/resolución de incidencias. ] Indique su nivel de satisfacción con respecto a las siguientes cuestiones relacionadas con la ÁMBITO DOCENTE/INVESTIGA</t>
  </si>
  <si>
    <t>[Adecuación de las aulas para el desarrollo de las enseñanzas (acondicionamiento, equipamiento, iluminación, mobiliario etc.). ] Indique su nivel de satisfacción con respecto a las siguientes cuestiones relacionadas con la ÁMBITO DOCENTE/INVESTIGADOR</t>
  </si>
  <si>
    <t>[Adecuación de los equipamientos de los laboratorios, espacios experimentales y de las aulas de prácticas para el desarrollo de las enseñanzas. ] Indique su nivel de satisfacción con respecto a las siguientes cuestiones relacionadas con la ÁMBITO DOCE</t>
  </si>
  <si>
    <t>[Recursos para la enseñanza virtual y las plataformas para la interacción y comunicación con el alumnado. ] Indique su nivel de satisfacción con respecto a las siguientes cuestiones relacionadas con la ÁMBITO DOCENTE/INVESTIGADOR  Valora de 1 a 5, rec</t>
  </si>
  <si>
    <t>[Mecanismos facilitados para participar en la elaboración de la organización docente (guías, asignación asignaturas, encargos docentes) del Departamento/Área. ] Indique su nivel de satisfacción con respecto a las siguientes cuestiones  Valore de 1 a</t>
  </si>
  <si>
    <t>[Posibilidad de realizar propuestas de mejora en el ámbito de la organización docente de los Centros y Departamentos. ] Indique su nivel de satisfacción con respecto a las siguientes cuestiones  Valore de 1 a 5, recordando que: 1 = “Muy insatisfecho/</t>
  </si>
  <si>
    <t>[Posibilidad de participar en la fijación de resultados de calidad y propuestas para la mejora y revisión de los planes de estudio de las titulaciones en las que imparte docencia. ] Indique su nivel de satisfacción con respecto a las siguientes cuestion</t>
  </si>
  <si>
    <t>[Facilidades para poder participar y cumplir con las obligaciones derivadas de la pertenencia a los órganos colegiados de la Universidad. ] Indique su nivel de satisfacción con respecto a las siguientes cuestiones  Valore de 1 a 5, recordando que: 1 = �</t>
  </si>
  <si>
    <t>[Posibilidad de participar en la identificación de las necesidades de perfeccionamiento/formación para el desempeño de la actividad académica. ] Indique su nivel de satisfacción con respecto a las siguientes cuestiones   Valore de 1 a 5, recordando q</t>
  </si>
  <si>
    <t>[Facilidades y recursos proporcionados por la Universidad para participar en actividades internas de perfeccionamiento/formación e innovación docente. ] Indique su nivel de satisfacción con respecto a las siguientes cuestiones   Valore de 1 a 5, record</t>
  </si>
  <si>
    <t>[Facilidades y recursos proporcionados por la Universidad para participar en actividades externas de perfeccionamiento/actualización (Curso, jornadas, congresos, etc.). ] Indique su nivel de satisfacción con respecto a las siguientes cuestiones   Valore</t>
  </si>
  <si>
    <t>[Interés y eficacia de las actividades de perfeccionamiento/formación ofertadas/realizadas en relación a las necesidades para el desarrollo de la actividad académica. ] Indique su nivel de satisfacción con respecto a las siguientes cuestiones   Valor</t>
  </si>
  <si>
    <t>[Utilidad, accesibilidad y eficacia de uso del Portal de formación del PDI de la Universidad de Jaén. ] Indique su nivel de satisfacción con respecto a las siguientes cuestiones   Valore de 1 a 5, recordando que: 1 = “Muy insatisfecho/a”. 2 = “In</t>
  </si>
  <si>
    <t>[El programa aplicado para evaluar la actividad docente del profesorado (Docencia). ] Indique su nivel de satisfacción con respecto a las siguientes cuestiones   Valore de 1 a 5, recordando que: 1 = “Muy insatisfecho/a”. 2 = “Insatisfecho/a”. 3 =</t>
  </si>
  <si>
    <t>[Con el sistema de encuesta de percepción del alumnado sobre la labor docente del profesorado. ] Indique su nivel de satisfacción con respecto a las siguientes cuestiones   Valore de 1 a 5, recordando que: 1 = “Muy insatisfecho/a”. 2 = “Insatisfec</t>
  </si>
  <si>
    <t>[Eficacia de la coordinación interna en el Departamento/Área. ] Indique su nivel de satisfacción con respecto a las siguientes cuestiones   Valore de 1 a 5, recordando que: 1 = “Muy insatisfecho/a”. 2 = “Insatisfecho/a”. 3 = “Ni insatisfecho/</t>
  </si>
  <si>
    <t>[Eficacia de la coordinación de la gestión de los títulos entre los Centros y Departamentos. ] Indique su nivel de satisfacción con respecto a las siguientes cuestiones   Valore de 1 a 5, recordando que: 1 = “Muy insatisfecho/a”. 2 = “Insatisfec</t>
  </si>
  <si>
    <t>[Eficacia de la coordinación en las asignaturas con responsabilidades de impartición compartida. ] Indique su nivel de satisfacción con respecto a las siguientes cuestiones   Valore de 1 a 5, recordando que: 1 = “Muy insatisfecho/a”. 2 = “Insatis</t>
  </si>
  <si>
    <t>[Eficacia de la coordinación entre los Departamentos y Centros con las estructuras de apoyo técnico y de gestión. ] Indique su nivel de satisfacción con respecto a las siguientes cuestiones   Valore de 1 a 5, recordando que: 1 = “Muy insatisfecho/a�</t>
  </si>
  <si>
    <t>[Comunicación proporcionada por el Departamento/Área respecto a las necesidades para el desempeño la actividad docente. ] Indique su nivel de satisfacción con respecto a las siguientes cuestiones  Valore de 1 a 5, recordando que: 1 = “Muy insatisfech</t>
  </si>
  <si>
    <t>[Comunicación proporcionada por el Centro respecto a las necesidades para el desempeño la actividad docente. ] Indique su nivel de satisfacción con respecto a las siguientes cuestiones  Valore de 1 a 5, recordando que: 1 = “Muy insatisfecho/a”. 2 =</t>
  </si>
  <si>
    <t>[Eficacia de los canales, medios y métodos utilizados para la comunicación en el Departamento y en los Centros. ] Indique su nivel de satisfacción con respecto a las siguientes cuestiones  Valore de 1 a 5, recordando que: 1 = “Muy insatisfecho/a”. 2</t>
  </si>
  <si>
    <t>[Adecuación de la información institucional que le proporciona la Universidad. ] Indique su nivel de satisfacción con respecto a las siguientes cuestiones  Valore de 1 a 5, recordando que: 1 = “Muy insatisfecho/a”. 2 = “Insatisfecho/a”. 3 = “N</t>
  </si>
  <si>
    <t>[Eficacia de los canales, medios y métodos utilizados para recibir la comunicación institucional de la Universidad. ] Indique su nivel de satisfacción con respecto a las siguientes cuestiones  Valore de 1 a 5, recordando que: 1 = “Muy insatisfecho/a�</t>
  </si>
  <si>
    <t>[Medios facilitados para la difusión interna y externa de actividades de interés relacionados con su actividad académica e investigadora. ] Indique su nivel de satisfacción con respecto a las siguientes cuestiones  Valore de 1 a 5, recordando que: 1 =</t>
  </si>
  <si>
    <t>[La política de promoción de categoría profesional que, en el marco de sus competencias, desarrolla la Universidad de Jaén. ] Indique su nivel de satisfacción con respecto a las siguientes cuestiones   Valore de 1 a 5, recordando que: 1 = “Muy insa</t>
  </si>
  <si>
    <t>[Las posibilidades que le han ofrecido la Universidad para la promoción de categoría profesional desde su incorporación en ella (en el marco de sus competencias). ] Indique su nivel de satisfacción con respecto a las siguientes cuestiones   Valore de</t>
  </si>
  <si>
    <t>[Facilidades y apoyos proporcionados por la Universidad para la promoción de categoría profesional. ] Indique su nivel de satisfacción con respecto a las siguientes cuestiones   Valore de 1 a 5, recordando que: 1 = “Muy insatisfecho/a”. 2 = “Insa</t>
  </si>
  <si>
    <t>[Facilidades y apoyos proporcionados por la Universidad para la adquisición del título de Doctor. ] Indique su nivel de satisfacción con respecto a las siguientes cuestiones   Valore de 1 a 5, recordando que: 1 = “Muy insatisfecho/a”. 2 = “Insati</t>
  </si>
  <si>
    <t>[Garantías de equidad e igualdad de oportunidades en los procesos selectivos internos en los que ha participado. ] Indique su nivel de satisfacción con respecto a las siguientes cuestiones   Valore de 1 a 5, recordando que: 1 = “Muy insatisfecho/a”.</t>
  </si>
  <si>
    <t>[Posibilidades facilitadas para la promoción en igualdad de oportunidades en género. ] Indique su nivel de satisfacción con respecto a las siguientes cuestiones   Valore de 1 a 5, recordando que: 1 = “Muy insatisfecho/a”. 2 = “Insatisfecho/a”.</t>
  </si>
  <si>
    <t>[Actual sistema retributivo del profesorado universitario. ] Indique su nivel de satisfacción con respecto a las siguientes cuestiones   Valore de 1 a 5, recordando que: 1 = “Muy insatisfecho/a”. 2 = “Insatisfecho/a”. 3 = “Ni insatisfecho/a ni</t>
  </si>
  <si>
    <t>[Las retribuciones percibidas actualmente comparadas entre las funciones de su categoría profesional con otras. ] Indique su nivel de satisfacción con respecto a las siguientes cuestiones   Valore de 1 a 5, recordando que: 1 = “Muy insatisfecho/a”.</t>
  </si>
  <si>
    <t>[Reconocimientos no retributivos recibidos por la Universidad por la actividad académica e investigadora, innovación docente, trasferencia y difusión de la investigación (reconocimientos de los servicios prestados, felicitaciones, menciones, elogios, c</t>
  </si>
  <si>
    <t>[Beneficios sociales establecidos por la Universidad (Plan de acción social, atención sanitaria, guarderías, premios por jubilación, fomento actividades deportivas y culturales, fondos de pensiones, conciertos con empresas para obtener beneficios, otra</t>
  </si>
  <si>
    <t>[Permisos, licencias y vacaciones. ] Indique su nivel de satisfacción con respecto a las siguientes cuestiones   Valore de 1 a 5, recordando que: 1 = “Muy insatisfecho/a”. 2 = “Insatisfecho/a”. 3 = “Ni insatisfecho/a ni satisfecho/a”. 4 = “</t>
  </si>
  <si>
    <t>[Medidas de conciliación de la vida familiar y laboral que aplica la Universidad (permisos de maternidad o adopción, lactancia, reducciones de jornada por conciliación, premios y reducciones de jornada por situaciones excepcionales). ] Indique su nivel</t>
  </si>
  <si>
    <t>[Nivel general de satisfacción. ] Indique su nivel de satisfacción con respecto a las siguientes cuestiones  Valore de 1 a 5, recordando que: 1 = “Muy insatisfecho/a”. 2 = “Insatisfecho/a”. 3 = “Ni insatisfecho/a ni satisfecho/a”. 4 = “Sati</t>
  </si>
  <si>
    <t>[Grado general de motivación. (En función de las prácticas de gestión que desarrolla la Universidad y que inciden en su motivación formación y capacitación, promoción, autonomía, libertades de cátedra y de investigación, participación, comunica</t>
  </si>
  <si>
    <t>[Grado de implicación personal con la Universidad. ] Indique su nivel de satisfacción con respecto a las siguientes cuestiones  Valore de 1 a 5, recordando que: 1 = “Muy insatisfecho/a”. 2 = “Insatisfecho/a”. 3 = “Ni insatisfecho/a ni satisfech</t>
  </si>
  <si>
    <t>[Grado de implicación personal con su Departamento/Centro-s. ] Indique su nivel de satisfacción con respecto a las siguientes cuestiones  Valore de 1 a 5, recordando que: 1 = “Muy insatisfecho/a”. 2 = “Insatisfecho/a”. 3 = “Ni insatisfecho/a ni</t>
  </si>
  <si>
    <t>[Se identifica con la actual misión, visión, valores y estrategias de la Universidad. ] Indique su nivel de satisfacción con respecto a las siguientes cuestiones  Valore de 1 a 5, recordando que: 1 = “Muy insatisfecho/a”. 2 = “Insatisfecho/a”. 3</t>
  </si>
  <si>
    <t>[Grado de implicación personal con su Grupo de Investigación. ] Indique su nivel de satisfacción con respecto a las siguientes cuestiones  Valore de 1 a 5, recordando que: 1 = “Muy insatisfecho/a”. 2 = “Insatisfecho/a”. 3 = “Ni insatisfecho/a</t>
  </si>
  <si>
    <t>[Prácticas de comunicación personal de la misión, visión, valores, estrategias (Universidad/Departamento) y objetivos del contrato programa de los Departamentos. ] Indique su nivel de satisfacción con respecto a las siguientes cuestiones relacionadas</t>
  </si>
  <si>
    <t>[Actitudes y acciones para motivar y facilitar la implicación, la participación y el perfeccionamiento, actualización e innovación en las actividades de mejora de las actividades docentes. ] Indique su nivel de satisfacción con respecto a las siguient</t>
  </si>
  <si>
    <t>[La gestión realizada en el Departamento en relación al profesorado. ] Indique su nivel de satisfacción con respecto a las siguientes cuestiones relacionadas con el/la DIRECTOR/A DE DEPARTAMENTO  Valore de 1 a 5, recordando que: 1 = “Muy insatisfecho</t>
  </si>
  <si>
    <t>[Prácticas de comunicación personal de la misión, visión, valores, estrategias (Universidad/Centro) y objetivos de calidad de los títulos. ] Indique su nivel de satisfacción con respecto a las siguientes cuestiones relacionadas con el/la DECANO/A O D</t>
  </si>
  <si>
    <t>[Actitudes y acciones para motivar y facilitar la implicación y la participación en las actividades de mejora de los planes de estudios. ] Indique su nivel de satisfacción con respecto a las siguientes cuestiones relacionadas con el/la DECANO/A O DIRECT</t>
  </si>
  <si>
    <t>[La gestión realizada en la organización de las titulaciones y su impacto en el profesorado. ] Indique su nivel de satisfacción con respecto a las siguientes cuestiones relacionadas con el/la DECANO/A O DIRECTOR/A DEL CENTRO   Valore de 1 a 5, recordan</t>
  </si>
  <si>
    <t>[Prácticas de comunicación personal de la misión, visión, valores, estrategias (Universidad). ] Indique su nivel de satisfacción con respecto a las siguientes cuestiones relacionadas con el EQUIPO DE DIRECCIÓN DE LA UNIVERSIDAD  Valore de 1 a 5, reco</t>
  </si>
  <si>
    <t>[Referente como modelo de actitud y comportamiento en la implantación e impulso de la cultura de la calidad y excelencia. ] Indique su nivel de satisfacción con respecto a las siguientes cuestiones relacionadas con el EQUIPO DE DIRECCIÓN DE LA UNIVERSID</t>
  </si>
  <si>
    <t>[Actitudes y acciones para motivar y facilitar la participación en las actividades de mejora de las actividades del profesorado. ] Indique su nivel de satisfacción con respecto a las siguientes cuestiones relacionadas con el EQUIPO DE DIRECCIÓN DE LA UN</t>
  </si>
  <si>
    <t>[Acciones de reconocimiento por el trabajo realizado y los esfuerzos por la mejora. ] Indique su nivel de satisfacción con respecto a las siguientes cuestiones relacionadas con el EQUIPO DE DIRECCIÓN DE LA UNIVERSIDAD  Valore de 1 a 5, recordando que: 1</t>
  </si>
  <si>
    <t>[Prácticas y acciones para fomentar y promover la igualdad de oportunidades, la equidad en la gestión y trato con el profesorado. ] Indique su nivel de satisfacción con respecto a las siguientes cuestiones relacionadas con el EQUIPO DE DIRECCIÓN DE LA</t>
  </si>
  <si>
    <t>[Prácticas y acciones para fomentar y promover la igualdad de género. ] Indique su nivel de satisfacción con respecto a las siguientes cuestiones relacionadas con el EQUIPO DE DIRECCIÓN DE LA UNIVERSIDAD  Valore de 1 a 5, recordando que: 1 = “Muy ins</t>
  </si>
  <si>
    <t>[Valoración general de las políticas aplicadas y la gestión realizada sobre el profesorado. ] Indique su nivel de satisfacción con respecto a las siguientes cuestiones relacionadas con el EQUIPO DE DIRECCIÓN DE LA UNIVERSIDAD  Valore de 1 a 5, recorda</t>
  </si>
  <si>
    <t>[Considera que la gestión del Departamento está alineada con la misión, visión, valores y Plan Estratégico de la Universidad. ] Indique su nivel de satisfacción con respecto a las siguientes cuestiones  Valore de 1 a 5, recordando que: 1 = “Muy ins</t>
  </si>
  <si>
    <t>[Considera que el sistema de gestión de calidad aplicado a los Centros y titulaciones está contribuyendo a la mejora continua y a la consecución de resultados excelentes. ] Indique su nivel de satisfacción con respecto a las siguientes cuestiones  Valo</t>
  </si>
  <si>
    <t>[Considera que el Gobierno y la Dirección de la Universidad impulsa la consecución de la misión, misión, valores y las estrategias ] Indique su nivel de satisfacción con respecto a las siguientes cuestiones  Valore de 1 a 5, recordando que: 1 = “Muy</t>
  </si>
  <si>
    <t>[Considera que en la Universidad se promueve la calidad y la excelencia como objetivo institucional. ] Indique su nivel de satisfacción con respecto a las siguientes cuestiones  Valore de 1 a 5, recordando que: 1 = “Muy insatisfecho/a”. 2 = “Insatis</t>
  </si>
  <si>
    <t>[Considera que en la Universidad se fomentan valores de comportamiento ético y de transparencia y se actúa conforme a estos. ] Indique su nivel de satisfacción con respecto a las siguientes cuestiones  Valore de 1 a 5, recordando que: 1 = “Muy insatis</t>
  </si>
  <si>
    <t>[Considera que en la Universidad se desarrollan actitudes, valores y actuaciones de responsabilidad social (protección del medio ambiente, seguridad y prevención, accesibilidad e igualdad). ] Indique su nivel de satisfacción con respecto a las siguiente</t>
  </si>
  <si>
    <t>[Considera que las preguntas de la encuesta son adecuadas para conocer el clima laboral del profesorado. ] Valore de 1 a 5, recordando que: 1 = “Muy insatisfecho/a”. 2 = “Insatisfecho/a”. 3 = “Ni insatisfecho/a ni satisfecho/a”. 4 = “Satisfec</t>
  </si>
  <si>
    <t>a Existen múltiples modos. Se muestra el valor más pequeño</t>
  </si>
  <si>
    <t>Tabla de frecuencia</t>
  </si>
  <si>
    <t>Por favor, indique su sexo:</t>
  </si>
  <si>
    <t>Frecuencia</t>
  </si>
  <si>
    <t>Porcentaje</t>
  </si>
  <si>
    <t>Porcentaje válido</t>
  </si>
  <si>
    <t>Porcentaje acumulado</t>
  </si>
  <si>
    <t>Válido</t>
  </si>
  <si>
    <t>Régimen jurídico:</t>
  </si>
  <si>
    <t>Categoría profesional:</t>
  </si>
  <si>
    <t>Catedrático de Universidad</t>
  </si>
  <si>
    <t>Catedrático de Escuela Universitaria</t>
  </si>
  <si>
    <t>Titular de Universidad</t>
  </si>
  <si>
    <t>Titular de Escuela Universitaria</t>
  </si>
  <si>
    <t>Indique el Centro en el que imparte la mayor carga docente:</t>
  </si>
  <si>
    <t>Señale el departamento de adscripción:</t>
  </si>
  <si>
    <t>Biología Experimental</t>
  </si>
  <si>
    <t>Química Inorgánica y Orgánica</t>
  </si>
  <si>
    <t>con 120 alumnos en tercero de informática no se puede ejercer correctamente la docencia. Estoy terminando el cuatrimestre y 102 alumnos asisten regularmente. Hace falta duplicar tercero</t>
  </si>
  <si>
    <t>Desgraciadamente, los alumnos hacen un uso mínimo de la tutorías individuales a pesar de su alta eficacia para resolver dudas.</t>
  </si>
  <si>
    <t>El trabajo que supone la dirección y evaluación de TFG y TFM, así como su carga burocrática y de seguimiento de alumnado, es considerable y, en mi opinión, deficitariamente reconocido.</t>
  </si>
  <si>
    <t>En mi caso estoy bastante satisfecha en general, pero creo que hay demasiada diversidad y que, en muchos casos, queda a la responsabilidad del profesorado mientras que en otros se es excesivamente estricto. Esto deriva en que nos volvemos más burócratas puesto que si no sigues la letra a pie juntillas, acabas perjudicándote</t>
  </si>
  <si>
    <t>En turno de tarde no hay disponibilidad de técnicos de apoyo en las prácticas, con las dificultades que supone esto para el desarrollo de unas prácticas de calidad y, con la situación actual de pandemia, con el riego que supone realizarlas solo sin su apoyo.</t>
  </si>
  <si>
    <t>Es muy importante que se garantice la distribución equilibrada de la carga docente del profesorado entre los dos cuatrimestres y evitar la acumulación de docencia en un solo de los cuatrimestres</t>
  </si>
  <si>
    <t>Excesiva burocratización y gusto por el mantenimiento de un sistema de garantía de calidad del que somos sirvientes, más que beneficiarios. Paupérrima calidad y escasa versatilidad y capacidad de la plataforma ILIAS que ha quedado de manifiesto en el momento que ha sido realmente necesaria.</t>
  </si>
  <si>
    <t>Faltan laboratorios docentes.</t>
  </si>
  <si>
    <t>Favorezcan la investigación en la Universidad reponiendo los descuentos que había por sexenios, entre otros. Sólo han dejado, casualmente, los descuentos por cargos. Para investigar y para impartir docencia de calidad necesitamos TIEMPO.</t>
  </si>
  <si>
    <t>Hay unos puntos que creo deberían tenerse en cuenta. 1. Las quejas de los alumnos nos perjudican demasiado, de hecho, cuando una queja de alumno/os llega al director de departamento y estamentos superiores, aunque finalmente el profesor esté en lo correcto y se le "dé la razón", es una mancha en el expediente. Es algo totalmente incompresible y que sin lugar a dudas repercute en la calidad de la docencia, pues en ocasiones tenemos "miedo" de aplicar la guía docente a la hora de calificar con un suspenso a ciertos alumnos, pues como le comento nos acarrean posible problemas bastante importantes. 2. En segundo lugar, este año imparto una asignatura bastante complicada, Dirección Financiera I y II, y se da el caso que tengo alumnos que no han aprobado asignaturas como Contabilidad financiera y similares ( el nombre cambia según la titulación) que es imprescindible para comprender la asignatura que menciono, esto hace que muchos alumnos estén totalmente perdidos en la asignatura, lo que hace retrasar las clases y el funcionamiento normal de la asignatura. Y en consiguiente, el número de suspensos suele ser muy elevado con lo que, las quejas comentadas en el punto 1, cada año son mayores. Se arreglaría si no se permitiera la matriculación en asignaturas sin haber aprobados previamente otras que estén "conectadas". 3. Ante esta situación, nos encontramos totalmente indefensos, existe la figura del "Defensor del estudiante", pero, ¿quién nos defiende a nosotros ante el cumplimiento de nuestros derechos y obligaciones? En ocasiones me planteo aprobar a alumnos problemáticos aunque la calificación esté muy lejos del aprobado, o a alumnos que claramente han "copiado" o incumplido las "reglas" de las pruebas y/o exámenes, parciales y similares. No sé si este es el foro para comentar estos aspectos, pero lamentablemente es un problema que se está dando en la Universidad de Jaén, y como he mencionado anteriormente, repercute en la calidad de la docencia.</t>
  </si>
  <si>
    <t>La carga docente de nuevos profesores contratados es inadecuada a sus competencias, capacidades y conocimientos</t>
  </si>
  <si>
    <t>La conciliación laboral-familiar sigue sin tomarse en serio a la hora de aplicar criterios. La Facultad de HH y CCEE se la pasa por el arco del triunfo.  Por otro lado, la "orden" del rector de impartir las clases virtuales obligatoriamente desde los campus de la UJA suena absurda y provinciana. Muy lamentable y poco esperable en una universidad española en pleno siglo XXI. La mayor parte del profesorado con buena conexión a internet desde casa ha hecho caso omiso a tal orden, pero en casos particulares (profesorado con poca experiencia, PSI,..) esa instrucción ha resultado devastadora.</t>
  </si>
  <si>
    <t>La estabilidad laboral del PDI da estabilidad al alumnado, quizá el modelo de contratación esté algo obsoleto y requiera adaptaciones a un siglo xxi que progresa, pero no la jerarquía institucional</t>
  </si>
  <si>
    <t>La plataforma de docencia virtual debería cuidarse más, en estos tiempos es imprescindible. Tendría que tener más recursos.</t>
  </si>
  <si>
    <t>La Universidad debería tener en cuenta un mayor apoyo a las titulaciones de nueva creación. Ingeniería Civil ha cumplido ahora 10 años, pero sigue sin laboratorios específicos de ingeniería civil, faltan profesores especialistas de ingeniería civil. Como consecuencia la sobrecarga que sufren los profesores es importante.</t>
  </si>
  <si>
    <t>Las preguntas sobre el grado de satisfacción con la eficacia de las tutorías y las prácticas deberían, en mi opinión, ser hechas a los estudiantes.</t>
  </si>
  <si>
    <t>Limitación de las instalaciones de despachos para el profesorado, en algunos casos es necesario compartir no sólo despacho sino también equipos informaticos, silla y mesa.</t>
  </si>
  <si>
    <t>Los alumnos hacen poco uso de las tutorias. Los técnicos de laboratorio sólo trabajan en turno de mañana por lo que en las practicas de los grupos de trade no están.</t>
  </si>
  <si>
    <t>Los criterios de ordenación docente que aplica la Universidad de Jaén no incentivan la investigación ni la promoción de otras actividades. Entiendo que no se prioriza lo realmente importante en los criterios de ordenación docente.</t>
  </si>
  <si>
    <t>Los inconvenientes encontrados están relacionados con la Covid: falta de interacción, de apoyo y de cooperación presencial, con respecto a los compañeros y compañeras del Departamento y pobre dinamismo en las clases.</t>
  </si>
  <si>
    <t>No empezar la actividad docente antes de las 9 de la mañana y no terminar después de las 9 de la noche</t>
  </si>
  <si>
    <t>No es posible atender correctamente a un número de estudiantes tan elevado como tenemos en los títulos de Educación. Además, no es lo mismo impartir 240 créditos pero atendiendo sólo a 100 alumnos y alumnas, que tener que atender a 800 estudiantes durante el curso académico. Por otro lado, en el sistema hay una evidente descompensación entre la importancia que se concede a la calidad docente e investigadora. Para el sistema de estabilización y promoción del PDI (acreditaciones) sólo importa la calidad investigadora. La calidad docente no tiene ningún valor. Todo esto lleva a una autoexplotación del personal docente e investigador que no está estable, a una merma de la calidad docente y por supuesto, a una merma de la calidad investigadora. En definitiva, a una sensación de frustración permanente con el sistema. Lo único que compensa el sacrificio es que nos encanta nuestra profesión, la docencia y la investigación.</t>
  </si>
  <si>
    <t>No estoy tan de acuerdo en el número de admitidos en mi titulación y en cuando se admiten. Siempre se supera el cupo máximo, se permite a los estudiantes matricularse muy tarde (cuando ya han perdido algunas prácticas) y los grupos de prácticas quedan siempre saturados. El sistema de Distrito Único Andaluz (o las directrices que cada Universidad hace), son muy mejorable,s desde mi punto de vista.</t>
  </si>
  <si>
    <t>No se dispone de técnico de apoyo en los laboratorios docentes del Área de Materiales</t>
  </si>
  <si>
    <t>No se ha realizado una optima distribución de los grupos de prácticas en condiciones de la pandemia con la limitación en el aforo de los laboratorios. Se deberían haber reconocido más grupos de prácticas conforme al aforo real permitido</t>
  </si>
  <si>
    <t>Para un correcto desarrollo de la actividad docente necesitamos un técnico de laboratorio solicitado en multitud de ocasiones sin éxito</t>
  </si>
  <si>
    <t>Parte de las tutorías deberían ser en línea.</t>
  </si>
  <si>
    <t>Propondría no sobrecargar al profesorado con más TFG/TFM de los que le corresponden y, en su lugar, contratar a profesorado que realice esta función en el segundo cuatrimestre del curso académico tal y como se hace en otras universidades.</t>
  </si>
  <si>
    <t>Que haya un mayor reconocimiento de la docencia.</t>
  </si>
  <si>
    <t>Se debería evitar la modificación en las asignaturas en las que se imparten docencia de un curso a otro, quizás estableciendo criterios distintos a los de antigüedad a la hora de elegir asignaturas.</t>
  </si>
  <si>
    <t>Se necesita apoyo a la gestión y a los laboratorios en la docencia de tarde</t>
  </si>
  <si>
    <t>Seguir mejorando la coordinación entre asignaturas e intra asignaturas</t>
  </si>
  <si>
    <t>Tenemos un gran problema, arrastrado desde hace mucho tiempo, con el técnico de apoyo en los laboratorios de Enfermería. Mala organización, desconocimiento de los materiales a preparar año tras año para la misma práctica,... en unas 3 ocasiones me ha ocurrido quedar con él a las 8h para preparar conjuntamente los escenarios y materiales porque la práctica comienza a las 8:30 y esta persona llegar a las 8:30, pedirle explicaciones, no darlas, y tener que comenzar la práctica a las 9h (haciendo al alumnado esperar media hora en la sala de espera). Esto lo sufrimos la gran mayoría de docentes de Enfermería, el director de Departamento se reunió con él el año pasado por este motivo... TODO SIGUE IGUAL.</t>
  </si>
  <si>
    <t>Tengo unos grupos de prácticas muy numerosos en los que es imposible dar clases de prácticas. Aunque el coeficiente de experimentalidad es 4, en estos grupos con 50 estudiantes es imposible hacer algo que se parezca a una práctica. Más de 20 es un caos.</t>
  </si>
  <si>
    <t>Teniendo en cuenta las circunstancias, los profesores necesitamos más apoyo técnico a la hora de impartir las clases, ya que esta carencia nos ha hecho perder mucho tiempo al comienzo de este cuatrimestre y al fin y al cabo, no es competencia nuestra</t>
  </si>
  <si>
    <t>- Que se conceda con mayor facilidad autorización al PSI de la UJA participar en otros proyectos interuniversitarios, al margen de cuando finalice su contrato.</t>
  </si>
  <si>
    <t>Dada la situación de la Covid, dificulta hasta el informarte sobre los grupos de investigación y de las posibilidades de crear proyectos nuevos.</t>
  </si>
  <si>
    <t>Demasiada burocracia y algunas dificultades para la ejecución de algunos aspectos. Por ejemplo, cuando se solicita un contrato de investigación pasa mucho tiempo administrativo hasta que se obtiene o se cierran los ejercicios económicos cuando todavía queda pendiente actividad investigadora. Los plazos de investigación no deberían coincidir con los plazos anuales porque se pierden al menos 3-4 meses a nivel administrativo, un estrés siempre con esto.</t>
  </si>
  <si>
    <t>demasiada burocracia, papeles</t>
  </si>
  <si>
    <t>El plan de apoyo a la investigación de la UJA es mercantilista y cortoplacista y el enfoque de la publicación como objetivo más que como consecuencia de una labor investigadora seria y respaldada es, sencillamente, anacrónico y tercermundista. Los pésimos resultados en términos de proyectos concedidos justificarían que se replanteara por completo. En todas las convocatorias de ayudas de la UJA resultan beneficiados los grandes grupos, que ya tienen acceso a financiación por otras vías. La investigación fundamental está siendo completamente ninguneada. Y la supuesta atención a la singularidad de los distintos grupos solo ha significado café para todos, pero más café para los más grandes y menos para los más pequeños. Las minoraciones docentes reales vienen por la gestión, para la UJA investigar es solo gestionar un proyecto.</t>
  </si>
  <si>
    <t>El profesor sustituto interino es cargado con los créditos máximos (24, y a veces más, aunque no sean remunerados), con asignaturas que nadie quiere y que a menudo son distintas cada año. Haciendo por tanto, que el tiempo para investigar y terminar de formarnos sea muy escaso, ya que hay constantemente que estudiar y preparar clases. Además, nuestros contratos normalmente terminan el 31 de agosto para ser contratados de nuevo a mediados de septiembre, por lo que las minoraciones no se nos tienen en cuenta (aunque hayamos dirigido 5 TFGs o dado clase a grandes grupos, por ejemplo). Creo que de alguna forma se debería "premiar" o "compensar" a esta figura, que para la carga de trabajo y condiciones, recibe una remuneración baja. Asimismo, a pesar de llevar varios años en la UJA, tenemos acceso y derechos limitados a determinadas actividades.</t>
  </si>
  <si>
    <t>El SCAI debería tener más personal para poder atender correctamente a los usuarios.</t>
  </si>
  <si>
    <t>En determinadas áreas es prácticamente imposible publicar JCRs al ritmo que deberíamos para obtener las acreditaciones de la ANECA en los momentos deseables. Es decir, las exigencias en investigación son muy elevadas, y no tienen en cuenta que tenemos que alternarlas con la docencia, la gestión, la transferencia, ...</t>
  </si>
  <si>
    <t>En realidad en la investigación en la Universidad de Jaén se aplica el principio de 'el que más tiene, más se le dará' y mientras el resto del profesorado cargado de clases sin poder investigar. Y, además, estos grandes investigadores sin pisar las aulas para compartir su conocimiento.</t>
  </si>
  <si>
    <t>Entiendo que en los planes de investigación propios se debería favorecer a los investigadores que estan empezando y no a los consolidados que pueden acceder en condiciones de concurrencia competitiva a otros planes de investigación.</t>
  </si>
  <si>
    <t>Es necesario un apoyo determinante a los grupos de investigación de nueva creación, sobre todo los relacionados con grados también de reciente creación. Como he comentado anteriormente, en Ingeniería Civil hay muy poca estructura de apoyo a la docencia e investigación. Siempre que sale una resolución, concurso, Plan de Apoyo etc.. se piensa en grupos consolidados. Y eso es un problema para aquellos profesores que han entrado de ayudantes doctores y tienen que compatibilizar la labor docente e investigadora en una titulación totalmente novel y desprovista de medios. Y lo peor, es que luego para una plaza de contratado doctor o titular de universidad tendría que competir con otros candidatos procedentes de otras universidades, con una actividad docente e investigadora mucho mas afianzada en la titulación.</t>
  </si>
  <si>
    <t>Esta Universidad apoya y financia a los mismos grupos de siempre, que tienen mayores resultados y cada vez más posibilidades de triunfar. Es una espiral que no se detiene y que perjudica a los más humildes.  Creo que el mejor indicador que existe es cuánto produce un grupo en relación con la financiación que recibe por proyectos, contratos, etc.  Quizá si se midiera esa tasa, habría muchas sorpresas, ya que hay grupos con pocos recursos que producen bastante más en relación con lo poco que se les da.</t>
  </si>
  <si>
    <t>Falta personal de apoyo en SGI para poder disponer de tiempo para atender como seria deseable. Criterios minoracion docente insuficientes y que no permiten dedicar recursos a atraer financiacion externa.</t>
  </si>
  <si>
    <t>Hace falta más personal de apoyo a la investigación y más personal dedicado a la difusión</t>
  </si>
  <si>
    <t>Impartir docencia en asignaturas que son de tu ámbito específico de conocimiento, adaptar ahora la docencia a formatos online - innovadores - participativos "INNOVACIÓN DOCENTE". Hay que elegir entre vida personal/social o investigar; así de triste. Desconozco por completo qué planes de programas y apoyo existen para la investigación. Seguramente habremos recibido 200 correos sobre eso pero, otra vez, la falta de tiempo y los documentos extensísimos que se suelen enviar, hacen esto imposible de leer y que sea útil. Sí conozco sin embargo las ayudas a la investigación de mi departamento.</t>
  </si>
  <si>
    <t>La actividad investigadora no está suficientemente valorada en los Criterios de minoración docente. En estos criterios se premia de forma significativa al que tiene menos méritos de investigación. De hecho se premia a los que no tienen méritos de investigación, pasando de 32 a 24 créditos sin hacer un seguimiento, ya que una vez que se les ha aplicado la minoración de créditos tampoco presentan méritos de investigación en los años sucesivos.  No hay verdaderos planes de difusión de la investigación, la divulgación científica que realiza la Universidad es en periódicos muy locales y muchas veces se busca más el sensacionalismo inmediato que el rigor científico</t>
  </si>
  <si>
    <t>La burocracia o el comportamiento del PAS en cuestiones de investigación es inadmisible. Para poder hacer un contrato con cargo a un proyecto, el periodo mínimo es de 45 días de trámite pero, generalmente, es más. Por ejemplo, ahora mismo una compañera hizo una solicitud sobre el 11 de septiembre y se resolvió ayer 26 de noviembre y a falta de una firma puede que tarden más de una semana en finalizar el proceso. En mi caso, solicité una contratación el día 14 de septiembre y me he enterado haciendo YO el seguimiento de las publicaciones por la página web de que mi plaza estaba desierta. El lunes día 23 solicité una contratación con cargo a la Acción 1 para comenzar el 15 de enero y ya le digo yo que con suerte no estará ni para finales de Enero ni mediados de febrero. Eso es poca eficacia y pérdida de dinero de proyectos.</t>
  </si>
  <si>
    <t>La carga y obligaciones docentes limita el desarrollo de las actividades de investigación.</t>
  </si>
  <si>
    <t>La convocatoria de proyectos de investigación por la UJA, en la que todos compiten contra todos, independientemente del tamaño, trayectoria, ámbito de especialización, acceso a otras fuentes de financiación, etc, prima en mi opinión a los que ya son muy competitivos, con capacidad para acceder a fondos externos, penalizando a los que no tienen aún esas capacidades, algo que se podría conseguir precisamente a través de esos proyectos de financiación interna, que obligan a competir después en ámbitos externos.</t>
  </si>
  <si>
    <t>La dinámica de "Equipos de Investigación" (normativa UJA) y "Grupos PAIDI" de investigación no ha sido, en mi experiencia, bien entendida –o más bien malentendida, adrede, por inercias emocionales propias de una institución que parece seguir movilizándose visceralmente "por cortijos"– por lxs coordinadorxs e IPs de investigación, lo cual ha generado un mal clima de trabajo de investigación, cometiéndose incluso agravios, disfunciones e irregularidades resultantes de actitudes revanchistas impropias de lxs líderes de investigación.</t>
  </si>
  <si>
    <t>La filosofia de apoyar al investigador o grupo excelente, casi que exclusivamente, con los planes de apoyo de la propia universidad, solo favorece que el que ya es excelente lo siga siendo y se le sume mas recursos de a los que ya obtiene en convocatorias externas. El plan no debería ser el de la Universidad de Jaen, sino el de los grupos de excelencia de la Universidad de Jaén.</t>
  </si>
  <si>
    <t>La política que se quiere aplicar a la hora de autorizar nuestra participación en proyectos de investigación de otras universidades supone un tremendo obstáculo en nuestra carrera investigadora.</t>
  </si>
  <si>
    <t>La resolución de las gestiones que realiza el PAD de investigación y transferencia es de gran calidad y eficacia. Pero existe lentitud en la resolución de gestiones de investigación y transferencia. Esta lentitud es una situación que el PAD vive con ansiedad y agobio. La capacidad cuantitativa de atención al PDI del los servicios de apoyo de gestión y administrativo y la actividad técnica de apoyo a la investigación de la Universidad de Jaén está desbordada. La cantidad de PAD de estos servicios es muy inferior y desproporcionada respecto de la cantidad de actividad de investigación y transferencia que realiza el PDI. Con frecuencia, el PDI nos cargamos con más actividades de gestión ante la preocupación de la lentitud toman las actividades de investigación y transferencia a realizar.</t>
  </si>
  <si>
    <t>La unidad técnica del Vicerrectorado de Investigación carece de los suficientes medios humanos para poder gestionar todo. Además, la mayoría de ellos son contratados estacionalmente: necesitamos funcionarios.</t>
  </si>
  <si>
    <t>Las políticas y planes de apoyo a la transferencia de investigación y a la difusión de resultados de nuestras investigaciones son inexistentes.</t>
  </si>
  <si>
    <t>Lo mismo: menos descuentos por tener cargos, más descuentos por investigar. Así no se puede.</t>
  </si>
  <si>
    <t>Los actuales criterios dificultan la posibilidad de gestionar y desarrollar de manera correcta  los proyectos de investigación obtenidos a través del Art. 83 como ocurría en criterios anteriores, resulta complejo teniendo encargos docentes elevados llevar a cabo este tipo de trabajos.</t>
  </si>
  <si>
    <t>Para poder investigar la burocracia es enorme. Para realizar esas tareas deberíamos tener mucho más apoyo</t>
  </si>
  <si>
    <t>Resulta increíble que quien no hace investigación tenga las mismas obligaciones docentes que quien sí la hace.</t>
  </si>
  <si>
    <t>Se debe de minorizar la carga docente para poder dedicar tiempo a la investigación y gestión, cuando tienes la docencia concentrada en un cuatrimestre, solo puedes dedicar el otro cuatrimestre a la investigación, es imposible compatibilizarlo todo durante todo el curso académico</t>
  </si>
  <si>
    <t>Si se quieren hacer bien las dos cosas, investigar y enseñar, alguna de ellas se resiente, y me temo que suele ser la segunda. Habría que diferenciar mejor ambos perfiles y valorar ambas lineas por igual.</t>
  </si>
  <si>
    <t>Si tienes mucho encargo docente y sobre todo, muchos estudiantes que atender (docencia de grado y máster, TFGs, TFMs, PAT, Comisiones, Juntas...) no queda tiempo para investigar, salvo que se lo robes a tu vida personal. En definitiva, tenemos un PDI frustrado y estresado permanentemente, con lo que se perjudican las relaciones personales (en el ámbito profesional y familiar).</t>
  </si>
  <si>
    <t>Sin incentivo alguno; sin excelencia alguna; sin reconocimiento alguno. En esta universidad gana igual y se reconoce igual a la gente que se desvive por cumplir con proyectos y por cumplir con nuestros estudiantes que a los que se sacan el abono de los toros para San Isidro y ya no pisan el campus hasta San Lucas. Una política de investigación errática, sin ningún rumbo y apoyada en etiquetas como la "excelencia" y la "internacionalización" que, a la luz de los recursos disponibles y de los incentivos para realizarla, provocan auténtico sonrojo.</t>
  </si>
  <si>
    <t>Sin obervaciones</t>
  </si>
  <si>
    <t>¿Desempeña cargo académico?</t>
  </si>
  <si>
    <t>Si</t>
  </si>
  <si>
    <t>No</t>
  </si>
  <si>
    <t>A todo lo anterior, sumamos una excesiva burocracia. Perdemos muchísimo tiempo (que no tenemos) en rellenar papeles.</t>
  </si>
  <si>
    <t>Con estas respuestas, una vez aclarado el departamento, la categoría profesional y el género, se acaba de resolver la identidad del entrevistado. No es que me preocupe ni vaya a condicionar mis respuestas por ello, pero se dice al principio que la encuesta asegura el anonimato.</t>
  </si>
  <si>
    <t>Cuando se comienza con el desempeño de un cargo académico hecho en falta una guía de obligaciones, o tareas habituales, además de que he sufrido de bastantes problemas porque tampoco parece que haya un plan de adaptación de los servicios y comunicaciones que deben cambiar cuando uno accede al cargo. Por lo tanto, creo que estaría bien que, incluso para el nuevo profesorado, hubiera guías con los trámites, las plataformas donde acceder y las obligaciones vinculadas con un cargo (o puesto de PDI).</t>
  </si>
  <si>
    <t>Demasiada burocracia y dificultades en las justificaciones, o nos ayudan o nos enseñan bien para no estar todo el rato subsanando</t>
  </si>
  <si>
    <t>Es excesiva la cantidad de documentacion necesaria para un simple desplazamiento. La fiscalizacion excesiva debido a las malas prácticas de unos pocos complica la gestion diaria de muchos. La solucion no es el aumento de la fiscalizacion, sino la aplicacion de medidas que realmente penalicen al que no use de forma adecuada los recursos de investigacion, sea quien sea.</t>
  </si>
  <si>
    <t>Estamos sobrepasados, la cantidad de tareas que se resuelven en los centros es descomunal</t>
  </si>
  <si>
    <t>Existe una descompensación en cuanto al descargo de horas de docencia entre unos cargos y otros.</t>
  </si>
  <si>
    <t>Hay que tratar de disminuir la carga burocrática, que cada vez está más inflada. Ahora no desempaño cargo académico, pero lo he desempeñado en el pasado.</t>
  </si>
  <si>
    <t>Insisto que la falta de presencialidad, dificulta la ayuda o el aporte de información recibida por parte de los compañeros/as; por lo que, o bien te equivocas, y/o inviertes mucho tiempo en averiguar cómo se hacen las cosas.</t>
  </si>
  <si>
    <t>La labor de secretaría está muy mal reconocida en relación al trabajo que supone.</t>
  </si>
  <si>
    <t>La participación en cualquier tipo de actividad de coordinación de docencia, docencia suplementaria en el PUM, pertenencia a una Comisión de seguimiento implica una ingente cantidad de trabajo administrativo para el que se dedican un número de horas muy elevado que se suma a la de preparación de las clases y atención al alumnado</t>
  </si>
  <si>
    <t>La profesionalización del personal técnico es indispensable para la ejecución de nuevas metas o proyectos de gestión institucionales. En mi opinión, el personal técnico sigue teniendo una mentalidad de "administrativo/a" que no se corresponde con las expectativas de quien suscribe, quien entiende que el personal técnico debería ser co-responsable no solo en el tratamiento técnico de la información (aspecto en el que se presentan también carencias de centralización efectiva de información y agilidad en su conocimiento/entrega), sino que debería ser consustancial al mismo una filosofía de toma de iniciativa que permitiera a los cargos de gestión realizar con mayor efectividad las tareas de los proyectos presentes y, en consecuencia, idear/proyectar/programar/crear/"visualizar" nuevos retos y proyectos de futuro.</t>
  </si>
  <si>
    <t>Los nuevos criterios respecto a las minoraciones hacen que no merezca la pena tomar un cargo de gestión. En mi caso, con las minoraciones que tengo debería de dar 11 créditos de docencia, actualmente soy Directora de Departamento con lo que debería deducirme 10 créditos y realmente me deduzco 3.5. ¿Creen que merece la pena? NO</t>
  </si>
  <si>
    <t>Mayor reducción de créditos o eliminar tareas que son administrativas y recaen en el gestor PDI.</t>
  </si>
  <si>
    <t>Necesidad de mas apoyo de personal técnico y especializado para desempeñar de forma mas adecuada y efectiva el cargo</t>
  </si>
  <si>
    <t>Pienso que existe un gran desequilibrio en las minoraciones docentes reconocidas entre los diferentes cargos de gestión.</t>
  </si>
  <si>
    <t>Se debería de facilitar las tareas de gestión que tiene que realizar el profesorado. En muchas ocasiones actuamos como administrativos</t>
  </si>
  <si>
    <t>Sigue habiendo demasiados trámites para determinadas acciones, como obtener una ayuda para un doctorando, pedir un proyecto de investigación, ...</t>
  </si>
  <si>
    <t>Sin sugerencias</t>
  </si>
  <si>
    <t>Sobrecarga de actividades de gestion que ademas no computan para minoraciones</t>
  </si>
  <si>
    <t>Sugiero un formato único para las memorias de proyectos en las convocatorias FEDER de la UJA que sea idéntico al del Ministerio.  O mejor aún, que la evaluación recibida por entidades como el Ministerio o la JA ya sirviera, acortando plazos y simplificando procesos.</t>
  </si>
  <si>
    <t>Yo he realizado pocos cargos de gestión, pero cualquier cargo tiene mucha burocracia que quita muchísimo tiempo a la docencia y a la investigación</t>
  </si>
  <si>
    <t>Actualmente no se pueden desarrollar prácticas con estas temperaturas tan bajas, hay que dejar todos los laboratorios abiertos y si no sufres el Covid, pillas una pulmonia. En las situación actual todo debería ser on-line</t>
  </si>
  <si>
    <t>Bajo la situación sociosanitaria actual, y siendo obligatorio el uso de mascarilla en la UJA, hay trabajadores/as que no llevan mascarillas en zonas comunes o de acceso compartido, dentro de los propios edificios, o que aún siguen fumando en los halls.</t>
  </si>
  <si>
    <t>Compartir despacho está bien, pero en época COVID estoy optando por teletrabajar. Independientemente de si para dar las clases es mejor hacerlo desde el despacho porque somos full house - 3 docentes - en el despacho. Y técnicamente, con las guías en la mano, no es lo correcto, debo estar en el despacho, aunque eso me ponga en riesgo a mí y a mis compañer@s, con la consiguiente molestia de ruido y alboloroto si uso el streaming para docencia para el resto de docentes del despacho.</t>
  </si>
  <si>
    <t>Creo necesario un mayor soporte de información, asesoramiento y mantenimiento informático.</t>
  </si>
  <si>
    <t>Cursos obligatorios (online y asíncronos) sobre riesgos laborales, así como aquellos básicos de cosas que se deberían conocer dentro de la universidad.</t>
  </si>
  <si>
    <t>Desde hace años no funciona la calefacción, no se puede estar en el despacho.</t>
  </si>
  <si>
    <t>El despacho es compartido entre 7 profesoras y profesoras, en mi caso en concreto comparto incluso mesa, estanterías, silla y ordenador.</t>
  </si>
  <si>
    <t>El profesorado sustituto interino tiene que llevarse su propio material (ordenador portátil en este caso) para poder trabajar y ADEMÁS desplazarse hasta el despacho con sus propios materiales para desarrollar su labor docente.</t>
  </si>
  <si>
    <t>El Servicio de Prevención de Riesgos Laborales no ha prestado una atención adecuada al profesorado durante la pandemia</t>
  </si>
  <si>
    <t>El sistema de calefacción/aire acondicionado del edificio B3 funciona sólo a veces.</t>
  </si>
  <si>
    <t>El tener un despacho compartido ha obligado a establecer unos turnos durante la semana en los que no puedo acceder a mi habitual puesto de trabajo</t>
  </si>
  <si>
    <t>En algunos despachos ubicados en seminarios, somos muchos compañeros lo que impide a veces trabajar de forma eficiente y concentrada. Asimismo, algunos materiales y equipos, están anticuados y podrían modernizarse.</t>
  </si>
  <si>
    <t>En cuanto a lugar de trabajo, estoy encantado. Pero me gustaría comentar lo siguiente, en agosto se desactiva "aires acondicionados" de los despachos, en mi caso, siempre trabajo desde el despacho y en agosto se hace imposible trabajar en estas condiciones.  Gracias por la iniciativa. Un saludo.</t>
  </si>
  <si>
    <t>En las dependencia hace mucho calor en verano y mucho frío en invierno</t>
  </si>
  <si>
    <t>En mi despacho hay un zumbido provocado por los servicios de ventilación. Tengo que tener cerrado el aire acondicionado. He puesto parte pero tras visita de los técnicos parece que no tiene solución. Es una vergüenza que algunos profesores aún fumen en sus despachos, el olor a tabaco me llega por el conducto de ventilación. Se deberían tomar medidas muy fuertes contra el profesorado que incumple la legislación y que fuma en sus despachos e incluso en los lavabos. También se debería prohibir y controlar que se fumara en los pasillos exteriores de los edificios. No puedo tener la ventana abierta ya que me entra directamente el humo.</t>
  </si>
  <si>
    <t>En mi opinión, debería haber más supervisión de los riesgos y protección individual en los laboratorios de investigación.</t>
  </si>
  <si>
    <t>En nuestro despacho somos 5 profesores (demasiados)</t>
  </si>
  <si>
    <t>En prevención de riesgos laborales muchas veces la respuesta a problemas planteados (ergonomía, despachos al lado de almacenes de productos peligrosos, etc) es, o no contestar, o decir que no está contemplado.</t>
  </si>
  <si>
    <t>Es absolutamente inaceptable impartir clase práctica en aulas sin ventanas, con la única ventilación de un extractor general del edificio situado a 50 metros de distancia.</t>
  </si>
  <si>
    <t>Esta situación de pandemia nos ha hecho darnos más cuenta de la necesidad de tomar conciencia de la PRL. los recursos de equipamiento, yo estoy bien pero cuando se incorpora un PDI nuevo hay dificultades en suministrarle recursos, sobre todo informáticos, debería de ser de oficio como para el PAS</t>
  </si>
  <si>
    <t>La climatización del edificio B3 en invierno es muy deficiente</t>
  </si>
  <si>
    <t>La prevención de riesgos laborales inexistente en la práctica.</t>
  </si>
  <si>
    <t>La silla del despacho me está destrozando la espalda pero no hay forma de que me la cambien por una ergonómica</t>
  </si>
  <si>
    <t>Los profesores sustitutos interinos necesitamos contar con el material necesario para desempeñar la docencia, que como mínimo es un ordenador el cual no tenemos y tenemos que traer el nuestro particular.</t>
  </si>
  <si>
    <t>Mi departamento adquirió una maquinaria maravillosa y muy cara, y no había espacio donde instalarla, ni la Universidad ni la EPS han sido capaces en 3 años de darnos un espacio o una solución, teniendo que ubicarla finalmente en espacios del departamento reubicando otras máquinas y puestos de trabajo. Daban ganas de dejarla en medio del campus y así habríamos salido en los periódicos.</t>
  </si>
  <si>
    <t>No hay</t>
  </si>
  <si>
    <t>No se ha informado como desinfectar el aula, maletín, etc</t>
  </si>
  <si>
    <t>Tanto las medidas de prevención adoptadas, como los equipos de protección individual adaptadas para el profesorado en la pandemia han sido y son totalmente insuficientes. Aunque se le has hecho llegar por parte del departamento sugerencias de mejora no han sido tenidas en cuenta. La única protección es la reducción de aforo del laboratorio (al 50%) y toallitas desinfectantes limitadas</t>
  </si>
  <si>
    <t>Algunas aulas de informática disponen de ordenadores antiguos que no funcionan bien. Antes existía la posibilidad de desconectar la red durante la realización de los exámenes, ahora no y eso permite que os alumnos puedan comunicarse entre ellos y con el exterior.</t>
  </si>
  <si>
    <t>Algunas de las aulas en las que llevo a cabo la enseñanza no están adaptadas correctamente para la situación actual que vivimos. No tienen ventilación natural y, los supuestos equipos de extracción dejan mucho que desear. Los dispositivos para la transmisión virtual de las clases en directo también están dando problemas, pues con el micrófono instalado en el techo de las aulas, desde casa apenas escuchan nada. Nos "obligan" a tener que solicitar material extra (como micrófonos inalámbricos) al departamento/área y si este no puede facilitarlo, tenemos que comprarlo nosotros mismos si queremos que el alumnado que está en casa pueda seguir la clase o, sencillamente, no perder la voz en una jornada de trabajo.</t>
  </si>
  <si>
    <t>Aunque entiendo que es una cuestion compleja el hecho de que los centros decidan horarios en distintos días obliga a que los ultimos esten condiconados por los horarios de los primeros dejandoles poco margen de maniobra y perjuicio a los profesores implicados.</t>
  </si>
  <si>
    <t>Como he indicado anteriormente, necesitamos más laboratorios docentes. Algunas aulas de A-4 son inadecuadas para la docencia pues al usar la pantalla de proyección se tapa la pizarra de tiza. Las pizarras portátiles son incómodas para el profesor y los estudiantes pues, son pequeñas, lo que obliga a reducir el tamaño de la letra y tienen muchos brillos que impiden la visualización correcta.</t>
  </si>
  <si>
    <t>Deberían dotarse de micrófono y altavoces todas las aulas.</t>
  </si>
  <si>
    <t>Distribución horaria de la docencia: Las personas que no tenemos hijos/as SIEMPRE salimos perdiendo. No tener personas dependientes a tu cargo supone al final una desventaja laboral. Este es mi 5º año en la UJA y mi 5º año adaptándome a las necesidades de los demás. En mi caso particular, sí que tengo que cuidar, y sola, a un perro de 55 kg que tiene sus necesidades y tiempo de dedicación propias de perro gigante. Estos cuidados o estos cargos no se contemplan. Pero si no tuviera perro da igual, una persona sin cargas de cuidados siempre acaba en desventaja laboral y es injusto. Laboratorios: los espacios para las prácticas de Enfermería son insuficientes.</t>
  </si>
  <si>
    <t>El alumnado en casa se queja de que no va bien el sonido desde el aula, a veces no ven la pantalla, etc</t>
  </si>
  <si>
    <t>El alumnado es excesivamente numeroso. Las aulas deberían tener un mobiliario que se pudiera organizar según las necesidades docentes de cada momento. Las aulas deberían estar adecuadamete ventiladas, cosa que llevamos demandando años y la única solución que nos han dado es que el profesorado nos dediquemos a subir y bajar persianas cada vez que entramos a una clase</t>
  </si>
  <si>
    <t>El catálogo de revistas electrónicas a las que se tiene acceso a través de la UJA es limitado en comparación con otras universidades</t>
  </si>
  <si>
    <t>El desempeño de las clases prácticas en el aula de plástica de la Universidad de Jaén (aula 11-A4) no está adaptada a los materiales y metodologías de la enseñanza que el PDI necesitamos desempeñar. Se requiere mobiliario de trabajo de taller artístico. El mobiliario de asiento que dispone el alumnado en el aula es bastante incómodo y resulta molesto para el seguimiento de la docencia en las horas de clase establecidas. Respecto de los recursos para la enseñanza virtual, valoro muy positivamente la adscripción de las cuentas TIC de la UJA a las herramientas Google para la docencia y comunicación con el alumnado. Para las actividades de investigación en Humanidades también se requieren de espacios de almacén y gestión de materiales.</t>
  </si>
  <si>
    <t>El edificio B-5, especialmente las aulas de la segunda planta, es nefasto para la docencia</t>
  </si>
  <si>
    <t>El horario de trabajo debería ajustarse a una franja horaria únicamente. Esto se debería recoger en los repartos que se hace de la docencia dentro de los Departamentos. No es normal que un PDI tenga comience sus clases a las 8:30 de la mañana y tenga la última a las 8:30 de la tarde, aunque sean estas las dos horas que tenga de docencia presencial al día y el resto de lo dedique a investigación y gestión. Es un rango de 13 horas diarias que no ayuda a la conciliación.</t>
  </si>
  <si>
    <t>El inicio del curso 2020/21 ha puesto de manifiesto las múltiples carencias de equipamiento de las clases para adaptarse a las medidas sanitarias exigidas</t>
  </si>
  <si>
    <t>El mobiliario y el espacio de las aulas de edificios como el B4 o el A5, son inadecuadas para la realización de trabajos grupales, o que permitan la interacción entre el alumnado. Si el profesor opta por utilizar otros métodos educativos que no sean el estrictamente  tradicional, el aula en formato de anfiteatro que tenemos en la mayoría de los edificios es muy inadecuada. Espacios sin escalones, con pupitres móviles, con fácil acceso a enchufes que facilite el uso de las TIC por parte del alumnado en clase, facilidad de acceso a la red wi-fi de la Universidad y la mejor cobertura de ella para todas las aulas, podrían ayudar mucho en la calidad e innovación docente.</t>
  </si>
  <si>
    <t>El que los grupos de tarde terminen sus clases de teoría o prácticas a una hora como las 21:30 es simplemente irracional. A una hora en la que en toda Europa están cenando o llendo a la cama en la UJA estamos impartiendo clase. Empezando las clases por la mañana a las 8:30 y eliminando la absurda hora para comer de 14:30 a 15:30 permitiría a los alumnos terminar a las 19:30.</t>
  </si>
  <si>
    <t>En algunas aulas los ordenadores no funcionan correctamente, creo que puede ser el teclado inalámbrico y no el ordenador en sí.</t>
  </si>
  <si>
    <t>en derecho vendría muy bien un simulatorio de sala judicial, para prácticas</t>
  </si>
  <si>
    <t>En Ingeniería Civil, en el área de Ingeniería de la Construcción no hay ni laboratorio ni equipamiento del mismo.</t>
  </si>
  <si>
    <t>En muchas ocasiones tengo la sensación de que hay más recursos de los que conozco o me da tiempo a aprender para poder utilizarlos</t>
  </si>
  <si>
    <t>En relación a la distribución horaria de las clases considero que se debería tener más en cuenta la conciliación familiar</t>
  </si>
  <si>
    <t>Es de aplaudir la dotación de las aulas con cámaras y demás elementos para emitir por videoconferencia.</t>
  </si>
  <si>
    <t>Es deficiente la Adecuación de los laboratorio para el desarrollo de las enseñanzas en condiciones de pandemia  Antes de realizar el contrato con Google Meet, la enseñanza virtual ha tenido dificultades cuando el número de alumnos era numeroso  El sistema de evaluación a través de ILIAS también ha generado problemas</t>
  </si>
  <si>
    <t>Es un debate que se debe abrir, pero horarios lectivos hasta las 21.30 son poco sensibles con la conciliacion familiar. Son muchas las horas desde las 8.30 hasta las 19:30, por ejemplo, para que se asigne docencia de mañana y tarde en esas franjas usando los 5 dias de la semana. Y sin embargo parece existir una tendencia a concentrar mas en menos dias de la semana en vez de a usar mejor las franjas existentes.    La docencia de master debería evitar jornadas maratorianas de una asignatura de 4 horas de profesores no externos. En mi opinion solo favorece la reduccion de desplazamientos de unos pocos, a costa de hacer soporífiras las clases para el alumno y el profesor.</t>
  </si>
  <si>
    <t>Esta muy bien la docencia virtual en estas circunstancias, pero cuando todos utilizan el mismo método puede no funcionar tan bien</t>
  </si>
  <si>
    <t>Faltan mayores recursos para las áreas de humanidades, las cuales, si bien no necesitan de un equipamiento tecnológico tan importante como en otras áreas (en términois generales), necesita de más y mejores recursos ESPECÍFICOS de bases de datos, equipamiento para la comunicación, licencias de software, etc.</t>
  </si>
  <si>
    <t>Faltaría suscribirse a muchas revistas científicas a las que no tenemos acceso</t>
  </si>
  <si>
    <t>He contestado teniendo en cuenta las clases en la pandemia. Falta ventilación, faltan filtros, falta limpieza y desinfección.</t>
  </si>
  <si>
    <t>He registrado muchas incidencias con la emisión en streaming desde las aulas. Las cámaras tendían a desconfigurarse, como se suele decir, cada dos por tres.</t>
  </si>
  <si>
    <t>ILIAS es un producto obsoleto</t>
  </si>
  <si>
    <t>Insisto en la falta de información o necesidad de una guía para nuevos profesores (recursos de biblioteca, investigación, etc...)</t>
  </si>
  <si>
    <t>Insuficientes laboratorios para las prácticas</t>
  </si>
  <si>
    <t>La adaptación de las aulas para el sistema de semipresencialidad ha sido muy deficiente. La calidad del sonido y de la imagen transmitida desde las aulas era pésima, dificultaba enormemente el seguimiento de las clases en modo telemático.</t>
  </si>
  <si>
    <t>La biblioteca universitaria debería de tener mayor capacidad de compra de fondos bibliográficos, al menos en Humanidades (concretamente en las Filologías).</t>
  </si>
  <si>
    <t>La plataforma Illias sigue dando problemas</t>
  </si>
  <si>
    <t>Las pantallas a mitad de pizarra son un enorme error. La cobertura de los teclados obliga a estar cerca del PC. ILIAS es una plataforma muy mejorable.</t>
  </si>
  <si>
    <t>Los aularios son adecuados para la impartición de clases excepto el B5, cuyas aulas parecen de colegio más que de universidad. Aunque supongo que eso ya no tiene remedio</t>
  </si>
  <si>
    <t>Los laboratorios de los que disponemos, aunque bien equipados, son claramente insuficientes para atender las necesidades docentes del Área, especialmente en el primer cuatrimestre.</t>
  </si>
  <si>
    <t>Me parece un error cambiar la plataforma de docencia virtual, después del tiempo de formación empleado para su correcto uso</t>
  </si>
  <si>
    <t>Necesidad de mejorar en las instalaciones de laboratorios o espacios para la docencia practica</t>
  </si>
  <si>
    <t>No tenemos un aula libre de mobiliario para la realización de las prácticas pese a que se lleva años pidiendo.</t>
  </si>
  <si>
    <t>No todas las aulas de esta universidad son lo mismo por lo que el desarrollo del trabajo va a depender del aula que te asignen. Hay aularios en los que hay deficiencia de iluminación, ventilación y ausencia de pizarras una vez que despliegas todos los medios técnicos con los que contamos.</t>
  </si>
  <si>
    <t>Reconozco el esfuerzo que se ha hecho para desarrollar un enseñanza virtual, pero la situación que estamos viviendo a puesto de manifiesto las deficiencias que tenemos.</t>
  </si>
  <si>
    <t>Respecto al  "Distribución horaria de las clases realizada por los Centros", la puntuación tan baja está motivada por le hecho de vernos obligados, desde la Facultad, a tener que impartir asignaturas de forma concentrada, lo que afecta gravemente a las actividades docentes y al aprendizaje del alumnado.</t>
  </si>
  <si>
    <t>Se sugiere una mejora de la ventilación en el aulario del Campus Cientfífico-Tecnológico de Linares (no cabe la posibilidad de abrir ventanas para facilitar la ventilación)</t>
  </si>
  <si>
    <t>Sugiero que se empiecen a dar pasos en pos de adoptar un modelo de horario de clases más europeo, la actual duración de 8:30 a 21:30 es excesiva y no permite la conciliación familiar (que no consiste solo en facilitar el llevar/recoger a hijos/as de colegios). La Google suite (no pensada para la docencia) ha permitido salvar la docencia durante la pandemia, puesto que ILIAS se ha mostrado completamente insuficiente para la evaluación y la comunicación con los estudiantes.</t>
  </si>
  <si>
    <t>Ya he comentado que deberían asignarse más recursos a enseñanza virtual.</t>
  </si>
  <si>
    <t>Al ser sustituto interino, nunca he sido partícipe de los cuestiones planteadas, por lo que lamentablemente no sé qué responder.</t>
  </si>
  <si>
    <t>Aún no tengo la experiencia suficiente, ni he tenido oportunidad.</t>
  </si>
  <si>
    <t>Como siempre, lo que falla es la previsión y los plazos para cumplir con cualquier cosa que se nos demanda. Siempre vamos con prisas...</t>
  </si>
  <si>
    <t>Creo que es fundamental una revisión continua de los grados, adecuando las asignaturas y temarios a las novedades que van surgiendo. Es inaudito que en el grado de Ingeniería Civil, no haya asignaturas optativas en 4º Curso específicas del ejercicio de la profesión de la Ingeniería Civil.</t>
  </si>
  <si>
    <t>Dada la sobrecarga de trabajo que sufrimos, no es factible implicarse en mecanismos de participacion</t>
  </si>
  <si>
    <t>Deberían tenerse más en cuenta los resultados proporcionados por la coordinación horizontal de los distintos cursos del grado.</t>
  </si>
  <si>
    <t>En mi oponion, en ocasiones la necesidad por mantender un numero de alumnos y unos parámetros de "calidad" reflejados en las memorias dificulta propuestas encaminadas a hacer mejor en la práctica la docencia de las titulaciones- la "calidad" vs la calidad. Pero esto tiene dificil solucion con los sistemas actuales basados.</t>
  </si>
  <si>
    <t>La elaboración de guías para este curso académico ha estado marcado por la incertidumbre en cuanto a la situación sanitaria, por lo que la complejidad y la falta de información ha sido manifiesta. Creo que ha sido una situación puntual de este curso académico.</t>
  </si>
  <si>
    <t>libertad de cátedra y guía docente única no parecen muy compatibles, a no ser que sea de mínimos</t>
  </si>
  <si>
    <t>Basicamente, la formación en el ámbito de la innovación y la docencia se ha convertido en un ejercicio personal. La mayoría de los cursos se tienen que realizar fuera de tu horario académico con lo que, en muchas ocasiones, son inviables para el profesorado. Amén de su utilidad.</t>
  </si>
  <si>
    <t>Descontento con el sistema de encuesta de percepción del alumnado sobre la labor docente del profesorado. Por dos motivos:  - El PSI en múltiples ocasiones se le asignan  impartir en asignaturas un número de créditos inferior al establecido para que el alumnado pueda evaluarle. Por ejemplo: Nos asignan 0'9 créditos en una asignatura y como ese encargo es inferior a 1'5 créditos  no está establecido que el alumnado pueda evaluarnos. Esto en nuestra categoría nos perjudica al no poseer informes de evaluaciones a efectos de acreditaciones. - El curso 2019-2020 en el primer cuatrimestre comunicaron que no se emitirían los informes de evaluación por una incidencia técnica. Igualmente en el segundo cuatrimestre comunicaron que el hecho de fomentar que el profesorado proporcione al alumnado el código de evaluación era una cuestión voluntaria. Considero que con independencia de la metodología (presencial o virtual) nuestra labor docente se realizó por lo que debe ser evaluada y emitido el correspondiente informe</t>
  </si>
  <si>
    <t>Después del desastre del curso pasado, este curso no se han realizado las encuestas del alumnado, aunque la docencia se ha impartido y otras universidades de nuestro entorno han continuado evaluándola. Esto supone un prejuicio grave para los investigadores en formación y ayudantes doctores de la UJA. Sugiero, en cualquier caso, una reformulación de algunas preguntas que inducen al estudiante a emitir juicios de valor para los que no están capacitados (capacidad del profesorado) o que permiten dar valores escalados a preguntas que serían más precisas si admitieran únicamente un si/no como respuesta.</t>
  </si>
  <si>
    <t>Echo en falta un mayor número de actividades/cursos/seminarios de mejora de la calidad docente en la EPS de Linares.</t>
  </si>
  <si>
    <t>El año pasado no se realizó la encuesta del segundo cuatrimestre y se perdió la del primero. Así que el sistema no funcionó.</t>
  </si>
  <si>
    <t>El curso pasado, teóricamente las encuestas del alumnado se perdieron. Esto repercute de forma muy desfavorable en personal sustituto que necesita de estos complementos para su valoración</t>
  </si>
  <si>
    <t>El nuevo sistema de encuesta de percepción del alumnado sobre la labor docente del profesorado no se desarrolló convenientemente antes de su puesta en marcha, por  lo que se perdieron las encuestas del primer cuatrimestre del curso 2019/2020, con el consiguiente perjuicio para el profesorado sometido a evaluación.</t>
  </si>
  <si>
    <t>El programa Docentia debería estar abierto permanente, para cualquier periodo.</t>
  </si>
  <si>
    <t>El programa Docentia requiere demasiado papeleo. Las encuestas de los alumnos son un mecanismo insuficiente para evaluar la labor del profesorado, y no tiene mecanismos suficientes para asegurar que la respuesta de los alumnos es veraz.</t>
  </si>
  <si>
    <t>el sistema de encuestas del alumnado sobre el profesorado no sirven para nada, es una pérdida de tiempo para el alumno y el profesor.</t>
  </si>
  <si>
    <t>En los últimos meses se han dado cursos de formación muy buenos relacionados con la enseñanza virtual a través de las herramientas de Google.</t>
  </si>
  <si>
    <t>Es inasumible que sea el profesorado el que realice las encuestas. El PDI no puedes ser el encuestador de su propia encuesta. Se está desvirtuando el objetivo de las encuestas y el papel que puede tener como indicador en los sistemas de calidad.  Desconozco si el Docentia que esta aplicando la Universidad cuenta con la acreditación de las agencias de evaluación autonómica o nacional</t>
  </si>
  <si>
    <t>Hay cursos de formación que están muy bien y se aprende bastante. Otros, sin embargo, son muy poco prácticos</t>
  </si>
  <si>
    <t>Insisto en el poco tiempo que llevo y en la Covid, no facilita que fluya la información entre personas, por lo que las opciones y recursos no llegan. En cuanto a las encuestas del alumnado sobre el profesorado considero que sería más útil una vez y al finalizar el curso, ya que por cuatrimestres y en las situaciones en las que nos encontramos, los alumnos/as tienden a culpar a los profesores.</t>
  </si>
  <si>
    <t>La encuesta de percepción del alumnado debe actualizarse. Algunos ítems han quedado desfasados y/o no miden calidad docente.</t>
  </si>
  <si>
    <t>Las encuestas del alumnado como informacion para el profesor son muy importantes. El problema es cuando su ámbito sale fuera de ese uso, aceditaciones de personas y títulos, etc. Creo que hay otros mecanismos que los equipos de direccion deberían usar para detectar si un profesor realiza o no una buena labor dentro de unos estándares.   Titulaciones con pocos alumnos, o con muchos alumnos apesebrados y dirigidos por las opiniones de unos pocos, o con alumnos que ya llevan tiempo en el sistema, pueden tener fuertes sesgos asociados a la percepcion del alumno sobre lo que si o no debe enseñar el profesor- aspecto que está fuera de su decisión, la penalizacion del profesor por exigir mas o menos, poner mas o menos pruebas de evaluacion etc. Es una pena, pero la objetividad que se espera de alumnos ya maduros no es siempre la que se observa en el aula.. Por suerte esta percepcion suele cambiar en años sucesivos cuando miran hacia atrás.   Las publicaciones de libros que nadie lee o artículos forzados en congresos docentes para obtener unos items en muchos tipos de estos sistemas de evaluacion, tambien es una perversion de este sistema de meritaje, que desmerece al que publica de verdad informacion relevante sobre su docencia, cuando está preparado y tras años de experiencia de impartición de una determinada materia.</t>
  </si>
  <si>
    <t>Las preguntas de la encuesta de percepción del alumnado hace tiempo que no se cambian; algunas son incorrectas, por ejemplo, preguntar sobre evaluación de la asignatura cuando esta no se ha producido</t>
  </si>
  <si>
    <t>Los ítems de la encuesta al alumnado no se han adaptado a la situación de docencia actual.</t>
  </si>
  <si>
    <t>Los portales tienen la dificultad de que a veces, no puedes acceder desde fuera de la UJA generando retrasos que pueden suponer la no asistencia. Las encuestas no se ajustan bien a la verdadera labor del docente. se mezclan cuestiones generales con particulares</t>
  </si>
  <si>
    <t>Los profesores asociados por la limitación horaria no podemos tener acceso a la mayoría de los recursos de formación docente</t>
  </si>
  <si>
    <t>No he valorado bien el sistema de encuesta de percepción del alumnado sobre la labor docente del profesorado (antiguo sistema mediante encuestas presenciales) porque en dos cursos académicos no obtuve puntuación alguna: un año se perdieron las encuestas y otro año no vinieron a hacerla ni me comunicaron nada. Lamentable,</t>
  </si>
  <si>
    <t>Nunca he usado el portal de formación del PDI, ni actualmente puedo acceder.</t>
  </si>
  <si>
    <t>Que se impartan más cursos de formación en horario de tarde.</t>
  </si>
  <si>
    <t>Esto varia mucho según las personas implicadas</t>
  </si>
  <si>
    <t>Existen comisiones, pero los defectos en la coordinación de contenidos entre distintas asignaturas del grado siguen ahí.</t>
  </si>
  <si>
    <t>Lo que se puede online</t>
  </si>
  <si>
    <t>Un departamento con mas de 80 profesores es inviable.</t>
  </si>
  <si>
    <t>Demasiada información desde múltiples fuentes. Solo la gestión del correo interno (desde oficinas, departamentos, centros y órganos de gobierno) es abrumador, lo consume un tiempo considerable.</t>
  </si>
  <si>
    <t>El número de mensajes que se envían con información institucional es muy elevado. La idea de agruparlas en uno sólo es muy interesante.</t>
  </si>
  <si>
    <t>En ocasiones en muy poca la informacion que transciende sobre los ordenes del dia de las juntas de centro o lo que se resuelve en las mismas, e incluso que la asistencia a las mismas se abriera al resto de personas del centro en el caso de determinadas tomas de decisiones, previa solicitud de los interesados. Esto si ha existido en otras epocas. La existencia de mayor informacion de lo que se hace y cómo, no solo favorece la transparencia sino que más gente se animo a participar en el funcionamiento del centro.  Me parece muy importante la centralizacion de los informes de informacion, que era excesiva, y los resumenes sobre lo que se debate en organos como el consejo de gobierno, y creo que algo parecido debería existir a  nivel de centros.</t>
  </si>
  <si>
    <t>La información institucional de la Universidad a los miembros de la comunidad universitaria está muy sesgada, tanto en medios como en contenidos, por la propaganda en favor de los equipos de gobierno y administradores en activo.</t>
  </si>
  <si>
    <t>Me parece muy acertada la reciente implantación de UJA Informa al objeto de reducir el número de correo electrónicos que recibimos.</t>
  </si>
  <si>
    <t>No me queda claro cuáles son los "Medios facilitados para la difusión interna y externa de actividades de interés relacionados con su actividad académica e investigadora", más allá de alguna actividad en concreto y de notificar las actividades interesantes a la dirección del centro.</t>
  </si>
  <si>
    <t>Recibimos un número de correos tan grande que nos saturamos de información, la mayor parte de la cual no nos interesa en absoluto</t>
  </si>
  <si>
    <t>Se han multiplicado en exceso los comunicados por distintas vías desde la Universidad para dar la misma información en el inicio del curso 2020/21</t>
  </si>
  <si>
    <t>Tras leerlas en repetidas ocasiones, no consigo entender qué es lo que se me pregunta en los dos primeros ítems. La redacción de los ítems necesita ser mejorada, de forma que sea más concreta.</t>
  </si>
  <si>
    <t>Adquirí el título de doctor antes de que la Universidad de Jaén fuese creada.</t>
  </si>
  <si>
    <t>Creo que se ha hecho un gran trabajo en la igualdad de oportunidades, aunque ciertamente quedan cuestiones por avanzar</t>
  </si>
  <si>
    <t>Desconozco los canales a través de los cuales la Universidad "facilita y apoya" a las personas para promocionar laboralmente.</t>
  </si>
  <si>
    <t>Durante la baja maternal se pierde el reconocimiento de los créditos de docencia de ese periodo, lo cual es fiel reflejo de la posición de inferioridad de las mujeres que tienen hijos.</t>
  </si>
  <si>
    <t>Es apremiante la puesta en marcha de un Estatuto del Personal Docente que organice de manera más precisa la promoción y desarrollo de la carrera universitaria.</t>
  </si>
  <si>
    <t>Esta encuesta es larguísima :(</t>
  </si>
  <si>
    <t>La coletilla "en el marco de sus competencias" puede matizar mucho la respuesta, no siempre queda claro para el trabajador hasta qué punto cada cosa es competencia de la Universidad y hasta qué punto es competencia de otros.</t>
  </si>
  <si>
    <t>La Universidad debería de ayudar más al profesor de cara a las sucesivas acreditaciones de ANECA. Otras universidades tienen servicios de atención personalizados para esta tarea.</t>
  </si>
  <si>
    <t>Las reducciones en los encargos docentes, no deberían entenderse solo como "un premio" para el que realiza muchas tareas, sino como un apoyo tambien para que se facilite la promocion de las personas que empiezan en el sistema. Muchas de esas tareas, transferencia, investigacion, ya tienen un reconocimiento asociado en formato económico a traves de complementos y demas, y a nivel de meritaje con las acreditaciones. En ocasiones es innecesario sumar reducciones adicionales que penalizan la promocion de otros haciendo que sumen mas docencia. Aspecto que se vio fuertememente agravado con los famosos 32 y 16 créditos.   Cargas de 18 créditos y 24 créditos, sin casi capacidad de acceder a reducciones, encargos en ocasiones de asignaturas cambiantes o de mucha carga de trabajo un año si y otro tambien, no favorece la promoción.  Dificultad en la participacion en organos o convocatorias por el hecho de no ser permanente es otro de los aspectos que desfavorecen la promocion en este sistema de meritaje excesivo en el que se acredita debe sumar muchos items de dirversa índole.  Como en casi todos los trabajos, el cuidado de la familia, aspecto que enriquece tambien a nivel laboral (eficacia, empatia, toma de decisiones más justas, etc) penaliza en la carrera profesional, y sobre todo todavía mas a las mujeres.  En estas ademas,  el pretender el liderazgo todavía se ve como algo negativo o algo que se alcanza no por merito propio sino gracias a otros, pese a que es algo que se espera de los hombres. Pero esto ya está cambiando poco a poco.</t>
  </si>
  <si>
    <t>Mi percepción honesta es buena (según mi experiencia personal) pero la realidad de los que inician su carrera ahora es bien distinta. La precarización y la existencia de figuras como PSI, las tasas de reposición (que la UJA no puede solucionar) y el envejecimiento evidente de la plantilla (al menos en mi entorno) son problemas que harán que los investigadores en formación, PA y PAD no tengan esa percepción.</t>
  </si>
  <si>
    <t>Se parte de una situación de desigualdad intrínseca con la sociedad en la que vivimos. Los órganos de representación de nuestra universidad no son una excepción y la toma de decisiones sigue mostrando esa desigualdad real.</t>
  </si>
  <si>
    <t>Conciliar vida familiar/social y laboral es muy difícil. Las exigencias son constantes y altísimas y el grado de competitividad, extremo.</t>
  </si>
  <si>
    <t>Considerando la responsabilidad de un profesor universitario, más aún si cabe en una titulación habilitante, y los méritos que se exigen para el acceso, este es uno de los  trabajos peor pagados en España. Los sueldos en general en todas las categorías son muy bajos, pero particularmente ofensivos son los sueldos de los sustitutos interinos y su agravio comparativo con los interinos de instituto.</t>
  </si>
  <si>
    <t>Creo que los reconocimientos no retributivos son poco explícitos. Lo de las felicitaciones creo que no se que son, pero sí que se han algunos premios anualmente que serían equiparables aunque faltan</t>
  </si>
  <si>
    <t>El PDI laboral temporal no puede cobrar los méritos docentes y de investigación reconocidos, lo que es una discriminación con respecto al personal indefinido.</t>
  </si>
  <si>
    <t>En cuanto a los permisos el problema es que hay que poner a un profesor que te sustituya y eso no es siempre posible.</t>
  </si>
  <si>
    <t>En el nuevo Plan de Ordenación Docente hay un apartado para actividades realizadas en la universidad que no cuentan como descuentos docentes ni económicos y que aún no sabemos qué beneficios van a suponer para el profesorado.</t>
  </si>
  <si>
    <t>Entiendo que la retribución está por debajo de lo exigido, también entiendo que el gasto público en España está disparado por lo que, no sé hasta qué punto sería factible una subida retributiva.</t>
  </si>
  <si>
    <t>He sido progenitor durante mi carrera universitaria y las medidas de conciliación de la vida familiar y laboral han sido, en opinión del que suscribe, meramente testimoniales. El sacrificio en diferentes parcelas (tiempo, esfuerzo y salud, por mencionar solo tres) para poder compaginar la alta exigencia académica (que se ha incrementado exponencialmente en la última decada) con la decisión de formar una familia es muy considerable, y sinceramente creo que ni la universidad ni las administraciones han sabido empatizar, calibrar y desarrollar políticas de discriminación positiva que distribuyan equitativamente las necesidades sociales de formación y relevo generacional.</t>
  </si>
  <si>
    <t>Los profesores asociados no tenemos derecho a nada</t>
  </si>
  <si>
    <t>Me parece un desproposito que como funcionario pueda cobrar mas del doble por hacer la misma tarea que hacía como laboral. La diferencia de sueldo solo basada en la antiguedad y/o categoría es perversa. Debería estar asociada mas a las tares desarrolladas.  El apoyo con medidas activas a la familia en nuestro ámbito, por ejemplo, mas que en aspectos como el los y las, debería pasar por ayudar más en planes de accion social, a problemas de fertilidad debidos al retraso que se produce debido a las carreras tan exigentes, o a situaciones de estres,  mas ayudas y convenios con guarderías cercanas que faciliten el cuidado de los hijos, etc.</t>
  </si>
  <si>
    <t>No es de recibo que por tener hijos a cargo la medida sea dejarnos volver a casa a las 20:30, o sea, no dar clases a partir de esa hora. A las 20:30 los niños están casi para dormirse.</t>
  </si>
  <si>
    <t>Sugiero que las medidas de conciliación de la vida familiar vaya más allá de las familias con hijos. Existen muchos modelos posibles. La modificación de los horarios de docencia sería un paso muy adecuado en esta dirección. Las cuestiones retributivas no son una cuestión que la UJA pueda abordar, entiendo que nuestra satisfacción o no con este punto debería estar fuera de esta encuesta, porque no podrían solucionarse.</t>
  </si>
  <si>
    <t>Todos los años nos cambian al final de curso los criterios de reconocimientos docentes, y normalmente, pare perjudicarnos. Lo que me parece una falta de respeto al trabajo que realizamos</t>
  </si>
  <si>
    <t>Ya comenté sobre lo que me parecían los incentivos y el sistema de retribución por trabajo y méritos</t>
  </si>
  <si>
    <t>- Valoro muy positivamente tanto los cursos de formación de PDI como el Servicio de Préstamo Interbibliotecario a través de CASBA y las actividades variadas de extensión universitaria (Cine Club Universitario, conciertos, visitas guiadas, etc)</t>
  </si>
  <si>
    <t>Creo que el sistema universitario andaluz concibe a las diferentes universidades como competidoras y no como posibles colaboradoras, lo cual tiene poco sentido teniendo en cuenta las diferentes características de unas y otras. La búsqueda de financiación externa, como síntoma de éxito alcanza un peso excesivo, no tiene en cuenta esas diferencias, disminuye los vínculos interuniversitarios y aumentará, a la larga, la desigualdad entre ellas; dado que hacia dentro tendemos a imitar el modelo, finamente nos encontraremos (creo que ya ocurre) en esta contradicción.</t>
  </si>
  <si>
    <t>El concepto de "sostenibilidad" debería permear toda la estrategia de la nueva universidad del siglo XXI, no solo la verde...</t>
  </si>
  <si>
    <t>Entiendo que en estas preguntas la escala se refiere al grado en que una persona está motivada o implicada y no al grado de satisfacción de su nivel de implicación</t>
  </si>
  <si>
    <t>Hay una apuesta excesiva por la "excelencia" y la foto rápida que muestra que se está en muchos sitios. A mi parecer esto esta descuidando aspectos muy importantes que tenía esta universidad tan pequeña en cuanto a cercanía de las relaciones, trabajo colaborativo y desinteresado, y la calidad de lo importante y no de la fachada. Pero esto es lo que mueve a la sociedad actual y la universidad es un reflejo mas de lo mismo.</t>
  </si>
  <si>
    <t>Me encantaría poder entrar en un grupo de investigación</t>
  </si>
  <si>
    <t>Me temo que es un poco arrogante (¿ingenuo?) por parte de los gestores de la UJA llegar a creer que la motivación de los profesores pueda depender fundametalmente de la gestión que ellos hacen y no de la vocación docente e investigadora de éstos. Agradezco en cualquier caso la posibilidad que se nos ofrece de dar nuestra opinión al respecto. Saludos cordiales.</t>
  </si>
  <si>
    <t>Mi grupo de investigación no hace nada como grupo</t>
  </si>
  <si>
    <t>No formo parte de ningún grupo de investigación, ni tengo muy claro requisitos u opciones para formar parte de alguno de ellos aunque tengo un interés máximo. En este sentido estoy bastante desencantado con la Universidad de Jaén.</t>
  </si>
  <si>
    <t>Si miro hacia adentro, estas son mis respuestas, pero cuando comparo con como están otros grupos entonces no se</t>
  </si>
  <si>
    <t>Soy consciente de una falta de motivación e implicación personal debida a mi juicio, por un lado:  por la decreciente implicación e interés de mi alumnado; por otro,  por la creciente cantidad de tareas administrativas que hay que realizar (y que en muchos casos recae sobre el profesorado) para poner en marcha cualquier iniciativa o propuesta y finalmente porque, con frecuencia,  me veo desbordada y sobrepasada por la cantidad de información que recibo a diario sobre la que, no ya es que no tenga tiempo de plantearme participar, asistir, etc. , sino casi, ni de leer.</t>
  </si>
  <si>
    <t>A ver, mi departamento es demasiado grande (yo  lo dividiría al menos en dos porque su gestión es muy complicada), nuestro director se deja la vida en esto y supongo que debe tener un nivel de estres al límite. Aún así, creo que lidera bien pero muy de tarea porque no le da tiempo a otra cosa, cada vez nos relacionamos menos y el bienestar psicológico es importante.</t>
  </si>
  <si>
    <t>El contrato programa no es un incentivo real, valora muy poco el esfuerzo que se hace por parte del departamento y de todos los profesores. Debería de estar mas ligado a la financiación de la Universidad   Desde la Universidad no se incentiva ni se motiva a mayor implicación y  dedicación en investigación y docencia. El profesorado es el que desarrolla esas actitudes y acciones de motivación a nivel personal</t>
  </si>
  <si>
    <t>En cuanto a la gestión del departamento, entiendo que es una labor tremendamente complicada, por lo que no sé muy bien cómo valorar este aspecto, es por ello que lo dejo en un 3.</t>
  </si>
  <si>
    <t>Insisto en que llevo poco tiempo y la comunicación en la presente situación es complicada</t>
  </si>
  <si>
    <t>La primera pregunta es incomprensible. Parte de la falsa percepción de que lo más importante en la gestión del departamento es alcanzar los objetivos del contrato programa. ¡Qué tendrá que ver con el liderazgo!</t>
  </si>
  <si>
    <t>Muy contento con el Director</t>
  </si>
  <si>
    <t>Creo que se hace una labor muy buena pero hace falta mas informacion a toda la escuela de lo que se hace y las decisiones que se toman, y favorecer la participacion de personas pese a que discrepen abiertamente de muchas de las politicas que se lleven a cabo. Es mas constructivo rodearse de opiniones diversas, pese a que luego se tome la decision que se crea mas acertada.</t>
  </si>
  <si>
    <t>Está como en medio y le veo más partidario que otra cosa, el verdadero líder es el director de depto aunque a veces creo que tenemos tantos jefes que  no se sabe bien quien tiene la autoridad,</t>
  </si>
  <si>
    <t>La actual Junta de Dirección de la Facultad de Humanidades es invisible.</t>
  </si>
  <si>
    <t>La petición de datos e información necesarias para obtener la validación de las titulaciones me parece desproporcionada, poco útil para obtener información valiosa y siempre se necesita "para ayer", lo que indica falta de previsión.</t>
  </si>
  <si>
    <t>- La UJA debe seguir profundizando en su relación con la ciudad de Jaén y provincia: actividades culturales, cursos de extensión universitaria, sedes físicas en barrios históricos de Jaén y Linares, etc.</t>
  </si>
  <si>
    <t>Considerar que, en situación de no presencialidad el profesorado pueda elegir impartir las sesiones desde casa o desde el despacho en lugar de obligar a que lo hagamos desde los establecimientos de la universidad. Debería ser una opción (y no una imposición) para que cada docente cumpliera con su obligación de la forma que le sea más conveniente y menos arriesgada.</t>
  </si>
  <si>
    <t>Hay una buena cultura de dirección, pero liderar lo que se dice liderar en sentido completo, pues es complicado porque no hay una relación cercana. El B1 esta muy lejos</t>
  </si>
  <si>
    <t>Las preguntas se van haciendo cada vez más incomprensibles</t>
  </si>
  <si>
    <t>No hay estímulos. Da igual quien trabaje mucho o poco, da igual los resultados objetivos obtenidos. Al final, la sensación es "café para todos/as". No se premia ni reconoce el esfuerzo. El sistema invita a dejar de implicarse.</t>
  </si>
  <si>
    <t>Respecto a estas cuestiones, tampoco sabría muy bien cómo responder, personalmente estoy totalmente volcado con mi función como profesor, me encanta y  casi no lo entiendo como un "trabajo". Sí es cierto que al tener tanto peso la investigación en nuestro currículum y no formar parte de ningún proyecto de investigación ni similar,  en ocasiones siento que el tiempo que invierto en los alumnos es tiempo perdido para "labrar" un futuro en la Universidad, lo que es cuanto menos, paradójico.</t>
  </si>
  <si>
    <t>Se nota el cambio de actitud de la segunda etapa. La primera etapa fue más constructiva, dialogante, y se tomaron iniciativas decisivas. Se ha pasado a una etapa de cumplir con lo incluido en el programa, etc. y da la sensacion de ser un poco inmovil, a lo ya planificado. Está muy bien, pero el diálogo con personas con opiniones diversas enriquece, pese a que al final se haga lo mismo. En ocasiones parece que molesta la discrepancia, y se consigue que todo se convierta en un monólogo.</t>
  </si>
  <si>
    <t>Solo puedo valorar los aspectos relacionados con el profesorado sustituto interino, que es el que conozco</t>
  </si>
  <si>
    <t>¿Cuál es la misión de la Universidad? ¿En qué consiste la excelencia? ¿son cosas tan evidentes que no necesitan explicación? ¿Estas encuestas cerradas son verdaderamente útiles? ¿por qué no se interpreta la calidad a través de métodos cualitativos? ¿qué fue del Claustro como lugar para el tratar los grandes asuntos que afectan a la comunidad universitaria? ¿Qué modelo de gobernanza necesitamos?</t>
  </si>
  <si>
    <t>Considero que la UJA impulsa adecuadamente la misión, visión y valores que tiene planteados en su plan estratégico pero, personalmente, no me identifico suficientemente  con esa visión  como para implicarme de un modo más proactivo.</t>
  </si>
  <si>
    <t>De nuevo, no contesto al tercer item, porque no entiendo (por más que lo leo) qué se me está preguntando. En mi opinión, la redacción de los ítems debe ser mejorada para futuras encuestas, de manera que sea entendible y se pregunte por aspectos concretos.</t>
  </si>
  <si>
    <t>En cuanto a estas cuestiones, me remito a lo que he indicado al inicio de la encuesta, cada vez me siento más desprotegido con respecto a alumnos problemáticos. Además el hecho de que sin investigación tarde o temprano no formaré parte de la UJA, me hace plantearme si merece la pena invertir tanto tiempo en el desarrollo de la asignatura más allá de dar mi horario de clases.</t>
  </si>
  <si>
    <t>En general considero que los "planes de calidad y excelencia": - son autoreferenciales - han hecho que ambos conceptos pierdan su significado - consumen una gran cantidad de tiempo y recursos a todos los niveles de la universidad que estarían mejor empleados en trabajar en otras cuestiones</t>
  </si>
  <si>
    <t>La gestión de calidad está basada en tasa de éxito y tasa de rendimiento. No se consideran otros indicadores como el nivel de estudiantado que entra en las titulaciones, análisis de tasas de éxito cercanas al 100% (¿Por qué se considera esto excelente?).</t>
  </si>
  <si>
    <t>La UJA debería saber definir y desarrollar su "sello propio" en un mundo (demasiado) cambiante, congeniando recursos y potencial de manera sostenible, motivadora y creativa, así como reconocer y "calibrar" los logros de una institución que ha mejorado sustancialmente, por encima de su tamaño y posición "natural" en el sistema universitario andaluz. La flexibilidad del voluntarismo y la implicación tiene un punto de inflexión que conviene no traspasar. Un proyecto a futuro de la UJA debería, insisto, "calibrar" los pasos dados hasta la presente en virtud de su potencial para diseñar la cantidad y calidad de nuevos pasos a dar a futuro...</t>
  </si>
  <si>
    <t>La universidad genera un discurso, que se puede estar de acuerdo o no, que se puede matizar e incluso debatir, y práctica otras cosas. Qué prima, obviamente la práctica.</t>
  </si>
  <si>
    <t>La Universidad NO fomenta valores de comportamiento ético. Este tema solo interesa desde el punto de vista teórico y sobre el papel.</t>
  </si>
  <si>
    <t>La Universidad permite comportamientos nada éticos al PAS y al Profesorado. No es ético que se permita que el profesorado que vive fuera de Jaén acuda solamente 3 días a la UJA. No es ético que el PAS no atienda servicios porque no se cumpla un requisito general, como por ejemplo no dar la llave maestra a nadie y cuando viene un comité externo de evaluación de un título no se da la llave maestra para mostrarles el Centro y se pone a nadie que nos acompañe, claramente esto sería una excepción que hay que atender. Mi Departamento va en dirección opuesta a la UJA y al Centro.</t>
  </si>
  <si>
    <t>No he valorado con alta puntuación si considero que la Universidad promueve la calidad y la excelencia como objetivo institucional porque en mi propia Área algún profesor ha actuado de forma no honesta, incurriendo incluso en delitos (varias veces), y aún a sabiendas de los hechos, la Universidad (como institución) no ha hecho nada al respecto, ni una amonestación, ninguna consecuencia.  Así no se puede promover la calidad y la excelencia si no la exiges a tus propios trabajadores; el mensaje para el resto es deprimente y desalentador.</t>
  </si>
  <si>
    <t>Solo tengo una queja en este apartado. La institución, en general, fomenta la ética pero también sabe quien no lo hace bien y no pasa nada, siguen haciéndolo mal y al final eso se ve y desmotiva.</t>
  </si>
  <si>
    <t>¿Se puede contestar a tanta generalidad y sacar alguna conclusión?</t>
  </si>
  <si>
    <t>Creo que algunas preguntas indagan sobre si "existe la posibilidad" de determinadas cuestiones (por poner solo un ejemplo, en el bloque sobre participación) pero no sobre el grado de satisfacción que sentimos con la participación efectiva que de hecho se de (o no) por parte de la comunidad universitaria.    Creo que además,  habría que profundizar más en el clima laboral del profesorado y no tanto en la percepción que tenemos sobre el desempeño de funciones de los departamentos, centros y equipo de gobierno.</t>
  </si>
  <si>
    <t>Creo que los problemas fundamentales del clima entre el profesorado se generan por actitudes individuales tóxicas y falta de corporativismo docente de un porcentaje del profesorado, que aunque es mínimo, hace daño. También  la falta de implicación y trabajo, muchas veces de este mismo profesorado, implica que el resto tenga que asumir mayores responsabilidades. Creo que se deben articular acciones destinadas a mejorar esto y adoptar medidas de control para evitar la relajación de ciertos docentes, puesto que amparados en la supuesta libertad ejercen el libertinaje.</t>
  </si>
  <si>
    <t>Creo que también se debería haber preguntado por las relaciones dentro de las áreas y los departamentos</t>
  </si>
  <si>
    <t>Demasiado extensa. Cansancio del entrevistado, lo que ocasiona falta de interés e implicación en la última parte del cuestionario.</t>
  </si>
  <si>
    <t>El cuestionario es demasiado largo y probablemente la tasa de respuesta sea baja</t>
  </si>
  <si>
    <t>En general mi visión en los distintos aspectos que afectan a la Universidad considero que son adecuados.</t>
  </si>
  <si>
    <t>Encuesta excesivamente larga. Sugiero incluir cuántas páginas faltan para concluirla. La redacción de los ítems a veces es poco clara.</t>
  </si>
  <si>
    <t>Encuesta muy extensa lo cual seguramente reduce la amplitud de la muestra.</t>
  </si>
  <si>
    <t>Enhorabuena por la encuesta, la cual deja "escanear", de arriba abajo, desde los cimientos hasta la cúspide, las personas, los grupos, la institución y el marco educativo/legislativo en el que esta se inscribe.</t>
  </si>
  <si>
    <t>Es larguisimaaaaa... por favor, plantearla de otra manera. He estado a punto de dejarla en varias ocasiones... sé lo importante que es contestarla pero ya os digo que una y no más... por favor, replantearla. Gracias</t>
  </si>
  <si>
    <t>Es una encuesta "enternecedora"</t>
  </si>
  <si>
    <t>Es una encuesta insorpotable.</t>
  </si>
  <si>
    <t>Espero que esta encuesta sirva para algo.</t>
  </si>
  <si>
    <t>Existen otros aspectos importantes que tienen que ver con la vida universitaria y la creación de un sentido de "comunidad". También tengo la percepción de haber ido derivando mi carga de trabajo hacia actividades meramente administrativas y de gestión, debilitando las relativas a docencia e investigación.</t>
  </si>
  <si>
    <t>Hay aspectos "más cercanos" que no se tratan en la encuesta y que resultan más determinantes sobre el clima laboral de cada uno, aunque también entiendo que no es fácil implementarlos en la encuesta.</t>
  </si>
  <si>
    <t>Hay demasiadas preguntas, lo que puede desaminar a su cumplimentación. Algunas preguntas son difíciles de seguir y saber a qué se refieren exactamente. En los departamentos pequeños, las preguntas del principio hacen que el anonimato sea complicado de asegurar.</t>
  </si>
  <si>
    <t>Hay mucha pregunta, que solo podría ser respondida de forma correcta por alguien que forme parte de organismos internos de la UJA, dado que así conocería mejor la existencia de los planes de liderazgo, calidad, transparencia, equidad en género....</t>
  </si>
  <si>
    <t>Hay muchas preguntas poco claras</t>
  </si>
  <si>
    <t>He echado en falta preguntas acerca del clima laboral /relaciones entre profesorado dentro de los departamentos; es decir, relaciones "entre iguales". Lo mejor de la encuesta considero que es el apartado de observaciones.</t>
  </si>
  <si>
    <t>La encuesta es demasiado larga y en ciertos momentos provoca cansancio seguir haciéndola, además hay muchas cuestiones que personalmente desconozco y sobtre las que aún no puedo opinar.</t>
  </si>
  <si>
    <t>La encuesta es excesivamente larga</t>
  </si>
  <si>
    <t>La encuesta es larga y tediosa. Entiendo que el personal no la haga pues me está llevando más de media hora hacerla y creo que los compañeros abandonan antes de terminarla.</t>
  </si>
  <si>
    <t>La encuesta es muy larga. 23 minutos en responder a una encuesta me parece demasiado.</t>
  </si>
  <si>
    <t>Mi baja sintonía con este tipo de elementos de evaluación es que tratan de valorar con un instrumento descriptivo problemas de valoración, mientras las encuestas no se acompañen de otros metodologías, entrevistas, grupos de discusión, poco se podrá concluir. Y aunque sean tan largas como está no sabrán realmente lo que ocurre bajo sus pies, tendrán datos e indicadores, en definitiva sabrán, pero no conocerán. Un buen ejemplo de ello es  que obviamente dan valor a palabras como libertad, calidad o transparencia, a la idea de liderazgo o gobernanza, pero no sabemos ni cómo se generan esas palabras , ni en relación a qué se utilizan. Esta encuesta plantea que la UJA está comprometida con la calidad, cosa que es obvia y no puede ser de otra manera, pero no dicen ni valoran qué calidad, dónde la calidad o si acaso es un valor o un mérito, un ejercicio propio de la administración o parte del buen-gobierno, un hecho que corresponde al mundo de los productos empresariales o la idea de estar conectado con la idea de bien-común, nada de esto se aclara, quizás por que del dicho al hecho hay un trecho... o quizás porque puede interesar hacer la encuesta, pero da un poco igual el resultado, que dicho así estará siempre inferido.</t>
  </si>
  <si>
    <t>MUCHAS DE LAS PREGUNTAS NO ESTÁN RELACIONADAS CON LA MOTIVACIÓN. HABRÍA QUE VER SI LA UNIVERSIDAD ATIENDE LAS NECESIDADES DE SU PROFESORADO Y VER LO QUE NECESITAN. EN LA SITUACIÓN ACTUAL DE COVID, NO SE HA TENIDO EN CUENTA LAS NECESIDADES DEL PROFESORADO. HE SENTIDO QUE LA UNIVERSIDAD NO SE PREOCUPABA POR SU PERSONAL. HAY QUE ELIMINAR BUROCRACIA.</t>
  </si>
  <si>
    <t>Muchas preguntas tienen una redacción descuidada, cuando no incomprensible. Brillan por su ausencia la calidad y la excelencia. Resulta descorazonador tener que enfrentarse a una tarea de este tipo y creo que solo los muy comprometidos con su trabajo serán capaces de llegar al final. Agradezco en cualquier caso el esfuerzo realizado. Saludos cordiales.</t>
  </si>
  <si>
    <t>Muchos de los resultados de la encuesta no deberían contemplar cuando se realiza el departamento al que pertenece el profesorado o si es hombre/mujer o categoría. Quizas debería desligarse los aspectos asociados a aspectos de la globalidad o la escuela y los del departamento, si es que es necesario tener informacion que identifique tantos aspectos del profesor. Por un lado se pierde el anonimato, al ser tantas las categoráis que tenemos etc, y por otro lado, ya en la anterior se notó que en aquellos departamentos que cuentan con miembros en organos de direccion de responsabilidad, el numero de encuestados fue menor. Y esto se evitaría eliminando la identificacion de estos apectos creo.</t>
  </si>
  <si>
    <t>No es un estudio de clima sino de satisfacción. Muchas preguntas no están bien redactadas. Hay preguntas dew respuesta SI/NO con opciones de respuesta Likert de satisfacción. El apartado de liderazgo no evalúa liderazgo.</t>
  </si>
  <si>
    <t>Por lo general, las preguntas son adecuadas, pero creo que sobran las que tienen que ver con la misión, la visión y los valores de la UJA  Primero porque no mucha gente conoce cuál es la misión, la visión y los valores; y, en segundo lugar, porque no veo la relación entre que se respeten/fomenten estos parámetros  y el que el PDI se sienta más o menos valorado, motivado o cómodo en su puesto de trabajo.</t>
  </si>
  <si>
    <t>Supongo que la encuesta dará una idea global sobre el clima laboral. Pero un aspecto que debe ser mejorado es la redacción de los ítems. Muchos de ellos son demasiado vagos y poco concretos. En algunos casos, ha habido ítems en los que no he sabido qué se me preguntaba en concreto. También la encuesta me ha parecido larga en exceso.</t>
  </si>
  <si>
    <t>Considera que las preguntas de la encuesta son adecuadas para conocer el clima laboral del profesorado</t>
  </si>
  <si>
    <t xml:space="preserve">Utilidad, accesibilidad y eficacia de uso del Portal de formación del PDI de la Universidad de Jaén. </t>
  </si>
  <si>
    <t>La necesidad de mejorar el salario y de que exista un mayor equilibrio en La dedicación docente del colectivo de PSI en general</t>
  </si>
  <si>
    <t>Desempeña cargo académico</t>
  </si>
  <si>
    <t>SI</t>
  </si>
  <si>
    <t>NO</t>
  </si>
  <si>
    <t>DIMENSIÓN PROMOCIÓN Y DESARROLLO DE CARRERA</t>
  </si>
  <si>
    <t>DIMENSIÓN CONDICIONES PARA EL DESARROLLO DEL TRABAJO</t>
  </si>
  <si>
    <t>DIMENSIÓN FORMACIÓN / EVALUACIÓN</t>
  </si>
  <si>
    <t>DIMENSIÓN COMUNICACIÓN PARA EL DESARROLLO DEL TRABAJO</t>
  </si>
  <si>
    <t>58.1</t>
  </si>
  <si>
    <t>41.9</t>
  </si>
  <si>
    <t>100.0</t>
  </si>
  <si>
    <t>69.9</t>
  </si>
  <si>
    <t>30.1</t>
  </si>
  <si>
    <t>17.3</t>
  </si>
  <si>
    <t>47.5</t>
  </si>
  <si>
    <t>1.3</t>
  </si>
  <si>
    <t>48.8</t>
  </si>
  <si>
    <t>48.3</t>
  </si>
  <si>
    <t>97.1</t>
  </si>
  <si>
    <t>2.9</t>
  </si>
  <si>
    <t>13.9</t>
  </si>
  <si>
    <t>83.7</t>
  </si>
  <si>
    <t>.3</t>
  </si>
  <si>
    <t>84.0</t>
  </si>
  <si>
    <t>2.4</t>
  </si>
  <si>
    <t>86.4</t>
  </si>
  <si>
    <t>5.3</t>
  </si>
  <si>
    <t>91.7</t>
  </si>
  <si>
    <t>93.1</t>
  </si>
  <si>
    <t>6.4</t>
  </si>
  <si>
    <t>99.5</t>
  </si>
  <si>
    <t>.5</t>
  </si>
  <si>
    <t>1.6</t>
  </si>
  <si>
    <t>17.1</t>
  </si>
  <si>
    <t>18.7</t>
  </si>
  <si>
    <t>12.0</t>
  </si>
  <si>
    <t>30.7</t>
  </si>
  <si>
    <t>7.2</t>
  </si>
  <si>
    <t>37.9</t>
  </si>
  <si>
    <t>49.9</t>
  </si>
  <si>
    <t>20.3</t>
  </si>
  <si>
    <t>70.1</t>
  </si>
  <si>
    <t>28.8</t>
  </si>
  <si>
    <t>98.9</t>
  </si>
  <si>
    <t>1.1</t>
  </si>
  <si>
    <t>3.5</t>
  </si>
  <si>
    <t>5.1</t>
  </si>
  <si>
    <t>8.0</t>
  </si>
  <si>
    <t>2.7</t>
  </si>
  <si>
    <t>10.7</t>
  </si>
  <si>
    <t>2.1</t>
  </si>
  <si>
    <t>12.8</t>
  </si>
  <si>
    <t>15.2</t>
  </si>
  <si>
    <t>3.7</t>
  </si>
  <si>
    <t>22.4</t>
  </si>
  <si>
    <t>25.9</t>
  </si>
  <si>
    <t>26.4</t>
  </si>
  <si>
    <t>1.9</t>
  </si>
  <si>
    <t>28.3</t>
  </si>
  <si>
    <t>3.2</t>
  </si>
  <si>
    <t>31.5</t>
  </si>
  <si>
    <t>5.6</t>
  </si>
  <si>
    <t>37.1</t>
  </si>
  <si>
    <t>39.2</t>
  </si>
  <si>
    <t>41.6</t>
  </si>
  <si>
    <t>44.3</t>
  </si>
  <si>
    <t>46.7</t>
  </si>
  <si>
    <t>54.1</t>
  </si>
  <si>
    <t>56.8</t>
  </si>
  <si>
    <t>57.9</t>
  </si>
  <si>
    <t>59.5</t>
  </si>
  <si>
    <t>62.1</t>
  </si>
  <si>
    <t>67.7</t>
  </si>
  <si>
    <t>70.7</t>
  </si>
  <si>
    <t>73.3</t>
  </si>
  <si>
    <t>8.5</t>
  </si>
  <si>
    <t>81.9</t>
  </si>
  <si>
    <t>84.3</t>
  </si>
  <si>
    <t>91.5</t>
  </si>
  <si>
    <t>93.9</t>
  </si>
  <si>
    <t>95.2</t>
  </si>
  <si>
    <t>.8</t>
  </si>
  <si>
    <t>96.0</t>
  </si>
  <si>
    <t>97.6</t>
  </si>
  <si>
    <t>RESULTADOS DE LA ENCUESTA DE CLIMA LABORAL, EVALUACIÓN DEL LIDERAZGO Y VALORACIÓN DE LA INSTITUCIÓN DEL PERSONAL DOCENTE E INVESTIGADOR. AÑO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</si>
</sst>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
  </numFmts>
  <fonts count="19" x14ac:knownFonts="1">
    <font>
      <sz val="11"/>
      <color theme="1"/>
      <name val="Calibri"/>
      <family val="2"/>
      <scheme val="minor"/>
    </font>
    <font>
      <i/>
      <sz val="11"/>
      <color theme="1"/>
      <name val="Calibri"/>
      <family val="2"/>
      <scheme val="minor"/>
    </font>
    <font>
      <b/>
      <sz val="12"/>
      <color theme="1"/>
      <name val="Calibri"/>
      <family val="2"/>
      <scheme val="minor"/>
    </font>
    <font>
      <sz val="16"/>
      <color theme="1"/>
      <name val="Calibri"/>
      <family val="2"/>
      <scheme val="minor"/>
    </font>
    <font>
      <b/>
      <sz val="14"/>
      <color theme="1"/>
      <name val="Calibri"/>
      <family val="2"/>
      <scheme val="minor"/>
    </font>
    <font>
      <sz val="8"/>
      <name val="Arial"/>
      <family val="2"/>
    </font>
    <font>
      <sz val="14"/>
      <name val="Calibri"/>
      <family val="2"/>
      <scheme val="minor"/>
    </font>
    <font>
      <b/>
      <sz val="14"/>
      <color theme="0"/>
      <name val="Calibri"/>
      <family val="2"/>
      <scheme val="minor"/>
    </font>
    <font>
      <sz val="11"/>
      <name val="Arial"/>
      <family val="2"/>
    </font>
    <font>
      <sz val="10"/>
      <name val="Arial"/>
      <family val="2"/>
    </font>
    <font>
      <sz val="14"/>
      <color indexed="8"/>
      <name val="Calibri"/>
      <family val="2"/>
      <scheme val="minor"/>
    </font>
    <font>
      <b/>
      <sz val="14"/>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11"/>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gradientFill degree="90">
        <stop position="0">
          <color theme="0"/>
        </stop>
        <stop position="1">
          <color theme="4"/>
        </stop>
      </gradientFill>
    </fill>
    <fill>
      <patternFill patternType="solid">
        <fgColor theme="3" tint="-0.499984740745262"/>
        <bgColor indexed="64"/>
      </patternFill>
    </fill>
    <fill>
      <gradientFill degree="270">
        <stop position="0">
          <color theme="0"/>
        </stop>
        <stop position="1">
          <color theme="4"/>
        </stop>
      </gradientFill>
    </fill>
    <fill>
      <gradientFill degree="270">
        <stop position="0">
          <color theme="0"/>
        </stop>
        <stop position="1">
          <color theme="7" tint="-0.25098422193060094"/>
        </stop>
      </gradientFill>
    </fill>
    <fill>
      <patternFill patternType="solid">
        <fgColor theme="1" tint="0.249977111117893"/>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s>
  <cellStyleXfs count="4">
    <xf numFmtId="0" fontId="0" fillId="0" borderId="0"/>
    <xf numFmtId="0" fontId="9" fillId="0" borderId="0"/>
    <xf numFmtId="0" fontId="9" fillId="0" borderId="0"/>
    <xf numFmtId="0" fontId="13" fillId="0" borderId="0" applyNumberFormat="0" applyFill="0" applyBorder="0" applyAlignment="0" applyProtection="0"/>
  </cellStyleXfs>
  <cellXfs count="73">
    <xf numFmtId="0" fontId="0" fillId="0" borderId="0" xfId="0"/>
    <xf numFmtId="0" fontId="2" fillId="0" borderId="1" xfId="0" applyFont="1" applyBorder="1" applyAlignment="1">
      <alignment vertical="center" wrapText="1"/>
    </xf>
    <xf numFmtId="0" fontId="0" fillId="0" borderId="0" xfId="0"/>
    <xf numFmtId="0" fontId="3" fillId="0" borderId="1" xfId="0" applyFont="1" applyBorder="1" applyAlignment="1">
      <alignment horizontal="center" vertical="center" wrapText="1"/>
    </xf>
    <xf numFmtId="0" fontId="0" fillId="0" borderId="3" xfId="0" applyBorder="1"/>
    <xf numFmtId="0" fontId="0" fillId="0" borderId="4" xfId="0" applyBorder="1"/>
    <xf numFmtId="0" fontId="2" fillId="0" borderId="2" xfId="0" applyFont="1" applyBorder="1" applyAlignment="1">
      <alignment vertical="center"/>
    </xf>
    <xf numFmtId="0" fontId="5" fillId="0" borderId="0" xfId="0" applyFont="1" applyAlignment="1">
      <alignment horizontal="center" vertical="center" wrapText="1"/>
    </xf>
    <xf numFmtId="0" fontId="7" fillId="3" borderId="6" xfId="0" applyFont="1" applyFill="1" applyBorder="1" applyAlignment="1">
      <alignment horizontal="center" vertical="center" wrapText="1"/>
    </xf>
    <xf numFmtId="0" fontId="0" fillId="0" borderId="0" xfId="0" applyAlignment="1">
      <alignment wrapText="1"/>
    </xf>
    <xf numFmtId="0" fontId="8" fillId="0" borderId="1" xfId="0"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164" fontId="10" fillId="0" borderId="4"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11" fillId="0" borderId="10" xfId="0" applyNumberFormat="1"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65" fontId="10" fillId="0" borderId="4" xfId="2" applyNumberFormat="1" applyFont="1" applyBorder="1" applyAlignment="1">
      <alignment horizontal="center" vertical="center" wrapText="1"/>
    </xf>
    <xf numFmtId="165" fontId="10" fillId="0" borderId="1" xfId="2" applyNumberFormat="1" applyFont="1" applyBorder="1" applyAlignment="1">
      <alignment horizontal="center" vertical="center" wrapText="1"/>
    </xf>
    <xf numFmtId="0" fontId="0" fillId="0" borderId="0" xfId="0" applyFont="1" applyFill="1" applyAlignment="1">
      <alignment wrapText="1"/>
    </xf>
    <xf numFmtId="0" fontId="11" fillId="4" borderId="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165" fontId="10" fillId="6" borderId="1" xfId="2" applyNumberFormat="1" applyFont="1" applyFill="1" applyBorder="1" applyAlignment="1">
      <alignment horizontal="center" vertical="center" wrapText="1"/>
    </xf>
    <xf numFmtId="164" fontId="10" fillId="6" borderId="1" xfId="2" applyNumberFormat="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10" fontId="6" fillId="7" borderId="1" xfId="0" applyNumberFormat="1" applyFont="1" applyFill="1" applyBorder="1" applyAlignment="1">
      <alignment horizontal="center" vertical="center" wrapText="1"/>
    </xf>
    <xf numFmtId="10" fontId="6" fillId="7" borderId="2" xfId="0" applyNumberFormat="1" applyFont="1" applyFill="1" applyBorder="1" applyAlignment="1">
      <alignment horizontal="center" vertical="center" wrapText="1"/>
    </xf>
    <xf numFmtId="10" fontId="11" fillId="7" borderId="10" xfId="0" applyNumberFormat="1" applyFont="1" applyFill="1" applyBorder="1" applyAlignment="1">
      <alignment horizontal="center" vertical="center" wrapText="1"/>
    </xf>
    <xf numFmtId="10" fontId="11" fillId="7" borderId="11" xfId="0" applyNumberFormat="1" applyFont="1" applyFill="1" applyBorder="1" applyAlignment="1">
      <alignment horizontal="center" vertical="center" wrapText="1"/>
    </xf>
    <xf numFmtId="165" fontId="10" fillId="7" borderId="4" xfId="2" applyNumberFormat="1" applyFont="1" applyFill="1" applyBorder="1" applyAlignment="1">
      <alignment horizontal="center" vertical="center" wrapText="1"/>
    </xf>
    <xf numFmtId="164" fontId="10" fillId="7" borderId="1" xfId="2" applyNumberFormat="1" applyFont="1" applyFill="1" applyBorder="1" applyAlignment="1">
      <alignment horizontal="center" vertical="center" wrapText="1"/>
    </xf>
    <xf numFmtId="0" fontId="12" fillId="7" borderId="2" xfId="0" applyFont="1" applyFill="1" applyBorder="1" applyAlignment="1"/>
    <xf numFmtId="0" fontId="12" fillId="7" borderId="3" xfId="0" applyFont="1" applyFill="1" applyBorder="1" applyAlignment="1"/>
    <xf numFmtId="0" fontId="0" fillId="0" borderId="0" xfId="0" applyBorder="1"/>
    <xf numFmtId="0" fontId="0" fillId="0" borderId="0" xfId="0" applyFont="1" applyBorder="1"/>
    <xf numFmtId="0" fontId="0" fillId="8" borderId="0" xfId="0" applyFont="1" applyFill="1" applyBorder="1"/>
    <xf numFmtId="0" fontId="1" fillId="0" borderId="0" xfId="0" applyFont="1"/>
    <xf numFmtId="0" fontId="2" fillId="0" borderId="0" xfId="0" applyFont="1" applyBorder="1" applyAlignment="1">
      <alignment horizontal="center" vertical="center" wrapText="1"/>
    </xf>
    <xf numFmtId="10" fontId="2" fillId="0" borderId="0" xfId="0" applyNumberFormat="1" applyFont="1" applyBorder="1"/>
    <xf numFmtId="0" fontId="0" fillId="0" borderId="0" xfId="0" applyAlignment="1">
      <alignment horizontal="center"/>
    </xf>
    <xf numFmtId="0" fontId="18" fillId="0" borderId="0" xfId="0" applyFont="1"/>
    <xf numFmtId="0" fontId="18" fillId="0" borderId="12" xfId="0" applyFont="1" applyBorder="1"/>
    <xf numFmtId="166" fontId="10" fillId="0" borderId="4" xfId="2" applyNumberFormat="1" applyFont="1" applyBorder="1" applyAlignment="1">
      <alignment horizontal="center" vertical="center" wrapText="1"/>
    </xf>
    <xf numFmtId="0" fontId="17" fillId="9" borderId="0" xfId="0" applyFont="1" applyFill="1"/>
    <xf numFmtId="0" fontId="17" fillId="0" borderId="0" xfId="0" applyFont="1"/>
    <xf numFmtId="166" fontId="10" fillId="0" borderId="1" xfId="2" applyNumberFormat="1" applyFont="1" applyBorder="1" applyAlignment="1">
      <alignment horizontal="center" vertical="center" wrapText="1"/>
    </xf>
    <xf numFmtId="0" fontId="0" fillId="0" borderId="0" xfId="0" applyFont="1"/>
    <xf numFmtId="0" fontId="2" fillId="0" borderId="1" xfId="0" applyFont="1" applyBorder="1" applyAlignment="1">
      <alignment vertical="center"/>
    </xf>
    <xf numFmtId="0" fontId="3" fillId="0" borderId="13" xfId="0" applyFont="1" applyFill="1" applyBorder="1" applyAlignment="1">
      <alignment horizontal="center" vertical="center" wrapText="1"/>
    </xf>
    <xf numFmtId="0" fontId="0" fillId="0" borderId="0" xfId="0" applyAlignment="1"/>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0" xfId="3" applyFont="1" applyFill="1" applyBorder="1" applyAlignment="1">
      <alignment horizontal="left" vertical="center" wrapText="1"/>
    </xf>
    <xf numFmtId="0" fontId="14" fillId="0" borderId="0" xfId="0" applyFont="1" applyAlignment="1">
      <alignment horizontal="center"/>
    </xf>
    <xf numFmtId="0" fontId="15" fillId="2" borderId="0" xfId="3" applyFont="1" applyFill="1" applyBorder="1" applyAlignment="1">
      <alignment horizontal="left" vertical="center"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2" fillId="7" borderId="2" xfId="0" applyFont="1" applyFill="1" applyBorder="1" applyAlignment="1">
      <alignment horizontal="left"/>
    </xf>
    <xf numFmtId="0" fontId="12" fillId="7" borderId="3" xfId="0" applyFont="1" applyFill="1" applyBorder="1" applyAlignment="1">
      <alignment horizontal="left"/>
    </xf>
    <xf numFmtId="0" fontId="12" fillId="7" borderId="4" xfId="0" applyFont="1" applyFill="1" applyBorder="1" applyAlignment="1">
      <alignment horizontal="left"/>
    </xf>
    <xf numFmtId="0" fontId="8" fillId="0" borderId="4" xfId="0" applyFont="1" applyFill="1" applyBorder="1" applyAlignment="1">
      <alignment horizontal="left" vertical="center" wrapText="1"/>
    </xf>
    <xf numFmtId="0" fontId="12" fillId="0" borderId="0" xfId="0" applyFont="1" applyAlignment="1">
      <alignment horizontal="center"/>
    </xf>
    <xf numFmtId="0" fontId="16" fillId="0" borderId="0" xfId="0" applyFont="1" applyAlignment="1">
      <alignment horizontal="center"/>
    </xf>
    <xf numFmtId="0" fontId="0" fillId="0" borderId="0" xfId="0" applyFont="1" applyAlignment="1">
      <alignment horizontal="center"/>
    </xf>
  </cellXfs>
  <cellStyles count="4">
    <cellStyle name="Hipervínculo" xfId="3" builtinId="8"/>
    <cellStyle name="Normal" xfId="0" builtinId="0"/>
    <cellStyle name="Normal_Hoja1_1" xfId="1" xr:uid="{00000000-0005-0000-0000-000002000000}"/>
    <cellStyle name="Normal_Hoja2_1" xfId="2" xr:uid="{00000000-0005-0000-0000-000003000000}"/>
  </cellStyles>
  <dxfs count="0"/>
  <tableStyles count="0" defaultTableStyle="TableStyleMedium2" defaultPivotStyle="PivotStyleLight16"/>
  <colors>
    <mruColors>
      <color rgb="FF5089BC"/>
      <color rgb="FF97B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SEXO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77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35B-4DE1-9B79-C10E8F0CDF1B}"/>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35B-4DE1-9B79-C10E8F0CDF1B}"/>
              </c:ext>
            </c:extLst>
          </c:dPt>
          <c:dLbls>
            <c:dLbl>
              <c:idx val="0"/>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8B027B93-A7F0-4687-A321-42C3A9DA92C6}" type="CATEGORYNAME">
                      <a:rPr lang="en-US"/>
                      <a:pPr>
                        <a:defRPr sz="1200" i="1">
                          <a:solidFill>
                            <a:schemeClr val="accent1">
                              <a:lumMod val="50000"/>
                            </a:schemeClr>
                          </a:solidFill>
                        </a:defRPr>
                      </a:pPr>
                      <a:t>[NOMBRE DE CATEGORÍA]</a:t>
                    </a:fld>
                    <a:r>
                      <a:rPr lang="en-US" baseline="0"/>
                      <a:t>
</a:t>
                    </a:r>
                    <a:fld id="{9CAEFFBF-C10F-4A38-BCFD-F78340F2ABCB}"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35B-4DE1-9B79-C10E8F0CDF1B}"/>
                </c:ext>
              </c:extLst>
            </c:dLbl>
            <c:dLbl>
              <c:idx val="1"/>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EF415A8C-7242-474C-BEFB-0FC303251A82}" type="CATEGORYNAME">
                      <a:rPr lang="en-US"/>
                      <a:pPr>
                        <a:defRPr sz="1200" i="1">
                          <a:solidFill>
                            <a:schemeClr val="accent1">
                              <a:lumMod val="50000"/>
                            </a:schemeClr>
                          </a:solidFill>
                        </a:defRPr>
                      </a:pPr>
                      <a:t>[NOMBRE DE CATEGORÍA]</a:t>
                    </a:fld>
                    <a:r>
                      <a:rPr lang="en-US" baseline="0"/>
                      <a:t>
</a:t>
                    </a:r>
                    <a:fld id="{1F5EE679-971A-4966-9E68-5B5B46EEC650}"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5B-4DE1-9B79-C10E8F0CDF1B}"/>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'SEGMENTACIÓN POBLACIÓN'!$B$32:$B$33</c:f>
              <c:strCache>
                <c:ptCount val="2"/>
                <c:pt idx="0">
                  <c:v>Hombre</c:v>
                </c:pt>
                <c:pt idx="1">
                  <c:v>Mujer</c:v>
                </c:pt>
              </c:strCache>
            </c:strRef>
          </c:cat>
          <c:val>
            <c:numRef>
              <c:f>'SEGMENTACIÓN POBLACIÓN'!$C$32:$C$33</c:f>
              <c:numCache>
                <c:formatCode>General</c:formatCode>
                <c:ptCount val="2"/>
                <c:pt idx="0">
                  <c:v>218</c:v>
                </c:pt>
                <c:pt idx="1">
                  <c:v>157</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735B-4DE1-9B79-C10E8F0CDF1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RÉGIMEN JURÍDICO</a:t>
            </a:r>
          </a:p>
        </c:rich>
      </c:tx>
      <c:layout>
        <c:manualLayout>
          <c:xMode val="edge"/>
          <c:yMode val="edge"/>
          <c:x val="0.30343744531933509"/>
          <c:y val="3.636363636363636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73D-4172-AA6C-1DF95498A939}"/>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73D-4172-AA6C-1DF95498A939}"/>
              </c:ext>
            </c:extLst>
          </c:dPt>
          <c:dLbls>
            <c:dLbl>
              <c:idx val="0"/>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39ED27A4-25E0-46C7-9AE4-DDAEE457F081}" type="CATEGORYNAME">
                      <a:rPr lang="en-US"/>
                      <a:pPr>
                        <a:defRPr sz="1200" i="1">
                          <a:solidFill>
                            <a:schemeClr val="accent1">
                              <a:lumMod val="50000"/>
                            </a:schemeClr>
                          </a:solidFill>
                        </a:defRPr>
                      </a:pPr>
                      <a:t>[NOMBRE DE CATEGORÍA]</a:t>
                    </a:fld>
                    <a:r>
                      <a:rPr lang="en-US" baseline="0"/>
                      <a:t>
</a:t>
                    </a:r>
                    <a:fld id="{3FF643A3-4FAE-4E6F-BC82-D7939CE6E800}"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73D-4172-AA6C-1DF95498A939}"/>
                </c:ext>
              </c:extLst>
            </c:dLbl>
            <c:dLbl>
              <c:idx val="1"/>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0878BED7-E6C2-4B08-AD82-FC219786DD92}" type="CATEGORYNAME">
                      <a:rPr lang="en-US"/>
                      <a:pPr>
                        <a:defRPr sz="1200" i="1">
                          <a:solidFill>
                            <a:schemeClr val="accent1">
                              <a:lumMod val="50000"/>
                            </a:schemeClr>
                          </a:solidFill>
                        </a:defRPr>
                      </a:pPr>
                      <a:t>[NOMBRE DE CATEGORÍA]</a:t>
                    </a:fld>
                    <a:r>
                      <a:rPr lang="en-US" baseline="0"/>
                      <a:t>
</a:t>
                    </a:r>
                    <a:fld id="{59B4DC9C-FA1A-4CE7-989D-AD4057984AD4}"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3D-4172-AA6C-1DF95498A939}"/>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'SEGMENTACIÓN POBLACIÓN'!$M$32:$M$33</c:f>
              <c:strCache>
                <c:ptCount val="2"/>
                <c:pt idx="0">
                  <c:v>Funcionario</c:v>
                </c:pt>
                <c:pt idx="1">
                  <c:v>Laboral</c:v>
                </c:pt>
              </c:strCache>
            </c:strRef>
          </c:cat>
          <c:val>
            <c:numRef>
              <c:f>'SEGMENTACIÓN POBLACIÓN'!$N$32:$N$33</c:f>
              <c:numCache>
                <c:formatCode>General</c:formatCode>
                <c:ptCount val="2"/>
                <c:pt idx="0">
                  <c:v>262</c:v>
                </c:pt>
                <c:pt idx="1">
                  <c:v>113</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D73D-4172-AA6C-1DF95498A939}"/>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POBLACIÓN'!$C$54:$C$57</c:f>
              <c:numCache>
                <c:formatCode>General</c:formatCode>
                <c:ptCount val="4"/>
              </c:numCache>
            </c:numRef>
          </c:val>
          <c:extLst>
            <c:ext xmlns:c16="http://schemas.microsoft.com/office/drawing/2014/chart" uri="{C3380CC4-5D6E-409C-BE32-E72D297353CC}">
              <c16:uniqueId val="{00000004-28DE-43D7-B120-9CEA27AEAADE}"/>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POBLACIÓN'!$D$54:$D$57</c:f>
              <c:numCache>
                <c:formatCode>General</c:formatCode>
                <c:ptCount val="4"/>
              </c:numCache>
            </c:numRef>
          </c:val>
          <c:extLst>
            <c:ext xmlns:c16="http://schemas.microsoft.com/office/drawing/2014/chart" uri="{C3380CC4-5D6E-409C-BE32-E72D297353CC}">
              <c16:uniqueId val="{00000000-22B6-4418-A9F4-2559F65CF7EB}"/>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POBLACIÓN'!$E$54:$E$57</c:f>
              <c:numCache>
                <c:formatCode>General</c:formatCode>
                <c:ptCount val="4"/>
                <c:pt idx="0">
                  <c:v>65</c:v>
                </c:pt>
                <c:pt idx="1">
                  <c:v>5</c:v>
                </c:pt>
                <c:pt idx="2">
                  <c:v>181</c:v>
                </c:pt>
                <c:pt idx="3">
                  <c:v>11</c:v>
                </c:pt>
              </c:numCache>
            </c:numRef>
          </c:val>
          <c:extLst>
            <c:ext xmlns:c16="http://schemas.microsoft.com/office/drawing/2014/chart" uri="{C3380CC4-5D6E-409C-BE32-E72D297353CC}">
              <c16:uniqueId val="{00000001-22B6-4418-A9F4-2559F65CF7EB}"/>
            </c:ext>
          </c:extLst>
        </c:ser>
        <c:dLbls>
          <c:showLegendKey val="0"/>
          <c:showVal val="1"/>
          <c:showCatName val="0"/>
          <c:showSerName val="0"/>
          <c:showPercent val="0"/>
          <c:showBubbleSize val="0"/>
        </c:dLbls>
        <c:gapWidth val="150"/>
        <c:shape val="box"/>
        <c:axId val="436611696"/>
        <c:axId val="436612088"/>
        <c:axId val="0"/>
      </c:bar3DChart>
      <c:catAx>
        <c:axId val="43661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2088"/>
        <c:crosses val="autoZero"/>
        <c:auto val="1"/>
        <c:lblAlgn val="ctr"/>
        <c:lblOffset val="100"/>
        <c:noMultiLvlLbl val="0"/>
      </c:catAx>
      <c:valAx>
        <c:axId val="436612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475415066604372E-2"/>
          <c:y val="9.5627705627705645E-2"/>
          <c:w val="0.93252458493339563"/>
          <c:h val="0.5963489791048846"/>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POBLACIÓN'!$N$54:$N$60</c:f>
              <c:numCache>
                <c:formatCode>General</c:formatCode>
                <c:ptCount val="7"/>
              </c:numCache>
            </c:numRef>
          </c:val>
          <c:extLst>
            <c:ext xmlns:c16="http://schemas.microsoft.com/office/drawing/2014/chart" uri="{C3380CC4-5D6E-409C-BE32-E72D297353CC}">
              <c16:uniqueId val="{00000007-BDC7-491B-94FE-AF8E6BE28486}"/>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POBLACIÓN'!$O$54:$O$60</c:f>
              <c:numCache>
                <c:formatCode>General</c:formatCode>
                <c:ptCount val="7"/>
              </c:numCache>
            </c:numRef>
          </c:val>
          <c:extLst>
            <c:ext xmlns:c16="http://schemas.microsoft.com/office/drawing/2014/chart" uri="{C3380CC4-5D6E-409C-BE32-E72D297353CC}">
              <c16:uniqueId val="{00000000-699A-4776-B770-36469B8D5AFD}"/>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POBLACIÓN'!$P$54:$P$60</c:f>
              <c:numCache>
                <c:formatCode>General</c:formatCode>
                <c:ptCount val="7"/>
                <c:pt idx="0">
                  <c:v>52</c:v>
                </c:pt>
                <c:pt idx="1">
                  <c:v>1</c:v>
                </c:pt>
                <c:pt idx="2">
                  <c:v>9</c:v>
                </c:pt>
                <c:pt idx="3">
                  <c:v>20</c:v>
                </c:pt>
                <c:pt idx="4">
                  <c:v>5</c:v>
                </c:pt>
                <c:pt idx="5">
                  <c:v>24</c:v>
                </c:pt>
                <c:pt idx="6">
                  <c:v>2</c:v>
                </c:pt>
              </c:numCache>
            </c:numRef>
          </c:val>
          <c:extLst>
            <c:ext xmlns:c16="http://schemas.microsoft.com/office/drawing/2014/chart" uri="{C3380CC4-5D6E-409C-BE32-E72D297353CC}">
              <c16:uniqueId val="{00000001-699A-4776-B770-36469B8D5AFD}"/>
            </c:ext>
          </c:extLst>
        </c:ser>
        <c:dLbls>
          <c:showLegendKey val="0"/>
          <c:showVal val="1"/>
          <c:showCatName val="0"/>
          <c:showSerName val="0"/>
          <c:showPercent val="0"/>
          <c:showBubbleSize val="0"/>
        </c:dLbls>
        <c:gapWidth val="150"/>
        <c:shape val="box"/>
        <c:axId val="438384504"/>
        <c:axId val="438384896"/>
        <c:axId val="0"/>
      </c:bar3DChart>
      <c:catAx>
        <c:axId val="4383845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4896"/>
        <c:crosses val="autoZero"/>
        <c:auto val="1"/>
        <c:lblAlgn val="ctr"/>
        <c:lblOffset val="100"/>
        <c:noMultiLvlLbl val="0"/>
      </c:catAx>
      <c:valAx>
        <c:axId val="438384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4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122806425603754E-2"/>
          <c:y val="3.0948262425746935E-2"/>
          <c:w val="0.93399617429573145"/>
          <c:h val="0.56585004747690637"/>
        </c:manualLayout>
      </c:layout>
      <c:bar3DChart>
        <c:barDir val="col"/>
        <c:grouping val="clustered"/>
        <c:varyColors val="0"/>
        <c:ser>
          <c:idx val="0"/>
          <c:order val="0"/>
          <c:spPr>
            <a:solidFill>
              <a:srgbClr val="97B9E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POBLACIÓN'!$A$123:$A$157</c:f>
              <c:strCache>
                <c:ptCount val="35"/>
                <c:pt idx="0">
                  <c:v>Antropología, Geografía e Historia</c:v>
                </c:pt>
                <c:pt idx="1">
                  <c:v>Didáctica de la Expresión Musical, Plástica y Corporal</c:v>
                </c:pt>
                <c:pt idx="2">
                  <c:v>Didáctica de las Ciencias</c:v>
                </c:pt>
                <c:pt idx="3">
                  <c:v>Economía</c:v>
                </c:pt>
                <c:pt idx="4">
                  <c:v>Economía Financiera y Contabilidad</c:v>
                </c:pt>
                <c:pt idx="5">
                  <c:v>Enfermería</c:v>
                </c:pt>
                <c:pt idx="6">
                  <c:v>Estadística e Investigación Operativa</c:v>
                </c:pt>
                <c:pt idx="7">
                  <c:v>Filología Española</c:v>
                </c:pt>
                <c:pt idx="8">
                  <c:v>Filología Inglesa</c:v>
                </c:pt>
                <c:pt idx="9">
                  <c:v>Física</c:v>
                </c:pt>
                <c:pt idx="10">
                  <c:v>Geología</c:v>
                </c:pt>
                <c:pt idx="11">
                  <c:v>Biología Animal, Biología Vegetal y Ecología</c:v>
                </c:pt>
                <c:pt idx="12">
                  <c:v>Informática</c:v>
                </c:pt>
                <c:pt idx="13">
                  <c:v>Ingeniería Cartográfica, Geodésica y Fotogrametría</c:v>
                </c:pt>
                <c:pt idx="14">
                  <c:v>Ingeniería de Telecomunicación</c:v>
                </c:pt>
                <c:pt idx="15">
                  <c:v>Ingeniería Eléctrica</c:v>
                </c:pt>
                <c:pt idx="16">
                  <c:v>Ingeniería Electrónica y Automática</c:v>
                </c:pt>
                <c:pt idx="17">
                  <c:v>Ingeniería Gráfica, Diseño y Proyectos</c:v>
                </c:pt>
                <c:pt idx="18">
                  <c:v>Ingeniería Mecánica y Minera</c:v>
                </c:pt>
                <c:pt idx="19">
                  <c:v>Ingeniería Química, Ambiental y de los Materiales</c:v>
                </c:pt>
                <c:pt idx="20">
                  <c:v>Lenguas y Culturas Mediterráneas</c:v>
                </c:pt>
                <c:pt idx="21">
                  <c:v>Matemáticas</c:v>
                </c:pt>
                <c:pt idx="22">
                  <c:v>Biología Experimental</c:v>
                </c:pt>
                <c:pt idx="23">
                  <c:v>Organización de Empresas, Marketing y Sociología</c:v>
                </c:pt>
                <c:pt idx="24">
                  <c:v>Patrimonio Histórico</c:v>
                </c:pt>
                <c:pt idx="25">
                  <c:v>Pedagogía</c:v>
                </c:pt>
                <c:pt idx="26">
                  <c:v>Psicología</c:v>
                </c:pt>
                <c:pt idx="27">
                  <c:v>Química Física y Analítica</c:v>
                </c:pt>
                <c:pt idx="28">
                  <c:v>Química Inorgánica y Orgánica</c:v>
                </c:pt>
                <c:pt idx="29">
                  <c:v>Ciencias de la Salud</c:v>
                </c:pt>
                <c:pt idx="30">
                  <c:v>Derecho Civil, Derecho Financiero y Tributario</c:v>
                </c:pt>
                <c:pt idx="31">
                  <c:v>Derecho Penal, Filosofía del Derecho, Filosofía Moral y Filosofía</c:v>
                </c:pt>
                <c:pt idx="32">
                  <c:v>Derecho Público</c:v>
                </c:pt>
                <c:pt idx="33">
                  <c:v>Derecho Público y Común Europeo</c:v>
                </c:pt>
                <c:pt idx="34">
                  <c:v>Derecho Público y Derecho Privado Especial</c:v>
                </c:pt>
              </c:strCache>
            </c:strRef>
          </c:cat>
          <c:val>
            <c:numRef>
              <c:f>'SEGMENTACIÓN POBLACIÓN'!$B$123:$B$157</c:f>
              <c:numCache>
                <c:formatCode>General</c:formatCode>
                <c:ptCount val="35"/>
                <c:pt idx="0">
                  <c:v>6</c:v>
                </c:pt>
                <c:pt idx="1">
                  <c:v>13</c:v>
                </c:pt>
                <c:pt idx="2">
                  <c:v>11</c:v>
                </c:pt>
                <c:pt idx="3">
                  <c:v>10</c:v>
                </c:pt>
                <c:pt idx="4">
                  <c:v>8</c:v>
                </c:pt>
                <c:pt idx="5">
                  <c:v>9</c:v>
                </c:pt>
                <c:pt idx="6">
                  <c:v>13</c:v>
                </c:pt>
                <c:pt idx="7">
                  <c:v>14</c:v>
                </c:pt>
                <c:pt idx="8">
                  <c:v>13</c:v>
                </c:pt>
                <c:pt idx="9">
                  <c:v>2</c:v>
                </c:pt>
                <c:pt idx="10">
                  <c:v>7</c:v>
                </c:pt>
                <c:pt idx="11">
                  <c:v>12</c:v>
                </c:pt>
                <c:pt idx="12">
                  <c:v>21</c:v>
                </c:pt>
                <c:pt idx="13">
                  <c:v>8</c:v>
                </c:pt>
                <c:pt idx="14">
                  <c:v>9</c:v>
                </c:pt>
                <c:pt idx="15">
                  <c:v>10</c:v>
                </c:pt>
                <c:pt idx="16">
                  <c:v>9</c:v>
                </c:pt>
                <c:pt idx="17">
                  <c:v>8</c:v>
                </c:pt>
                <c:pt idx="18">
                  <c:v>20</c:v>
                </c:pt>
                <c:pt idx="19">
                  <c:v>10</c:v>
                </c:pt>
                <c:pt idx="20">
                  <c:v>4</c:v>
                </c:pt>
                <c:pt idx="21">
                  <c:v>6</c:v>
                </c:pt>
                <c:pt idx="22">
                  <c:v>10</c:v>
                </c:pt>
                <c:pt idx="23">
                  <c:v>21</c:v>
                </c:pt>
                <c:pt idx="24">
                  <c:v>11</c:v>
                </c:pt>
                <c:pt idx="25">
                  <c:v>10</c:v>
                </c:pt>
                <c:pt idx="26">
                  <c:v>32</c:v>
                </c:pt>
                <c:pt idx="27">
                  <c:v>9</c:v>
                </c:pt>
                <c:pt idx="28">
                  <c:v>8</c:v>
                </c:pt>
                <c:pt idx="29">
                  <c:v>19</c:v>
                </c:pt>
                <c:pt idx="30">
                  <c:v>9</c:v>
                </c:pt>
                <c:pt idx="31">
                  <c:v>5</c:v>
                </c:pt>
                <c:pt idx="32">
                  <c:v>3</c:v>
                </c:pt>
                <c:pt idx="33">
                  <c:v>6</c:v>
                </c:pt>
                <c:pt idx="34">
                  <c:v>9</c:v>
                </c:pt>
              </c:numCache>
            </c:numRef>
          </c:val>
          <c:extLst>
            <c:ext xmlns:c16="http://schemas.microsoft.com/office/drawing/2014/chart" uri="{C3380CC4-5D6E-409C-BE32-E72D297353CC}">
              <c16:uniqueId val="{00000000-349C-4135-AAC4-E7F995A9D94A}"/>
            </c:ext>
          </c:extLst>
        </c:ser>
        <c:dLbls>
          <c:showLegendKey val="0"/>
          <c:showVal val="1"/>
          <c:showCatName val="0"/>
          <c:showSerName val="0"/>
          <c:showPercent val="0"/>
          <c:showBubbleSize val="0"/>
        </c:dLbls>
        <c:gapWidth val="150"/>
        <c:shape val="box"/>
        <c:axId val="438386072"/>
        <c:axId val="438386464"/>
        <c:axId val="0"/>
      </c:bar3DChart>
      <c:catAx>
        <c:axId val="4383860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ES"/>
          </a:p>
        </c:txPr>
        <c:crossAx val="438386464"/>
        <c:crosses val="autoZero"/>
        <c:auto val="1"/>
        <c:lblAlgn val="ctr"/>
        <c:lblOffset val="100"/>
        <c:noMultiLvlLbl val="0"/>
      </c:catAx>
      <c:valAx>
        <c:axId val="438386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6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CENTRO</a:t>
            </a:r>
            <a:r>
              <a:rPr lang="es-ES" baseline="0"/>
              <a:t> EN EL QUE IMPARTE LA MAYOR CARGA DOCENTE</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POBLACIÓN'!$C$104:$C$111</c:f>
              <c:numCache>
                <c:formatCode>General</c:formatCode>
                <c:ptCount val="8"/>
              </c:numCache>
            </c:numRef>
          </c:val>
          <c:extLst>
            <c:ext xmlns:c16="http://schemas.microsoft.com/office/drawing/2014/chart" uri="{C3380CC4-5D6E-409C-BE32-E72D297353CC}">
              <c16:uniqueId val="{00000009-AA1D-4AFC-913B-8F7FE197AB49}"/>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POBLACIÓN'!$D$104:$D$111</c:f>
              <c:numCache>
                <c:formatCode>General</c:formatCode>
                <c:ptCount val="8"/>
              </c:numCache>
            </c:numRef>
          </c:val>
          <c:extLst>
            <c:ext xmlns:c16="http://schemas.microsoft.com/office/drawing/2014/chart" uri="{C3380CC4-5D6E-409C-BE32-E72D297353CC}">
              <c16:uniqueId val="{00000000-1911-49B7-AB03-45BD4777CE03}"/>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POBLACIÓN'!$E$104:$E$111</c:f>
              <c:numCache>
                <c:formatCode>General</c:formatCode>
                <c:ptCount val="8"/>
                <c:pt idx="0">
                  <c:v>6</c:v>
                </c:pt>
                <c:pt idx="1">
                  <c:v>64</c:v>
                </c:pt>
                <c:pt idx="2">
                  <c:v>45</c:v>
                </c:pt>
                <c:pt idx="3">
                  <c:v>27</c:v>
                </c:pt>
                <c:pt idx="4">
                  <c:v>45</c:v>
                </c:pt>
                <c:pt idx="5">
                  <c:v>76</c:v>
                </c:pt>
                <c:pt idx="6">
                  <c:v>108</c:v>
                </c:pt>
                <c:pt idx="7">
                  <c:v>4</c:v>
                </c:pt>
              </c:numCache>
            </c:numRef>
          </c:val>
          <c:extLst>
            <c:ext xmlns:c16="http://schemas.microsoft.com/office/drawing/2014/chart" uri="{C3380CC4-5D6E-409C-BE32-E72D297353CC}">
              <c16:uniqueId val="{00000001-1911-49B7-AB03-45BD4777CE03}"/>
            </c:ext>
          </c:extLst>
        </c:ser>
        <c:dLbls>
          <c:showLegendKey val="0"/>
          <c:showVal val="1"/>
          <c:showCatName val="0"/>
          <c:showSerName val="0"/>
          <c:showPercent val="0"/>
          <c:showBubbleSize val="0"/>
        </c:dLbls>
        <c:gapWidth val="150"/>
        <c:shape val="box"/>
        <c:axId val="438387248"/>
        <c:axId val="438387640"/>
        <c:axId val="0"/>
      </c:bar3DChart>
      <c:catAx>
        <c:axId val="4383872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7640"/>
        <c:crosses val="autoZero"/>
        <c:auto val="1"/>
        <c:lblAlgn val="ctr"/>
        <c:lblOffset val="100"/>
        <c:noMultiLvlLbl val="0"/>
      </c:catAx>
      <c:valAx>
        <c:axId val="43838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7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dESEMPEÑA CARGO ACADÉMICO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6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19D-4299-BF98-5323A448E636}"/>
              </c:ext>
            </c:extLst>
          </c:dPt>
          <c:dPt>
            <c:idx val="1"/>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19D-4299-BF98-5323A448E636}"/>
              </c:ext>
            </c:extLst>
          </c:dPt>
          <c:dPt>
            <c:idx val="2"/>
            <c:bubble3D val="0"/>
            <c:spPr>
              <a:solidFill>
                <a:srgbClr val="5089BC"/>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19D-4299-BF98-5323A448E63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1-419D-4299-BF98-5323A448E6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3-419D-4299-BF98-5323A448E63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5-419D-4299-BF98-5323A448E63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'SEGMENTACIÓN POBLACIÓN'!$AA$31:$AA$33</c:f>
              <c:strCache>
                <c:ptCount val="3"/>
                <c:pt idx="0">
                  <c:v>Desempeña cargo académico</c:v>
                </c:pt>
                <c:pt idx="1">
                  <c:v>SI</c:v>
                </c:pt>
                <c:pt idx="2">
                  <c:v>NO</c:v>
                </c:pt>
              </c:strCache>
            </c:strRef>
          </c:cat>
          <c:val>
            <c:numRef>
              <c:f>'SEGMENTACIÓN POBLACIÓN'!$AB$31:$AB$33</c:f>
              <c:numCache>
                <c:formatCode>General</c:formatCode>
                <c:ptCount val="3"/>
                <c:pt idx="1">
                  <c:v>130</c:v>
                </c:pt>
                <c:pt idx="2">
                  <c:v>245</c:v>
                </c:pt>
              </c:numCache>
            </c:numRef>
          </c:val>
          <c:extLst>
            <c:ext xmlns:c16="http://schemas.microsoft.com/office/drawing/2014/chart" uri="{C3380CC4-5D6E-409C-BE32-E72D297353CC}">
              <c16:uniqueId val="{00000006-419D-4299-BF98-5323A448E63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748393</xdr:colOff>
      <xdr:row>0</xdr:row>
      <xdr:rowOff>50345</xdr:rowOff>
    </xdr:from>
    <xdr:to>
      <xdr:col>16</xdr:col>
      <xdr:colOff>630210</xdr:colOff>
      <xdr:row>3</xdr:row>
      <xdr:rowOff>155560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246929" y="50345"/>
          <a:ext cx="643817" cy="676715"/>
        </a:xfrm>
        <a:prstGeom prst="rect">
          <a:avLst/>
        </a:prstGeom>
      </xdr:spPr>
    </xdr:pic>
    <xdr:clientData/>
  </xdr:twoCellAnchor>
  <xdr:twoCellAnchor editAs="oneCell">
    <xdr:from>
      <xdr:col>15</xdr:col>
      <xdr:colOff>748393</xdr:colOff>
      <xdr:row>0</xdr:row>
      <xdr:rowOff>50345</xdr:rowOff>
    </xdr:from>
    <xdr:to>
      <xdr:col>16</xdr:col>
      <xdr:colOff>630210</xdr:colOff>
      <xdr:row>3</xdr:row>
      <xdr:rowOff>155560</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6245568" y="50345"/>
          <a:ext cx="643817" cy="676715"/>
        </a:xfrm>
        <a:prstGeom prst="rect">
          <a:avLst/>
        </a:prstGeom>
      </xdr:spPr>
    </xdr:pic>
    <xdr:clientData/>
  </xdr:twoCellAnchor>
  <xdr:twoCellAnchor>
    <xdr:from>
      <xdr:col>3</xdr:col>
      <xdr:colOff>1793875</xdr:colOff>
      <xdr:row>25</xdr:row>
      <xdr:rowOff>100012</xdr:rowOff>
    </xdr:from>
    <xdr:to>
      <xdr:col>10</xdr:col>
      <xdr:colOff>111125</xdr:colOff>
      <xdr:row>40</xdr:row>
      <xdr:rowOff>142875</xdr:rowOff>
    </xdr:to>
    <xdr:graphicFrame macro="">
      <xdr:nvGraphicFramePr>
        <xdr:cNvPr id="10" name="Gráfico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412750</xdr:colOff>
      <xdr:row>25</xdr:row>
      <xdr:rowOff>95250</xdr:rowOff>
    </xdr:from>
    <xdr:to>
      <xdr:col>23</xdr:col>
      <xdr:colOff>309562</xdr:colOff>
      <xdr:row>40</xdr:row>
      <xdr:rowOff>63500</xdr:rowOff>
    </xdr:to>
    <xdr:graphicFrame macro="">
      <xdr:nvGraphicFramePr>
        <xdr:cNvPr id="15" name="Gráfico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185736</xdr:colOff>
      <xdr:row>48</xdr:row>
      <xdr:rowOff>174625</xdr:rowOff>
    </xdr:from>
    <xdr:to>
      <xdr:col>11</xdr:col>
      <xdr:colOff>539749</xdr:colOff>
      <xdr:row>63</xdr:row>
      <xdr:rowOff>33337</xdr:rowOff>
    </xdr:to>
    <xdr:graphicFrame macro="">
      <xdr:nvGraphicFramePr>
        <xdr:cNvPr id="16" name="Gráfico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38099</xdr:colOff>
      <xdr:row>47</xdr:row>
      <xdr:rowOff>111125</xdr:rowOff>
    </xdr:from>
    <xdr:to>
      <xdr:col>28</xdr:col>
      <xdr:colOff>492125</xdr:colOff>
      <xdr:row>62</xdr:row>
      <xdr:rowOff>171450</xdr:rowOff>
    </xdr:to>
    <xdr:graphicFrame macro="">
      <xdr:nvGraphicFramePr>
        <xdr:cNvPr id="17" name="Gráfico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666750</xdr:colOff>
      <xdr:row>64</xdr:row>
      <xdr:rowOff>317501</xdr:rowOff>
    </xdr:from>
    <xdr:to>
      <xdr:col>37</xdr:col>
      <xdr:colOff>714375</xdr:colOff>
      <xdr:row>92</xdr:row>
      <xdr:rowOff>7938</xdr:rowOff>
    </xdr:to>
    <xdr:graphicFrame macro="">
      <xdr:nvGraphicFramePr>
        <xdr:cNvPr id="18" name="Gráfico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101</xdr:row>
      <xdr:rowOff>0</xdr:rowOff>
    </xdr:from>
    <xdr:to>
      <xdr:col>24</xdr:col>
      <xdr:colOff>349249</xdr:colOff>
      <xdr:row>116</xdr:row>
      <xdr:rowOff>158750</xdr:rowOff>
    </xdr:to>
    <xdr:graphicFrame macro="">
      <xdr:nvGraphicFramePr>
        <xdr:cNvPr id="19" name="Gráfico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54428</xdr:rowOff>
    </xdr:from>
    <xdr:to>
      <xdr:col>12</xdr:col>
      <xdr:colOff>1224643</xdr:colOff>
      <xdr:row>20</xdr:row>
      <xdr:rowOff>95249</xdr:rowOff>
    </xdr:to>
    <xdr:sp macro="" textlink="">
      <xdr:nvSpPr>
        <xdr:cNvPr id="20" name="8 CuadroTexto">
          <a:extLst>
            <a:ext uri="{FF2B5EF4-FFF2-40B4-BE49-F238E27FC236}">
              <a16:creationId xmlns:a16="http://schemas.microsoft.com/office/drawing/2014/main" id="{00000000-0008-0000-0000-000014000000}"/>
            </a:ext>
          </a:extLst>
        </xdr:cNvPr>
        <xdr:cNvSpPr txBox="1"/>
      </xdr:nvSpPr>
      <xdr:spPr>
        <a:xfrm>
          <a:off x="0" y="1778453"/>
          <a:ext cx="13664293" cy="2241096"/>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POBLACIÓN ESTUDIO: </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Personal docente e investigador en situación profesional de servicio activo y en comisión de servicio  procedentes de otras universidades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Tamaño muestral</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88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Tipo de muestreo</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Fecha recogida</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Enero - Febrero 2023</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Nº de en</a:t>
          </a: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cuestas recogidas: 375/Nº encuestas necesarias: 88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Porcentaje de encuestas recogidas sobre la población objeto de estudio:  375/976 = 38,42%</a:t>
          </a:r>
          <a:endParaRPr kumimoji="0" lang="es-ES" sz="16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29</xdr:col>
      <xdr:colOff>407276</xdr:colOff>
      <xdr:row>26</xdr:row>
      <xdr:rowOff>128313</xdr:rowOff>
    </xdr:from>
    <xdr:to>
      <xdr:col>35</xdr:col>
      <xdr:colOff>381000</xdr:colOff>
      <xdr:row>38</xdr:row>
      <xdr:rowOff>178237</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689201</xdr:colOff>
      <xdr:row>0</xdr:row>
      <xdr:rowOff>74159</xdr:rowOff>
    </xdr:from>
    <xdr:to>
      <xdr:col>17</xdr:col>
      <xdr:colOff>555143</xdr:colOff>
      <xdr:row>3</xdr:row>
      <xdr:rowOff>179374</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2881201" y="74159"/>
          <a:ext cx="627942" cy="6767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651163</xdr:colOff>
      <xdr:row>0</xdr:row>
      <xdr:rowOff>79375</xdr:rowOff>
    </xdr:from>
    <xdr:to>
      <xdr:col>18</xdr:col>
      <xdr:colOff>517105</xdr:colOff>
      <xdr:row>3</xdr:row>
      <xdr:rowOff>184590</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3605163" y="79375"/>
          <a:ext cx="627942" cy="6767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646546</xdr:colOff>
      <xdr:row>0</xdr:row>
      <xdr:rowOff>118340</xdr:rowOff>
    </xdr:from>
    <xdr:to>
      <xdr:col>18</xdr:col>
      <xdr:colOff>512488</xdr:colOff>
      <xdr:row>4</xdr:row>
      <xdr:rowOff>33055</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3600546" y="118340"/>
          <a:ext cx="627942" cy="6767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190500</xdr:colOff>
      <xdr:row>0</xdr:row>
      <xdr:rowOff>93229</xdr:rowOff>
    </xdr:from>
    <xdr:to>
      <xdr:col>18</xdr:col>
      <xdr:colOff>56442</xdr:colOff>
      <xdr:row>4</xdr:row>
      <xdr:rowOff>7944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3144500" y="93229"/>
          <a:ext cx="627942"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412750</xdr:colOff>
      <xdr:row>0</xdr:row>
      <xdr:rowOff>31750</xdr:rowOff>
    </xdr:from>
    <xdr:to>
      <xdr:col>19</xdr:col>
      <xdr:colOff>278692</xdr:colOff>
      <xdr:row>3</xdr:row>
      <xdr:rowOff>136965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128750" y="31750"/>
          <a:ext cx="627942" cy="676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468313</xdr:colOff>
      <xdr:row>0</xdr:row>
      <xdr:rowOff>63500</xdr:rowOff>
    </xdr:from>
    <xdr:to>
      <xdr:col>18</xdr:col>
      <xdr:colOff>334255</xdr:colOff>
      <xdr:row>3</xdr:row>
      <xdr:rowOff>168715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422313" y="63500"/>
          <a:ext cx="627942" cy="676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587376</xdr:colOff>
      <xdr:row>0</xdr:row>
      <xdr:rowOff>87313</xdr:rowOff>
    </xdr:from>
    <xdr:to>
      <xdr:col>16</xdr:col>
      <xdr:colOff>453318</xdr:colOff>
      <xdr:row>4</xdr:row>
      <xdr:rowOff>2028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3192126" y="87313"/>
          <a:ext cx="627942"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264102</xdr:colOff>
      <xdr:row>0</xdr:row>
      <xdr:rowOff>107661</xdr:rowOff>
    </xdr:from>
    <xdr:to>
      <xdr:col>18</xdr:col>
      <xdr:colOff>130044</xdr:colOff>
      <xdr:row>4</xdr:row>
      <xdr:rowOff>22376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3218102" y="107661"/>
          <a:ext cx="627942" cy="676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141432</xdr:colOff>
      <xdr:row>0</xdr:row>
      <xdr:rowOff>112568</xdr:rowOff>
    </xdr:from>
    <xdr:to>
      <xdr:col>16</xdr:col>
      <xdr:colOff>7374</xdr:colOff>
      <xdr:row>4</xdr:row>
      <xdr:rowOff>27283</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571432" y="112568"/>
          <a:ext cx="627942" cy="676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602219</xdr:colOff>
      <xdr:row>0</xdr:row>
      <xdr:rowOff>90507</xdr:rowOff>
    </xdr:from>
    <xdr:to>
      <xdr:col>17</xdr:col>
      <xdr:colOff>517071</xdr:colOff>
      <xdr:row>4</xdr:row>
      <xdr:rowOff>5222</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794219" y="90507"/>
          <a:ext cx="676852" cy="6767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190500</xdr:colOff>
      <xdr:row>0</xdr:row>
      <xdr:rowOff>104775</xdr:rowOff>
    </xdr:from>
    <xdr:to>
      <xdr:col>19</xdr:col>
      <xdr:colOff>56442</xdr:colOff>
      <xdr:row>4</xdr:row>
      <xdr:rowOff>19490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3906500" y="104775"/>
          <a:ext cx="627942" cy="676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611187</xdr:colOff>
      <xdr:row>0</xdr:row>
      <xdr:rowOff>69056</xdr:rowOff>
    </xdr:from>
    <xdr:to>
      <xdr:col>18</xdr:col>
      <xdr:colOff>477129</xdr:colOff>
      <xdr:row>3</xdr:row>
      <xdr:rowOff>174271</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3565187" y="69056"/>
          <a:ext cx="627942" cy="676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31"/>
  <sheetViews>
    <sheetView showGridLines="0" tabSelected="1" view="pageBreakPreview" zoomScale="80" zoomScaleNormal="40" zoomScaleSheetLayoutView="80" workbookViewId="0">
      <selection activeCell="O14" sqref="O14"/>
    </sheetView>
  </sheetViews>
  <sheetFormatPr baseColWidth="10" defaultRowHeight="15" x14ac:dyDescent="0.25"/>
  <cols>
    <col min="1" max="1" width="4.28515625" customWidth="1"/>
    <col min="2" max="2" width="21.140625" customWidth="1"/>
    <col min="3" max="3" width="16.5703125" customWidth="1"/>
    <col min="4" max="4" width="37" customWidth="1"/>
    <col min="8" max="8" width="30.5703125" customWidth="1"/>
    <col min="13" max="13" width="19.42578125" customWidth="1"/>
    <col min="15" max="15" width="15" customWidth="1"/>
    <col min="39" max="56" width="11.42578125" hidden="1" customWidth="1"/>
    <col min="57" max="57" width="0" hidden="1" customWidth="1"/>
  </cols>
  <sheetData>
    <row r="1" spans="1:56"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41"/>
      <c r="AN1" s="41">
        <v>1</v>
      </c>
      <c r="AO1" s="41">
        <v>2</v>
      </c>
      <c r="AP1" s="41">
        <v>3</v>
      </c>
      <c r="AQ1" s="41">
        <v>4</v>
      </c>
      <c r="AR1" s="41">
        <v>5</v>
      </c>
      <c r="AS1" s="41" t="s">
        <v>215</v>
      </c>
      <c r="AT1" s="41" t="s">
        <v>216</v>
      </c>
      <c r="AU1" s="41"/>
      <c r="AV1" s="41">
        <v>1</v>
      </c>
      <c r="AW1" s="41">
        <v>2</v>
      </c>
      <c r="AX1" s="41">
        <v>3</v>
      </c>
      <c r="AY1" s="41">
        <v>4</v>
      </c>
      <c r="AZ1" s="41">
        <v>5</v>
      </c>
      <c r="BA1" s="41" t="s">
        <v>216</v>
      </c>
      <c r="BB1" s="41"/>
      <c r="BC1" s="41"/>
      <c r="BD1" s="41"/>
    </row>
    <row r="2" spans="1:56"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41" t="s">
        <v>217</v>
      </c>
      <c r="AN2" s="41">
        <v>4</v>
      </c>
      <c r="AO2" s="41">
        <v>9</v>
      </c>
      <c r="AP2" s="41">
        <v>22</v>
      </c>
      <c r="AQ2" s="41">
        <v>109</v>
      </c>
      <c r="AR2" s="41">
        <v>240</v>
      </c>
      <c r="AS2" s="41">
        <v>10</v>
      </c>
      <c r="AT2" s="41">
        <v>394</v>
      </c>
      <c r="AU2" s="41" t="s">
        <v>217</v>
      </c>
      <c r="AV2" s="41">
        <v>4</v>
      </c>
      <c r="AW2" s="41">
        <v>9</v>
      </c>
      <c r="AX2" s="41">
        <v>22</v>
      </c>
      <c r="AY2" s="41">
        <v>109</v>
      </c>
      <c r="AZ2" s="41">
        <v>240</v>
      </c>
      <c r="BA2" s="41">
        <v>4.49</v>
      </c>
      <c r="BB2" s="41">
        <v>0.79</v>
      </c>
      <c r="BC2" s="41">
        <v>5</v>
      </c>
      <c r="BD2" s="41">
        <v>5</v>
      </c>
    </row>
    <row r="3" spans="1:56"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41" t="s">
        <v>218</v>
      </c>
      <c r="AN3" s="41">
        <v>4</v>
      </c>
      <c r="AO3" s="41">
        <v>10</v>
      </c>
      <c r="AP3" s="41">
        <v>22</v>
      </c>
      <c r="AQ3" s="41">
        <v>105</v>
      </c>
      <c r="AR3" s="41">
        <v>249</v>
      </c>
      <c r="AS3" s="41">
        <v>4</v>
      </c>
      <c r="AT3" s="41">
        <v>394</v>
      </c>
      <c r="AU3" s="41" t="s">
        <v>218</v>
      </c>
      <c r="AV3" s="41">
        <v>4</v>
      </c>
      <c r="AW3" s="41">
        <v>10</v>
      </c>
      <c r="AX3" s="41">
        <v>22</v>
      </c>
      <c r="AY3" s="41">
        <v>105</v>
      </c>
      <c r="AZ3" s="41">
        <v>249</v>
      </c>
      <c r="BA3" s="41">
        <v>4.5</v>
      </c>
      <c r="BB3" s="41">
        <v>0.8</v>
      </c>
      <c r="BC3" s="41">
        <v>5</v>
      </c>
      <c r="BD3" s="41">
        <v>5</v>
      </c>
    </row>
    <row r="4" spans="1:5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41" t="s">
        <v>219</v>
      </c>
      <c r="AN4" s="41">
        <v>17</v>
      </c>
      <c r="AO4" s="41">
        <v>34</v>
      </c>
      <c r="AP4" s="41">
        <v>76</v>
      </c>
      <c r="AQ4" s="41">
        <v>143</v>
      </c>
      <c r="AR4" s="41">
        <v>120</v>
      </c>
      <c r="AS4" s="41">
        <v>4</v>
      </c>
      <c r="AT4" s="41">
        <v>394</v>
      </c>
      <c r="AU4" s="41" t="s">
        <v>219</v>
      </c>
      <c r="AV4" s="41">
        <v>17</v>
      </c>
      <c r="AW4" s="41">
        <v>34</v>
      </c>
      <c r="AX4" s="41">
        <v>76</v>
      </c>
      <c r="AY4" s="41">
        <v>143</v>
      </c>
      <c r="AZ4" s="41">
        <v>120</v>
      </c>
      <c r="BA4" s="41">
        <v>3.81</v>
      </c>
      <c r="BB4" s="41">
        <v>1.1000000000000001</v>
      </c>
      <c r="BC4" s="41">
        <v>4</v>
      </c>
      <c r="BD4" s="41">
        <v>4</v>
      </c>
    </row>
    <row r="5" spans="1:56" x14ac:dyDescent="0.25">
      <c r="A5" s="52" t="s">
        <v>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41" t="s">
        <v>220</v>
      </c>
      <c r="AN5" s="41">
        <v>28</v>
      </c>
      <c r="AO5" s="41">
        <v>53</v>
      </c>
      <c r="AP5" s="41">
        <v>97</v>
      </c>
      <c r="AQ5" s="41">
        <v>138</v>
      </c>
      <c r="AR5" s="41">
        <v>71</v>
      </c>
      <c r="AS5" s="41">
        <v>7</v>
      </c>
      <c r="AT5" s="41">
        <v>394</v>
      </c>
      <c r="AU5" s="41" t="s">
        <v>220</v>
      </c>
      <c r="AV5" s="41">
        <v>28</v>
      </c>
      <c r="AW5" s="41">
        <v>53</v>
      </c>
      <c r="AX5" s="41">
        <v>97</v>
      </c>
      <c r="AY5" s="41">
        <v>138</v>
      </c>
      <c r="AZ5" s="41">
        <v>71</v>
      </c>
      <c r="BA5" s="41">
        <v>3.44</v>
      </c>
      <c r="BB5" s="41">
        <v>1.1499999999999999</v>
      </c>
      <c r="BC5" s="41">
        <v>4</v>
      </c>
      <c r="BD5" s="41">
        <v>4</v>
      </c>
    </row>
    <row r="6" spans="1:56" ht="15.75" x14ac:dyDescent="0.25">
      <c r="A6" s="51" t="s">
        <v>728</v>
      </c>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41" t="s">
        <v>221</v>
      </c>
      <c r="AN6" s="41">
        <v>16</v>
      </c>
      <c r="AO6" s="41">
        <v>18</v>
      </c>
      <c r="AP6" s="41">
        <v>54</v>
      </c>
      <c r="AQ6" s="41">
        <v>123</v>
      </c>
      <c r="AR6" s="41">
        <v>180</v>
      </c>
      <c r="AS6" s="41">
        <v>3</v>
      </c>
      <c r="AT6" s="41">
        <v>394</v>
      </c>
      <c r="AU6" s="41" t="s">
        <v>221</v>
      </c>
      <c r="AV6" s="41">
        <v>16</v>
      </c>
      <c r="AW6" s="41">
        <v>18</v>
      </c>
      <c r="AX6" s="41">
        <v>54</v>
      </c>
      <c r="AY6" s="41">
        <v>123</v>
      </c>
      <c r="AZ6" s="41">
        <v>180</v>
      </c>
      <c r="BA6" s="41">
        <v>4.1100000000000003</v>
      </c>
      <c r="BB6" s="41">
        <v>1.07</v>
      </c>
      <c r="BC6" s="41">
        <v>4</v>
      </c>
      <c r="BD6" s="41">
        <v>5</v>
      </c>
    </row>
    <row r="7" spans="1:56" x14ac:dyDescent="0.25">
      <c r="A7" s="53" t="s">
        <v>2</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41" t="s">
        <v>222</v>
      </c>
      <c r="AN7" s="41">
        <v>13</v>
      </c>
      <c r="AO7" s="41">
        <v>28</v>
      </c>
      <c r="AP7" s="41">
        <v>64</v>
      </c>
      <c r="AQ7" s="41">
        <v>136</v>
      </c>
      <c r="AR7" s="41">
        <v>144</v>
      </c>
      <c r="AS7" s="41">
        <v>9</v>
      </c>
      <c r="AT7" s="41">
        <v>394</v>
      </c>
      <c r="AU7" s="41" t="s">
        <v>222</v>
      </c>
      <c r="AV7" s="41">
        <v>13</v>
      </c>
      <c r="AW7" s="41">
        <v>28</v>
      </c>
      <c r="AX7" s="41">
        <v>64</v>
      </c>
      <c r="AY7" s="41">
        <v>136</v>
      </c>
      <c r="AZ7" s="41">
        <v>144</v>
      </c>
      <c r="BA7" s="41">
        <v>3.96</v>
      </c>
      <c r="BB7" s="41">
        <v>1.07</v>
      </c>
      <c r="BC7" s="41">
        <v>4</v>
      </c>
      <c r="BD7" s="41">
        <v>5</v>
      </c>
    </row>
    <row r="8" spans="1:56" s="2" customFormat="1" x14ac:dyDescent="0.25">
      <c r="M8" s="40"/>
      <c r="N8" s="40"/>
      <c r="AM8" s="41" t="s">
        <v>223</v>
      </c>
      <c r="AN8" s="41">
        <v>13</v>
      </c>
      <c r="AO8" s="41">
        <v>19</v>
      </c>
      <c r="AP8" s="41">
        <v>42</v>
      </c>
      <c r="AQ8" s="41">
        <v>67</v>
      </c>
      <c r="AR8" s="41">
        <v>108</v>
      </c>
      <c r="AS8" s="41">
        <v>145</v>
      </c>
      <c r="AT8" s="41">
        <v>394</v>
      </c>
      <c r="AU8" s="41" t="s">
        <v>223</v>
      </c>
      <c r="AV8" s="41">
        <v>13</v>
      </c>
      <c r="AW8" s="41">
        <v>19</v>
      </c>
      <c r="AX8" s="41">
        <v>42</v>
      </c>
      <c r="AY8" s="41">
        <v>67</v>
      </c>
      <c r="AZ8" s="41">
        <v>108</v>
      </c>
      <c r="BA8" s="41">
        <v>3.96</v>
      </c>
      <c r="BB8" s="41">
        <v>1.18</v>
      </c>
      <c r="BC8" s="41">
        <v>4</v>
      </c>
      <c r="BD8" s="41">
        <v>5</v>
      </c>
    </row>
    <row r="9" spans="1:56"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41" t="s">
        <v>224</v>
      </c>
      <c r="AN9" s="41">
        <v>2</v>
      </c>
      <c r="AO9" s="41">
        <v>18</v>
      </c>
      <c r="AP9" s="41">
        <v>54</v>
      </c>
      <c r="AQ9" s="41">
        <v>144</v>
      </c>
      <c r="AR9" s="41">
        <v>153</v>
      </c>
      <c r="AS9" s="41">
        <v>23</v>
      </c>
      <c r="AT9" s="41">
        <v>394</v>
      </c>
      <c r="AU9" s="41" t="s">
        <v>224</v>
      </c>
      <c r="AV9" s="41">
        <v>2</v>
      </c>
      <c r="AW9" s="41">
        <v>18</v>
      </c>
      <c r="AX9" s="41">
        <v>54</v>
      </c>
      <c r="AY9" s="41">
        <v>144</v>
      </c>
      <c r="AZ9" s="41">
        <v>153</v>
      </c>
      <c r="BA9" s="41">
        <v>4.1500000000000004</v>
      </c>
      <c r="BB9" s="41">
        <v>0.88</v>
      </c>
      <c r="BC9" s="41">
        <v>4</v>
      </c>
      <c r="BD9" s="41">
        <v>5</v>
      </c>
    </row>
    <row r="10" spans="1:56" s="2" customFormat="1" ht="15.75" customHeight="1" x14ac:dyDescent="0.25">
      <c r="A10" s="38"/>
      <c r="B10" s="38"/>
      <c r="C10" s="38"/>
      <c r="D10" s="39"/>
      <c r="S10" s="45"/>
      <c r="T10" s="45"/>
      <c r="U10" s="45"/>
      <c r="V10" s="45"/>
      <c r="W10" s="45"/>
      <c r="X10" s="45"/>
      <c r="Y10" s="45"/>
      <c r="AM10" s="41" t="s">
        <v>225</v>
      </c>
      <c r="AN10" s="41">
        <v>15</v>
      </c>
      <c r="AO10" s="41">
        <v>26</v>
      </c>
      <c r="AP10" s="41">
        <v>54</v>
      </c>
      <c r="AQ10" s="41">
        <v>130</v>
      </c>
      <c r="AR10" s="41">
        <v>156</v>
      </c>
      <c r="AS10" s="41">
        <v>13</v>
      </c>
      <c r="AT10" s="41">
        <v>394</v>
      </c>
      <c r="AU10" s="41" t="s">
        <v>225</v>
      </c>
      <c r="AV10" s="41">
        <v>15</v>
      </c>
      <c r="AW10" s="41">
        <v>26</v>
      </c>
      <c r="AX10" s="41">
        <v>54</v>
      </c>
      <c r="AY10" s="41">
        <v>130</v>
      </c>
      <c r="AZ10" s="41">
        <v>156</v>
      </c>
      <c r="BA10" s="41">
        <v>4.01</v>
      </c>
      <c r="BB10" s="41">
        <v>1.0900000000000001</v>
      </c>
      <c r="BC10" s="41">
        <v>4</v>
      </c>
      <c r="BD10" s="41">
        <v>5</v>
      </c>
    </row>
    <row r="11" spans="1:56" s="2" customFormat="1" ht="15.75" customHeight="1" x14ac:dyDescent="0.25">
      <c r="A11" s="38"/>
      <c r="B11" s="38"/>
      <c r="C11" s="38"/>
      <c r="D11" s="39"/>
      <c r="S11" s="45"/>
      <c r="T11" s="45"/>
      <c r="U11" s="45"/>
      <c r="V11" s="45"/>
      <c r="W11" s="45"/>
      <c r="X11" s="45"/>
      <c r="Y11" s="45"/>
      <c r="AM11" s="41" t="s">
        <v>226</v>
      </c>
      <c r="AN11" s="41">
        <v>18</v>
      </c>
      <c r="AO11" s="41">
        <v>41</v>
      </c>
      <c r="AP11" s="41">
        <v>64</v>
      </c>
      <c r="AQ11" s="41">
        <v>125</v>
      </c>
      <c r="AR11" s="41">
        <v>134</v>
      </c>
      <c r="AS11" s="41">
        <v>12</v>
      </c>
      <c r="AT11" s="41">
        <v>394</v>
      </c>
      <c r="AU11" s="41" t="s">
        <v>226</v>
      </c>
      <c r="AV11" s="41">
        <v>18</v>
      </c>
      <c r="AW11" s="41">
        <v>41</v>
      </c>
      <c r="AX11" s="41">
        <v>64</v>
      </c>
      <c r="AY11" s="41">
        <v>125</v>
      </c>
      <c r="AZ11" s="41">
        <v>134</v>
      </c>
      <c r="BA11" s="41">
        <v>3.83</v>
      </c>
      <c r="BB11" s="41">
        <v>1.1599999999999999</v>
      </c>
      <c r="BC11" s="41">
        <v>4</v>
      </c>
      <c r="BD11" s="41">
        <v>5</v>
      </c>
    </row>
    <row r="12" spans="1:56" s="2" customFormat="1" ht="15.75" customHeight="1" x14ac:dyDescent="0.25">
      <c r="A12" s="38"/>
      <c r="B12" s="38"/>
      <c r="C12" s="38"/>
      <c r="D12" s="39"/>
      <c r="S12" s="45"/>
      <c r="T12" s="45"/>
      <c r="U12" s="45"/>
      <c r="V12" s="45"/>
      <c r="W12" s="45"/>
      <c r="X12" s="45"/>
      <c r="Y12" s="45"/>
      <c r="AM12" s="41" t="s">
        <v>227</v>
      </c>
      <c r="AN12" s="41">
        <v>12</v>
      </c>
      <c r="AO12" s="41">
        <v>27</v>
      </c>
      <c r="AP12" s="41">
        <v>68</v>
      </c>
      <c r="AQ12" s="41">
        <v>126</v>
      </c>
      <c r="AR12" s="41">
        <v>140</v>
      </c>
      <c r="AS12" s="41">
        <v>21</v>
      </c>
      <c r="AT12" s="41">
        <v>394</v>
      </c>
      <c r="AU12" s="41" t="s">
        <v>227</v>
      </c>
      <c r="AV12" s="41">
        <v>12</v>
      </c>
      <c r="AW12" s="41">
        <v>27</v>
      </c>
      <c r="AX12" s="41">
        <v>68</v>
      </c>
      <c r="AY12" s="41">
        <v>126</v>
      </c>
      <c r="AZ12" s="41">
        <v>140</v>
      </c>
      <c r="BA12" s="41">
        <v>3.95</v>
      </c>
      <c r="BB12" s="41">
        <v>1.07</v>
      </c>
      <c r="BC12" s="41">
        <v>4</v>
      </c>
      <c r="BD12" s="41">
        <v>5</v>
      </c>
    </row>
    <row r="13" spans="1:56" s="2" customFormat="1" ht="15.75" customHeight="1" x14ac:dyDescent="0.25">
      <c r="A13" s="38"/>
      <c r="B13" s="38"/>
      <c r="C13" s="38"/>
      <c r="D13" s="39"/>
      <c r="S13" s="45"/>
      <c r="T13" s="45"/>
      <c r="U13" s="45"/>
      <c r="V13" s="45"/>
      <c r="W13" s="45"/>
      <c r="X13" s="45"/>
      <c r="Y13" s="45"/>
      <c r="AM13" s="41" t="s">
        <v>228</v>
      </c>
      <c r="AN13" s="41">
        <v>18</v>
      </c>
      <c r="AO13" s="41">
        <v>39</v>
      </c>
      <c r="AP13" s="41">
        <v>66</v>
      </c>
      <c r="AQ13" s="41">
        <v>104</v>
      </c>
      <c r="AR13" s="41">
        <v>101</v>
      </c>
      <c r="AS13" s="41">
        <v>66</v>
      </c>
      <c r="AT13" s="41">
        <v>394</v>
      </c>
      <c r="AU13" s="41" t="s">
        <v>228</v>
      </c>
      <c r="AV13" s="41">
        <v>18</v>
      </c>
      <c r="AW13" s="41">
        <v>39</v>
      </c>
      <c r="AX13" s="41">
        <v>66</v>
      </c>
      <c r="AY13" s="41">
        <v>104</v>
      </c>
      <c r="AZ13" s="41">
        <v>101</v>
      </c>
      <c r="BA13" s="41">
        <v>3.7</v>
      </c>
      <c r="BB13" s="41">
        <v>1.18</v>
      </c>
      <c r="BC13" s="41">
        <v>4</v>
      </c>
      <c r="BD13" s="41">
        <v>4</v>
      </c>
    </row>
    <row r="14" spans="1:56" s="2" customFormat="1" ht="15.75" customHeight="1" x14ac:dyDescent="0.25">
      <c r="A14" s="38"/>
      <c r="B14" s="38"/>
      <c r="C14" s="38"/>
      <c r="D14" s="39"/>
      <c r="S14" s="45"/>
      <c r="T14" s="45"/>
      <c r="U14" s="45"/>
      <c r="V14" s="45"/>
      <c r="W14" s="45"/>
      <c r="X14" s="45"/>
      <c r="Y14" s="45"/>
      <c r="AM14" s="41" t="s">
        <v>229</v>
      </c>
      <c r="AN14" s="41">
        <v>5</v>
      </c>
      <c r="AO14" s="41">
        <v>9</v>
      </c>
      <c r="AP14" s="41">
        <v>33</v>
      </c>
      <c r="AQ14" s="41">
        <v>61</v>
      </c>
      <c r="AR14" s="41">
        <v>67</v>
      </c>
      <c r="AS14" s="41">
        <v>219</v>
      </c>
      <c r="AT14" s="41">
        <v>394</v>
      </c>
      <c r="AU14" s="41" t="s">
        <v>229</v>
      </c>
      <c r="AV14" s="41">
        <v>5</v>
      </c>
      <c r="AW14" s="41">
        <v>9</v>
      </c>
      <c r="AX14" s="41">
        <v>33</v>
      </c>
      <c r="AY14" s="41">
        <v>61</v>
      </c>
      <c r="AZ14" s="41">
        <v>67</v>
      </c>
      <c r="BA14" s="41">
        <v>4.01</v>
      </c>
      <c r="BB14" s="41">
        <v>1.02</v>
      </c>
      <c r="BC14" s="41">
        <v>4</v>
      </c>
      <c r="BD14" s="41">
        <v>5</v>
      </c>
    </row>
    <row r="15" spans="1:56" s="2" customFormat="1" ht="15.75" customHeight="1" x14ac:dyDescent="0.25">
      <c r="A15" s="38"/>
      <c r="B15" s="38"/>
      <c r="C15" s="38"/>
      <c r="D15" s="39"/>
      <c r="AM15" s="41" t="s">
        <v>230</v>
      </c>
      <c r="AN15" s="41">
        <v>3</v>
      </c>
      <c r="AO15" s="41">
        <v>15</v>
      </c>
      <c r="AP15" s="41">
        <v>36</v>
      </c>
      <c r="AQ15" s="41">
        <v>70</v>
      </c>
      <c r="AR15" s="41">
        <v>74</v>
      </c>
      <c r="AS15" s="41">
        <v>196</v>
      </c>
      <c r="AT15" s="41">
        <v>394</v>
      </c>
      <c r="AU15" s="41" t="s">
        <v>230</v>
      </c>
      <c r="AV15" s="41">
        <v>3</v>
      </c>
      <c r="AW15" s="41">
        <v>15</v>
      </c>
      <c r="AX15" s="41">
        <v>36</v>
      </c>
      <c r="AY15" s="41">
        <v>70</v>
      </c>
      <c r="AZ15" s="41">
        <v>74</v>
      </c>
      <c r="BA15" s="41">
        <v>3.99</v>
      </c>
      <c r="BB15" s="41">
        <v>1</v>
      </c>
      <c r="BC15" s="41">
        <v>4</v>
      </c>
      <c r="BD15" s="41">
        <v>5</v>
      </c>
    </row>
    <row r="16" spans="1:56" s="2" customFormat="1" ht="15.75" customHeight="1" x14ac:dyDescent="0.25">
      <c r="A16" s="38"/>
      <c r="B16" s="38"/>
      <c r="C16" s="38"/>
      <c r="D16" s="39"/>
      <c r="AM16" s="41" t="s">
        <v>231</v>
      </c>
      <c r="AN16" s="41">
        <v>6</v>
      </c>
      <c r="AO16" s="41">
        <v>12</v>
      </c>
      <c r="AP16" s="41">
        <v>27</v>
      </c>
      <c r="AQ16" s="41">
        <v>109</v>
      </c>
      <c r="AR16" s="41">
        <v>224</v>
      </c>
      <c r="AS16" s="41">
        <v>16</v>
      </c>
      <c r="AT16" s="41">
        <v>394</v>
      </c>
      <c r="AU16" s="41" t="s">
        <v>231</v>
      </c>
      <c r="AV16" s="41">
        <v>6</v>
      </c>
      <c r="AW16" s="41">
        <v>12</v>
      </c>
      <c r="AX16" s="41">
        <v>27</v>
      </c>
      <c r="AY16" s="41">
        <v>109</v>
      </c>
      <c r="AZ16" s="41">
        <v>224</v>
      </c>
      <c r="BA16" s="41">
        <v>4.41</v>
      </c>
      <c r="BB16" s="41">
        <v>0.88</v>
      </c>
      <c r="BC16" s="41">
        <v>5</v>
      </c>
      <c r="BD16" s="41">
        <v>5</v>
      </c>
    </row>
    <row r="17" spans="1:56" s="2" customFormat="1" ht="15.75" customHeight="1" x14ac:dyDescent="0.25">
      <c r="A17" s="38"/>
      <c r="B17" s="38"/>
      <c r="C17" s="38"/>
      <c r="D17" s="39"/>
      <c r="AM17" s="41" t="s">
        <v>232</v>
      </c>
      <c r="AN17" s="41">
        <v>46</v>
      </c>
      <c r="AO17" s="41">
        <v>82</v>
      </c>
      <c r="AP17" s="41">
        <v>130</v>
      </c>
      <c r="AQ17" s="41">
        <v>82</v>
      </c>
      <c r="AR17" s="41">
        <v>46</v>
      </c>
      <c r="AS17" s="41">
        <v>8</v>
      </c>
      <c r="AT17" s="41">
        <v>394</v>
      </c>
      <c r="AU17" s="41" t="s">
        <v>232</v>
      </c>
      <c r="AV17" s="41">
        <v>46</v>
      </c>
      <c r="AW17" s="41">
        <v>82</v>
      </c>
      <c r="AX17" s="41">
        <v>130</v>
      </c>
      <c r="AY17" s="41">
        <v>82</v>
      </c>
      <c r="AZ17" s="41">
        <v>46</v>
      </c>
      <c r="BA17" s="41">
        <v>3</v>
      </c>
      <c r="BB17" s="41">
        <v>1.18</v>
      </c>
      <c r="BC17" s="41">
        <v>3</v>
      </c>
      <c r="BD17" s="41">
        <v>3</v>
      </c>
    </row>
    <row r="18" spans="1:56" s="2" customFormat="1" ht="15.75" customHeight="1" x14ac:dyDescent="0.25">
      <c r="A18" s="38"/>
      <c r="B18" s="38"/>
      <c r="C18" s="38"/>
      <c r="D18" s="39"/>
      <c r="AM18" s="41" t="s">
        <v>233</v>
      </c>
      <c r="AN18" s="41">
        <v>72</v>
      </c>
      <c r="AO18" s="41">
        <v>77</v>
      </c>
      <c r="AP18" s="41">
        <v>109</v>
      </c>
      <c r="AQ18" s="41">
        <v>66</v>
      </c>
      <c r="AR18" s="41">
        <v>31</v>
      </c>
      <c r="AS18" s="41">
        <v>39</v>
      </c>
      <c r="AT18" s="41">
        <v>394</v>
      </c>
      <c r="AU18" s="41" t="s">
        <v>233</v>
      </c>
      <c r="AV18" s="41">
        <v>72</v>
      </c>
      <c r="AW18" s="41">
        <v>77</v>
      </c>
      <c r="AX18" s="41">
        <v>109</v>
      </c>
      <c r="AY18" s="41">
        <v>66</v>
      </c>
      <c r="AZ18" s="41">
        <v>31</v>
      </c>
      <c r="BA18" s="41">
        <v>2.74</v>
      </c>
      <c r="BB18" s="41">
        <v>1.22</v>
      </c>
      <c r="BC18" s="41">
        <v>3</v>
      </c>
      <c r="BD18" s="41">
        <v>3</v>
      </c>
    </row>
    <row r="19" spans="1:56" s="2" customFormat="1" ht="15.75" customHeight="1" x14ac:dyDescent="0.25">
      <c r="A19" s="38"/>
      <c r="B19" s="38"/>
      <c r="C19" s="38"/>
      <c r="D19" s="39"/>
      <c r="AM19" s="41" t="s">
        <v>234</v>
      </c>
      <c r="AN19" s="41">
        <v>43</v>
      </c>
      <c r="AO19" s="41">
        <v>78</v>
      </c>
      <c r="AP19" s="41">
        <v>108</v>
      </c>
      <c r="AQ19" s="41">
        <v>94</v>
      </c>
      <c r="AR19" s="41">
        <v>39</v>
      </c>
      <c r="AS19" s="41">
        <v>32</v>
      </c>
      <c r="AT19" s="41">
        <v>394</v>
      </c>
      <c r="AU19" s="41" t="s">
        <v>234</v>
      </c>
      <c r="AV19" s="41">
        <v>43</v>
      </c>
      <c r="AW19" s="41">
        <v>78</v>
      </c>
      <c r="AX19" s="41">
        <v>108</v>
      </c>
      <c r="AY19" s="41">
        <v>94</v>
      </c>
      <c r="AZ19" s="41">
        <v>39</v>
      </c>
      <c r="BA19" s="41">
        <v>3.02</v>
      </c>
      <c r="BB19" s="41">
        <v>1.18</v>
      </c>
      <c r="BC19" s="41">
        <v>3</v>
      </c>
      <c r="BD19" s="41">
        <v>3</v>
      </c>
    </row>
    <row r="20" spans="1:56" s="2" customFormat="1" ht="15.75" customHeight="1" x14ac:dyDescent="0.25">
      <c r="A20" s="38"/>
      <c r="B20" s="38"/>
      <c r="C20" s="38"/>
      <c r="D20" s="39"/>
      <c r="AM20" s="41" t="s">
        <v>235</v>
      </c>
      <c r="AN20" s="41">
        <v>31</v>
      </c>
      <c r="AO20" s="41">
        <v>54</v>
      </c>
      <c r="AP20" s="41">
        <v>92</v>
      </c>
      <c r="AQ20" s="41">
        <v>96</v>
      </c>
      <c r="AR20" s="41">
        <v>37</v>
      </c>
      <c r="AS20" s="41">
        <v>84</v>
      </c>
      <c r="AT20" s="41">
        <v>394</v>
      </c>
      <c r="AU20" s="41" t="s">
        <v>235</v>
      </c>
      <c r="AV20" s="41">
        <v>31</v>
      </c>
      <c r="AW20" s="41">
        <v>54</v>
      </c>
      <c r="AX20" s="41">
        <v>92</v>
      </c>
      <c r="AY20" s="41">
        <v>96</v>
      </c>
      <c r="AZ20" s="41">
        <v>37</v>
      </c>
      <c r="BA20" s="41">
        <v>3.17</v>
      </c>
      <c r="BB20" s="41">
        <v>1.1599999999999999</v>
      </c>
      <c r="BC20" s="41">
        <v>3</v>
      </c>
      <c r="BD20" s="41">
        <v>4</v>
      </c>
    </row>
    <row r="21" spans="1:56" s="2" customFormat="1" ht="15.75" customHeight="1" x14ac:dyDescent="0.25">
      <c r="A21" s="38"/>
      <c r="B21" s="38"/>
      <c r="C21" s="38"/>
      <c r="D21" s="39"/>
      <c r="AM21" s="41" t="s">
        <v>236</v>
      </c>
      <c r="AN21" s="41">
        <v>31</v>
      </c>
      <c r="AO21" s="41">
        <v>53</v>
      </c>
      <c r="AP21" s="41">
        <v>102</v>
      </c>
      <c r="AQ21" s="41">
        <v>106</v>
      </c>
      <c r="AR21" s="41">
        <v>42</v>
      </c>
      <c r="AS21" s="41">
        <v>60</v>
      </c>
      <c r="AT21" s="41">
        <v>394</v>
      </c>
      <c r="AU21" s="41" t="s">
        <v>236</v>
      </c>
      <c r="AV21" s="41">
        <v>31</v>
      </c>
      <c r="AW21" s="41">
        <v>53</v>
      </c>
      <c r="AX21" s="41">
        <v>102</v>
      </c>
      <c r="AY21" s="41">
        <v>106</v>
      </c>
      <c r="AZ21" s="41">
        <v>42</v>
      </c>
      <c r="BA21" s="41">
        <v>3.22</v>
      </c>
      <c r="BB21" s="41">
        <v>1.1399999999999999</v>
      </c>
      <c r="BC21" s="41">
        <v>3</v>
      </c>
      <c r="BD21" s="41">
        <v>4</v>
      </c>
    </row>
    <row r="22" spans="1:56" s="2" customFormat="1" ht="15.75" customHeight="1" x14ac:dyDescent="0.25">
      <c r="A22" s="38"/>
      <c r="B22" s="38"/>
      <c r="C22" s="38"/>
      <c r="D22" s="39"/>
      <c r="AM22" s="41" t="s">
        <v>237</v>
      </c>
      <c r="AN22" s="41">
        <v>32</v>
      </c>
      <c r="AO22" s="41">
        <v>48</v>
      </c>
      <c r="AP22" s="41">
        <v>109</v>
      </c>
      <c r="AQ22" s="41">
        <v>98</v>
      </c>
      <c r="AR22" s="41">
        <v>34</v>
      </c>
      <c r="AS22" s="41">
        <v>73</v>
      </c>
      <c r="AT22" s="41">
        <v>394</v>
      </c>
      <c r="AU22" s="41" t="s">
        <v>237</v>
      </c>
      <c r="AV22" s="41">
        <v>32</v>
      </c>
      <c r="AW22" s="41">
        <v>48</v>
      </c>
      <c r="AX22" s="41">
        <v>109</v>
      </c>
      <c r="AY22" s="41">
        <v>98</v>
      </c>
      <c r="AZ22" s="41">
        <v>34</v>
      </c>
      <c r="BA22" s="41">
        <v>3.17</v>
      </c>
      <c r="BB22" s="41">
        <v>1.1200000000000001</v>
      </c>
      <c r="BC22" s="41">
        <v>3</v>
      </c>
      <c r="BD22" s="41">
        <v>3</v>
      </c>
    </row>
    <row r="23" spans="1:5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41" t="s">
        <v>238</v>
      </c>
      <c r="AN23" s="41">
        <v>24</v>
      </c>
      <c r="AO23" s="41">
        <v>39</v>
      </c>
      <c r="AP23" s="41">
        <v>86</v>
      </c>
      <c r="AQ23" s="41">
        <v>120</v>
      </c>
      <c r="AR23" s="41">
        <v>68</v>
      </c>
      <c r="AS23" s="41">
        <v>57</v>
      </c>
      <c r="AT23" s="41">
        <v>394</v>
      </c>
      <c r="AU23" s="41" t="s">
        <v>238</v>
      </c>
      <c r="AV23" s="41">
        <v>24</v>
      </c>
      <c r="AW23" s="41">
        <v>39</v>
      </c>
      <c r="AX23" s="41">
        <v>86</v>
      </c>
      <c r="AY23" s="41">
        <v>120</v>
      </c>
      <c r="AZ23" s="41">
        <v>68</v>
      </c>
      <c r="BA23" s="41">
        <v>3.5</v>
      </c>
      <c r="BB23" s="41">
        <v>1.1499999999999999</v>
      </c>
      <c r="BC23" s="41">
        <v>4</v>
      </c>
      <c r="BD23" s="41">
        <v>4</v>
      </c>
    </row>
    <row r="24" spans="1:56" ht="18.75" customHeight="1" x14ac:dyDescent="0.25">
      <c r="A24" s="55" t="s">
        <v>3</v>
      </c>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41" t="s">
        <v>239</v>
      </c>
      <c r="AN24" s="41">
        <v>17</v>
      </c>
      <c r="AO24" s="41">
        <v>35</v>
      </c>
      <c r="AP24" s="41">
        <v>69</v>
      </c>
      <c r="AQ24" s="41">
        <v>107</v>
      </c>
      <c r="AR24" s="41">
        <v>64</v>
      </c>
      <c r="AS24" s="41">
        <v>102</v>
      </c>
      <c r="AT24" s="41">
        <v>394</v>
      </c>
      <c r="AU24" s="41" t="s">
        <v>239</v>
      </c>
      <c r="AV24" s="41">
        <v>17</v>
      </c>
      <c r="AW24" s="41">
        <v>35</v>
      </c>
      <c r="AX24" s="41">
        <v>69</v>
      </c>
      <c r="AY24" s="41">
        <v>107</v>
      </c>
      <c r="AZ24" s="41">
        <v>64</v>
      </c>
      <c r="BA24" s="41">
        <v>3.57</v>
      </c>
      <c r="BB24" s="41">
        <v>1.1299999999999999</v>
      </c>
      <c r="BC24" s="41">
        <v>4</v>
      </c>
      <c r="BD24" s="41">
        <v>4</v>
      </c>
    </row>
    <row r="25" spans="1:56" s="2" customFormat="1" x14ac:dyDescent="0.25">
      <c r="AM25" s="41" t="s">
        <v>240</v>
      </c>
      <c r="AN25" s="41">
        <v>51</v>
      </c>
      <c r="AO25" s="41">
        <v>69</v>
      </c>
      <c r="AP25" s="41">
        <v>122</v>
      </c>
      <c r="AQ25" s="41">
        <v>92</v>
      </c>
      <c r="AR25" s="41">
        <v>38</v>
      </c>
      <c r="AS25" s="41">
        <v>22</v>
      </c>
      <c r="AT25" s="41">
        <v>394</v>
      </c>
      <c r="AU25" s="41" t="s">
        <v>240</v>
      </c>
      <c r="AV25" s="41">
        <v>51</v>
      </c>
      <c r="AW25" s="41">
        <v>69</v>
      </c>
      <c r="AX25" s="41">
        <v>122</v>
      </c>
      <c r="AY25" s="41">
        <v>92</v>
      </c>
      <c r="AZ25" s="41">
        <v>38</v>
      </c>
      <c r="BA25" s="41">
        <v>2.99</v>
      </c>
      <c r="BB25" s="41">
        <v>1.18</v>
      </c>
      <c r="BC25" s="41">
        <v>3</v>
      </c>
      <c r="BD25" s="41">
        <v>3</v>
      </c>
    </row>
    <row r="26" spans="1:56" s="2" customFormat="1" x14ac:dyDescent="0.25">
      <c r="AM26" s="41" t="s">
        <v>241</v>
      </c>
      <c r="AN26" s="41">
        <v>23</v>
      </c>
      <c r="AO26" s="41">
        <v>22</v>
      </c>
      <c r="AP26" s="41">
        <v>15</v>
      </c>
      <c r="AQ26" s="41">
        <v>33</v>
      </c>
      <c r="AR26" s="41">
        <v>26</v>
      </c>
      <c r="AS26" s="41">
        <v>3</v>
      </c>
      <c r="AT26" s="41">
        <v>122</v>
      </c>
      <c r="AU26" s="41" t="s">
        <v>241</v>
      </c>
      <c r="AV26" s="41">
        <v>23</v>
      </c>
      <c r="AW26" s="41">
        <v>22</v>
      </c>
      <c r="AX26" s="41">
        <v>15</v>
      </c>
      <c r="AY26" s="41">
        <v>33</v>
      </c>
      <c r="AZ26" s="41">
        <v>26</v>
      </c>
      <c r="BA26" s="41">
        <v>3.14</v>
      </c>
      <c r="BB26" s="41">
        <v>1.45</v>
      </c>
      <c r="BC26" s="41">
        <v>3</v>
      </c>
      <c r="BD26" s="41">
        <v>4</v>
      </c>
    </row>
    <row r="27" spans="1:56" s="2" customFormat="1" x14ac:dyDescent="0.25">
      <c r="AM27" s="41" t="s">
        <v>242</v>
      </c>
      <c r="AN27" s="41">
        <v>16</v>
      </c>
      <c r="AO27" s="41">
        <v>16</v>
      </c>
      <c r="AP27" s="41">
        <v>24</v>
      </c>
      <c r="AQ27" s="41">
        <v>29</v>
      </c>
      <c r="AR27" s="41">
        <v>34</v>
      </c>
      <c r="AS27" s="41">
        <v>3</v>
      </c>
      <c r="AT27" s="41">
        <v>122</v>
      </c>
      <c r="AU27" s="41" t="s">
        <v>242</v>
      </c>
      <c r="AV27" s="41">
        <v>16</v>
      </c>
      <c r="AW27" s="41">
        <v>16</v>
      </c>
      <c r="AX27" s="41">
        <v>24</v>
      </c>
      <c r="AY27" s="41">
        <v>29</v>
      </c>
      <c r="AZ27" s="41">
        <v>34</v>
      </c>
      <c r="BA27" s="41">
        <v>3.41</v>
      </c>
      <c r="BB27" s="41">
        <v>1.38</v>
      </c>
      <c r="BC27" s="41">
        <v>4</v>
      </c>
      <c r="BD27" s="41">
        <v>5</v>
      </c>
    </row>
    <row r="28" spans="1:56" s="2" customFormat="1" x14ac:dyDescent="0.25">
      <c r="AM28" s="45" t="s">
        <v>243</v>
      </c>
      <c r="AN28" s="44">
        <v>14</v>
      </c>
      <c r="AO28" s="45">
        <v>16</v>
      </c>
      <c r="AP28" s="45">
        <v>29</v>
      </c>
      <c r="AQ28" s="45">
        <v>32</v>
      </c>
      <c r="AR28" s="45">
        <v>28</v>
      </c>
      <c r="AS28" s="45">
        <v>3</v>
      </c>
      <c r="AT28" s="45">
        <v>122</v>
      </c>
      <c r="AU28" s="45" t="s">
        <v>243</v>
      </c>
      <c r="AV28" s="45">
        <v>14</v>
      </c>
      <c r="AW28" s="45">
        <v>16</v>
      </c>
      <c r="AX28" s="45">
        <v>29</v>
      </c>
      <c r="AY28" s="45">
        <v>32</v>
      </c>
      <c r="AZ28" s="45">
        <v>28</v>
      </c>
      <c r="BA28" s="45">
        <v>3.37</v>
      </c>
      <c r="BB28" s="45">
        <v>1.3</v>
      </c>
      <c r="BC28" s="45">
        <v>4</v>
      </c>
      <c r="BD28" s="45">
        <v>4</v>
      </c>
    </row>
    <row r="29" spans="1:5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41" t="s">
        <v>244</v>
      </c>
      <c r="AN29" s="41">
        <v>23</v>
      </c>
      <c r="AO29" s="41">
        <v>35</v>
      </c>
      <c r="AP29" s="41">
        <v>89</v>
      </c>
      <c r="AQ29" s="41">
        <v>127</v>
      </c>
      <c r="AR29" s="41">
        <v>93</v>
      </c>
      <c r="AS29" s="41">
        <v>27</v>
      </c>
      <c r="AT29" s="41">
        <v>394</v>
      </c>
      <c r="AU29" s="41" t="s">
        <v>244</v>
      </c>
      <c r="AV29" s="41">
        <v>23</v>
      </c>
      <c r="AW29" s="41">
        <v>35</v>
      </c>
      <c r="AX29" s="41">
        <v>89</v>
      </c>
      <c r="AY29" s="41">
        <v>127</v>
      </c>
      <c r="AZ29" s="41">
        <v>93</v>
      </c>
      <c r="BA29" s="41">
        <v>3.63</v>
      </c>
      <c r="BB29" s="41">
        <v>1.1399999999999999</v>
      </c>
      <c r="BC29" s="41">
        <v>4</v>
      </c>
      <c r="BD29" s="41">
        <v>4</v>
      </c>
    </row>
    <row r="30" spans="1:5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41" t="s">
        <v>245</v>
      </c>
      <c r="AN30" s="41">
        <v>13</v>
      </c>
      <c r="AO30" s="41">
        <v>21</v>
      </c>
      <c r="AP30" s="41">
        <v>66</v>
      </c>
      <c r="AQ30" s="41">
        <v>149</v>
      </c>
      <c r="AR30" s="41">
        <v>143</v>
      </c>
      <c r="AS30" s="41">
        <v>2</v>
      </c>
      <c r="AT30" s="41">
        <v>394</v>
      </c>
      <c r="AU30" s="41" t="s">
        <v>245</v>
      </c>
      <c r="AV30" s="41">
        <v>13</v>
      </c>
      <c r="AW30" s="41">
        <v>21</v>
      </c>
      <c r="AX30" s="41">
        <v>66</v>
      </c>
      <c r="AY30" s="41">
        <v>149</v>
      </c>
      <c r="AZ30" s="41">
        <v>143</v>
      </c>
      <c r="BA30" s="41">
        <v>3.99</v>
      </c>
      <c r="BB30" s="41">
        <v>1.02</v>
      </c>
      <c r="BC30" s="41">
        <v>4</v>
      </c>
      <c r="BD30" s="41">
        <v>4</v>
      </c>
    </row>
    <row r="31" spans="1:56" ht="39.75" customHeight="1" x14ac:dyDescent="0.25">
      <c r="A31" s="2"/>
      <c r="B31" s="54" t="s">
        <v>4</v>
      </c>
      <c r="C31" s="54"/>
      <c r="D31" s="2"/>
      <c r="E31" s="2"/>
      <c r="F31" s="2"/>
      <c r="G31" s="2"/>
      <c r="H31" s="2"/>
      <c r="I31" s="2"/>
      <c r="J31" s="2"/>
      <c r="K31" s="2"/>
      <c r="L31" s="2"/>
      <c r="M31" s="54" t="s">
        <v>7</v>
      </c>
      <c r="N31" s="54"/>
      <c r="O31" s="2"/>
      <c r="P31" s="2"/>
      <c r="Q31" s="2"/>
      <c r="R31" s="2"/>
      <c r="S31" s="2"/>
      <c r="T31" s="2"/>
      <c r="U31" s="2"/>
      <c r="V31" s="2"/>
      <c r="W31" s="2"/>
      <c r="X31" s="2"/>
      <c r="Y31" s="2"/>
      <c r="Z31" s="2"/>
      <c r="AA31" s="54" t="s">
        <v>645</v>
      </c>
      <c r="AB31" s="54"/>
      <c r="AC31" s="2"/>
      <c r="AD31" s="2"/>
      <c r="AE31" s="2"/>
      <c r="AF31" s="2"/>
      <c r="AG31" s="2"/>
      <c r="AH31" s="2"/>
      <c r="AI31" s="2"/>
      <c r="AJ31" s="2"/>
      <c r="AK31" s="2"/>
      <c r="AL31" s="2"/>
      <c r="AM31" s="41" t="s">
        <v>246</v>
      </c>
      <c r="AN31" s="41">
        <v>12</v>
      </c>
      <c r="AO31" s="41">
        <v>21</v>
      </c>
      <c r="AP31" s="41">
        <v>47</v>
      </c>
      <c r="AQ31" s="41">
        <v>151</v>
      </c>
      <c r="AR31" s="41">
        <v>161</v>
      </c>
      <c r="AS31" s="41">
        <v>2</v>
      </c>
      <c r="AT31" s="41">
        <v>394</v>
      </c>
      <c r="AU31" s="41" t="s">
        <v>246</v>
      </c>
      <c r="AV31" s="41">
        <v>12</v>
      </c>
      <c r="AW31" s="41">
        <v>21</v>
      </c>
      <c r="AX31" s="41">
        <v>47</v>
      </c>
      <c r="AY31" s="41">
        <v>151</v>
      </c>
      <c r="AZ31" s="41">
        <v>161</v>
      </c>
      <c r="BA31" s="41">
        <v>4.09</v>
      </c>
      <c r="BB31" s="41">
        <v>1.01</v>
      </c>
      <c r="BC31" s="41">
        <v>4</v>
      </c>
      <c r="BD31" s="41">
        <v>5</v>
      </c>
    </row>
    <row r="32" spans="1:56" ht="19.5" customHeight="1" x14ac:dyDescent="0.25">
      <c r="A32" s="2"/>
      <c r="B32" s="1" t="s">
        <v>5</v>
      </c>
      <c r="C32" s="3">
        <f>+AO103</f>
        <v>218</v>
      </c>
      <c r="D32" s="2"/>
      <c r="E32" s="2"/>
      <c r="F32" s="2"/>
      <c r="G32" s="2"/>
      <c r="H32" s="2"/>
      <c r="I32" s="2"/>
      <c r="J32" s="2"/>
      <c r="K32" s="2"/>
      <c r="L32" s="2"/>
      <c r="M32" s="1" t="s">
        <v>8</v>
      </c>
      <c r="N32" s="3">
        <f>+AO111</f>
        <v>262</v>
      </c>
      <c r="O32" s="2"/>
      <c r="P32" s="2"/>
      <c r="Q32" s="2"/>
      <c r="R32" s="2"/>
      <c r="S32" s="2"/>
      <c r="T32" s="2"/>
      <c r="U32" s="2"/>
      <c r="V32" s="2"/>
      <c r="W32" s="2"/>
      <c r="X32" s="2"/>
      <c r="Y32" s="2"/>
      <c r="Z32" s="2"/>
      <c r="AA32" s="1" t="s">
        <v>646</v>
      </c>
      <c r="AB32" s="3">
        <v>130</v>
      </c>
      <c r="AC32" s="2"/>
      <c r="AD32" s="2"/>
      <c r="AE32" s="2"/>
      <c r="AF32" s="2"/>
      <c r="AG32" s="2"/>
      <c r="AH32" s="2"/>
      <c r="AI32" s="2"/>
      <c r="AJ32" s="2"/>
      <c r="AK32" s="2"/>
      <c r="AL32" s="2"/>
      <c r="AM32" s="41" t="s">
        <v>247</v>
      </c>
      <c r="AN32" s="41">
        <v>7</v>
      </c>
      <c r="AO32" s="41">
        <v>22</v>
      </c>
      <c r="AP32" s="41">
        <v>52</v>
      </c>
      <c r="AQ32" s="41">
        <v>184</v>
      </c>
      <c r="AR32" s="41">
        <v>127</v>
      </c>
      <c r="AS32" s="41">
        <v>2</v>
      </c>
      <c r="AT32" s="41">
        <v>394</v>
      </c>
      <c r="AU32" s="41" t="s">
        <v>247</v>
      </c>
      <c r="AV32" s="41">
        <v>7</v>
      </c>
      <c r="AW32" s="41">
        <v>22</v>
      </c>
      <c r="AX32" s="41">
        <v>52</v>
      </c>
      <c r="AY32" s="41">
        <v>184</v>
      </c>
      <c r="AZ32" s="41">
        <v>127</v>
      </c>
      <c r="BA32" s="41">
        <v>4.03</v>
      </c>
      <c r="BB32" s="41">
        <v>0.92</v>
      </c>
      <c r="BC32" s="41">
        <v>4</v>
      </c>
      <c r="BD32" s="41">
        <v>4</v>
      </c>
    </row>
    <row r="33" spans="1:56" ht="21" x14ac:dyDescent="0.25">
      <c r="A33" s="2"/>
      <c r="B33" s="1" t="s">
        <v>6</v>
      </c>
      <c r="C33" s="3">
        <f>+AO104</f>
        <v>157</v>
      </c>
      <c r="D33" s="2"/>
      <c r="E33" s="2"/>
      <c r="F33" s="2"/>
      <c r="G33" s="2"/>
      <c r="H33" s="2"/>
      <c r="I33" s="2"/>
      <c r="J33" s="2"/>
      <c r="K33" s="2"/>
      <c r="L33" s="2"/>
      <c r="M33" s="1" t="s">
        <v>9</v>
      </c>
      <c r="N33" s="3">
        <f>+AO112</f>
        <v>113</v>
      </c>
      <c r="O33" s="2"/>
      <c r="P33" s="2"/>
      <c r="Q33" s="2"/>
      <c r="R33" s="2"/>
      <c r="S33" s="2"/>
      <c r="T33" s="2"/>
      <c r="U33" s="2"/>
      <c r="V33" s="2"/>
      <c r="W33" s="2"/>
      <c r="X33" s="2"/>
      <c r="Y33" s="2"/>
      <c r="Z33" s="2"/>
      <c r="AA33" s="1" t="s">
        <v>647</v>
      </c>
      <c r="AB33" s="3">
        <v>245</v>
      </c>
      <c r="AC33" s="2"/>
      <c r="AD33" s="2"/>
      <c r="AE33" s="2"/>
      <c r="AF33" s="2"/>
      <c r="AG33" s="2"/>
      <c r="AH33" s="2"/>
      <c r="AI33" s="2"/>
      <c r="AJ33" s="2"/>
      <c r="AK33" s="2"/>
      <c r="AL33" s="2"/>
      <c r="AM33" s="41" t="s">
        <v>248</v>
      </c>
      <c r="AN33" s="41">
        <v>15</v>
      </c>
      <c r="AO33" s="41">
        <v>25</v>
      </c>
      <c r="AP33" s="41">
        <v>76</v>
      </c>
      <c r="AQ33" s="41">
        <v>146</v>
      </c>
      <c r="AR33" s="41">
        <v>93</v>
      </c>
      <c r="AS33" s="41">
        <v>39</v>
      </c>
      <c r="AT33" s="41">
        <v>394</v>
      </c>
      <c r="AU33" s="41" t="s">
        <v>248</v>
      </c>
      <c r="AV33" s="41">
        <v>15</v>
      </c>
      <c r="AW33" s="41">
        <v>25</v>
      </c>
      <c r="AX33" s="41">
        <v>76</v>
      </c>
      <c r="AY33" s="41">
        <v>146</v>
      </c>
      <c r="AZ33" s="41">
        <v>93</v>
      </c>
      <c r="BA33" s="41">
        <v>3.78</v>
      </c>
      <c r="BB33" s="41">
        <v>1.05</v>
      </c>
      <c r="BC33" s="41">
        <v>4</v>
      </c>
      <c r="BD33" s="41">
        <v>4</v>
      </c>
    </row>
    <row r="34" spans="1:5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41" t="s">
        <v>249</v>
      </c>
      <c r="AN34" s="41">
        <v>3</v>
      </c>
      <c r="AO34" s="41">
        <v>19</v>
      </c>
      <c r="AP34" s="41">
        <v>44</v>
      </c>
      <c r="AQ34" s="41">
        <v>163</v>
      </c>
      <c r="AR34" s="41">
        <v>160</v>
      </c>
      <c r="AS34" s="41">
        <v>5</v>
      </c>
      <c r="AT34" s="41">
        <v>394</v>
      </c>
      <c r="AU34" s="41" t="s">
        <v>249</v>
      </c>
      <c r="AV34" s="41">
        <v>3</v>
      </c>
      <c r="AW34" s="41">
        <v>19</v>
      </c>
      <c r="AX34" s="41">
        <v>44</v>
      </c>
      <c r="AY34" s="41">
        <v>163</v>
      </c>
      <c r="AZ34" s="41">
        <v>160</v>
      </c>
      <c r="BA34" s="41">
        <v>4.18</v>
      </c>
      <c r="BB34" s="41">
        <v>0.87</v>
      </c>
      <c r="BC34" s="41">
        <v>4</v>
      </c>
      <c r="BD34" s="41">
        <v>4</v>
      </c>
    </row>
    <row r="35" spans="1:5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41" t="s">
        <v>250</v>
      </c>
      <c r="AN35" s="41">
        <v>21</v>
      </c>
      <c r="AO35" s="41">
        <v>38</v>
      </c>
      <c r="AP35" s="41">
        <v>90</v>
      </c>
      <c r="AQ35" s="41">
        <v>142</v>
      </c>
      <c r="AR35" s="41">
        <v>98</v>
      </c>
      <c r="AS35" s="41">
        <v>5</v>
      </c>
      <c r="AT35" s="41">
        <v>394</v>
      </c>
      <c r="AU35" s="41" t="s">
        <v>250</v>
      </c>
      <c r="AV35" s="41">
        <v>21</v>
      </c>
      <c r="AW35" s="41">
        <v>38</v>
      </c>
      <c r="AX35" s="41">
        <v>90</v>
      </c>
      <c r="AY35" s="41">
        <v>142</v>
      </c>
      <c r="AZ35" s="41">
        <v>98</v>
      </c>
      <c r="BA35" s="41">
        <v>3.66</v>
      </c>
      <c r="BB35" s="41">
        <v>1.1200000000000001</v>
      </c>
      <c r="BC35" s="41">
        <v>4</v>
      </c>
      <c r="BD35" s="41">
        <v>4</v>
      </c>
    </row>
    <row r="36" spans="1:56" s="2" customFormat="1" x14ac:dyDescent="0.25">
      <c r="AM36" s="41" t="s">
        <v>251</v>
      </c>
      <c r="AN36" s="41">
        <v>5</v>
      </c>
      <c r="AO36" s="41">
        <v>12</v>
      </c>
      <c r="AP36" s="41">
        <v>63</v>
      </c>
      <c r="AQ36" s="41">
        <v>164</v>
      </c>
      <c r="AR36" s="41">
        <v>143</v>
      </c>
      <c r="AS36" s="41">
        <v>7</v>
      </c>
      <c r="AT36" s="41">
        <v>394</v>
      </c>
      <c r="AU36" s="41" t="s">
        <v>251</v>
      </c>
      <c r="AV36" s="41">
        <v>5</v>
      </c>
      <c r="AW36" s="41">
        <v>12</v>
      </c>
      <c r="AX36" s="41">
        <v>63</v>
      </c>
      <c r="AY36" s="41">
        <v>164</v>
      </c>
      <c r="AZ36" s="41">
        <v>143</v>
      </c>
      <c r="BA36" s="41">
        <v>4.1100000000000003</v>
      </c>
      <c r="BB36" s="41">
        <v>0.87</v>
      </c>
      <c r="BC36" s="41">
        <v>4</v>
      </c>
      <c r="BD36" s="41">
        <v>4</v>
      </c>
    </row>
    <row r="37" spans="1:56" s="2" customFormat="1" x14ac:dyDescent="0.25">
      <c r="AM37" s="41" t="s">
        <v>252</v>
      </c>
      <c r="AN37" s="41">
        <v>14</v>
      </c>
      <c r="AO37" s="41">
        <v>23</v>
      </c>
      <c r="AP37" s="41">
        <v>71</v>
      </c>
      <c r="AQ37" s="41">
        <v>164</v>
      </c>
      <c r="AR37" s="41">
        <v>121</v>
      </c>
      <c r="AS37" s="41">
        <v>1</v>
      </c>
      <c r="AT37" s="41">
        <v>394</v>
      </c>
      <c r="AU37" s="41" t="s">
        <v>252</v>
      </c>
      <c r="AV37" s="41">
        <v>14</v>
      </c>
      <c r="AW37" s="41">
        <v>23</v>
      </c>
      <c r="AX37" s="41">
        <v>71</v>
      </c>
      <c r="AY37" s="41">
        <v>164</v>
      </c>
      <c r="AZ37" s="41">
        <v>121</v>
      </c>
      <c r="BA37" s="41">
        <v>3.9</v>
      </c>
      <c r="BB37" s="41">
        <v>1.02</v>
      </c>
      <c r="BC37" s="41">
        <v>4</v>
      </c>
      <c r="BD37" s="41">
        <v>4</v>
      </c>
    </row>
    <row r="38" spans="1:56" s="2" customFormat="1" x14ac:dyDescent="0.25">
      <c r="AM38" s="41" t="s">
        <v>253</v>
      </c>
      <c r="AN38" s="41">
        <v>8</v>
      </c>
      <c r="AO38" s="41">
        <v>19</v>
      </c>
      <c r="AP38" s="41">
        <v>55</v>
      </c>
      <c r="AQ38" s="41">
        <v>116</v>
      </c>
      <c r="AR38" s="41">
        <v>81</v>
      </c>
      <c r="AS38" s="41">
        <v>115</v>
      </c>
      <c r="AT38" s="41">
        <v>394</v>
      </c>
      <c r="AU38" s="41" t="s">
        <v>253</v>
      </c>
      <c r="AV38" s="41">
        <v>8</v>
      </c>
      <c r="AW38" s="41">
        <v>19</v>
      </c>
      <c r="AX38" s="41">
        <v>55</v>
      </c>
      <c r="AY38" s="41">
        <v>116</v>
      </c>
      <c r="AZ38" s="41">
        <v>81</v>
      </c>
      <c r="BA38" s="41">
        <v>3.87</v>
      </c>
      <c r="BB38" s="41">
        <v>1</v>
      </c>
      <c r="BC38" s="41">
        <v>4</v>
      </c>
      <c r="BD38" s="41">
        <v>4</v>
      </c>
    </row>
    <row r="39" spans="1:56" s="2" customFormat="1" x14ac:dyDescent="0.25">
      <c r="AM39" s="45" t="s">
        <v>254</v>
      </c>
      <c r="AN39" s="45">
        <v>8</v>
      </c>
      <c r="AO39" s="45">
        <v>32</v>
      </c>
      <c r="AP39" s="45">
        <v>76</v>
      </c>
      <c r="AQ39" s="45">
        <v>164</v>
      </c>
      <c r="AR39" s="45">
        <v>112</v>
      </c>
      <c r="AS39" s="45">
        <v>2</v>
      </c>
      <c r="AT39" s="45">
        <v>394</v>
      </c>
      <c r="AU39" s="45" t="s">
        <v>254</v>
      </c>
      <c r="AV39" s="45">
        <v>8</v>
      </c>
      <c r="AW39" s="45">
        <v>32</v>
      </c>
      <c r="AX39" s="45">
        <v>76</v>
      </c>
      <c r="AY39" s="45">
        <v>164</v>
      </c>
      <c r="AZ39" s="45">
        <v>112</v>
      </c>
      <c r="BA39" s="45">
        <v>3.87</v>
      </c>
      <c r="BB39" s="45">
        <v>0.99</v>
      </c>
      <c r="BC39" s="45">
        <v>4</v>
      </c>
      <c r="BD39" s="45">
        <v>4</v>
      </c>
    </row>
    <row r="40" spans="1:56" s="2" customFormat="1" x14ac:dyDescent="0.25">
      <c r="AM40" s="41" t="s">
        <v>255</v>
      </c>
      <c r="AN40" s="41">
        <v>13</v>
      </c>
      <c r="AO40" s="41">
        <v>19</v>
      </c>
      <c r="AP40" s="41">
        <v>64</v>
      </c>
      <c r="AQ40" s="41">
        <v>149</v>
      </c>
      <c r="AR40" s="41">
        <v>132</v>
      </c>
      <c r="AS40" s="41">
        <v>17</v>
      </c>
      <c r="AT40" s="41">
        <v>394</v>
      </c>
      <c r="AU40" s="41" t="s">
        <v>255</v>
      </c>
      <c r="AV40" s="41">
        <v>13</v>
      </c>
      <c r="AW40" s="41">
        <v>19</v>
      </c>
      <c r="AX40" s="41">
        <v>64</v>
      </c>
      <c r="AY40" s="41">
        <v>149</v>
      </c>
      <c r="AZ40" s="41">
        <v>132</v>
      </c>
      <c r="BA40" s="41">
        <v>3.98</v>
      </c>
      <c r="BB40" s="41">
        <v>1.02</v>
      </c>
      <c r="BC40" s="41">
        <v>4</v>
      </c>
      <c r="BD40" s="41">
        <v>4</v>
      </c>
    </row>
    <row r="41" spans="1:56" s="2" customFormat="1" x14ac:dyDescent="0.25">
      <c r="AM41" s="41" t="s">
        <v>256</v>
      </c>
      <c r="AN41" s="41">
        <v>20</v>
      </c>
      <c r="AO41" s="41">
        <v>40</v>
      </c>
      <c r="AP41" s="41">
        <v>106</v>
      </c>
      <c r="AQ41" s="41">
        <v>105</v>
      </c>
      <c r="AR41" s="41">
        <v>104</v>
      </c>
      <c r="AS41" s="41">
        <v>19</v>
      </c>
      <c r="AT41" s="41">
        <v>394</v>
      </c>
      <c r="AU41" s="41" t="s">
        <v>256</v>
      </c>
      <c r="AV41" s="41">
        <v>20</v>
      </c>
      <c r="AW41" s="41">
        <v>40</v>
      </c>
      <c r="AX41" s="41">
        <v>106</v>
      </c>
      <c r="AY41" s="41">
        <v>105</v>
      </c>
      <c r="AZ41" s="41">
        <v>104</v>
      </c>
      <c r="BA41" s="41">
        <v>3.62</v>
      </c>
      <c r="BB41" s="41">
        <v>1.1499999999999999</v>
      </c>
      <c r="BC41" s="41">
        <v>4</v>
      </c>
      <c r="BD41" s="41">
        <v>3</v>
      </c>
    </row>
    <row r="42" spans="1:56" s="2" customFormat="1" x14ac:dyDescent="0.25">
      <c r="AM42" s="41" t="s">
        <v>257</v>
      </c>
      <c r="AN42" s="41">
        <v>24</v>
      </c>
      <c r="AO42" s="41">
        <v>43</v>
      </c>
      <c r="AP42" s="41">
        <v>112</v>
      </c>
      <c r="AQ42" s="41">
        <v>94</v>
      </c>
      <c r="AR42" s="41">
        <v>67</v>
      </c>
      <c r="AS42" s="41">
        <v>54</v>
      </c>
      <c r="AT42" s="41">
        <v>394</v>
      </c>
      <c r="AU42" s="41" t="s">
        <v>257</v>
      </c>
      <c r="AV42" s="41">
        <v>24</v>
      </c>
      <c r="AW42" s="41">
        <v>43</v>
      </c>
      <c r="AX42" s="41">
        <v>112</v>
      </c>
      <c r="AY42" s="41">
        <v>94</v>
      </c>
      <c r="AZ42" s="41">
        <v>67</v>
      </c>
      <c r="BA42" s="41">
        <v>3.4</v>
      </c>
      <c r="BB42" s="41">
        <v>1.1499999999999999</v>
      </c>
      <c r="BC42" s="41">
        <v>3</v>
      </c>
      <c r="BD42" s="41">
        <v>3</v>
      </c>
    </row>
    <row r="43" spans="1:56" s="2" customFormat="1" x14ac:dyDescent="0.25">
      <c r="AM43" s="45" t="s">
        <v>258</v>
      </c>
      <c r="AN43" s="45">
        <v>15</v>
      </c>
      <c r="AO43" s="45">
        <v>22</v>
      </c>
      <c r="AP43" s="45">
        <v>79</v>
      </c>
      <c r="AQ43" s="45">
        <v>98</v>
      </c>
      <c r="AR43" s="45">
        <v>77</v>
      </c>
      <c r="AS43" s="45">
        <v>103</v>
      </c>
      <c r="AT43" s="45">
        <v>394</v>
      </c>
      <c r="AU43" s="45" t="s">
        <v>258</v>
      </c>
      <c r="AV43" s="45">
        <v>15</v>
      </c>
      <c r="AW43" s="45">
        <v>22</v>
      </c>
      <c r="AX43" s="45">
        <v>79</v>
      </c>
      <c r="AY43" s="45">
        <v>98</v>
      </c>
      <c r="AZ43" s="45">
        <v>77</v>
      </c>
      <c r="BA43" s="45">
        <v>3.69</v>
      </c>
      <c r="BB43" s="45">
        <v>1.1000000000000001</v>
      </c>
      <c r="BC43" s="45">
        <v>4</v>
      </c>
      <c r="BD43" s="45">
        <v>4</v>
      </c>
    </row>
    <row r="44" spans="1:56" s="2" customFormat="1" x14ac:dyDescent="0.25">
      <c r="AM44" s="41" t="s">
        <v>259</v>
      </c>
      <c r="AN44" s="41">
        <v>12</v>
      </c>
      <c r="AO44" s="41">
        <v>22</v>
      </c>
      <c r="AP44" s="41">
        <v>102</v>
      </c>
      <c r="AQ44" s="41">
        <v>151</v>
      </c>
      <c r="AR44" s="41">
        <v>66</v>
      </c>
      <c r="AS44" s="41">
        <v>41</v>
      </c>
      <c r="AT44" s="41">
        <v>394</v>
      </c>
      <c r="AU44" s="41" t="s">
        <v>259</v>
      </c>
      <c r="AV44" s="41">
        <v>12</v>
      </c>
      <c r="AW44" s="41">
        <v>22</v>
      </c>
      <c r="AX44" s="41">
        <v>102</v>
      </c>
      <c r="AY44" s="41">
        <v>151</v>
      </c>
      <c r="AZ44" s="41">
        <v>66</v>
      </c>
      <c r="BA44" s="41">
        <v>3.67</v>
      </c>
      <c r="BB44" s="41">
        <v>0.96</v>
      </c>
      <c r="BC44" s="41">
        <v>4</v>
      </c>
      <c r="BD44" s="41">
        <v>4</v>
      </c>
    </row>
    <row r="45" spans="1:56" s="2" customFormat="1" x14ac:dyDescent="0.25">
      <c r="AM45" s="41" t="s">
        <v>260</v>
      </c>
      <c r="AN45" s="41">
        <v>8</v>
      </c>
      <c r="AO45" s="41">
        <v>21</v>
      </c>
      <c r="AP45" s="41">
        <v>65</v>
      </c>
      <c r="AQ45" s="41">
        <v>173</v>
      </c>
      <c r="AR45" s="41">
        <v>106</v>
      </c>
      <c r="AS45" s="41">
        <v>21</v>
      </c>
      <c r="AT45" s="41">
        <v>394</v>
      </c>
      <c r="AU45" s="41" t="s">
        <v>260</v>
      </c>
      <c r="AV45" s="41">
        <v>8</v>
      </c>
      <c r="AW45" s="41">
        <v>21</v>
      </c>
      <c r="AX45" s="41">
        <v>65</v>
      </c>
      <c r="AY45" s="41">
        <v>173</v>
      </c>
      <c r="AZ45" s="41">
        <v>106</v>
      </c>
      <c r="BA45" s="41">
        <v>3.93</v>
      </c>
      <c r="BB45" s="41">
        <v>0.94</v>
      </c>
      <c r="BC45" s="41">
        <v>4</v>
      </c>
      <c r="BD45" s="41">
        <v>4</v>
      </c>
    </row>
    <row r="46" spans="1:56" s="2" customFormat="1" x14ac:dyDescent="0.25">
      <c r="AM46" s="41" t="s">
        <v>261</v>
      </c>
      <c r="AN46" s="41">
        <v>18</v>
      </c>
      <c r="AO46" s="41">
        <v>41</v>
      </c>
      <c r="AP46" s="41">
        <v>82</v>
      </c>
      <c r="AQ46" s="41">
        <v>132</v>
      </c>
      <c r="AR46" s="41">
        <v>78</v>
      </c>
      <c r="AS46" s="41">
        <v>43</v>
      </c>
      <c r="AT46" s="41">
        <v>394</v>
      </c>
      <c r="AU46" s="41" t="s">
        <v>261</v>
      </c>
      <c r="AV46" s="41">
        <v>18</v>
      </c>
      <c r="AW46" s="41">
        <v>41</v>
      </c>
      <c r="AX46" s="41">
        <v>82</v>
      </c>
      <c r="AY46" s="41">
        <v>132</v>
      </c>
      <c r="AZ46" s="41">
        <v>78</v>
      </c>
      <c r="BA46" s="41">
        <v>3.6</v>
      </c>
      <c r="BB46" s="41">
        <v>1.1100000000000001</v>
      </c>
      <c r="BC46" s="41">
        <v>4</v>
      </c>
      <c r="BD46" s="41">
        <v>4</v>
      </c>
    </row>
    <row r="47" spans="1:56" s="2" customFormat="1" x14ac:dyDescent="0.25">
      <c r="AM47" s="41" t="s">
        <v>262</v>
      </c>
      <c r="AN47" s="41">
        <v>9</v>
      </c>
      <c r="AO47" s="41">
        <v>25</v>
      </c>
      <c r="AP47" s="41">
        <v>96</v>
      </c>
      <c r="AQ47" s="41">
        <v>151</v>
      </c>
      <c r="AR47" s="41">
        <v>87</v>
      </c>
      <c r="AS47" s="41">
        <v>26</v>
      </c>
      <c r="AT47" s="41">
        <v>394</v>
      </c>
      <c r="AU47" s="41" t="s">
        <v>262</v>
      </c>
      <c r="AV47" s="41">
        <v>9</v>
      </c>
      <c r="AW47" s="41">
        <v>25</v>
      </c>
      <c r="AX47" s="41">
        <v>96</v>
      </c>
      <c r="AY47" s="41">
        <v>151</v>
      </c>
      <c r="AZ47" s="41">
        <v>87</v>
      </c>
      <c r="BA47" s="41">
        <v>3.77</v>
      </c>
      <c r="BB47" s="41">
        <v>0.97</v>
      </c>
      <c r="BC47" s="41">
        <v>4</v>
      </c>
      <c r="BD47" s="41">
        <v>4</v>
      </c>
    </row>
    <row r="48" spans="1:5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41" t="s">
        <v>263</v>
      </c>
      <c r="AN48" s="41">
        <v>11</v>
      </c>
      <c r="AO48" s="41">
        <v>27</v>
      </c>
      <c r="AP48" s="41">
        <v>99</v>
      </c>
      <c r="AQ48" s="41">
        <v>144</v>
      </c>
      <c r="AR48" s="41">
        <v>77</v>
      </c>
      <c r="AS48" s="41">
        <v>36</v>
      </c>
      <c r="AT48" s="41">
        <v>394</v>
      </c>
      <c r="AU48" s="41" t="s">
        <v>263</v>
      </c>
      <c r="AV48" s="41">
        <v>11</v>
      </c>
      <c r="AW48" s="41">
        <v>27</v>
      </c>
      <c r="AX48" s="41">
        <v>99</v>
      </c>
      <c r="AY48" s="41">
        <v>144</v>
      </c>
      <c r="AZ48" s="41">
        <v>77</v>
      </c>
      <c r="BA48" s="41">
        <v>3.7</v>
      </c>
      <c r="BB48" s="41">
        <v>0.99</v>
      </c>
      <c r="BC48" s="41">
        <v>4</v>
      </c>
      <c r="BD48" s="41">
        <v>4</v>
      </c>
    </row>
    <row r="49" spans="1:5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41" t="s">
        <v>264</v>
      </c>
      <c r="AN49" s="41">
        <v>22</v>
      </c>
      <c r="AO49" s="41">
        <v>28</v>
      </c>
      <c r="AP49" s="41">
        <v>91</v>
      </c>
      <c r="AQ49" s="41">
        <v>77</v>
      </c>
      <c r="AR49" s="41">
        <v>56</v>
      </c>
      <c r="AS49" s="41">
        <v>120</v>
      </c>
      <c r="AT49" s="41">
        <v>394</v>
      </c>
      <c r="AU49" s="41" t="s">
        <v>264</v>
      </c>
      <c r="AV49" s="41">
        <v>22</v>
      </c>
      <c r="AW49" s="41">
        <v>28</v>
      </c>
      <c r="AX49" s="41">
        <v>91</v>
      </c>
      <c r="AY49" s="41">
        <v>77</v>
      </c>
      <c r="AZ49" s="41">
        <v>56</v>
      </c>
      <c r="BA49" s="41">
        <v>3.43</v>
      </c>
      <c r="BB49" s="41">
        <v>1.1599999999999999</v>
      </c>
      <c r="BC49" s="41">
        <v>3</v>
      </c>
      <c r="BD49" s="41">
        <v>3</v>
      </c>
    </row>
    <row r="50" spans="1:5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45" t="s">
        <v>265</v>
      </c>
      <c r="AN50" s="45">
        <v>65</v>
      </c>
      <c r="AO50" s="45">
        <v>83</v>
      </c>
      <c r="AP50" s="45">
        <v>107</v>
      </c>
      <c r="AQ50" s="45">
        <v>91</v>
      </c>
      <c r="AR50" s="45">
        <v>37</v>
      </c>
      <c r="AS50" s="45">
        <v>11</v>
      </c>
      <c r="AT50" s="45">
        <v>394</v>
      </c>
      <c r="AU50" s="45" t="s">
        <v>265</v>
      </c>
      <c r="AV50" s="45">
        <v>65</v>
      </c>
      <c r="AW50" s="45">
        <v>83</v>
      </c>
      <c r="AX50" s="45">
        <v>107</v>
      </c>
      <c r="AY50" s="45">
        <v>91</v>
      </c>
      <c r="AZ50" s="45">
        <v>37</v>
      </c>
      <c r="BA50" s="45">
        <v>2.87</v>
      </c>
      <c r="BB50" s="45">
        <v>1.23</v>
      </c>
      <c r="BC50" s="45">
        <v>3</v>
      </c>
      <c r="BD50" s="45">
        <v>3</v>
      </c>
    </row>
    <row r="51" spans="1:5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1" t="s">
        <v>266</v>
      </c>
      <c r="AN51" s="41">
        <v>12</v>
      </c>
      <c r="AO51" s="41">
        <v>22</v>
      </c>
      <c r="AP51" s="41">
        <v>54</v>
      </c>
      <c r="AQ51" s="41">
        <v>116</v>
      </c>
      <c r="AR51" s="41">
        <v>182</v>
      </c>
      <c r="AS51" s="41">
        <v>8</v>
      </c>
      <c r="AT51" s="41">
        <v>394</v>
      </c>
      <c r="AU51" s="41" t="s">
        <v>266</v>
      </c>
      <c r="AV51" s="41">
        <v>12</v>
      </c>
      <c r="AW51" s="41">
        <v>22</v>
      </c>
      <c r="AX51" s="41">
        <v>54</v>
      </c>
      <c r="AY51" s="41">
        <v>116</v>
      </c>
      <c r="AZ51" s="41">
        <v>182</v>
      </c>
      <c r="BA51" s="41">
        <v>4.12</v>
      </c>
      <c r="BB51" s="41">
        <v>1.05</v>
      </c>
      <c r="BC51" s="41">
        <v>4</v>
      </c>
      <c r="BD51" s="41">
        <v>5</v>
      </c>
    </row>
    <row r="52" spans="1:5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41" t="s">
        <v>267</v>
      </c>
      <c r="AN52" s="41">
        <v>11</v>
      </c>
      <c r="AO52" s="41">
        <v>35</v>
      </c>
      <c r="AP52" s="41">
        <v>75</v>
      </c>
      <c r="AQ52" s="41">
        <v>134</v>
      </c>
      <c r="AR52" s="41">
        <v>105</v>
      </c>
      <c r="AS52" s="41">
        <v>34</v>
      </c>
      <c r="AT52" s="41">
        <v>394</v>
      </c>
      <c r="AU52" s="41" t="s">
        <v>267</v>
      </c>
      <c r="AV52" s="41">
        <v>11</v>
      </c>
      <c r="AW52" s="41">
        <v>35</v>
      </c>
      <c r="AX52" s="41">
        <v>75</v>
      </c>
      <c r="AY52" s="41">
        <v>134</v>
      </c>
      <c r="AZ52" s="41">
        <v>105</v>
      </c>
      <c r="BA52" s="41">
        <v>3.8</v>
      </c>
      <c r="BB52" s="41">
        <v>1.06</v>
      </c>
      <c r="BC52" s="41">
        <v>4</v>
      </c>
      <c r="BD52" s="41">
        <v>4</v>
      </c>
    </row>
    <row r="53" spans="1:56" ht="21" customHeight="1" x14ac:dyDescent="0.25">
      <c r="A53" s="2"/>
      <c r="B53" s="54" t="s">
        <v>10</v>
      </c>
      <c r="C53" s="54"/>
      <c r="D53" s="54"/>
      <c r="E53" s="54"/>
      <c r="F53" s="2"/>
      <c r="G53" s="2"/>
      <c r="H53" s="2"/>
      <c r="I53" s="2"/>
      <c r="J53" s="2"/>
      <c r="K53" s="2"/>
      <c r="L53" s="2"/>
      <c r="M53" s="54" t="s">
        <v>10</v>
      </c>
      <c r="N53" s="54"/>
      <c r="O53" s="54"/>
      <c r="P53" s="54"/>
      <c r="Q53" s="2"/>
      <c r="R53" s="2"/>
      <c r="S53" s="2"/>
      <c r="T53" s="2"/>
      <c r="U53" s="2"/>
      <c r="V53" s="2"/>
      <c r="W53" s="2"/>
      <c r="X53" s="2"/>
      <c r="Y53" s="2"/>
      <c r="Z53" s="2"/>
      <c r="AA53" s="2"/>
      <c r="AB53" s="2"/>
      <c r="AC53" s="2"/>
      <c r="AD53" s="2"/>
      <c r="AE53" s="2"/>
      <c r="AF53" s="2"/>
      <c r="AG53" s="2"/>
      <c r="AH53" s="2"/>
      <c r="AI53" s="2"/>
      <c r="AJ53" s="2"/>
      <c r="AK53" s="2"/>
      <c r="AL53" s="2"/>
      <c r="AM53" s="41" t="s">
        <v>268</v>
      </c>
      <c r="AN53" s="41">
        <v>6</v>
      </c>
      <c r="AO53" s="41">
        <v>14</v>
      </c>
      <c r="AP53" s="41">
        <v>46</v>
      </c>
      <c r="AQ53" s="41">
        <v>132</v>
      </c>
      <c r="AR53" s="41">
        <v>164</v>
      </c>
      <c r="AS53" s="41">
        <v>32</v>
      </c>
      <c r="AT53" s="41">
        <v>394</v>
      </c>
      <c r="AU53" s="41" t="s">
        <v>268</v>
      </c>
      <c r="AV53" s="41">
        <v>6</v>
      </c>
      <c r="AW53" s="41">
        <v>14</v>
      </c>
      <c r="AX53" s="41">
        <v>46</v>
      </c>
      <c r="AY53" s="41">
        <v>132</v>
      </c>
      <c r="AZ53" s="41">
        <v>164</v>
      </c>
      <c r="BA53" s="41">
        <v>4.2</v>
      </c>
      <c r="BB53" s="41">
        <v>0.92</v>
      </c>
      <c r="BC53" s="41">
        <v>4</v>
      </c>
      <c r="BD53" s="41">
        <v>5</v>
      </c>
    </row>
    <row r="54" spans="1:56" ht="21" x14ac:dyDescent="0.25">
      <c r="A54" s="2"/>
      <c r="B54" s="48" t="str">
        <f>+AN120</f>
        <v>Catedrático de Universidad</v>
      </c>
      <c r="C54" s="4"/>
      <c r="D54" s="5"/>
      <c r="E54" s="3">
        <f>+AO120</f>
        <v>65</v>
      </c>
      <c r="F54" s="2"/>
      <c r="G54" s="2"/>
      <c r="H54" s="2"/>
      <c r="I54" s="2"/>
      <c r="J54" s="2"/>
      <c r="K54" s="2"/>
      <c r="L54" s="2"/>
      <c r="M54" s="48" t="str">
        <f>+AN131</f>
        <v>Profesor sustituto interino</v>
      </c>
      <c r="N54" s="4"/>
      <c r="O54" s="5"/>
      <c r="P54" s="3">
        <f>+AO131</f>
        <v>52</v>
      </c>
      <c r="Q54" s="2"/>
      <c r="R54" s="2"/>
      <c r="S54" s="2"/>
      <c r="T54" s="2"/>
      <c r="U54" s="2"/>
      <c r="V54" s="2"/>
      <c r="W54" s="2"/>
      <c r="X54" s="2"/>
      <c r="Y54" s="2"/>
      <c r="Z54" s="2"/>
      <c r="AA54" s="2"/>
      <c r="AB54" s="2"/>
      <c r="AC54" s="2"/>
      <c r="AD54" s="2"/>
      <c r="AE54" s="2"/>
      <c r="AF54" s="2"/>
      <c r="AG54" s="2"/>
      <c r="AH54" s="2"/>
      <c r="AI54" s="2"/>
      <c r="AJ54" s="2"/>
      <c r="AK54" s="2"/>
      <c r="AL54" s="2"/>
      <c r="AM54" s="45" t="s">
        <v>269</v>
      </c>
      <c r="AN54" s="45">
        <v>6</v>
      </c>
      <c r="AO54" s="45">
        <v>28</v>
      </c>
      <c r="AP54" s="45">
        <v>70</v>
      </c>
      <c r="AQ54" s="45">
        <v>118</v>
      </c>
      <c r="AR54" s="45">
        <v>104</v>
      </c>
      <c r="AS54" s="45">
        <v>68</v>
      </c>
      <c r="AT54" s="45">
        <v>394</v>
      </c>
      <c r="AU54" s="45" t="s">
        <v>269</v>
      </c>
      <c r="AV54" s="45">
        <v>6</v>
      </c>
      <c r="AW54" s="45">
        <v>28</v>
      </c>
      <c r="AX54" s="45">
        <v>70</v>
      </c>
      <c r="AY54" s="45">
        <v>118</v>
      </c>
      <c r="AZ54" s="45">
        <v>104</v>
      </c>
      <c r="BA54" s="45">
        <v>3.88</v>
      </c>
      <c r="BB54" s="45">
        <v>1.02</v>
      </c>
      <c r="BC54" s="45">
        <v>4</v>
      </c>
      <c r="BD54" s="45">
        <v>4</v>
      </c>
    </row>
    <row r="55" spans="1:56" ht="21" x14ac:dyDescent="0.25">
      <c r="A55" s="2"/>
      <c r="B55" s="48" t="str">
        <f t="shared" ref="B55:B57" si="0">+AN121</f>
        <v>Catedrático de Escuela Universitaria</v>
      </c>
      <c r="C55" s="4"/>
      <c r="D55" s="5"/>
      <c r="E55" s="3">
        <f t="shared" ref="E55:E57" si="1">+AO121</f>
        <v>5</v>
      </c>
      <c r="F55" s="2"/>
      <c r="G55" s="2"/>
      <c r="H55" s="2"/>
      <c r="I55" s="2"/>
      <c r="J55" s="2"/>
      <c r="K55" s="2"/>
      <c r="L55" s="2"/>
      <c r="M55" s="48" t="str">
        <f t="shared" ref="M55:M61" si="2">+AN132</f>
        <v>Profesor asociado CIS</v>
      </c>
      <c r="N55" s="4"/>
      <c r="O55" s="5"/>
      <c r="P55" s="3">
        <f t="shared" ref="P55:P60" si="3">+AO132</f>
        <v>1</v>
      </c>
      <c r="Q55" s="2"/>
      <c r="R55" s="2"/>
      <c r="S55" s="2"/>
      <c r="T55" s="2"/>
      <c r="U55" s="2"/>
      <c r="V55" s="2"/>
      <c r="W55" s="2"/>
      <c r="X55" s="2"/>
      <c r="Y55" s="2"/>
      <c r="Z55" s="2"/>
      <c r="AA55" s="2"/>
      <c r="AB55" s="2"/>
      <c r="AC55" s="2"/>
      <c r="AD55" s="2"/>
      <c r="AE55" s="2"/>
      <c r="AF55" s="2"/>
      <c r="AG55" s="2"/>
      <c r="AH55" s="2"/>
      <c r="AI55" s="2"/>
      <c r="AJ55" s="2"/>
      <c r="AK55" s="2"/>
      <c r="AL55" s="2"/>
      <c r="AM55" s="41" t="s">
        <v>270</v>
      </c>
      <c r="AN55" s="41">
        <v>6</v>
      </c>
      <c r="AO55" s="41">
        <v>20</v>
      </c>
      <c r="AP55" s="41">
        <v>38</v>
      </c>
      <c r="AQ55" s="41">
        <v>147</v>
      </c>
      <c r="AR55" s="41">
        <v>172</v>
      </c>
      <c r="AS55" s="41">
        <v>11</v>
      </c>
      <c r="AT55" s="41">
        <v>394</v>
      </c>
      <c r="AU55" s="41" t="s">
        <v>270</v>
      </c>
      <c r="AV55" s="41">
        <v>6</v>
      </c>
      <c r="AW55" s="41">
        <v>20</v>
      </c>
      <c r="AX55" s="41">
        <v>38</v>
      </c>
      <c r="AY55" s="41">
        <v>147</v>
      </c>
      <c r="AZ55" s="41">
        <v>172</v>
      </c>
      <c r="BA55" s="41">
        <v>4.2</v>
      </c>
      <c r="BB55" s="41">
        <v>0.93</v>
      </c>
      <c r="BC55" s="41">
        <v>4</v>
      </c>
      <c r="BD55" s="41">
        <v>5</v>
      </c>
    </row>
    <row r="56" spans="1:56" ht="21" x14ac:dyDescent="0.25">
      <c r="A56" s="2"/>
      <c r="B56" s="48" t="str">
        <f t="shared" si="0"/>
        <v>Titular de Universidad</v>
      </c>
      <c r="C56" s="4"/>
      <c r="D56" s="5"/>
      <c r="E56" s="3">
        <f t="shared" si="1"/>
        <v>181</v>
      </c>
      <c r="F56" s="2"/>
      <c r="G56" s="2"/>
      <c r="H56" s="2"/>
      <c r="I56" s="2"/>
      <c r="J56" s="2"/>
      <c r="K56" s="2"/>
      <c r="L56" s="2"/>
      <c r="M56" s="48" t="str">
        <f t="shared" si="2"/>
        <v>Profesor asociado laboral</v>
      </c>
      <c r="N56" s="4"/>
      <c r="O56" s="5"/>
      <c r="P56" s="3">
        <f t="shared" si="3"/>
        <v>9</v>
      </c>
      <c r="Q56" s="2"/>
      <c r="R56" s="2"/>
      <c r="S56" s="2"/>
      <c r="T56" s="2"/>
      <c r="U56" s="2"/>
      <c r="V56" s="2"/>
      <c r="W56" s="2"/>
      <c r="X56" s="2"/>
      <c r="Y56" s="2"/>
      <c r="Z56" s="2"/>
      <c r="AA56" s="2"/>
      <c r="AB56" s="2"/>
      <c r="AC56" s="2"/>
      <c r="AD56" s="2"/>
      <c r="AE56" s="2"/>
      <c r="AF56" s="2"/>
      <c r="AG56" s="2"/>
      <c r="AH56" s="2"/>
      <c r="AI56" s="2"/>
      <c r="AJ56" s="2"/>
      <c r="AK56" s="2"/>
      <c r="AL56" s="2"/>
      <c r="AM56" s="41" t="s">
        <v>271</v>
      </c>
      <c r="AN56" s="41">
        <v>3</v>
      </c>
      <c r="AO56" s="41">
        <v>27</v>
      </c>
      <c r="AP56" s="41">
        <v>65</v>
      </c>
      <c r="AQ56" s="41">
        <v>142</v>
      </c>
      <c r="AR56" s="41">
        <v>135</v>
      </c>
      <c r="AS56" s="41">
        <v>22</v>
      </c>
      <c r="AT56" s="41">
        <v>394</v>
      </c>
      <c r="AU56" s="41" t="s">
        <v>271</v>
      </c>
      <c r="AV56" s="41">
        <v>3</v>
      </c>
      <c r="AW56" s="41">
        <v>27</v>
      </c>
      <c r="AX56" s="41">
        <v>65</v>
      </c>
      <c r="AY56" s="41">
        <v>142</v>
      </c>
      <c r="AZ56" s="41">
        <v>135</v>
      </c>
      <c r="BA56" s="41">
        <v>4.0199999999999996</v>
      </c>
      <c r="BB56" s="41">
        <v>0.95</v>
      </c>
      <c r="BC56" s="41">
        <v>4</v>
      </c>
      <c r="BD56" s="41">
        <v>4</v>
      </c>
    </row>
    <row r="57" spans="1:56" ht="21" x14ac:dyDescent="0.25">
      <c r="A57" s="2"/>
      <c r="B57" s="48" t="str">
        <f t="shared" si="0"/>
        <v>Titular de Escuela Universitaria</v>
      </c>
      <c r="C57" s="4"/>
      <c r="D57" s="5"/>
      <c r="E57" s="3">
        <f t="shared" si="1"/>
        <v>11</v>
      </c>
      <c r="F57" s="2"/>
      <c r="G57" s="2"/>
      <c r="H57" s="2"/>
      <c r="I57" s="2"/>
      <c r="J57" s="2"/>
      <c r="K57" s="2"/>
      <c r="L57" s="2"/>
      <c r="M57" s="48" t="str">
        <f t="shared" si="2"/>
        <v>Profesor ayudante Doctor</v>
      </c>
      <c r="N57" s="4"/>
      <c r="O57" s="5"/>
      <c r="P57" s="3">
        <f t="shared" si="3"/>
        <v>20</v>
      </c>
      <c r="Q57" s="2"/>
      <c r="R57" s="2"/>
      <c r="S57" s="2"/>
      <c r="T57" s="2"/>
      <c r="U57" s="2"/>
      <c r="V57" s="2"/>
      <c r="W57" s="2"/>
      <c r="X57" s="2"/>
      <c r="Y57" s="2"/>
      <c r="Z57" s="2"/>
      <c r="AA57" s="2"/>
      <c r="AB57" s="2"/>
      <c r="AC57" s="2"/>
      <c r="AD57" s="2"/>
      <c r="AE57" s="2"/>
      <c r="AF57" s="2"/>
      <c r="AG57" s="2"/>
      <c r="AH57" s="2"/>
      <c r="AI57" s="2"/>
      <c r="AJ57" s="2"/>
      <c r="AK57" s="2"/>
      <c r="AL57" s="2"/>
      <c r="AM57" s="41" t="s">
        <v>272</v>
      </c>
      <c r="AN57" s="41">
        <v>6</v>
      </c>
      <c r="AO57" s="41">
        <v>19</v>
      </c>
      <c r="AP57" s="41">
        <v>66</v>
      </c>
      <c r="AQ57" s="41">
        <v>146</v>
      </c>
      <c r="AR57" s="41">
        <v>139</v>
      </c>
      <c r="AS57" s="41">
        <v>18</v>
      </c>
      <c r="AT57" s="41">
        <v>394</v>
      </c>
      <c r="AU57" s="41" t="s">
        <v>272</v>
      </c>
      <c r="AV57" s="41">
        <v>6</v>
      </c>
      <c r="AW57" s="41">
        <v>19</v>
      </c>
      <c r="AX57" s="41">
        <v>66</v>
      </c>
      <c r="AY57" s="41">
        <v>146</v>
      </c>
      <c r="AZ57" s="41">
        <v>139</v>
      </c>
      <c r="BA57" s="41">
        <v>4.05</v>
      </c>
      <c r="BB57" s="41">
        <v>0.94</v>
      </c>
      <c r="BC57" s="41">
        <v>4</v>
      </c>
      <c r="BD57" s="41">
        <v>4</v>
      </c>
    </row>
    <row r="58" spans="1:56" ht="21" x14ac:dyDescent="0.25">
      <c r="A58" s="2"/>
      <c r="B58" s="2"/>
      <c r="C58" s="2"/>
      <c r="D58" s="2"/>
      <c r="E58" s="49">
        <f>SUM(E54:E57)</f>
        <v>262</v>
      </c>
      <c r="F58" s="2"/>
      <c r="G58" s="2"/>
      <c r="H58" s="2"/>
      <c r="I58" s="2"/>
      <c r="J58" s="2"/>
      <c r="K58" s="2"/>
      <c r="L58" s="2"/>
      <c r="M58" s="48" t="str">
        <f t="shared" si="2"/>
        <v>Profesor colaborador</v>
      </c>
      <c r="N58" s="4"/>
      <c r="O58" s="5"/>
      <c r="P58" s="3">
        <f t="shared" si="3"/>
        <v>5</v>
      </c>
      <c r="Q58" s="2"/>
      <c r="R58" s="2"/>
      <c r="S58" s="2"/>
      <c r="T58" s="2"/>
      <c r="U58" s="2"/>
      <c r="V58" s="2"/>
      <c r="W58" s="2"/>
      <c r="X58" s="2"/>
      <c r="Y58" s="2"/>
      <c r="Z58" s="2"/>
      <c r="AA58" s="2"/>
      <c r="AB58" s="2"/>
      <c r="AC58" s="2"/>
      <c r="AD58" s="2"/>
      <c r="AE58" s="2"/>
      <c r="AF58" s="2"/>
      <c r="AG58" s="2"/>
      <c r="AH58" s="2"/>
      <c r="AI58" s="2"/>
      <c r="AJ58" s="2"/>
      <c r="AK58" s="2"/>
      <c r="AL58" s="2"/>
      <c r="AM58" s="41" t="s">
        <v>273</v>
      </c>
      <c r="AN58" s="41">
        <v>12</v>
      </c>
      <c r="AO58" s="41">
        <v>17</v>
      </c>
      <c r="AP58" s="41">
        <v>94</v>
      </c>
      <c r="AQ58" s="41">
        <v>142</v>
      </c>
      <c r="AR58" s="41">
        <v>119</v>
      </c>
      <c r="AS58" s="41">
        <v>10</v>
      </c>
      <c r="AT58" s="41">
        <v>394</v>
      </c>
      <c r="AU58" s="41" t="s">
        <v>273</v>
      </c>
      <c r="AV58" s="41">
        <v>12</v>
      </c>
      <c r="AW58" s="41">
        <v>17</v>
      </c>
      <c r="AX58" s="41">
        <v>94</v>
      </c>
      <c r="AY58" s="41">
        <v>142</v>
      </c>
      <c r="AZ58" s="41">
        <v>119</v>
      </c>
      <c r="BA58" s="41">
        <v>3.88</v>
      </c>
      <c r="BB58" s="41">
        <v>1</v>
      </c>
      <c r="BC58" s="41">
        <v>4</v>
      </c>
      <c r="BD58" s="41">
        <v>4</v>
      </c>
    </row>
    <row r="59" spans="1:56" ht="21" x14ac:dyDescent="0.25">
      <c r="A59" s="2"/>
      <c r="B59" s="2"/>
      <c r="C59" s="2"/>
      <c r="D59" s="2"/>
      <c r="E59" s="2"/>
      <c r="F59" s="2"/>
      <c r="G59" s="2"/>
      <c r="H59" s="2"/>
      <c r="I59" s="2"/>
      <c r="J59" s="2"/>
      <c r="K59" s="2"/>
      <c r="L59" s="2"/>
      <c r="M59" s="48" t="str">
        <f t="shared" si="2"/>
        <v>Profesor contratado Doctor</v>
      </c>
      <c r="N59" s="4"/>
      <c r="O59" s="5"/>
      <c r="P59" s="3">
        <f t="shared" si="3"/>
        <v>24</v>
      </c>
      <c r="Q59" s="2"/>
      <c r="R59" s="2"/>
      <c r="S59" s="2"/>
      <c r="T59" s="2"/>
      <c r="U59" s="2"/>
      <c r="V59" s="2"/>
      <c r="W59" s="2"/>
      <c r="X59" s="2"/>
      <c r="Y59" s="2"/>
      <c r="Z59" s="2"/>
      <c r="AA59" s="2"/>
      <c r="AB59" s="2"/>
      <c r="AC59" s="2"/>
      <c r="AD59" s="2"/>
      <c r="AE59" s="2"/>
      <c r="AF59" s="2"/>
      <c r="AG59" s="2"/>
      <c r="AH59" s="2"/>
      <c r="AI59" s="2"/>
      <c r="AJ59" s="2"/>
      <c r="AK59" s="2"/>
      <c r="AL59" s="2"/>
      <c r="AM59" s="41" t="s">
        <v>274</v>
      </c>
      <c r="AN59" s="41">
        <v>12</v>
      </c>
      <c r="AO59" s="41">
        <v>22</v>
      </c>
      <c r="AP59" s="41">
        <v>74</v>
      </c>
      <c r="AQ59" s="41">
        <v>138</v>
      </c>
      <c r="AR59" s="41">
        <v>140</v>
      </c>
      <c r="AS59" s="41">
        <v>8</v>
      </c>
      <c r="AT59" s="41">
        <v>394</v>
      </c>
      <c r="AU59" s="41" t="s">
        <v>274</v>
      </c>
      <c r="AV59" s="41">
        <v>12</v>
      </c>
      <c r="AW59" s="41">
        <v>22</v>
      </c>
      <c r="AX59" s="41">
        <v>74</v>
      </c>
      <c r="AY59" s="41">
        <v>138</v>
      </c>
      <c r="AZ59" s="41">
        <v>140</v>
      </c>
      <c r="BA59" s="41">
        <v>3.96</v>
      </c>
      <c r="BB59" s="41">
        <v>1.03</v>
      </c>
      <c r="BC59" s="41">
        <v>4</v>
      </c>
      <c r="BD59" s="41">
        <v>5</v>
      </c>
    </row>
    <row r="60" spans="1:56" ht="21" x14ac:dyDescent="0.25">
      <c r="A60" s="2"/>
      <c r="B60" s="2"/>
      <c r="C60" s="2"/>
      <c r="D60" s="2"/>
      <c r="E60" s="2"/>
      <c r="F60" s="2"/>
      <c r="G60" s="2"/>
      <c r="H60" s="2"/>
      <c r="I60" s="2"/>
      <c r="J60" s="2"/>
      <c r="K60" s="2"/>
      <c r="L60" s="2"/>
      <c r="M60" s="48" t="str">
        <f t="shared" si="2"/>
        <v>Profesor contratado Doctor temporal</v>
      </c>
      <c r="N60" s="4"/>
      <c r="O60" s="5"/>
      <c r="P60" s="3">
        <f t="shared" si="3"/>
        <v>2</v>
      </c>
      <c r="Q60" s="2"/>
      <c r="R60" s="2"/>
      <c r="S60" s="2"/>
      <c r="T60" s="2"/>
      <c r="U60" s="2"/>
      <c r="V60" s="2"/>
      <c r="W60" s="2"/>
      <c r="X60" s="2"/>
      <c r="Y60" s="2"/>
      <c r="Z60" s="2"/>
      <c r="AA60" s="2"/>
      <c r="AB60" s="2"/>
      <c r="AC60" s="2"/>
      <c r="AD60" s="2"/>
      <c r="AE60" s="2"/>
      <c r="AF60" s="2"/>
      <c r="AG60" s="2"/>
      <c r="AH60" s="2"/>
      <c r="AI60" s="2"/>
      <c r="AJ60" s="2"/>
      <c r="AK60" s="2"/>
      <c r="AL60" s="2"/>
      <c r="AM60" s="45" t="s">
        <v>275</v>
      </c>
      <c r="AN60" s="45">
        <v>12</v>
      </c>
      <c r="AO60" s="45">
        <v>33</v>
      </c>
      <c r="AP60" s="45">
        <v>91</v>
      </c>
      <c r="AQ60" s="45">
        <v>128</v>
      </c>
      <c r="AR60" s="45">
        <v>102</v>
      </c>
      <c r="AS60" s="45">
        <v>28</v>
      </c>
      <c r="AT60" s="45">
        <v>394</v>
      </c>
      <c r="AU60" s="45" t="s">
        <v>275</v>
      </c>
      <c r="AV60" s="45">
        <v>12</v>
      </c>
      <c r="AW60" s="45">
        <v>33</v>
      </c>
      <c r="AX60" s="45">
        <v>91</v>
      </c>
      <c r="AY60" s="45">
        <v>128</v>
      </c>
      <c r="AZ60" s="45">
        <v>102</v>
      </c>
      <c r="BA60" s="45">
        <v>3.75</v>
      </c>
      <c r="BB60" s="45">
        <v>1.06</v>
      </c>
      <c r="BC60" s="45">
        <v>4</v>
      </c>
      <c r="BD60" s="45">
        <v>4</v>
      </c>
    </row>
    <row r="61" spans="1:56" ht="21" x14ac:dyDescent="0.25">
      <c r="A61" s="2"/>
      <c r="B61" s="2"/>
      <c r="C61" s="2"/>
      <c r="D61" s="2"/>
      <c r="E61" s="2"/>
      <c r="F61" s="2"/>
      <c r="G61" s="2"/>
      <c r="H61" s="2"/>
      <c r="I61" s="2"/>
      <c r="J61" s="2"/>
      <c r="K61" s="2"/>
      <c r="L61" s="2"/>
      <c r="M61" s="48" t="str">
        <f t="shared" si="2"/>
        <v>Total</v>
      </c>
      <c r="N61" s="2"/>
      <c r="O61" s="2"/>
      <c r="P61" s="49">
        <f>SUM(P54:P60)</f>
        <v>113</v>
      </c>
      <c r="Q61" s="2"/>
      <c r="R61" s="2"/>
      <c r="S61" s="2"/>
      <c r="T61" s="2"/>
      <c r="U61" s="2"/>
      <c r="V61" s="2"/>
      <c r="W61" s="2"/>
      <c r="X61" s="2"/>
      <c r="Y61" s="2"/>
      <c r="Z61" s="2"/>
      <c r="AA61" s="2"/>
      <c r="AB61" s="2"/>
      <c r="AC61" s="2"/>
      <c r="AD61" s="2"/>
      <c r="AE61" s="2"/>
      <c r="AF61" s="2"/>
      <c r="AG61" s="2"/>
      <c r="AH61" s="2"/>
      <c r="AI61" s="2"/>
      <c r="AJ61" s="2"/>
      <c r="AK61" s="2"/>
      <c r="AL61" s="2"/>
      <c r="AM61" s="41" t="s">
        <v>276</v>
      </c>
      <c r="AN61" s="41">
        <v>32</v>
      </c>
      <c r="AO61" s="41">
        <v>45</v>
      </c>
      <c r="AP61" s="41">
        <v>92</v>
      </c>
      <c r="AQ61" s="41">
        <v>101</v>
      </c>
      <c r="AR61" s="41">
        <v>76</v>
      </c>
      <c r="AS61" s="41">
        <v>48</v>
      </c>
      <c r="AT61" s="41">
        <v>394</v>
      </c>
      <c r="AU61" s="41" t="s">
        <v>276</v>
      </c>
      <c r="AV61" s="41">
        <v>32</v>
      </c>
      <c r="AW61" s="41">
        <v>45</v>
      </c>
      <c r="AX61" s="41">
        <v>92</v>
      </c>
      <c r="AY61" s="41">
        <v>101</v>
      </c>
      <c r="AZ61" s="41">
        <v>76</v>
      </c>
      <c r="BA61" s="41">
        <v>3.42</v>
      </c>
      <c r="BB61" s="41">
        <v>1.23</v>
      </c>
      <c r="BC61" s="41">
        <v>4</v>
      </c>
      <c r="BD61" s="41">
        <v>4</v>
      </c>
    </row>
    <row r="62" spans="1:5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41" t="s">
        <v>277</v>
      </c>
      <c r="AN62" s="41">
        <v>43</v>
      </c>
      <c r="AO62" s="41">
        <v>47</v>
      </c>
      <c r="AP62" s="41">
        <v>64</v>
      </c>
      <c r="AQ62" s="41">
        <v>106</v>
      </c>
      <c r="AR62" s="41">
        <v>101</v>
      </c>
      <c r="AS62" s="41">
        <v>33</v>
      </c>
      <c r="AT62" s="41">
        <v>394</v>
      </c>
      <c r="AU62" s="41" t="s">
        <v>277</v>
      </c>
      <c r="AV62" s="41">
        <v>43</v>
      </c>
      <c r="AW62" s="41">
        <v>47</v>
      </c>
      <c r="AX62" s="41">
        <v>64</v>
      </c>
      <c r="AY62" s="41">
        <v>106</v>
      </c>
      <c r="AZ62" s="41">
        <v>101</v>
      </c>
      <c r="BA62" s="41">
        <v>3.48</v>
      </c>
      <c r="BB62" s="41">
        <v>1.34</v>
      </c>
      <c r="BC62" s="41">
        <v>4</v>
      </c>
      <c r="BD62" s="41">
        <v>4</v>
      </c>
    </row>
    <row r="63" spans="1:5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41" t="s">
        <v>278</v>
      </c>
      <c r="AN63" s="41">
        <v>46</v>
      </c>
      <c r="AO63" s="41">
        <v>46</v>
      </c>
      <c r="AP63" s="41">
        <v>84</v>
      </c>
      <c r="AQ63" s="41">
        <v>101</v>
      </c>
      <c r="AR63" s="41">
        <v>79</v>
      </c>
      <c r="AS63" s="41">
        <v>38</v>
      </c>
      <c r="AT63" s="41">
        <v>394</v>
      </c>
      <c r="AU63" s="41" t="s">
        <v>278</v>
      </c>
      <c r="AV63" s="41">
        <v>46</v>
      </c>
      <c r="AW63" s="41">
        <v>46</v>
      </c>
      <c r="AX63" s="41">
        <v>84</v>
      </c>
      <c r="AY63" s="41">
        <v>101</v>
      </c>
      <c r="AZ63" s="41">
        <v>79</v>
      </c>
      <c r="BA63" s="41">
        <v>3.34</v>
      </c>
      <c r="BB63" s="41">
        <v>1.31</v>
      </c>
      <c r="BC63" s="41">
        <v>4</v>
      </c>
      <c r="BD63" s="41">
        <v>4</v>
      </c>
    </row>
    <row r="64" spans="1:5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41" t="s">
        <v>279</v>
      </c>
      <c r="AN64" s="41">
        <v>24</v>
      </c>
      <c r="AO64" s="41">
        <v>24</v>
      </c>
      <c r="AP64" s="41">
        <v>63</v>
      </c>
      <c r="AQ64" s="41">
        <v>101</v>
      </c>
      <c r="AR64" s="41">
        <v>77</v>
      </c>
      <c r="AS64" s="41">
        <v>105</v>
      </c>
      <c r="AT64" s="41">
        <v>394</v>
      </c>
      <c r="AU64" s="41" t="s">
        <v>279</v>
      </c>
      <c r="AV64" s="41">
        <v>24</v>
      </c>
      <c r="AW64" s="41">
        <v>24</v>
      </c>
      <c r="AX64" s="41">
        <v>63</v>
      </c>
      <c r="AY64" s="41">
        <v>101</v>
      </c>
      <c r="AZ64" s="41">
        <v>77</v>
      </c>
      <c r="BA64" s="41">
        <v>3.63</v>
      </c>
      <c r="BB64" s="41">
        <v>1.2</v>
      </c>
      <c r="BC64" s="41">
        <v>4</v>
      </c>
      <c r="BD64" s="41">
        <v>4</v>
      </c>
    </row>
    <row r="65" spans="1:56" s="2" customFormat="1" ht="37.5" customHeight="1" x14ac:dyDescent="0.25">
      <c r="AM65" s="41" t="s">
        <v>280</v>
      </c>
      <c r="AN65" s="41">
        <v>20</v>
      </c>
      <c r="AO65" s="41">
        <v>17</v>
      </c>
      <c r="AP65" s="41">
        <v>43</v>
      </c>
      <c r="AQ65" s="41">
        <v>101</v>
      </c>
      <c r="AR65" s="41">
        <v>161</v>
      </c>
      <c r="AS65" s="41">
        <v>52</v>
      </c>
      <c r="AT65" s="41">
        <v>394</v>
      </c>
      <c r="AU65" s="41" t="s">
        <v>280</v>
      </c>
      <c r="AV65" s="41">
        <v>20</v>
      </c>
      <c r="AW65" s="41">
        <v>17</v>
      </c>
      <c r="AX65" s="41">
        <v>43</v>
      </c>
      <c r="AY65" s="41">
        <v>101</v>
      </c>
      <c r="AZ65" s="41">
        <v>161</v>
      </c>
      <c r="BA65" s="41">
        <v>4.07</v>
      </c>
      <c r="BB65" s="41">
        <v>1.1499999999999999</v>
      </c>
      <c r="BC65" s="41">
        <v>4</v>
      </c>
      <c r="BD65" s="41">
        <v>5</v>
      </c>
    </row>
    <row r="66" spans="1:56" s="2" customFormat="1" x14ac:dyDescent="0.25">
      <c r="AM66" s="45" t="s">
        <v>281</v>
      </c>
      <c r="AN66" s="45">
        <v>16</v>
      </c>
      <c r="AO66" s="45">
        <v>8</v>
      </c>
      <c r="AP66" s="45">
        <v>41</v>
      </c>
      <c r="AQ66" s="45">
        <v>79</v>
      </c>
      <c r="AR66" s="45">
        <v>159</v>
      </c>
      <c r="AS66" s="45">
        <v>91</v>
      </c>
      <c r="AT66" s="45">
        <v>394</v>
      </c>
      <c r="AU66" s="45" t="s">
        <v>281</v>
      </c>
      <c r="AV66" s="45">
        <v>16</v>
      </c>
      <c r="AW66" s="45">
        <v>8</v>
      </c>
      <c r="AX66" s="45">
        <v>41</v>
      </c>
      <c r="AY66" s="45">
        <v>79</v>
      </c>
      <c r="AZ66" s="45">
        <v>159</v>
      </c>
      <c r="BA66" s="45">
        <v>4.18</v>
      </c>
      <c r="BB66" s="45">
        <v>1.1000000000000001</v>
      </c>
      <c r="BC66" s="45">
        <v>5</v>
      </c>
      <c r="BD66" s="45">
        <v>5</v>
      </c>
    </row>
    <row r="67" spans="1:56" s="2" customFormat="1" x14ac:dyDescent="0.25">
      <c r="AM67" s="41" t="s">
        <v>282</v>
      </c>
      <c r="AN67" s="41">
        <v>57</v>
      </c>
      <c r="AO67" s="41">
        <v>71</v>
      </c>
      <c r="AP67" s="41">
        <v>98</v>
      </c>
      <c r="AQ67" s="41">
        <v>120</v>
      </c>
      <c r="AR67" s="41">
        <v>38</v>
      </c>
      <c r="AS67" s="41">
        <v>10</v>
      </c>
      <c r="AT67" s="41">
        <v>394</v>
      </c>
      <c r="AU67" s="41" t="s">
        <v>282</v>
      </c>
      <c r="AV67" s="41">
        <v>57</v>
      </c>
      <c r="AW67" s="41">
        <v>71</v>
      </c>
      <c r="AX67" s="41">
        <v>98</v>
      </c>
      <c r="AY67" s="41">
        <v>120</v>
      </c>
      <c r="AZ67" s="41">
        <v>38</v>
      </c>
      <c r="BA67" s="41">
        <v>3.03</v>
      </c>
      <c r="BB67" s="41">
        <v>1.22</v>
      </c>
      <c r="BC67" s="41">
        <v>3</v>
      </c>
      <c r="BD67" s="41">
        <v>4</v>
      </c>
    </row>
    <row r="68" spans="1:56" s="2" customFormat="1" x14ac:dyDescent="0.25">
      <c r="AM68" s="41" t="s">
        <v>283</v>
      </c>
      <c r="AN68" s="41">
        <v>75</v>
      </c>
      <c r="AO68" s="41">
        <v>78</v>
      </c>
      <c r="AP68" s="41">
        <v>96</v>
      </c>
      <c r="AQ68" s="41">
        <v>89</v>
      </c>
      <c r="AR68" s="41">
        <v>32</v>
      </c>
      <c r="AS68" s="41">
        <v>24</v>
      </c>
      <c r="AT68" s="41">
        <v>394</v>
      </c>
      <c r="AU68" s="41" t="s">
        <v>283</v>
      </c>
      <c r="AV68" s="41">
        <v>75</v>
      </c>
      <c r="AW68" s="41">
        <v>78</v>
      </c>
      <c r="AX68" s="41">
        <v>96</v>
      </c>
      <c r="AY68" s="41">
        <v>89</v>
      </c>
      <c r="AZ68" s="41">
        <v>32</v>
      </c>
      <c r="BA68" s="41">
        <v>2.8</v>
      </c>
      <c r="BB68" s="41">
        <v>1.25</v>
      </c>
      <c r="BC68" s="41">
        <v>3</v>
      </c>
      <c r="BD68" s="41">
        <v>3</v>
      </c>
    </row>
    <row r="69" spans="1:56" s="2" customFormat="1" x14ac:dyDescent="0.25">
      <c r="AM69" s="41" t="s">
        <v>284</v>
      </c>
      <c r="AN69" s="41">
        <v>72</v>
      </c>
      <c r="AO69" s="41">
        <v>67</v>
      </c>
      <c r="AP69" s="41">
        <v>97</v>
      </c>
      <c r="AQ69" s="41">
        <v>66</v>
      </c>
      <c r="AR69" s="41">
        <v>33</v>
      </c>
      <c r="AS69" s="41">
        <v>59</v>
      </c>
      <c r="AT69" s="41">
        <v>394</v>
      </c>
      <c r="AU69" s="41" t="s">
        <v>284</v>
      </c>
      <c r="AV69" s="41">
        <v>72</v>
      </c>
      <c r="AW69" s="41">
        <v>67</v>
      </c>
      <c r="AX69" s="41">
        <v>97</v>
      </c>
      <c r="AY69" s="41">
        <v>66</v>
      </c>
      <c r="AZ69" s="41">
        <v>33</v>
      </c>
      <c r="BA69" s="41">
        <v>2.76</v>
      </c>
      <c r="BB69" s="41">
        <v>1.26</v>
      </c>
      <c r="BC69" s="41">
        <v>3</v>
      </c>
      <c r="BD69" s="41">
        <v>3</v>
      </c>
    </row>
    <row r="70" spans="1:5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41" t="s">
        <v>285</v>
      </c>
      <c r="AN70" s="41">
        <v>28</v>
      </c>
      <c r="AO70" s="41">
        <v>45</v>
      </c>
      <c r="AP70" s="41">
        <v>66</v>
      </c>
      <c r="AQ70" s="41">
        <v>103</v>
      </c>
      <c r="AR70" s="41">
        <v>65</v>
      </c>
      <c r="AS70" s="41">
        <v>87</v>
      </c>
      <c r="AT70" s="41">
        <v>394</v>
      </c>
      <c r="AU70" s="41" t="s">
        <v>285</v>
      </c>
      <c r="AV70" s="41">
        <v>28</v>
      </c>
      <c r="AW70" s="41">
        <v>45</v>
      </c>
      <c r="AX70" s="41">
        <v>66</v>
      </c>
      <c r="AY70" s="41">
        <v>103</v>
      </c>
      <c r="AZ70" s="41">
        <v>65</v>
      </c>
      <c r="BA70" s="41">
        <v>3.43</v>
      </c>
      <c r="BB70" s="41">
        <v>1.23</v>
      </c>
      <c r="BC70" s="41">
        <v>4</v>
      </c>
      <c r="BD70" s="41">
        <v>4</v>
      </c>
    </row>
    <row r="71" spans="1:5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41" t="s">
        <v>286</v>
      </c>
      <c r="AN71" s="41">
        <v>16</v>
      </c>
      <c r="AO71" s="41">
        <v>20</v>
      </c>
      <c r="AP71" s="41">
        <v>61</v>
      </c>
      <c r="AQ71" s="41">
        <v>132</v>
      </c>
      <c r="AR71" s="41">
        <v>114</v>
      </c>
      <c r="AS71" s="41">
        <v>51</v>
      </c>
      <c r="AT71" s="41">
        <v>394</v>
      </c>
      <c r="AU71" s="41" t="s">
        <v>286</v>
      </c>
      <c r="AV71" s="41">
        <v>16</v>
      </c>
      <c r="AW71" s="41">
        <v>20</v>
      </c>
      <c r="AX71" s="41">
        <v>61</v>
      </c>
      <c r="AY71" s="41">
        <v>132</v>
      </c>
      <c r="AZ71" s="41">
        <v>114</v>
      </c>
      <c r="BA71" s="41">
        <v>3.9</v>
      </c>
      <c r="BB71" s="41">
        <v>1.08</v>
      </c>
      <c r="BC71" s="41">
        <v>4</v>
      </c>
      <c r="BD71" s="41">
        <v>4</v>
      </c>
    </row>
    <row r="72" spans="1:5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45" t="s">
        <v>287</v>
      </c>
      <c r="AN72" s="45">
        <v>18</v>
      </c>
      <c r="AO72" s="45">
        <v>29</v>
      </c>
      <c r="AP72" s="45">
        <v>65</v>
      </c>
      <c r="AQ72" s="45">
        <v>85</v>
      </c>
      <c r="AR72" s="45">
        <v>62</v>
      </c>
      <c r="AS72" s="45">
        <v>135</v>
      </c>
      <c r="AT72" s="45">
        <v>394</v>
      </c>
      <c r="AU72" s="45" t="s">
        <v>287</v>
      </c>
      <c r="AV72" s="45">
        <v>18</v>
      </c>
      <c r="AW72" s="45">
        <v>29</v>
      </c>
      <c r="AX72" s="45">
        <v>65</v>
      </c>
      <c r="AY72" s="45">
        <v>85</v>
      </c>
      <c r="AZ72" s="45">
        <v>62</v>
      </c>
      <c r="BA72" s="45">
        <v>3.56</v>
      </c>
      <c r="BB72" s="45">
        <v>1.17</v>
      </c>
      <c r="BC72" s="45">
        <v>4</v>
      </c>
      <c r="BD72" s="45">
        <v>4</v>
      </c>
    </row>
    <row r="73" spans="1:5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41" t="s">
        <v>288</v>
      </c>
      <c r="AN73" s="41">
        <v>3</v>
      </c>
      <c r="AO73" s="41">
        <v>30</v>
      </c>
      <c r="AP73" s="41">
        <v>79</v>
      </c>
      <c r="AQ73" s="41">
        <v>208</v>
      </c>
      <c r="AR73" s="41">
        <v>71</v>
      </c>
      <c r="AS73" s="41">
        <v>3</v>
      </c>
      <c r="AT73" s="41">
        <v>394</v>
      </c>
      <c r="AU73" s="41" t="s">
        <v>288</v>
      </c>
      <c r="AV73" s="41">
        <v>3</v>
      </c>
      <c r="AW73" s="41">
        <v>30</v>
      </c>
      <c r="AX73" s="41">
        <v>79</v>
      </c>
      <c r="AY73" s="41">
        <v>208</v>
      </c>
      <c r="AZ73" s="41">
        <v>71</v>
      </c>
      <c r="BA73" s="41">
        <v>3.8</v>
      </c>
      <c r="BB73" s="41">
        <v>0.85</v>
      </c>
      <c r="BC73" s="41">
        <v>4</v>
      </c>
      <c r="BD73" s="41">
        <v>4</v>
      </c>
    </row>
    <row r="74" spans="1:56" ht="21" customHeight="1" x14ac:dyDescent="0.25">
      <c r="A74" s="2"/>
      <c r="B74" s="54" t="s">
        <v>59</v>
      </c>
      <c r="C74" s="54"/>
      <c r="D74" s="54"/>
      <c r="E74" s="54"/>
      <c r="F74" s="54"/>
      <c r="G74" s="54"/>
      <c r="H74" s="54"/>
      <c r="I74" s="54"/>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41" t="s">
        <v>289</v>
      </c>
      <c r="AN74" s="41">
        <v>17</v>
      </c>
      <c r="AO74" s="41">
        <v>37</v>
      </c>
      <c r="AP74" s="41">
        <v>85</v>
      </c>
      <c r="AQ74" s="41">
        <v>166</v>
      </c>
      <c r="AR74" s="41">
        <v>85</v>
      </c>
      <c r="AS74" s="41">
        <v>4</v>
      </c>
      <c r="AT74" s="41">
        <v>394</v>
      </c>
      <c r="AU74" s="41" t="s">
        <v>289</v>
      </c>
      <c r="AV74" s="41">
        <v>17</v>
      </c>
      <c r="AW74" s="41">
        <v>37</v>
      </c>
      <c r="AX74" s="41">
        <v>85</v>
      </c>
      <c r="AY74" s="41">
        <v>166</v>
      </c>
      <c r="AZ74" s="41">
        <v>85</v>
      </c>
      <c r="BA74" s="41">
        <v>3.68</v>
      </c>
      <c r="BB74" s="41">
        <v>1.05</v>
      </c>
      <c r="BC74" s="41">
        <v>4</v>
      </c>
      <c r="BD74" s="41">
        <v>4</v>
      </c>
    </row>
    <row r="75" spans="1:56" ht="21" x14ac:dyDescent="0.25">
      <c r="A75" s="2"/>
      <c r="B75" s="6" t="str">
        <f>+AN158</f>
        <v>Antropología, Geografía e Historia</v>
      </c>
      <c r="C75" s="4"/>
      <c r="D75" s="5"/>
      <c r="E75" s="3">
        <f>+AO158</f>
        <v>6</v>
      </c>
      <c r="F75" s="6" t="str">
        <f>+AN176</f>
        <v>Ingeniería Mecánica y Minera</v>
      </c>
      <c r="G75" s="4"/>
      <c r="H75" s="5"/>
      <c r="I75" s="3">
        <f>+AO176</f>
        <v>20</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41" t="s">
        <v>290</v>
      </c>
      <c r="AN75" s="41">
        <v>5</v>
      </c>
      <c r="AO75" s="41">
        <v>10</v>
      </c>
      <c r="AP75" s="41">
        <v>26</v>
      </c>
      <c r="AQ75" s="41">
        <v>128</v>
      </c>
      <c r="AR75" s="41">
        <v>224</v>
      </c>
      <c r="AS75" s="41">
        <v>1</v>
      </c>
      <c r="AT75" s="41">
        <v>394</v>
      </c>
      <c r="AU75" s="41" t="s">
        <v>290</v>
      </c>
      <c r="AV75" s="41">
        <v>5</v>
      </c>
      <c r="AW75" s="41">
        <v>10</v>
      </c>
      <c r="AX75" s="41">
        <v>26</v>
      </c>
      <c r="AY75" s="41">
        <v>128</v>
      </c>
      <c r="AZ75" s="41">
        <v>224</v>
      </c>
      <c r="BA75" s="41">
        <v>4.41</v>
      </c>
      <c r="BB75" s="41">
        <v>0.83</v>
      </c>
      <c r="BC75" s="41">
        <v>5</v>
      </c>
      <c r="BD75" s="41">
        <v>5</v>
      </c>
    </row>
    <row r="76" spans="1:56" ht="21" x14ac:dyDescent="0.25">
      <c r="A76" s="2"/>
      <c r="B76" s="6" t="str">
        <f t="shared" ref="B76:B92" si="4">+AN159</f>
        <v>Didáctica de la Expresión Musical, Plástica y Corporal</v>
      </c>
      <c r="C76" s="4"/>
      <c r="D76" s="5"/>
      <c r="E76" s="3">
        <f t="shared" ref="E76:E92" si="5">+AO159</f>
        <v>13</v>
      </c>
      <c r="F76" s="6" t="str">
        <f t="shared" ref="F76:F91" si="6">+AN177</f>
        <v>Ingeniería Química, Ambiental y de los Materiales</v>
      </c>
      <c r="G76" s="4"/>
      <c r="H76" s="5"/>
      <c r="I76" s="3">
        <f t="shared" ref="I76:I91" si="7">+AO177</f>
        <v>10</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41" t="s">
        <v>291</v>
      </c>
      <c r="AN76" s="41">
        <v>7</v>
      </c>
      <c r="AO76" s="41">
        <v>7</v>
      </c>
      <c r="AP76" s="41">
        <v>32</v>
      </c>
      <c r="AQ76" s="41">
        <v>116</v>
      </c>
      <c r="AR76" s="41">
        <v>231</v>
      </c>
      <c r="AS76" s="41">
        <v>1</v>
      </c>
      <c r="AT76" s="41">
        <v>394</v>
      </c>
      <c r="AU76" s="41" t="s">
        <v>291</v>
      </c>
      <c r="AV76" s="41">
        <v>7</v>
      </c>
      <c r="AW76" s="41">
        <v>7</v>
      </c>
      <c r="AX76" s="41">
        <v>32</v>
      </c>
      <c r="AY76" s="41">
        <v>116</v>
      </c>
      <c r="AZ76" s="41">
        <v>231</v>
      </c>
      <c r="BA76" s="41">
        <v>4.42</v>
      </c>
      <c r="BB76" s="41">
        <v>0.85</v>
      </c>
      <c r="BC76" s="41">
        <v>5</v>
      </c>
      <c r="BD76" s="41">
        <v>5</v>
      </c>
    </row>
    <row r="77" spans="1:56" ht="21" x14ac:dyDescent="0.25">
      <c r="A77" s="2"/>
      <c r="B77" s="6" t="str">
        <f t="shared" si="4"/>
        <v>Didáctica de las Ciencias</v>
      </c>
      <c r="C77" s="4"/>
      <c r="D77" s="5"/>
      <c r="E77" s="3">
        <f t="shared" si="5"/>
        <v>11</v>
      </c>
      <c r="F77" s="6" t="str">
        <f t="shared" si="6"/>
        <v>Lenguas y Culturas Mediterráneas</v>
      </c>
      <c r="G77" s="4"/>
      <c r="H77" s="5"/>
      <c r="I77" s="3">
        <f t="shared" si="7"/>
        <v>4</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41" t="s">
        <v>292</v>
      </c>
      <c r="AN77" s="41">
        <v>21</v>
      </c>
      <c r="AO77" s="41">
        <v>39</v>
      </c>
      <c r="AP77" s="41">
        <v>75</v>
      </c>
      <c r="AQ77" s="41">
        <v>117</v>
      </c>
      <c r="AR77" s="41">
        <v>119</v>
      </c>
      <c r="AS77" s="41">
        <v>23</v>
      </c>
      <c r="AT77" s="41">
        <v>394</v>
      </c>
      <c r="AU77" s="41" t="s">
        <v>292</v>
      </c>
      <c r="AV77" s="41">
        <v>21</v>
      </c>
      <c r="AW77" s="41">
        <v>39</v>
      </c>
      <c r="AX77" s="41">
        <v>75</v>
      </c>
      <c r="AY77" s="41">
        <v>117</v>
      </c>
      <c r="AZ77" s="41">
        <v>119</v>
      </c>
      <c r="BA77" s="41">
        <v>3.74</v>
      </c>
      <c r="BB77" s="41">
        <v>1.18</v>
      </c>
      <c r="BC77" s="41">
        <v>4</v>
      </c>
      <c r="BD77" s="41">
        <v>5</v>
      </c>
    </row>
    <row r="78" spans="1:56" ht="21" x14ac:dyDescent="0.25">
      <c r="A78" s="2"/>
      <c r="B78" s="6" t="str">
        <f t="shared" si="4"/>
        <v>Economía</v>
      </c>
      <c r="C78" s="4"/>
      <c r="D78" s="5"/>
      <c r="E78" s="3">
        <f t="shared" si="5"/>
        <v>10</v>
      </c>
      <c r="F78" s="6" t="str">
        <f t="shared" si="6"/>
        <v>Matemáticas</v>
      </c>
      <c r="G78" s="4"/>
      <c r="H78" s="5"/>
      <c r="I78" s="3">
        <f t="shared" si="7"/>
        <v>6</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45" t="s">
        <v>293</v>
      </c>
      <c r="AN78" s="45">
        <v>7</v>
      </c>
      <c r="AO78" s="45">
        <v>14</v>
      </c>
      <c r="AP78" s="45">
        <v>46</v>
      </c>
      <c r="AQ78" s="45">
        <v>91</v>
      </c>
      <c r="AR78" s="45">
        <v>206</v>
      </c>
      <c r="AS78" s="45">
        <v>30</v>
      </c>
      <c r="AT78" s="45">
        <v>394</v>
      </c>
      <c r="AU78" s="45" t="s">
        <v>293</v>
      </c>
      <c r="AV78" s="45">
        <v>7</v>
      </c>
      <c r="AW78" s="45">
        <v>14</v>
      </c>
      <c r="AX78" s="45">
        <v>46</v>
      </c>
      <c r="AY78" s="45">
        <v>91</v>
      </c>
      <c r="AZ78" s="45">
        <v>206</v>
      </c>
      <c r="BA78" s="45">
        <v>4.3</v>
      </c>
      <c r="BB78" s="45">
        <v>0.96</v>
      </c>
      <c r="BC78" s="45">
        <v>5</v>
      </c>
      <c r="BD78" s="45">
        <v>5</v>
      </c>
    </row>
    <row r="79" spans="1:56" ht="21" x14ac:dyDescent="0.25">
      <c r="A79" s="2"/>
      <c r="B79" s="6" t="str">
        <f t="shared" si="4"/>
        <v>Economía Financiera y Contabilidad</v>
      </c>
      <c r="C79" s="4"/>
      <c r="D79" s="5"/>
      <c r="E79" s="3">
        <f t="shared" si="5"/>
        <v>8</v>
      </c>
      <c r="F79" s="6" t="str">
        <f t="shared" si="6"/>
        <v>Biología Experimental</v>
      </c>
      <c r="G79" s="4"/>
      <c r="H79" s="5"/>
      <c r="I79" s="3">
        <f t="shared" si="7"/>
        <v>10</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41" t="s">
        <v>294</v>
      </c>
      <c r="AN79" s="41">
        <v>18</v>
      </c>
      <c r="AO79" s="41">
        <v>36</v>
      </c>
      <c r="AP79" s="41">
        <v>70</v>
      </c>
      <c r="AQ79" s="41">
        <v>114</v>
      </c>
      <c r="AR79" s="41">
        <v>114</v>
      </c>
      <c r="AS79" s="41">
        <v>42</v>
      </c>
      <c r="AT79" s="41">
        <v>394</v>
      </c>
      <c r="AU79" s="41" t="s">
        <v>294</v>
      </c>
      <c r="AV79" s="41">
        <v>18</v>
      </c>
      <c r="AW79" s="41">
        <v>36</v>
      </c>
      <c r="AX79" s="41">
        <v>70</v>
      </c>
      <c r="AY79" s="41">
        <v>114</v>
      </c>
      <c r="AZ79" s="41">
        <v>114</v>
      </c>
      <c r="BA79" s="41">
        <v>3.77</v>
      </c>
      <c r="BB79" s="41">
        <v>1.1599999999999999</v>
      </c>
      <c r="BC79" s="41">
        <v>4</v>
      </c>
      <c r="BD79" s="41">
        <v>4</v>
      </c>
    </row>
    <row r="80" spans="1:56" ht="21" x14ac:dyDescent="0.25">
      <c r="A80" s="2"/>
      <c r="B80" s="6" t="str">
        <f t="shared" si="4"/>
        <v>Enfermería</v>
      </c>
      <c r="C80" s="4"/>
      <c r="D80" s="5"/>
      <c r="E80" s="3">
        <f t="shared" si="5"/>
        <v>9</v>
      </c>
      <c r="F80" s="6" t="str">
        <f t="shared" si="6"/>
        <v>Organización de Empresas, Marketing y Sociología</v>
      </c>
      <c r="G80" s="4"/>
      <c r="H80" s="5"/>
      <c r="I80" s="3">
        <f t="shared" si="7"/>
        <v>21</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41" t="s">
        <v>295</v>
      </c>
      <c r="AN80" s="41">
        <v>17</v>
      </c>
      <c r="AO80" s="41">
        <v>37</v>
      </c>
      <c r="AP80" s="41">
        <v>90</v>
      </c>
      <c r="AQ80" s="41">
        <v>109</v>
      </c>
      <c r="AR80" s="41">
        <v>112</v>
      </c>
      <c r="AS80" s="41">
        <v>29</v>
      </c>
      <c r="AT80" s="41">
        <v>394</v>
      </c>
      <c r="AU80" s="41" t="s">
        <v>295</v>
      </c>
      <c r="AV80" s="41">
        <v>17</v>
      </c>
      <c r="AW80" s="41">
        <v>37</v>
      </c>
      <c r="AX80" s="41">
        <v>90</v>
      </c>
      <c r="AY80" s="41">
        <v>109</v>
      </c>
      <c r="AZ80" s="41">
        <v>112</v>
      </c>
      <c r="BA80" s="41">
        <v>3.72</v>
      </c>
      <c r="BB80" s="41">
        <v>1.1399999999999999</v>
      </c>
      <c r="BC80" s="41">
        <v>4</v>
      </c>
      <c r="BD80" s="41">
        <v>5</v>
      </c>
    </row>
    <row r="81" spans="1:56" ht="21" x14ac:dyDescent="0.25">
      <c r="A81" s="2"/>
      <c r="B81" s="6" t="str">
        <f t="shared" si="4"/>
        <v>Estadística e Investigación Operativa</v>
      </c>
      <c r="C81" s="4"/>
      <c r="D81" s="5"/>
      <c r="E81" s="3">
        <f t="shared" si="5"/>
        <v>13</v>
      </c>
      <c r="F81" s="6" t="str">
        <f t="shared" si="6"/>
        <v>Patrimonio Histórico</v>
      </c>
      <c r="G81" s="4"/>
      <c r="H81" s="5"/>
      <c r="I81" s="3">
        <f t="shared" si="7"/>
        <v>11</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41" t="s">
        <v>296</v>
      </c>
      <c r="AN81" s="41">
        <v>14</v>
      </c>
      <c r="AO81" s="41">
        <v>20</v>
      </c>
      <c r="AP81" s="41">
        <v>49</v>
      </c>
      <c r="AQ81" s="41">
        <v>110</v>
      </c>
      <c r="AR81" s="41">
        <v>193</v>
      </c>
      <c r="AS81" s="41">
        <v>8</v>
      </c>
      <c r="AT81" s="41">
        <v>394</v>
      </c>
      <c r="AU81" s="41" t="s">
        <v>296</v>
      </c>
      <c r="AV81" s="41">
        <v>14</v>
      </c>
      <c r="AW81" s="41">
        <v>20</v>
      </c>
      <c r="AX81" s="41">
        <v>49</v>
      </c>
      <c r="AY81" s="41">
        <v>110</v>
      </c>
      <c r="AZ81" s="41">
        <v>193</v>
      </c>
      <c r="BA81" s="41">
        <v>4.16</v>
      </c>
      <c r="BB81" s="41">
        <v>1.07</v>
      </c>
      <c r="BC81" s="41">
        <v>5</v>
      </c>
      <c r="BD81" s="41">
        <v>5</v>
      </c>
    </row>
    <row r="82" spans="1:56" ht="21" x14ac:dyDescent="0.25">
      <c r="A82" s="2"/>
      <c r="B82" s="6" t="str">
        <f t="shared" si="4"/>
        <v>Filología Española</v>
      </c>
      <c r="C82" s="4"/>
      <c r="D82" s="5"/>
      <c r="E82" s="3">
        <f t="shared" si="5"/>
        <v>14</v>
      </c>
      <c r="F82" s="6" t="str">
        <f t="shared" si="6"/>
        <v>Pedagogía</v>
      </c>
      <c r="G82" s="4"/>
      <c r="H82" s="5"/>
      <c r="I82" s="3">
        <f t="shared" si="7"/>
        <v>10</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41" t="s">
        <v>297</v>
      </c>
      <c r="AN82" s="41">
        <v>16</v>
      </c>
      <c r="AO82" s="41">
        <v>36</v>
      </c>
      <c r="AP82" s="41">
        <v>82</v>
      </c>
      <c r="AQ82" s="41">
        <v>114</v>
      </c>
      <c r="AR82" s="41">
        <v>93</v>
      </c>
      <c r="AS82" s="41">
        <v>53</v>
      </c>
      <c r="AT82" s="41">
        <v>394</v>
      </c>
      <c r="AU82" s="41" t="s">
        <v>297</v>
      </c>
      <c r="AV82" s="41">
        <v>16</v>
      </c>
      <c r="AW82" s="41">
        <v>36</v>
      </c>
      <c r="AX82" s="41">
        <v>82</v>
      </c>
      <c r="AY82" s="41">
        <v>114</v>
      </c>
      <c r="AZ82" s="41">
        <v>93</v>
      </c>
      <c r="BA82" s="41">
        <v>3.68</v>
      </c>
      <c r="BB82" s="41">
        <v>1.1200000000000001</v>
      </c>
      <c r="BC82" s="41">
        <v>4</v>
      </c>
      <c r="BD82" s="41">
        <v>4</v>
      </c>
    </row>
    <row r="83" spans="1:56" ht="21" x14ac:dyDescent="0.25">
      <c r="A83" s="2"/>
      <c r="B83" s="6" t="str">
        <f t="shared" si="4"/>
        <v>Filología Inglesa</v>
      </c>
      <c r="C83" s="4"/>
      <c r="D83" s="5"/>
      <c r="E83" s="3">
        <f t="shared" si="5"/>
        <v>13</v>
      </c>
      <c r="F83" s="6" t="str">
        <f t="shared" si="6"/>
        <v>Psicología</v>
      </c>
      <c r="G83" s="4"/>
      <c r="H83" s="5"/>
      <c r="I83" s="3">
        <f t="shared" si="7"/>
        <v>32</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41" t="s">
        <v>298</v>
      </c>
      <c r="AN83" s="41">
        <v>18</v>
      </c>
      <c r="AO83" s="41">
        <v>42</v>
      </c>
      <c r="AP83" s="41">
        <v>82</v>
      </c>
      <c r="AQ83" s="41">
        <v>111</v>
      </c>
      <c r="AR83" s="41">
        <v>93</v>
      </c>
      <c r="AS83" s="41">
        <v>48</v>
      </c>
      <c r="AT83" s="41">
        <v>394</v>
      </c>
      <c r="AU83" s="41" t="s">
        <v>298</v>
      </c>
      <c r="AV83" s="41">
        <v>18</v>
      </c>
      <c r="AW83" s="41">
        <v>42</v>
      </c>
      <c r="AX83" s="41">
        <v>82</v>
      </c>
      <c r="AY83" s="41">
        <v>111</v>
      </c>
      <c r="AZ83" s="41">
        <v>93</v>
      </c>
      <c r="BA83" s="41">
        <v>3.63</v>
      </c>
      <c r="BB83" s="41">
        <v>1.1499999999999999</v>
      </c>
      <c r="BC83" s="41">
        <v>4</v>
      </c>
      <c r="BD83" s="41">
        <v>4</v>
      </c>
    </row>
    <row r="84" spans="1:56" ht="21" x14ac:dyDescent="0.25">
      <c r="A84" s="2"/>
      <c r="B84" s="6" t="str">
        <f t="shared" si="4"/>
        <v>Física</v>
      </c>
      <c r="C84" s="4"/>
      <c r="D84" s="5"/>
      <c r="E84" s="3">
        <f t="shared" si="5"/>
        <v>2</v>
      </c>
      <c r="F84" s="6" t="str">
        <f t="shared" si="6"/>
        <v>Química Física y Analítica</v>
      </c>
      <c r="G84" s="4"/>
      <c r="H84" s="5"/>
      <c r="I84" s="3">
        <f t="shared" si="7"/>
        <v>9</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41" t="s">
        <v>299</v>
      </c>
      <c r="AN84" s="41">
        <v>18</v>
      </c>
      <c r="AO84" s="41">
        <v>31</v>
      </c>
      <c r="AP84" s="41">
        <v>88</v>
      </c>
      <c r="AQ84" s="41">
        <v>118</v>
      </c>
      <c r="AR84" s="41">
        <v>96</v>
      </c>
      <c r="AS84" s="41">
        <v>43</v>
      </c>
      <c r="AT84" s="41">
        <v>394</v>
      </c>
      <c r="AU84" s="41" t="s">
        <v>299</v>
      </c>
      <c r="AV84" s="41">
        <v>18</v>
      </c>
      <c r="AW84" s="41">
        <v>31</v>
      </c>
      <c r="AX84" s="41">
        <v>88</v>
      </c>
      <c r="AY84" s="41">
        <v>118</v>
      </c>
      <c r="AZ84" s="41">
        <v>96</v>
      </c>
      <c r="BA84" s="41">
        <v>3.69</v>
      </c>
      <c r="BB84" s="41">
        <v>1.1200000000000001</v>
      </c>
      <c r="BC84" s="41">
        <v>4</v>
      </c>
      <c r="BD84" s="41">
        <v>4</v>
      </c>
    </row>
    <row r="85" spans="1:56" ht="21" x14ac:dyDescent="0.25">
      <c r="A85" s="2"/>
      <c r="B85" s="6" t="str">
        <f t="shared" si="4"/>
        <v>Geología</v>
      </c>
      <c r="C85" s="4"/>
      <c r="D85" s="5"/>
      <c r="E85" s="3">
        <f t="shared" si="5"/>
        <v>7</v>
      </c>
      <c r="F85" s="6" t="str">
        <f t="shared" si="6"/>
        <v>Química Inorgánica y Orgánica</v>
      </c>
      <c r="G85" s="4"/>
      <c r="H85" s="5"/>
      <c r="I85" s="3">
        <f t="shared" si="7"/>
        <v>8</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41" t="s">
        <v>300</v>
      </c>
      <c r="AN85" s="41">
        <v>20</v>
      </c>
      <c r="AO85" s="41">
        <v>38</v>
      </c>
      <c r="AP85" s="41">
        <v>102</v>
      </c>
      <c r="AQ85" s="41">
        <v>116</v>
      </c>
      <c r="AR85" s="41">
        <v>76</v>
      </c>
      <c r="AS85" s="41">
        <v>42</v>
      </c>
      <c r="AT85" s="41">
        <v>394</v>
      </c>
      <c r="AU85" s="41" t="s">
        <v>300</v>
      </c>
      <c r="AV85" s="41">
        <v>20</v>
      </c>
      <c r="AW85" s="41">
        <v>38</v>
      </c>
      <c r="AX85" s="41">
        <v>102</v>
      </c>
      <c r="AY85" s="41">
        <v>116</v>
      </c>
      <c r="AZ85" s="41">
        <v>76</v>
      </c>
      <c r="BA85" s="41">
        <v>3.54</v>
      </c>
      <c r="BB85" s="41">
        <v>1.1100000000000001</v>
      </c>
      <c r="BC85" s="41">
        <v>4</v>
      </c>
      <c r="BD85" s="41">
        <v>4</v>
      </c>
    </row>
    <row r="86" spans="1:56" ht="21" x14ac:dyDescent="0.25">
      <c r="A86" s="2"/>
      <c r="B86" s="6" t="str">
        <f t="shared" si="4"/>
        <v>Biología Animal, Biología Vegetal y Ecología</v>
      </c>
      <c r="C86" s="4"/>
      <c r="D86" s="5"/>
      <c r="E86" s="3">
        <f t="shared" si="5"/>
        <v>12</v>
      </c>
      <c r="F86" s="6" t="str">
        <f t="shared" si="6"/>
        <v>Ciencias de la Salud</v>
      </c>
      <c r="G86" s="4"/>
      <c r="H86" s="5"/>
      <c r="I86" s="3">
        <f t="shared" si="7"/>
        <v>19</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47" t="s">
        <v>301</v>
      </c>
      <c r="AN86" s="47">
        <v>20</v>
      </c>
      <c r="AO86" s="47">
        <v>42</v>
      </c>
      <c r="AP86" s="47">
        <v>90</v>
      </c>
      <c r="AQ86" s="47">
        <v>126</v>
      </c>
      <c r="AR86" s="47">
        <v>76</v>
      </c>
      <c r="AS86" s="47">
        <v>40</v>
      </c>
      <c r="AT86" s="47">
        <v>394</v>
      </c>
      <c r="AU86" s="47" t="s">
        <v>301</v>
      </c>
      <c r="AV86" s="47">
        <v>20</v>
      </c>
      <c r="AW86" s="47">
        <v>42</v>
      </c>
      <c r="AX86" s="47">
        <v>90</v>
      </c>
      <c r="AY86" s="47">
        <v>126</v>
      </c>
      <c r="AZ86" s="47">
        <v>76</v>
      </c>
      <c r="BA86" s="47">
        <v>3.55</v>
      </c>
      <c r="BB86" s="47">
        <v>1.1200000000000001</v>
      </c>
      <c r="BC86" s="47">
        <v>4</v>
      </c>
      <c r="BD86" s="47">
        <v>4</v>
      </c>
    </row>
    <row r="87" spans="1:56" ht="21" x14ac:dyDescent="0.25">
      <c r="A87" s="2"/>
      <c r="B87" s="6" t="str">
        <f t="shared" si="4"/>
        <v>Informática</v>
      </c>
      <c r="C87" s="4"/>
      <c r="D87" s="5"/>
      <c r="E87" s="3">
        <f t="shared" si="5"/>
        <v>21</v>
      </c>
      <c r="F87" s="6" t="str">
        <f t="shared" si="6"/>
        <v>Derecho Civil, Derecho Financiero y Tributario</v>
      </c>
      <c r="G87" s="4"/>
      <c r="H87" s="5"/>
      <c r="I87" s="3">
        <f t="shared" si="7"/>
        <v>9</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41" t="s">
        <v>302</v>
      </c>
      <c r="AN87" s="41">
        <v>20</v>
      </c>
      <c r="AO87" s="41">
        <v>51</v>
      </c>
      <c r="AP87" s="41">
        <v>113</v>
      </c>
      <c r="AQ87" s="41">
        <v>106</v>
      </c>
      <c r="AR87" s="41">
        <v>75</v>
      </c>
      <c r="AS87" s="41">
        <v>29</v>
      </c>
      <c r="AT87" s="41">
        <v>394</v>
      </c>
      <c r="AU87" s="41" t="s">
        <v>302</v>
      </c>
      <c r="AV87" s="41">
        <v>20</v>
      </c>
      <c r="AW87" s="41">
        <v>51</v>
      </c>
      <c r="AX87" s="41">
        <v>113</v>
      </c>
      <c r="AY87" s="41">
        <v>106</v>
      </c>
      <c r="AZ87" s="41">
        <v>75</v>
      </c>
      <c r="BA87" s="41">
        <v>3.45</v>
      </c>
      <c r="BB87" s="41">
        <v>1.1299999999999999</v>
      </c>
      <c r="BC87" s="41">
        <v>3</v>
      </c>
      <c r="BD87" s="41">
        <v>3</v>
      </c>
    </row>
    <row r="88" spans="1:56" ht="21" x14ac:dyDescent="0.25">
      <c r="A88" s="2"/>
      <c r="B88" s="6" t="str">
        <f t="shared" si="4"/>
        <v>Ingeniería Cartográfica, Geodésica y Fotogrametría</v>
      </c>
      <c r="C88" s="4"/>
      <c r="D88" s="5"/>
      <c r="E88" s="3">
        <f t="shared" si="5"/>
        <v>8</v>
      </c>
      <c r="F88" s="6" t="str">
        <f t="shared" si="6"/>
        <v>Derecho Penal, Filosofía del Derecho, Filosofía Moral y Filosofía</v>
      </c>
      <c r="G88" s="4"/>
      <c r="H88" s="5"/>
      <c r="I88" s="3">
        <f t="shared" si="7"/>
        <v>5</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41" t="s">
        <v>303</v>
      </c>
      <c r="AN88" s="41">
        <v>27</v>
      </c>
      <c r="AO88" s="41">
        <v>77</v>
      </c>
      <c r="AP88" s="41">
        <v>108</v>
      </c>
      <c r="AQ88" s="41">
        <v>84</v>
      </c>
      <c r="AR88" s="41">
        <v>59</v>
      </c>
      <c r="AS88" s="41">
        <v>39</v>
      </c>
      <c r="AT88" s="41">
        <v>394</v>
      </c>
      <c r="AU88" s="41" t="s">
        <v>303</v>
      </c>
      <c r="AV88" s="41">
        <v>27</v>
      </c>
      <c r="AW88" s="41">
        <v>77</v>
      </c>
      <c r="AX88" s="41">
        <v>108</v>
      </c>
      <c r="AY88" s="41">
        <v>84</v>
      </c>
      <c r="AZ88" s="41">
        <v>59</v>
      </c>
      <c r="BA88" s="41">
        <v>3.2</v>
      </c>
      <c r="BB88" s="41">
        <v>1.18</v>
      </c>
      <c r="BC88" s="41">
        <v>3</v>
      </c>
      <c r="BD88" s="41">
        <v>3</v>
      </c>
    </row>
    <row r="89" spans="1:56" ht="21" x14ac:dyDescent="0.25">
      <c r="A89" s="2"/>
      <c r="B89" s="6" t="str">
        <f t="shared" si="4"/>
        <v>Ingeniería de Telecomunicación</v>
      </c>
      <c r="C89" s="4"/>
      <c r="D89" s="5"/>
      <c r="E89" s="3">
        <f t="shared" si="5"/>
        <v>9</v>
      </c>
      <c r="F89" s="6" t="str">
        <f t="shared" si="6"/>
        <v>Derecho Público</v>
      </c>
      <c r="G89" s="4"/>
      <c r="H89" s="5"/>
      <c r="I89" s="3">
        <f t="shared" si="7"/>
        <v>3</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41" t="s">
        <v>304</v>
      </c>
      <c r="AN89" s="41">
        <v>13</v>
      </c>
      <c r="AO89" s="41">
        <v>32</v>
      </c>
      <c r="AP89" s="41">
        <v>94</v>
      </c>
      <c r="AQ89" s="41">
        <v>111</v>
      </c>
      <c r="AR89" s="41">
        <v>90</v>
      </c>
      <c r="AS89" s="41">
        <v>54</v>
      </c>
      <c r="AT89" s="41">
        <v>394</v>
      </c>
      <c r="AU89" s="41" t="s">
        <v>304</v>
      </c>
      <c r="AV89" s="41">
        <v>13</v>
      </c>
      <c r="AW89" s="41">
        <v>32</v>
      </c>
      <c r="AX89" s="41">
        <v>94</v>
      </c>
      <c r="AY89" s="41">
        <v>111</v>
      </c>
      <c r="AZ89" s="41">
        <v>90</v>
      </c>
      <c r="BA89" s="41">
        <v>3.69</v>
      </c>
      <c r="BB89" s="41">
        <v>1.08</v>
      </c>
      <c r="BC89" s="41">
        <v>4</v>
      </c>
      <c r="BD89" s="41">
        <v>4</v>
      </c>
    </row>
    <row r="90" spans="1:56" ht="21" x14ac:dyDescent="0.25">
      <c r="A90" s="2"/>
      <c r="B90" s="6" t="str">
        <f t="shared" si="4"/>
        <v>Ingeniería Eléctrica</v>
      </c>
      <c r="C90" s="4"/>
      <c r="D90" s="5"/>
      <c r="E90" s="3">
        <f t="shared" si="5"/>
        <v>10</v>
      </c>
      <c r="F90" s="6" t="str">
        <f t="shared" si="6"/>
        <v>Derecho Público y Común Europeo</v>
      </c>
      <c r="G90" s="4"/>
      <c r="H90" s="5"/>
      <c r="I90" s="3">
        <f t="shared" si="7"/>
        <v>6</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41" t="s">
        <v>305</v>
      </c>
      <c r="AN90" s="41">
        <v>9</v>
      </c>
      <c r="AO90" s="41">
        <v>15</v>
      </c>
      <c r="AP90" s="41">
        <v>67</v>
      </c>
      <c r="AQ90" s="41">
        <v>102</v>
      </c>
      <c r="AR90" s="41">
        <v>121</v>
      </c>
      <c r="AS90" s="41">
        <v>80</v>
      </c>
      <c r="AT90" s="41">
        <v>394</v>
      </c>
      <c r="AU90" s="41" t="s">
        <v>305</v>
      </c>
      <c r="AV90" s="41">
        <v>9</v>
      </c>
      <c r="AW90" s="41">
        <v>15</v>
      </c>
      <c r="AX90" s="41">
        <v>67</v>
      </c>
      <c r="AY90" s="41">
        <v>102</v>
      </c>
      <c r="AZ90" s="41">
        <v>121</v>
      </c>
      <c r="BA90" s="41">
        <v>3.99</v>
      </c>
      <c r="BB90" s="41">
        <v>1.03</v>
      </c>
      <c r="BC90" s="41">
        <v>4</v>
      </c>
      <c r="BD90" s="41">
        <v>5</v>
      </c>
    </row>
    <row r="91" spans="1:56" ht="21" x14ac:dyDescent="0.25">
      <c r="A91" s="2"/>
      <c r="B91" s="6" t="str">
        <f t="shared" si="4"/>
        <v>Ingeniería Electrónica y Automática</v>
      </c>
      <c r="C91" s="4"/>
      <c r="D91" s="5"/>
      <c r="E91" s="3">
        <f t="shared" si="5"/>
        <v>9</v>
      </c>
      <c r="F91" s="6" t="str">
        <f t="shared" si="6"/>
        <v>Derecho Público y Derecho Privado Especial</v>
      </c>
      <c r="G91" s="4"/>
      <c r="H91" s="5"/>
      <c r="I91" s="3">
        <f t="shared" si="7"/>
        <v>9</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45" t="s">
        <v>306</v>
      </c>
      <c r="AN91" s="45">
        <v>18</v>
      </c>
      <c r="AO91" s="45">
        <v>46</v>
      </c>
      <c r="AP91" s="45">
        <v>114</v>
      </c>
      <c r="AQ91" s="45">
        <v>119</v>
      </c>
      <c r="AR91" s="45">
        <v>68</v>
      </c>
      <c r="AS91" s="45">
        <v>29</v>
      </c>
      <c r="AT91" s="45">
        <v>394</v>
      </c>
      <c r="AU91" s="45" t="s">
        <v>306</v>
      </c>
      <c r="AV91" s="45">
        <v>18</v>
      </c>
      <c r="AW91" s="45">
        <v>46</v>
      </c>
      <c r="AX91" s="45">
        <v>114</v>
      </c>
      <c r="AY91" s="45">
        <v>119</v>
      </c>
      <c r="AZ91" s="45">
        <v>68</v>
      </c>
      <c r="BA91" s="45">
        <v>3.47</v>
      </c>
      <c r="BB91" s="45">
        <v>1.08</v>
      </c>
      <c r="BC91" s="45">
        <v>4</v>
      </c>
      <c r="BD91" s="45">
        <v>4</v>
      </c>
    </row>
    <row r="92" spans="1:56" ht="21" x14ac:dyDescent="0.25">
      <c r="A92" s="2"/>
      <c r="B92" s="6" t="str">
        <f t="shared" si="4"/>
        <v>Ingeniería Gráfica, Diseño y Proyectos</v>
      </c>
      <c r="C92" s="4"/>
      <c r="D92" s="5"/>
      <c r="E92" s="3">
        <f t="shared" si="5"/>
        <v>8</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41" t="s">
        <v>307</v>
      </c>
      <c r="AN92" s="41">
        <v>11</v>
      </c>
      <c r="AO92" s="41">
        <v>18</v>
      </c>
      <c r="AP92" s="41">
        <v>61</v>
      </c>
      <c r="AQ92" s="41">
        <v>129</v>
      </c>
      <c r="AR92" s="41">
        <v>129</v>
      </c>
      <c r="AS92" s="41">
        <v>46</v>
      </c>
      <c r="AT92" s="41">
        <v>394</v>
      </c>
      <c r="AU92" s="41" t="s">
        <v>307</v>
      </c>
      <c r="AV92" s="41">
        <v>11</v>
      </c>
      <c r="AW92" s="41">
        <v>18</v>
      </c>
      <c r="AX92" s="41">
        <v>61</v>
      </c>
      <c r="AY92" s="41">
        <v>129</v>
      </c>
      <c r="AZ92" s="41">
        <v>129</v>
      </c>
      <c r="BA92" s="41">
        <v>4</v>
      </c>
      <c r="BB92" s="41">
        <v>1.02</v>
      </c>
      <c r="BC92" s="41">
        <v>4</v>
      </c>
      <c r="BD92" s="41">
        <v>4</v>
      </c>
    </row>
    <row r="93" spans="1:5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41" t="s">
        <v>308</v>
      </c>
      <c r="AN93" s="41">
        <v>31</v>
      </c>
      <c r="AO93" s="41">
        <v>42</v>
      </c>
      <c r="AP93" s="41">
        <v>103</v>
      </c>
      <c r="AQ93" s="41">
        <v>107</v>
      </c>
      <c r="AR93" s="41">
        <v>77</v>
      </c>
      <c r="AS93" s="41">
        <v>34</v>
      </c>
      <c r="AT93" s="41">
        <v>394</v>
      </c>
      <c r="AU93" s="41" t="s">
        <v>308</v>
      </c>
      <c r="AV93" s="41">
        <v>31</v>
      </c>
      <c r="AW93" s="41">
        <v>42</v>
      </c>
      <c r="AX93" s="41">
        <v>103</v>
      </c>
      <c r="AY93" s="41">
        <v>107</v>
      </c>
      <c r="AZ93" s="41">
        <v>77</v>
      </c>
      <c r="BA93" s="41">
        <v>3.44</v>
      </c>
      <c r="BB93" s="41">
        <v>1.19</v>
      </c>
      <c r="BC93" s="41">
        <v>4</v>
      </c>
      <c r="BD93" s="41">
        <v>4</v>
      </c>
    </row>
    <row r="94" spans="1:5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41" t="s">
        <v>309</v>
      </c>
      <c r="AN94" s="41">
        <v>19</v>
      </c>
      <c r="AO94" s="41">
        <v>37</v>
      </c>
      <c r="AP94" s="41">
        <v>95</v>
      </c>
      <c r="AQ94" s="41">
        <v>111</v>
      </c>
      <c r="AR94" s="41">
        <v>86</v>
      </c>
      <c r="AS94" s="41">
        <v>46</v>
      </c>
      <c r="AT94" s="41">
        <v>394</v>
      </c>
      <c r="AU94" s="41" t="s">
        <v>309</v>
      </c>
      <c r="AV94" s="41">
        <v>19</v>
      </c>
      <c r="AW94" s="41">
        <v>37</v>
      </c>
      <c r="AX94" s="41">
        <v>95</v>
      </c>
      <c r="AY94" s="41">
        <v>111</v>
      </c>
      <c r="AZ94" s="41">
        <v>86</v>
      </c>
      <c r="BA94" s="41">
        <v>3.6</v>
      </c>
      <c r="BB94" s="41">
        <v>1.1299999999999999</v>
      </c>
      <c r="BC94" s="41">
        <v>4</v>
      </c>
      <c r="BD94" s="41">
        <v>4</v>
      </c>
    </row>
    <row r="95" spans="1:5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41" t="s">
        <v>310</v>
      </c>
      <c r="AN95" s="41">
        <v>26</v>
      </c>
      <c r="AO95" s="41">
        <v>38</v>
      </c>
      <c r="AP95" s="41">
        <v>93</v>
      </c>
      <c r="AQ95" s="41">
        <v>121</v>
      </c>
      <c r="AR95" s="41">
        <v>92</v>
      </c>
      <c r="AS95" s="41">
        <v>24</v>
      </c>
      <c r="AT95" s="41">
        <v>394</v>
      </c>
      <c r="AU95" s="41" t="s">
        <v>310</v>
      </c>
      <c r="AV95" s="41">
        <v>26</v>
      </c>
      <c r="AW95" s="41">
        <v>38</v>
      </c>
      <c r="AX95" s="41">
        <v>93</v>
      </c>
      <c r="AY95" s="41">
        <v>121</v>
      </c>
      <c r="AZ95" s="41">
        <v>92</v>
      </c>
      <c r="BA95" s="41">
        <v>3.58</v>
      </c>
      <c r="BB95" s="41">
        <v>1.17</v>
      </c>
      <c r="BC95" s="41">
        <v>4</v>
      </c>
      <c r="BD95" s="41">
        <v>4</v>
      </c>
    </row>
    <row r="96" spans="1:5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M96" s="41" t="s">
        <v>311</v>
      </c>
      <c r="AN96" s="41">
        <v>24</v>
      </c>
      <c r="AO96" s="41">
        <v>25</v>
      </c>
      <c r="AP96" s="41">
        <v>90</v>
      </c>
      <c r="AQ96" s="41">
        <v>132</v>
      </c>
      <c r="AR96" s="41">
        <v>101</v>
      </c>
      <c r="AS96" s="41">
        <v>22</v>
      </c>
      <c r="AT96" s="41">
        <v>394</v>
      </c>
      <c r="AU96" s="41" t="s">
        <v>311</v>
      </c>
      <c r="AV96" s="41">
        <v>24</v>
      </c>
      <c r="AW96" s="41">
        <v>25</v>
      </c>
      <c r="AX96" s="41">
        <v>90</v>
      </c>
      <c r="AY96" s="41">
        <v>132</v>
      </c>
      <c r="AZ96" s="41">
        <v>101</v>
      </c>
      <c r="BA96" s="41">
        <v>3.7</v>
      </c>
      <c r="BB96" s="41">
        <v>1.1299999999999999</v>
      </c>
      <c r="BC96" s="41">
        <v>4</v>
      </c>
      <c r="BD96" s="41">
        <v>4</v>
      </c>
    </row>
    <row r="97" spans="1:5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45" t="s">
        <v>312</v>
      </c>
      <c r="AN97" s="45">
        <v>14</v>
      </c>
      <c r="AO97" s="45">
        <v>17</v>
      </c>
      <c r="AP97" s="45">
        <v>61</v>
      </c>
      <c r="AQ97" s="45">
        <v>156</v>
      </c>
      <c r="AR97" s="45">
        <v>130</v>
      </c>
      <c r="AS97" s="45">
        <v>16</v>
      </c>
      <c r="AT97" s="45">
        <v>394</v>
      </c>
      <c r="AU97" s="45" t="s">
        <v>312</v>
      </c>
      <c r="AV97" s="45">
        <v>14</v>
      </c>
      <c r="AW97" s="45">
        <v>17</v>
      </c>
      <c r="AX97" s="45">
        <v>61</v>
      </c>
      <c r="AY97" s="45">
        <v>156</v>
      </c>
      <c r="AZ97" s="45">
        <v>130</v>
      </c>
      <c r="BA97" s="45">
        <v>3.98</v>
      </c>
      <c r="BB97" s="45">
        <v>1.01</v>
      </c>
      <c r="BC97" s="45">
        <v>4</v>
      </c>
      <c r="BD97" s="45">
        <v>4</v>
      </c>
    </row>
    <row r="98" spans="1:5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41" t="s">
        <v>313</v>
      </c>
      <c r="AN98" s="41">
        <v>19</v>
      </c>
      <c r="AO98" s="41">
        <v>35</v>
      </c>
      <c r="AP98" s="41">
        <v>111</v>
      </c>
      <c r="AQ98" s="41">
        <v>148</v>
      </c>
      <c r="AR98" s="41">
        <v>64</v>
      </c>
      <c r="AS98" s="41">
        <v>17</v>
      </c>
      <c r="AT98" s="41">
        <v>394</v>
      </c>
      <c r="AU98" s="41" t="s">
        <v>313</v>
      </c>
      <c r="AV98" s="41">
        <v>19</v>
      </c>
      <c r="AW98" s="41">
        <v>35</v>
      </c>
      <c r="AX98" s="41">
        <v>111</v>
      </c>
      <c r="AY98" s="41">
        <v>148</v>
      </c>
      <c r="AZ98" s="41">
        <v>64</v>
      </c>
      <c r="BA98" s="41">
        <v>3.54</v>
      </c>
      <c r="BB98" s="41">
        <v>1.04</v>
      </c>
      <c r="BC98" s="41">
        <v>4</v>
      </c>
      <c r="BD98" s="41">
        <v>4</v>
      </c>
    </row>
    <row r="99" spans="1:5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41"/>
      <c r="AN99" s="41"/>
      <c r="AO99" s="41"/>
      <c r="AP99" s="41"/>
      <c r="AQ99" s="41"/>
      <c r="AR99" s="41"/>
      <c r="AS99" s="41"/>
      <c r="AT99" s="41"/>
      <c r="AU99" s="41" t="s">
        <v>314</v>
      </c>
      <c r="AV99" s="41"/>
      <c r="AW99" s="41"/>
      <c r="AX99" s="41"/>
      <c r="AY99" s="41"/>
      <c r="AZ99" s="41"/>
      <c r="BA99" s="41"/>
      <c r="BB99" s="41"/>
      <c r="BC99" s="41"/>
      <c r="BD99" s="41"/>
    </row>
    <row r="100" spans="1:5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41" t="s">
        <v>315</v>
      </c>
      <c r="AN100" s="41"/>
      <c r="AO100" s="41"/>
      <c r="AP100" s="41"/>
      <c r="AQ100" s="41"/>
      <c r="AR100" s="41"/>
      <c r="AS100" s="41"/>
      <c r="AT100" s="41"/>
      <c r="AU100" s="41"/>
      <c r="AV100" s="41"/>
      <c r="AW100" s="41"/>
      <c r="AX100" s="41"/>
      <c r="AY100" s="41"/>
      <c r="AZ100" s="41"/>
      <c r="BA100" s="41"/>
      <c r="BB100" s="41"/>
      <c r="BC100" s="41"/>
      <c r="BD100" s="41"/>
    </row>
    <row r="101" spans="1:5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41" t="s">
        <v>316</v>
      </c>
      <c r="AN101" s="41"/>
      <c r="AO101" s="41"/>
      <c r="AP101" s="41"/>
      <c r="AQ101" s="41"/>
      <c r="AR101" s="41"/>
      <c r="AS101" s="41"/>
      <c r="AT101" s="41"/>
      <c r="AU101" s="41"/>
      <c r="AV101" s="41"/>
      <c r="AW101" s="41"/>
      <c r="AX101" s="41"/>
      <c r="AY101" s="41"/>
      <c r="AZ101" s="41"/>
      <c r="BA101" s="41"/>
      <c r="BB101" s="41"/>
      <c r="BC101" s="41"/>
      <c r="BD101" s="41"/>
    </row>
    <row r="102" spans="1:5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41"/>
      <c r="AN102" s="41"/>
      <c r="AO102" s="41" t="s">
        <v>317</v>
      </c>
      <c r="AP102" s="41" t="s">
        <v>318</v>
      </c>
      <c r="AQ102" s="41" t="s">
        <v>319</v>
      </c>
      <c r="AR102" s="41" t="s">
        <v>320</v>
      </c>
      <c r="AS102" s="41"/>
      <c r="AT102" s="41"/>
      <c r="AU102" s="41"/>
      <c r="AV102" s="41"/>
      <c r="AW102" s="41"/>
      <c r="AX102" s="41"/>
      <c r="AY102" s="41"/>
      <c r="AZ102" s="41"/>
      <c r="BA102" s="41"/>
      <c r="BB102" s="41"/>
      <c r="BC102" s="41"/>
      <c r="BD102" s="41"/>
    </row>
    <row r="103" spans="1:56" ht="45" customHeight="1" x14ac:dyDescent="0.25">
      <c r="A103" s="2"/>
      <c r="B103" s="54" t="s">
        <v>60</v>
      </c>
      <c r="C103" s="54"/>
      <c r="D103" s="54"/>
      <c r="E103" s="54"/>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41" t="s">
        <v>321</v>
      </c>
      <c r="AN103" s="41" t="s">
        <v>5</v>
      </c>
      <c r="AO103" s="41">
        <v>218</v>
      </c>
      <c r="AP103" s="41" t="s">
        <v>652</v>
      </c>
      <c r="AQ103" s="41" t="s">
        <v>652</v>
      </c>
      <c r="AR103" s="41" t="s">
        <v>652</v>
      </c>
      <c r="AS103" s="41"/>
      <c r="AT103" s="41"/>
      <c r="AU103" s="41"/>
      <c r="AV103" s="41"/>
      <c r="AW103" s="41"/>
      <c r="AX103" s="41"/>
      <c r="AY103" s="41"/>
      <c r="AZ103" s="41"/>
      <c r="BA103" s="41"/>
      <c r="BB103" s="41"/>
      <c r="BC103" s="41"/>
      <c r="BD103" s="41"/>
    </row>
    <row r="104" spans="1:56" ht="18.75" customHeight="1" x14ac:dyDescent="0.25">
      <c r="A104" s="2"/>
      <c r="B104" s="6" t="str">
        <f>+AN144</f>
        <v>Centro de Estudios de Postgrado</v>
      </c>
      <c r="C104" s="4"/>
      <c r="D104" s="5"/>
      <c r="E104" s="3">
        <f>+AO144</f>
        <v>6</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41"/>
      <c r="AN104" s="41" t="s">
        <v>6</v>
      </c>
      <c r="AO104" s="41">
        <v>157</v>
      </c>
      <c r="AP104" s="41" t="s">
        <v>653</v>
      </c>
      <c r="AQ104" s="41" t="s">
        <v>653</v>
      </c>
      <c r="AR104" s="41" t="s">
        <v>654</v>
      </c>
      <c r="AS104" s="41"/>
      <c r="AT104" s="42"/>
      <c r="AU104" s="42"/>
      <c r="AV104" s="42"/>
      <c r="AW104" s="42"/>
      <c r="AX104" s="42"/>
      <c r="AY104" s="41"/>
      <c r="AZ104" s="41"/>
      <c r="BA104" s="41"/>
      <c r="BB104" s="41"/>
      <c r="BC104" s="41"/>
      <c r="BD104" s="41"/>
    </row>
    <row r="105" spans="1:56" ht="18.75" customHeight="1" x14ac:dyDescent="0.25">
      <c r="A105" s="2"/>
      <c r="B105" s="6" t="str">
        <f t="shared" ref="B105:B112" si="8">+AN145</f>
        <v>Escuela Politécnica Superior de Jaén</v>
      </c>
      <c r="C105" s="4"/>
      <c r="D105" s="5"/>
      <c r="E105" s="3">
        <f t="shared" ref="E105:E111" si="9">+AO145</f>
        <v>64</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41"/>
      <c r="AN105" s="41" t="s">
        <v>216</v>
      </c>
      <c r="AO105" s="41">
        <v>375</v>
      </c>
      <c r="AP105" s="41" t="s">
        <v>654</v>
      </c>
      <c r="AQ105" s="41" t="s">
        <v>654</v>
      </c>
      <c r="AR105" s="41"/>
      <c r="AS105" s="41"/>
      <c r="AT105" s="42"/>
      <c r="AU105" s="42"/>
      <c r="AV105" s="42"/>
      <c r="AW105" s="42"/>
      <c r="AX105" s="42"/>
      <c r="AY105" s="41"/>
      <c r="AZ105" s="41"/>
      <c r="BA105" s="41"/>
      <c r="BB105" s="41"/>
      <c r="BC105" s="41"/>
      <c r="BD105" s="41"/>
    </row>
    <row r="106" spans="1:56" ht="18.75" customHeight="1" x14ac:dyDescent="0.25">
      <c r="A106" s="2"/>
      <c r="B106" s="6" t="str">
        <f t="shared" si="8"/>
        <v>Escuela Politécnica Superior de Linares</v>
      </c>
      <c r="C106" s="4"/>
      <c r="D106" s="5"/>
      <c r="E106" s="3">
        <f t="shared" si="9"/>
        <v>45</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41"/>
      <c r="AN106" s="41"/>
      <c r="AO106" s="41"/>
      <c r="AP106" s="41"/>
      <c r="AQ106" s="41"/>
      <c r="AR106" s="41"/>
      <c r="AS106" s="41"/>
      <c r="AT106" s="41"/>
      <c r="AU106" s="41"/>
      <c r="AV106" s="41"/>
      <c r="AW106" s="41"/>
      <c r="AX106" s="42"/>
      <c r="AY106" s="41"/>
      <c r="AZ106" s="41"/>
      <c r="BA106" s="41"/>
      <c r="BB106" s="41"/>
      <c r="BC106" s="41"/>
      <c r="BD106" s="41"/>
    </row>
    <row r="107" spans="1:56" ht="18.75" customHeight="1" x14ac:dyDescent="0.25">
      <c r="A107" s="2"/>
      <c r="B107" s="6" t="str">
        <f t="shared" si="8"/>
        <v>Facultad de Ciencias de la Salud</v>
      </c>
      <c r="C107" s="4"/>
      <c r="D107" s="5"/>
      <c r="E107" s="3">
        <f t="shared" si="9"/>
        <v>27</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41"/>
      <c r="AN107" s="41"/>
      <c r="AO107" s="41"/>
      <c r="AP107" s="41"/>
      <c r="AQ107" s="41"/>
      <c r="AR107" s="41"/>
      <c r="AS107" s="41"/>
      <c r="AT107" s="41"/>
      <c r="AU107" s="41"/>
      <c r="AV107" s="41"/>
      <c r="AW107" s="41"/>
      <c r="AX107" s="42"/>
      <c r="AY107" s="41"/>
      <c r="AZ107" s="41"/>
      <c r="BA107" s="41"/>
      <c r="BB107" s="41"/>
      <c r="BC107" s="41"/>
      <c r="BD107" s="41"/>
    </row>
    <row r="108" spans="1:56" ht="18.75" customHeight="1" x14ac:dyDescent="0.25">
      <c r="A108" s="2"/>
      <c r="B108" s="6" t="str">
        <f t="shared" si="8"/>
        <v>Facultad de Ciencias Experimentales</v>
      </c>
      <c r="C108" s="4"/>
      <c r="D108" s="5"/>
      <c r="E108" s="3">
        <f t="shared" si="9"/>
        <v>45</v>
      </c>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41"/>
      <c r="AN108" s="41"/>
      <c r="AO108" s="41"/>
      <c r="AP108" s="41"/>
      <c r="AQ108" s="41"/>
      <c r="AR108" s="41"/>
      <c r="AS108" s="41"/>
      <c r="AT108" s="41"/>
      <c r="AU108" s="41"/>
      <c r="AV108" s="41"/>
      <c r="AW108" s="41"/>
      <c r="AX108" s="42"/>
      <c r="AY108" s="41"/>
      <c r="AZ108" s="41"/>
      <c r="BA108" s="41"/>
      <c r="BB108" s="41"/>
      <c r="BC108" s="41"/>
      <c r="BD108" s="41"/>
    </row>
    <row r="109" spans="1:56" ht="18.75" customHeight="1" x14ac:dyDescent="0.25">
      <c r="A109" s="2"/>
      <c r="B109" s="6" t="str">
        <f t="shared" si="8"/>
        <v>Facultad de Ciencias Sociales y Jurídicas</v>
      </c>
      <c r="C109" s="4"/>
      <c r="D109" s="5"/>
      <c r="E109" s="3">
        <f t="shared" si="9"/>
        <v>76</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41" t="s">
        <v>322</v>
      </c>
      <c r="AN109" s="41"/>
      <c r="AO109" s="41"/>
      <c r="AP109" s="41"/>
      <c r="AQ109" s="41"/>
      <c r="AR109" s="41"/>
      <c r="AS109" s="41"/>
      <c r="AT109" s="41"/>
      <c r="AU109" s="41"/>
      <c r="AV109" s="41"/>
      <c r="AW109" s="41"/>
      <c r="AX109" s="41"/>
      <c r="AY109" s="41"/>
      <c r="AZ109" s="41"/>
      <c r="BA109" s="41"/>
      <c r="BB109" s="41"/>
      <c r="BC109" s="41"/>
      <c r="BD109" s="41"/>
    </row>
    <row r="110" spans="1:56" ht="18.75" customHeight="1" x14ac:dyDescent="0.25">
      <c r="A110" s="2"/>
      <c r="B110" s="6" t="str">
        <f t="shared" si="8"/>
        <v>Facultad de Humanidades y Ciencias de la Educación</v>
      </c>
      <c r="C110" s="4"/>
      <c r="D110" s="5"/>
      <c r="E110" s="3">
        <f t="shared" si="9"/>
        <v>108</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41"/>
      <c r="AN110" s="41"/>
      <c r="AO110" s="41" t="s">
        <v>317</v>
      </c>
      <c r="AP110" s="41" t="s">
        <v>318</v>
      </c>
      <c r="AQ110" s="41" t="s">
        <v>319</v>
      </c>
      <c r="AR110" s="41" t="s">
        <v>320</v>
      </c>
      <c r="AS110" s="41"/>
      <c r="AT110" s="41"/>
      <c r="AU110" s="41"/>
      <c r="AV110" s="41"/>
      <c r="AW110" s="41"/>
      <c r="AX110" s="41"/>
      <c r="AY110" s="41"/>
      <c r="AZ110" s="41"/>
      <c r="BA110" s="41"/>
      <c r="BB110" s="41"/>
      <c r="BC110" s="41"/>
      <c r="BD110" s="41"/>
    </row>
    <row r="111" spans="1:56" ht="18.75" customHeight="1" x14ac:dyDescent="0.25">
      <c r="A111" s="2"/>
      <c r="B111" s="6" t="str">
        <f t="shared" si="8"/>
        <v>Facultad de Trabajo Social</v>
      </c>
      <c r="C111" s="4"/>
      <c r="D111" s="5"/>
      <c r="E111" s="3">
        <f t="shared" si="9"/>
        <v>4</v>
      </c>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41" t="s">
        <v>321</v>
      </c>
      <c r="AN111" s="41" t="s">
        <v>8</v>
      </c>
      <c r="AO111" s="41">
        <v>262</v>
      </c>
      <c r="AP111" s="41" t="s">
        <v>655</v>
      </c>
      <c r="AQ111" s="41" t="s">
        <v>655</v>
      </c>
      <c r="AR111" s="41" t="s">
        <v>655</v>
      </c>
      <c r="AS111" s="41"/>
      <c r="AT111" s="41"/>
      <c r="AU111" s="41"/>
      <c r="AV111" s="41"/>
      <c r="AW111" s="41"/>
      <c r="AX111" s="41"/>
      <c r="AY111" s="41"/>
      <c r="AZ111" s="41"/>
      <c r="BA111" s="41"/>
      <c r="BB111" s="41"/>
      <c r="BC111" s="41"/>
      <c r="BD111" s="41"/>
    </row>
    <row r="112" spans="1:56" ht="18.75" customHeight="1" x14ac:dyDescent="0.25">
      <c r="A112" s="2"/>
      <c r="B112" s="6" t="str">
        <f t="shared" si="8"/>
        <v>Total</v>
      </c>
      <c r="C112" s="4"/>
      <c r="D112" s="5"/>
      <c r="E112" s="3">
        <f>SUM(E104:E111)</f>
        <v>375</v>
      </c>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41"/>
      <c r="AN112" s="41" t="s">
        <v>9</v>
      </c>
      <c r="AO112" s="41">
        <v>113</v>
      </c>
      <c r="AP112" s="41" t="s">
        <v>656</v>
      </c>
      <c r="AQ112" s="41" t="s">
        <v>656</v>
      </c>
      <c r="AR112" s="41" t="s">
        <v>654</v>
      </c>
      <c r="AS112" s="41"/>
      <c r="AT112" s="41"/>
      <c r="AU112" s="41"/>
      <c r="AV112" s="41"/>
      <c r="AW112" s="41"/>
      <c r="AX112" s="41"/>
      <c r="AY112" s="41"/>
      <c r="AZ112" s="41"/>
      <c r="BA112" s="41"/>
      <c r="BB112" s="41"/>
      <c r="BC112" s="41"/>
      <c r="BD112" s="41"/>
    </row>
    <row r="113" spans="1:5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41"/>
      <c r="AN113" s="41" t="s">
        <v>216</v>
      </c>
      <c r="AO113" s="41">
        <v>375</v>
      </c>
      <c r="AP113" s="41" t="s">
        <v>654</v>
      </c>
      <c r="AQ113" s="41" t="s">
        <v>654</v>
      </c>
      <c r="AR113" s="41"/>
      <c r="AS113" s="41"/>
      <c r="AT113" s="41"/>
      <c r="AU113" s="41"/>
      <c r="AV113" s="41"/>
      <c r="AW113" s="41"/>
      <c r="AX113" s="41"/>
      <c r="AY113" s="41"/>
      <c r="AZ113" s="41"/>
      <c r="BA113" s="41"/>
      <c r="BB113" s="41"/>
      <c r="BC113" s="41"/>
      <c r="BD113" s="41"/>
    </row>
    <row r="114" spans="1:5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41"/>
      <c r="AN114" s="41"/>
      <c r="AO114" s="41"/>
      <c r="AP114" s="41"/>
      <c r="AQ114" s="41"/>
      <c r="AR114" s="41"/>
      <c r="AS114" s="41"/>
      <c r="AT114" s="41"/>
      <c r="AU114" s="41"/>
      <c r="AV114" s="41"/>
      <c r="AW114" s="41"/>
      <c r="AX114" s="41"/>
      <c r="AY114" s="41"/>
      <c r="AZ114" s="41"/>
      <c r="BA114" s="41"/>
      <c r="BB114" s="41"/>
      <c r="BC114" s="41"/>
      <c r="BD114" s="41"/>
    </row>
    <row r="115" spans="1:5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41"/>
      <c r="AN115" s="41"/>
      <c r="AO115" s="41"/>
      <c r="AP115" s="41"/>
      <c r="AQ115" s="41"/>
      <c r="AR115" s="41"/>
      <c r="AS115" s="41"/>
      <c r="AT115" s="41"/>
      <c r="AU115" s="41"/>
      <c r="AV115" s="41"/>
      <c r="AW115" s="41"/>
      <c r="AX115" s="41"/>
      <c r="AY115" s="41"/>
      <c r="AZ115" s="41"/>
      <c r="BA115" s="41"/>
      <c r="BB115" s="41"/>
      <c r="BC115" s="41"/>
      <c r="BD115" s="41"/>
    </row>
    <row r="116" spans="1:5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41"/>
      <c r="AN116" s="41"/>
      <c r="AO116" s="41"/>
      <c r="AP116" s="41"/>
      <c r="AQ116" s="41"/>
      <c r="AR116" s="41"/>
      <c r="AS116" s="41"/>
      <c r="AT116" s="41"/>
      <c r="AU116" s="41"/>
      <c r="AV116" s="41"/>
      <c r="AW116" s="41"/>
      <c r="AX116" s="41"/>
      <c r="AY116" s="41"/>
      <c r="AZ116" s="41"/>
      <c r="BA116" s="41"/>
      <c r="BB116" s="41"/>
      <c r="BC116" s="41"/>
      <c r="BD116" s="41"/>
    </row>
    <row r="117" spans="1:5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t="s">
        <v>323</v>
      </c>
      <c r="AN117" s="2"/>
      <c r="AO117" s="2"/>
      <c r="AP117" s="2"/>
      <c r="AQ117" s="2"/>
      <c r="AR117" s="2"/>
    </row>
    <row r="118" spans="1:5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t="s">
        <v>317</v>
      </c>
      <c r="AP118" s="2" t="s">
        <v>318</v>
      </c>
      <c r="AQ118" s="2" t="s">
        <v>319</v>
      </c>
      <c r="AR118" s="2" t="s">
        <v>320</v>
      </c>
    </row>
    <row r="119" spans="1:5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t="s">
        <v>321</v>
      </c>
      <c r="AN119" s="2"/>
      <c r="AO119" s="2">
        <v>113</v>
      </c>
      <c r="AP119" s="2" t="s">
        <v>656</v>
      </c>
      <c r="AQ119" s="2" t="s">
        <v>656</v>
      </c>
      <c r="AR119" s="2" t="s">
        <v>656</v>
      </c>
    </row>
    <row r="120" spans="1:56" x14ac:dyDescent="0.25">
      <c r="AM120" s="2"/>
      <c r="AN120" s="2" t="s">
        <v>324</v>
      </c>
      <c r="AO120" s="2">
        <v>65</v>
      </c>
      <c r="AP120" s="2" t="s">
        <v>657</v>
      </c>
      <c r="AQ120" s="2" t="s">
        <v>657</v>
      </c>
      <c r="AR120" s="2" t="s">
        <v>658</v>
      </c>
    </row>
    <row r="121" spans="1:56" x14ac:dyDescent="0.25">
      <c r="AM121" s="2"/>
      <c r="AN121" s="2" t="s">
        <v>325</v>
      </c>
      <c r="AO121" s="2">
        <v>5</v>
      </c>
      <c r="AP121" s="2" t="s">
        <v>659</v>
      </c>
      <c r="AQ121" s="2" t="s">
        <v>659</v>
      </c>
      <c r="AR121" s="2" t="s">
        <v>660</v>
      </c>
    </row>
    <row r="122" spans="1:56" x14ac:dyDescent="0.25">
      <c r="AM122" s="2"/>
      <c r="AN122" s="2" t="s">
        <v>326</v>
      </c>
      <c r="AO122" s="2">
        <v>181</v>
      </c>
      <c r="AP122" s="2" t="s">
        <v>661</v>
      </c>
      <c r="AQ122" s="2" t="s">
        <v>661</v>
      </c>
      <c r="AR122" s="2" t="s">
        <v>662</v>
      </c>
    </row>
    <row r="123" spans="1:56" x14ac:dyDescent="0.25">
      <c r="A123" t="s">
        <v>18</v>
      </c>
      <c r="B123" s="2">
        <v>6</v>
      </c>
      <c r="AM123" s="2"/>
      <c r="AN123" s="2" t="s">
        <v>327</v>
      </c>
      <c r="AO123" s="2">
        <v>11</v>
      </c>
      <c r="AP123" s="2" t="s">
        <v>663</v>
      </c>
      <c r="AQ123" s="2" t="s">
        <v>663</v>
      </c>
      <c r="AR123" s="2" t="s">
        <v>654</v>
      </c>
    </row>
    <row r="124" spans="1:56" x14ac:dyDescent="0.25">
      <c r="A124" t="s">
        <v>26</v>
      </c>
      <c r="B124" s="2">
        <v>13</v>
      </c>
      <c r="AM124" s="2"/>
      <c r="AN124" s="2" t="s">
        <v>216</v>
      </c>
      <c r="AO124" s="2">
        <v>375</v>
      </c>
      <c r="AP124" s="2" t="s">
        <v>654</v>
      </c>
      <c r="AQ124" s="2" t="s">
        <v>654</v>
      </c>
      <c r="AR124" s="2"/>
    </row>
    <row r="125" spans="1:56" x14ac:dyDescent="0.25">
      <c r="A125" t="s">
        <v>27</v>
      </c>
      <c r="B125" s="2">
        <v>11</v>
      </c>
      <c r="AM125" s="2"/>
      <c r="AN125" s="2"/>
      <c r="AO125" s="2"/>
      <c r="AP125" s="2"/>
      <c r="AQ125" s="2"/>
      <c r="AR125" s="2"/>
    </row>
    <row r="126" spans="1:56" x14ac:dyDescent="0.25">
      <c r="A126" t="s">
        <v>28</v>
      </c>
      <c r="B126" s="2">
        <v>10</v>
      </c>
      <c r="AM126" s="2"/>
      <c r="AN126" s="2"/>
      <c r="AO126" s="2"/>
      <c r="AP126" s="2"/>
      <c r="AQ126" s="2"/>
      <c r="AR126" s="2"/>
    </row>
    <row r="127" spans="1:56" x14ac:dyDescent="0.25">
      <c r="A127" t="s">
        <v>29</v>
      </c>
      <c r="B127" s="2">
        <v>8</v>
      </c>
      <c r="AM127" s="2"/>
      <c r="AN127" s="2"/>
      <c r="AO127" s="2"/>
      <c r="AP127" s="2"/>
      <c r="AQ127" s="2"/>
      <c r="AR127" s="2"/>
    </row>
    <row r="128" spans="1:56" x14ac:dyDescent="0.25">
      <c r="A128" t="s">
        <v>30</v>
      </c>
      <c r="B128" s="2">
        <v>9</v>
      </c>
      <c r="AM128" s="2" t="s">
        <v>323</v>
      </c>
      <c r="AN128" s="2"/>
      <c r="AO128" s="2"/>
      <c r="AP128" s="2"/>
      <c r="AQ128" s="2"/>
      <c r="AR128" s="2"/>
    </row>
    <row r="129" spans="1:44" x14ac:dyDescent="0.25">
      <c r="A129" t="s">
        <v>31</v>
      </c>
      <c r="B129" s="2">
        <v>13</v>
      </c>
      <c r="AM129" s="2"/>
      <c r="AN129" s="2"/>
      <c r="AO129" s="2" t="s">
        <v>317</v>
      </c>
      <c r="AP129" s="2" t="s">
        <v>318</v>
      </c>
      <c r="AQ129" s="2" t="s">
        <v>319</v>
      </c>
      <c r="AR129" s="2" t="s">
        <v>320</v>
      </c>
    </row>
    <row r="130" spans="1:44" x14ac:dyDescent="0.25">
      <c r="A130" t="s">
        <v>32</v>
      </c>
      <c r="B130" s="2">
        <v>14</v>
      </c>
      <c r="AM130" s="2" t="s">
        <v>321</v>
      </c>
      <c r="AN130" s="2"/>
      <c r="AO130" s="2">
        <v>262</v>
      </c>
      <c r="AP130" s="2" t="s">
        <v>655</v>
      </c>
      <c r="AQ130" s="2" t="s">
        <v>655</v>
      </c>
      <c r="AR130" s="2" t="s">
        <v>655</v>
      </c>
    </row>
    <row r="131" spans="1:44" x14ac:dyDescent="0.25">
      <c r="A131" t="s">
        <v>33</v>
      </c>
      <c r="B131" s="2">
        <v>13</v>
      </c>
      <c r="AM131" s="2"/>
      <c r="AN131" s="2" t="s">
        <v>11</v>
      </c>
      <c r="AO131" s="2">
        <v>52</v>
      </c>
      <c r="AP131" s="2" t="s">
        <v>664</v>
      </c>
      <c r="AQ131" s="2" t="s">
        <v>664</v>
      </c>
      <c r="AR131" s="2" t="s">
        <v>665</v>
      </c>
    </row>
    <row r="132" spans="1:44" x14ac:dyDescent="0.25">
      <c r="A132" t="s">
        <v>34</v>
      </c>
      <c r="B132" s="2">
        <v>2</v>
      </c>
      <c r="AM132" s="2"/>
      <c r="AN132" s="2" t="s">
        <v>12</v>
      </c>
      <c r="AO132" s="2">
        <v>1</v>
      </c>
      <c r="AP132" s="2" t="s">
        <v>666</v>
      </c>
      <c r="AQ132" s="2" t="s">
        <v>666</v>
      </c>
      <c r="AR132" s="2" t="s">
        <v>667</v>
      </c>
    </row>
    <row r="133" spans="1:44" x14ac:dyDescent="0.25">
      <c r="A133" t="s">
        <v>35</v>
      </c>
      <c r="B133" s="2">
        <v>7</v>
      </c>
      <c r="AM133" s="2"/>
      <c r="AN133" s="2" t="s">
        <v>13</v>
      </c>
      <c r="AO133" s="2">
        <v>9</v>
      </c>
      <c r="AP133" s="2" t="s">
        <v>668</v>
      </c>
      <c r="AQ133" s="2" t="s">
        <v>668</v>
      </c>
      <c r="AR133" s="2" t="s">
        <v>669</v>
      </c>
    </row>
    <row r="134" spans="1:44" x14ac:dyDescent="0.25">
      <c r="A134" t="s">
        <v>19</v>
      </c>
      <c r="B134" s="2">
        <v>12</v>
      </c>
      <c r="AM134" s="2"/>
      <c r="AN134" s="2" t="s">
        <v>14</v>
      </c>
      <c r="AO134" s="2">
        <v>20</v>
      </c>
      <c r="AP134" s="2" t="s">
        <v>670</v>
      </c>
      <c r="AQ134" s="2" t="s">
        <v>670</v>
      </c>
      <c r="AR134" s="2" t="s">
        <v>671</v>
      </c>
    </row>
    <row r="135" spans="1:44" x14ac:dyDescent="0.25">
      <c r="A135" t="s">
        <v>36</v>
      </c>
      <c r="B135" s="2">
        <v>21</v>
      </c>
      <c r="AM135" s="2"/>
      <c r="AN135" s="2" t="s">
        <v>15</v>
      </c>
      <c r="AO135" s="2">
        <v>5</v>
      </c>
      <c r="AP135" s="2" t="s">
        <v>659</v>
      </c>
      <c r="AQ135" s="2" t="s">
        <v>659</v>
      </c>
      <c r="AR135" s="2" t="s">
        <v>672</v>
      </c>
    </row>
    <row r="136" spans="1:44" x14ac:dyDescent="0.25">
      <c r="A136" t="s">
        <v>37</v>
      </c>
      <c r="B136" s="2">
        <v>8</v>
      </c>
      <c r="AM136" s="2"/>
      <c r="AN136" s="2" t="s">
        <v>16</v>
      </c>
      <c r="AO136" s="2">
        <v>24</v>
      </c>
      <c r="AP136" s="2" t="s">
        <v>673</v>
      </c>
      <c r="AQ136" s="2" t="s">
        <v>673</v>
      </c>
      <c r="AR136" s="2" t="s">
        <v>674</v>
      </c>
    </row>
    <row r="137" spans="1:44" x14ac:dyDescent="0.25">
      <c r="A137" t="s">
        <v>38</v>
      </c>
      <c r="B137" s="2">
        <v>9</v>
      </c>
      <c r="AM137" s="2"/>
      <c r="AN137" s="2" t="s">
        <v>17</v>
      </c>
      <c r="AO137" s="2">
        <v>2</v>
      </c>
      <c r="AP137" s="2" t="s">
        <v>675</v>
      </c>
      <c r="AQ137" s="2" t="s">
        <v>675</v>
      </c>
      <c r="AR137" s="2" t="s">
        <v>654</v>
      </c>
    </row>
    <row r="138" spans="1:44" x14ac:dyDescent="0.25">
      <c r="A138" t="s">
        <v>39</v>
      </c>
      <c r="B138" s="2">
        <v>10</v>
      </c>
      <c r="AM138" s="2"/>
      <c r="AN138" s="2" t="s">
        <v>216</v>
      </c>
      <c r="AO138" s="2">
        <v>375</v>
      </c>
      <c r="AP138" s="2" t="s">
        <v>654</v>
      </c>
      <c r="AQ138" s="2" t="s">
        <v>654</v>
      </c>
      <c r="AR138" s="2"/>
    </row>
    <row r="139" spans="1:44" x14ac:dyDescent="0.25">
      <c r="A139" t="s">
        <v>40</v>
      </c>
      <c r="B139" s="2">
        <v>9</v>
      </c>
      <c r="AM139" s="2"/>
      <c r="AN139" s="2"/>
      <c r="AO139" s="2"/>
      <c r="AP139" s="2"/>
      <c r="AQ139" s="2"/>
      <c r="AR139" s="2"/>
    </row>
    <row r="140" spans="1:44" x14ac:dyDescent="0.25">
      <c r="A140" t="s">
        <v>41</v>
      </c>
      <c r="B140" s="2">
        <v>8</v>
      </c>
      <c r="AM140" s="2"/>
      <c r="AN140" s="2"/>
      <c r="AO140" s="2"/>
      <c r="AP140" s="2"/>
      <c r="AQ140" s="2"/>
      <c r="AR140" s="2"/>
    </row>
    <row r="141" spans="1:44" x14ac:dyDescent="0.25">
      <c r="A141" s="2" t="s">
        <v>42</v>
      </c>
      <c r="B141" s="2">
        <v>20</v>
      </c>
      <c r="AM141" s="2"/>
      <c r="AN141" s="2"/>
      <c r="AO141" s="2"/>
      <c r="AP141" s="2"/>
      <c r="AQ141" s="2"/>
      <c r="AR141" s="2"/>
    </row>
    <row r="142" spans="1:44" x14ac:dyDescent="0.25">
      <c r="A142" s="2" t="s">
        <v>43</v>
      </c>
      <c r="B142" s="2">
        <v>10</v>
      </c>
      <c r="AM142" s="2" t="s">
        <v>328</v>
      </c>
      <c r="AN142" s="2"/>
      <c r="AO142" s="2"/>
      <c r="AP142" s="2"/>
      <c r="AQ142" s="2"/>
      <c r="AR142" s="2"/>
    </row>
    <row r="143" spans="1:44" x14ac:dyDescent="0.25">
      <c r="A143" s="2" t="s">
        <v>44</v>
      </c>
      <c r="B143" s="2">
        <v>4</v>
      </c>
      <c r="AM143" s="2"/>
      <c r="AN143" s="2"/>
      <c r="AO143" s="2" t="s">
        <v>317</v>
      </c>
      <c r="AP143" s="2" t="s">
        <v>318</v>
      </c>
      <c r="AQ143" s="2" t="s">
        <v>319</v>
      </c>
      <c r="AR143" s="2" t="s">
        <v>320</v>
      </c>
    </row>
    <row r="144" spans="1:44" x14ac:dyDescent="0.25">
      <c r="A144" s="2" t="s">
        <v>45</v>
      </c>
      <c r="B144" s="2">
        <v>6</v>
      </c>
      <c r="AM144" s="2" t="s">
        <v>321</v>
      </c>
      <c r="AN144" s="2" t="s">
        <v>51</v>
      </c>
      <c r="AO144" s="2">
        <v>6</v>
      </c>
      <c r="AP144" s="2" t="s">
        <v>676</v>
      </c>
      <c r="AQ144" s="2" t="s">
        <v>676</v>
      </c>
      <c r="AR144" s="2" t="s">
        <v>676</v>
      </c>
    </row>
    <row r="145" spans="1:44" x14ac:dyDescent="0.25">
      <c r="A145" s="2" t="s">
        <v>330</v>
      </c>
      <c r="B145" s="2">
        <v>10</v>
      </c>
      <c r="AM145" s="2"/>
      <c r="AN145" s="2" t="s">
        <v>52</v>
      </c>
      <c r="AO145" s="2">
        <v>64</v>
      </c>
      <c r="AP145" s="2" t="s">
        <v>677</v>
      </c>
      <c r="AQ145" s="2" t="s">
        <v>677</v>
      </c>
      <c r="AR145" s="2" t="s">
        <v>678</v>
      </c>
    </row>
    <row r="146" spans="1:44" x14ac:dyDescent="0.25">
      <c r="A146" s="2" t="s">
        <v>46</v>
      </c>
      <c r="B146" s="2">
        <v>21</v>
      </c>
      <c r="AM146" s="2"/>
      <c r="AN146" s="2" t="s">
        <v>53</v>
      </c>
      <c r="AO146" s="2">
        <v>45</v>
      </c>
      <c r="AP146" s="2" t="s">
        <v>679</v>
      </c>
      <c r="AQ146" s="2" t="s">
        <v>679</v>
      </c>
      <c r="AR146" s="2" t="s">
        <v>680</v>
      </c>
    </row>
    <row r="147" spans="1:44" x14ac:dyDescent="0.25">
      <c r="A147" s="2" t="s">
        <v>47</v>
      </c>
      <c r="B147" s="2">
        <v>11</v>
      </c>
      <c r="AM147" s="2"/>
      <c r="AN147" s="2" t="s">
        <v>54</v>
      </c>
      <c r="AO147" s="2">
        <v>27</v>
      </c>
      <c r="AP147" s="2" t="s">
        <v>681</v>
      </c>
      <c r="AQ147" s="2" t="s">
        <v>681</v>
      </c>
      <c r="AR147" s="2" t="s">
        <v>682</v>
      </c>
    </row>
    <row r="148" spans="1:44" x14ac:dyDescent="0.25">
      <c r="A148" s="2" t="s">
        <v>48</v>
      </c>
      <c r="B148" s="2">
        <v>10</v>
      </c>
      <c r="AM148" s="2"/>
      <c r="AN148" s="2" t="s">
        <v>55</v>
      </c>
      <c r="AO148" s="2">
        <v>45</v>
      </c>
      <c r="AP148" s="2" t="s">
        <v>679</v>
      </c>
      <c r="AQ148" s="2" t="s">
        <v>679</v>
      </c>
      <c r="AR148" s="2" t="s">
        <v>683</v>
      </c>
    </row>
    <row r="149" spans="1:44" x14ac:dyDescent="0.25">
      <c r="A149" s="2" t="s">
        <v>49</v>
      </c>
      <c r="B149" s="2">
        <v>32</v>
      </c>
      <c r="AM149" s="2"/>
      <c r="AN149" s="2" t="s">
        <v>56</v>
      </c>
      <c r="AO149" s="2">
        <v>76</v>
      </c>
      <c r="AP149" s="2" t="s">
        <v>684</v>
      </c>
      <c r="AQ149" s="2" t="s">
        <v>684</v>
      </c>
      <c r="AR149" s="2" t="s">
        <v>685</v>
      </c>
    </row>
    <row r="150" spans="1:44" x14ac:dyDescent="0.25">
      <c r="A150" s="2" t="s">
        <v>50</v>
      </c>
      <c r="B150" s="2">
        <v>9</v>
      </c>
      <c r="AM150" s="2"/>
      <c r="AN150" s="2" t="s">
        <v>57</v>
      </c>
      <c r="AO150" s="2">
        <v>108</v>
      </c>
      <c r="AP150" s="2" t="s">
        <v>686</v>
      </c>
      <c r="AQ150" s="2" t="s">
        <v>686</v>
      </c>
      <c r="AR150" s="2" t="s">
        <v>687</v>
      </c>
    </row>
    <row r="151" spans="1:44" x14ac:dyDescent="0.25">
      <c r="A151" s="2" t="s">
        <v>331</v>
      </c>
      <c r="B151" s="2">
        <v>8</v>
      </c>
      <c r="AM151" s="2"/>
      <c r="AN151" s="2" t="s">
        <v>58</v>
      </c>
      <c r="AO151" s="2">
        <v>4</v>
      </c>
      <c r="AP151" s="2" t="s">
        <v>688</v>
      </c>
      <c r="AQ151" s="2" t="s">
        <v>688</v>
      </c>
      <c r="AR151" s="2" t="s">
        <v>654</v>
      </c>
    </row>
    <row r="152" spans="1:44" x14ac:dyDescent="0.25">
      <c r="A152" s="2" t="s">
        <v>20</v>
      </c>
      <c r="B152" s="2">
        <v>19</v>
      </c>
      <c r="AM152" s="2"/>
      <c r="AN152" s="2" t="s">
        <v>216</v>
      </c>
      <c r="AO152" s="2">
        <v>375</v>
      </c>
      <c r="AP152" s="2" t="s">
        <v>654</v>
      </c>
      <c r="AQ152" s="2" t="s">
        <v>654</v>
      </c>
      <c r="AR152" s="2"/>
    </row>
    <row r="153" spans="1:44" x14ac:dyDescent="0.25">
      <c r="A153" s="2" t="s">
        <v>21</v>
      </c>
      <c r="B153" s="2">
        <v>9</v>
      </c>
      <c r="AM153" s="2"/>
      <c r="AN153" s="2"/>
      <c r="AO153" s="2"/>
      <c r="AP153" s="2"/>
      <c r="AQ153" s="2"/>
      <c r="AR153" s="2"/>
    </row>
    <row r="154" spans="1:44" x14ac:dyDescent="0.25">
      <c r="A154" s="2" t="s">
        <v>22</v>
      </c>
      <c r="B154" s="2">
        <v>5</v>
      </c>
      <c r="AM154" s="2"/>
      <c r="AN154" s="2"/>
      <c r="AO154" s="2"/>
      <c r="AP154" s="2"/>
      <c r="AQ154" s="2"/>
      <c r="AR154" s="2"/>
    </row>
    <row r="155" spans="1:44" x14ac:dyDescent="0.25">
      <c r="A155" s="2" t="s">
        <v>23</v>
      </c>
      <c r="B155" s="2">
        <v>3</v>
      </c>
      <c r="AM155" s="2"/>
      <c r="AN155" s="2"/>
      <c r="AO155" s="2"/>
      <c r="AP155" s="2"/>
      <c r="AQ155" s="2"/>
      <c r="AR155" s="2"/>
    </row>
    <row r="156" spans="1:44" x14ac:dyDescent="0.25">
      <c r="A156" s="2" t="s">
        <v>24</v>
      </c>
      <c r="B156" s="2">
        <v>6</v>
      </c>
      <c r="AM156" s="2" t="s">
        <v>329</v>
      </c>
      <c r="AN156" s="2"/>
      <c r="AO156" s="2"/>
      <c r="AP156" s="2"/>
      <c r="AQ156" s="2"/>
      <c r="AR156" s="2"/>
    </row>
    <row r="157" spans="1:44" x14ac:dyDescent="0.25">
      <c r="A157" s="2" t="s">
        <v>25</v>
      </c>
      <c r="B157" s="2">
        <v>9</v>
      </c>
      <c r="AM157" s="2"/>
      <c r="AN157" s="2"/>
      <c r="AO157" s="2" t="s">
        <v>317</v>
      </c>
      <c r="AP157" s="2" t="s">
        <v>318</v>
      </c>
      <c r="AQ157" s="2" t="s">
        <v>319</v>
      </c>
      <c r="AR157" s="2" t="s">
        <v>320</v>
      </c>
    </row>
    <row r="158" spans="1:44" x14ac:dyDescent="0.25">
      <c r="AM158" s="2" t="s">
        <v>321</v>
      </c>
      <c r="AN158" s="2" t="s">
        <v>18</v>
      </c>
      <c r="AO158" s="2">
        <v>6</v>
      </c>
      <c r="AP158" s="2" t="s">
        <v>676</v>
      </c>
      <c r="AQ158" s="2" t="s">
        <v>676</v>
      </c>
      <c r="AR158" s="2" t="s">
        <v>676</v>
      </c>
    </row>
    <row r="159" spans="1:44" x14ac:dyDescent="0.25">
      <c r="AM159" s="2"/>
      <c r="AN159" s="2" t="s">
        <v>26</v>
      </c>
      <c r="AO159" s="2">
        <v>13</v>
      </c>
      <c r="AP159" s="2" t="s">
        <v>689</v>
      </c>
      <c r="AQ159" s="2" t="s">
        <v>689</v>
      </c>
      <c r="AR159" s="2" t="s">
        <v>690</v>
      </c>
    </row>
    <row r="160" spans="1:44" x14ac:dyDescent="0.25">
      <c r="AM160" s="2"/>
      <c r="AN160" s="2" t="s">
        <v>27</v>
      </c>
      <c r="AO160" s="2">
        <v>11</v>
      </c>
      <c r="AP160" s="2" t="s">
        <v>663</v>
      </c>
      <c r="AQ160" s="2" t="s">
        <v>663</v>
      </c>
      <c r="AR160" s="2" t="s">
        <v>691</v>
      </c>
    </row>
    <row r="161" spans="39:44" x14ac:dyDescent="0.25">
      <c r="AM161" s="2"/>
      <c r="AN161" s="2" t="s">
        <v>28</v>
      </c>
      <c r="AO161" s="2">
        <v>10</v>
      </c>
      <c r="AP161" s="2" t="s">
        <v>692</v>
      </c>
      <c r="AQ161" s="2" t="s">
        <v>692</v>
      </c>
      <c r="AR161" s="2" t="s">
        <v>693</v>
      </c>
    </row>
    <row r="162" spans="39:44" x14ac:dyDescent="0.25">
      <c r="AM162" s="2"/>
      <c r="AN162" s="2" t="s">
        <v>29</v>
      </c>
      <c r="AO162" s="2">
        <v>8</v>
      </c>
      <c r="AP162" s="2" t="s">
        <v>694</v>
      </c>
      <c r="AQ162" s="2" t="s">
        <v>694</v>
      </c>
      <c r="AR162" s="2" t="s">
        <v>695</v>
      </c>
    </row>
    <row r="163" spans="39:44" x14ac:dyDescent="0.25">
      <c r="AM163" s="2"/>
      <c r="AN163" s="2" t="s">
        <v>30</v>
      </c>
      <c r="AO163" s="2">
        <v>9</v>
      </c>
      <c r="AP163" s="2" t="s">
        <v>668</v>
      </c>
      <c r="AQ163" s="2" t="s">
        <v>668</v>
      </c>
      <c r="AR163" s="2" t="s">
        <v>696</v>
      </c>
    </row>
    <row r="164" spans="39:44" x14ac:dyDescent="0.25">
      <c r="AM164" s="2"/>
      <c r="AN164" s="2" t="s">
        <v>31</v>
      </c>
      <c r="AO164" s="2">
        <v>13</v>
      </c>
      <c r="AP164" s="2" t="s">
        <v>689</v>
      </c>
      <c r="AQ164" s="2" t="s">
        <v>689</v>
      </c>
      <c r="AR164" s="2" t="s">
        <v>678</v>
      </c>
    </row>
    <row r="165" spans="39:44" x14ac:dyDescent="0.25">
      <c r="AM165" s="2"/>
      <c r="AN165" s="2" t="s">
        <v>32</v>
      </c>
      <c r="AO165" s="2">
        <v>14</v>
      </c>
      <c r="AP165" s="2" t="s">
        <v>697</v>
      </c>
      <c r="AQ165" s="2" t="s">
        <v>697</v>
      </c>
      <c r="AR165" s="2" t="s">
        <v>698</v>
      </c>
    </row>
    <row r="166" spans="39:44" x14ac:dyDescent="0.25">
      <c r="AM166" s="2"/>
      <c r="AN166" s="2" t="s">
        <v>33</v>
      </c>
      <c r="AO166" s="2">
        <v>13</v>
      </c>
      <c r="AP166" s="2" t="s">
        <v>689</v>
      </c>
      <c r="AQ166" s="2" t="s">
        <v>689</v>
      </c>
      <c r="AR166" s="2" t="s">
        <v>699</v>
      </c>
    </row>
    <row r="167" spans="39:44" x14ac:dyDescent="0.25">
      <c r="AM167" s="2"/>
      <c r="AN167" s="2" t="s">
        <v>34</v>
      </c>
      <c r="AO167" s="2">
        <v>2</v>
      </c>
      <c r="AP167" s="2" t="s">
        <v>675</v>
      </c>
      <c r="AQ167" s="2" t="s">
        <v>675</v>
      </c>
      <c r="AR167" s="2" t="s">
        <v>700</v>
      </c>
    </row>
    <row r="168" spans="39:44" x14ac:dyDescent="0.25">
      <c r="AM168" s="2"/>
      <c r="AN168" s="2" t="s">
        <v>35</v>
      </c>
      <c r="AO168" s="2">
        <v>7</v>
      </c>
      <c r="AP168" s="2" t="s">
        <v>701</v>
      </c>
      <c r="AQ168" s="2" t="s">
        <v>701</v>
      </c>
      <c r="AR168" s="2" t="s">
        <v>702</v>
      </c>
    </row>
    <row r="169" spans="39:44" x14ac:dyDescent="0.25">
      <c r="AM169" s="2"/>
      <c r="AN169" s="2" t="s">
        <v>19</v>
      </c>
      <c r="AO169" s="2">
        <v>12</v>
      </c>
      <c r="AP169" s="2" t="s">
        <v>703</v>
      </c>
      <c r="AQ169" s="2" t="s">
        <v>703</v>
      </c>
      <c r="AR169" s="2" t="s">
        <v>704</v>
      </c>
    </row>
    <row r="170" spans="39:44" x14ac:dyDescent="0.25">
      <c r="AM170" s="2"/>
      <c r="AN170" s="2" t="s">
        <v>36</v>
      </c>
      <c r="AO170" s="2">
        <v>21</v>
      </c>
      <c r="AP170" s="2" t="s">
        <v>705</v>
      </c>
      <c r="AQ170" s="2" t="s">
        <v>705</v>
      </c>
      <c r="AR170" s="2" t="s">
        <v>706</v>
      </c>
    </row>
    <row r="171" spans="39:44" x14ac:dyDescent="0.25">
      <c r="AM171" s="2"/>
      <c r="AN171" s="2" t="s">
        <v>37</v>
      </c>
      <c r="AO171" s="2">
        <v>8</v>
      </c>
      <c r="AP171" s="2" t="s">
        <v>694</v>
      </c>
      <c r="AQ171" s="2" t="s">
        <v>694</v>
      </c>
      <c r="AR171" s="2" t="s">
        <v>707</v>
      </c>
    </row>
    <row r="172" spans="39:44" x14ac:dyDescent="0.25">
      <c r="AM172" s="2"/>
      <c r="AN172" s="2" t="s">
        <v>38</v>
      </c>
      <c r="AO172" s="2">
        <v>9</v>
      </c>
      <c r="AP172" s="2" t="s">
        <v>668</v>
      </c>
      <c r="AQ172" s="2" t="s">
        <v>668</v>
      </c>
      <c r="AR172" s="2" t="s">
        <v>708</v>
      </c>
    </row>
    <row r="173" spans="39:44" x14ac:dyDescent="0.25">
      <c r="AM173" s="2"/>
      <c r="AN173" s="2" t="s">
        <v>39</v>
      </c>
      <c r="AO173" s="2">
        <v>10</v>
      </c>
      <c r="AP173" s="2" t="s">
        <v>692</v>
      </c>
      <c r="AQ173" s="2" t="s">
        <v>692</v>
      </c>
      <c r="AR173" s="2" t="s">
        <v>709</v>
      </c>
    </row>
    <row r="174" spans="39:44" x14ac:dyDescent="0.25">
      <c r="AM174" s="2"/>
      <c r="AN174" s="2" t="s">
        <v>40</v>
      </c>
      <c r="AO174" s="2">
        <v>9</v>
      </c>
      <c r="AP174" s="2" t="s">
        <v>668</v>
      </c>
      <c r="AQ174" s="2" t="s">
        <v>668</v>
      </c>
      <c r="AR174" s="2" t="s">
        <v>710</v>
      </c>
    </row>
    <row r="175" spans="39:44" x14ac:dyDescent="0.25">
      <c r="AM175" s="2"/>
      <c r="AN175" s="2" t="s">
        <v>41</v>
      </c>
      <c r="AO175" s="2">
        <v>8</v>
      </c>
      <c r="AP175" s="2" t="s">
        <v>694</v>
      </c>
      <c r="AQ175" s="2" t="s">
        <v>694</v>
      </c>
      <c r="AR175" s="2" t="s">
        <v>660</v>
      </c>
    </row>
    <row r="176" spans="39:44" x14ac:dyDescent="0.25">
      <c r="AM176" s="2"/>
      <c r="AN176" s="2" t="s">
        <v>42</v>
      </c>
      <c r="AO176" s="2">
        <v>20</v>
      </c>
      <c r="AP176" s="2" t="s">
        <v>670</v>
      </c>
      <c r="AQ176" s="2" t="s">
        <v>670</v>
      </c>
      <c r="AR176" s="2" t="s">
        <v>711</v>
      </c>
    </row>
    <row r="177" spans="39:44" x14ac:dyDescent="0.25">
      <c r="AM177" s="2"/>
      <c r="AN177" s="2" t="s">
        <v>43</v>
      </c>
      <c r="AO177" s="2">
        <v>10</v>
      </c>
      <c r="AP177" s="2" t="s">
        <v>692</v>
      </c>
      <c r="AQ177" s="2" t="s">
        <v>692</v>
      </c>
      <c r="AR177" s="2" t="s">
        <v>712</v>
      </c>
    </row>
    <row r="178" spans="39:44" x14ac:dyDescent="0.25">
      <c r="AM178" s="2"/>
      <c r="AN178" s="2" t="s">
        <v>44</v>
      </c>
      <c r="AO178" s="2">
        <v>4</v>
      </c>
      <c r="AP178" s="2" t="s">
        <v>688</v>
      </c>
      <c r="AQ178" s="2" t="s">
        <v>688</v>
      </c>
      <c r="AR178" s="2" t="s">
        <v>713</v>
      </c>
    </row>
    <row r="179" spans="39:44" x14ac:dyDescent="0.25">
      <c r="AM179" s="2"/>
      <c r="AN179" s="2" t="s">
        <v>45</v>
      </c>
      <c r="AO179" s="2">
        <v>6</v>
      </c>
      <c r="AP179" s="2" t="s">
        <v>676</v>
      </c>
      <c r="AQ179" s="2" t="s">
        <v>676</v>
      </c>
      <c r="AR179" s="2" t="s">
        <v>714</v>
      </c>
    </row>
    <row r="180" spans="39:44" x14ac:dyDescent="0.25">
      <c r="AM180" s="2"/>
      <c r="AN180" s="2" t="s">
        <v>330</v>
      </c>
      <c r="AO180" s="2">
        <v>10</v>
      </c>
      <c r="AP180" s="2" t="s">
        <v>692</v>
      </c>
      <c r="AQ180" s="2" t="s">
        <v>692</v>
      </c>
      <c r="AR180" s="2" t="s">
        <v>715</v>
      </c>
    </row>
    <row r="181" spans="39:44" x14ac:dyDescent="0.25">
      <c r="AM181" s="2"/>
      <c r="AN181" s="2" t="s">
        <v>46</v>
      </c>
      <c r="AO181" s="2">
        <v>21</v>
      </c>
      <c r="AP181" s="2" t="s">
        <v>705</v>
      </c>
      <c r="AQ181" s="2" t="s">
        <v>705</v>
      </c>
      <c r="AR181" s="2" t="s">
        <v>716</v>
      </c>
    </row>
    <row r="182" spans="39:44" x14ac:dyDescent="0.25">
      <c r="AM182" s="2"/>
      <c r="AN182" s="2" t="s">
        <v>47</v>
      </c>
      <c r="AO182" s="2">
        <v>11</v>
      </c>
      <c r="AP182" s="2" t="s">
        <v>663</v>
      </c>
      <c r="AQ182" s="2" t="s">
        <v>663</v>
      </c>
      <c r="AR182" s="2" t="s">
        <v>717</v>
      </c>
    </row>
    <row r="183" spans="39:44" x14ac:dyDescent="0.25">
      <c r="AM183" s="2"/>
      <c r="AN183" s="2" t="s">
        <v>48</v>
      </c>
      <c r="AO183" s="2">
        <v>10</v>
      </c>
      <c r="AP183" s="2" t="s">
        <v>692</v>
      </c>
      <c r="AQ183" s="2" t="s">
        <v>692</v>
      </c>
      <c r="AR183" s="2" t="s">
        <v>718</v>
      </c>
    </row>
    <row r="184" spans="39:44" x14ac:dyDescent="0.25">
      <c r="AM184" s="2"/>
      <c r="AN184" s="2" t="s">
        <v>49</v>
      </c>
      <c r="AO184" s="2">
        <v>32</v>
      </c>
      <c r="AP184" s="2" t="s">
        <v>719</v>
      </c>
      <c r="AQ184" s="2" t="s">
        <v>719</v>
      </c>
      <c r="AR184" s="2" t="s">
        <v>720</v>
      </c>
    </row>
    <row r="185" spans="39:44" x14ac:dyDescent="0.25">
      <c r="AM185" s="2"/>
      <c r="AN185" s="2" t="s">
        <v>50</v>
      </c>
      <c r="AO185" s="2">
        <v>9</v>
      </c>
      <c r="AP185" s="2" t="s">
        <v>668</v>
      </c>
      <c r="AQ185" s="2" t="s">
        <v>668</v>
      </c>
      <c r="AR185" s="2" t="s">
        <v>721</v>
      </c>
    </row>
    <row r="186" spans="39:44" x14ac:dyDescent="0.25">
      <c r="AM186" s="2"/>
      <c r="AN186" s="2" t="s">
        <v>331</v>
      </c>
      <c r="AO186" s="2">
        <v>8</v>
      </c>
      <c r="AP186" s="2" t="s">
        <v>694</v>
      </c>
      <c r="AQ186" s="2" t="s">
        <v>694</v>
      </c>
      <c r="AR186" s="2" t="s">
        <v>669</v>
      </c>
    </row>
    <row r="187" spans="39:44" x14ac:dyDescent="0.25">
      <c r="AM187" s="2"/>
      <c r="AN187" s="2" t="s">
        <v>20</v>
      </c>
      <c r="AO187" s="2">
        <v>19</v>
      </c>
      <c r="AP187" s="2" t="s">
        <v>690</v>
      </c>
      <c r="AQ187" s="2" t="s">
        <v>690</v>
      </c>
      <c r="AR187" s="2" t="s">
        <v>722</v>
      </c>
    </row>
    <row r="188" spans="39:44" x14ac:dyDescent="0.25">
      <c r="AM188" s="2"/>
      <c r="AN188" s="2" t="s">
        <v>21</v>
      </c>
      <c r="AO188" s="2">
        <v>9</v>
      </c>
      <c r="AP188" s="2" t="s">
        <v>668</v>
      </c>
      <c r="AQ188" s="2" t="s">
        <v>668</v>
      </c>
      <c r="AR188" s="2" t="s">
        <v>723</v>
      </c>
    </row>
    <row r="189" spans="39:44" x14ac:dyDescent="0.25">
      <c r="AM189" s="2"/>
      <c r="AN189" s="2" t="s">
        <v>22</v>
      </c>
      <c r="AO189" s="2">
        <v>5</v>
      </c>
      <c r="AP189" s="2" t="s">
        <v>659</v>
      </c>
      <c r="AQ189" s="2" t="s">
        <v>659</v>
      </c>
      <c r="AR189" s="2" t="s">
        <v>724</v>
      </c>
    </row>
    <row r="190" spans="39:44" x14ac:dyDescent="0.25">
      <c r="AM190" s="2"/>
      <c r="AN190" s="2" t="s">
        <v>23</v>
      </c>
      <c r="AO190" s="2">
        <v>3</v>
      </c>
      <c r="AP190" s="2" t="s">
        <v>725</v>
      </c>
      <c r="AQ190" s="2" t="s">
        <v>725</v>
      </c>
      <c r="AR190" s="2" t="s">
        <v>726</v>
      </c>
    </row>
    <row r="191" spans="39:44" x14ac:dyDescent="0.25">
      <c r="AM191" s="2"/>
      <c r="AN191" s="2" t="s">
        <v>24</v>
      </c>
      <c r="AO191" s="2">
        <v>6</v>
      </c>
      <c r="AP191" s="2" t="s">
        <v>676</v>
      </c>
      <c r="AQ191" s="2" t="s">
        <v>676</v>
      </c>
      <c r="AR191" s="2" t="s">
        <v>727</v>
      </c>
    </row>
    <row r="192" spans="39:44" x14ac:dyDescent="0.25">
      <c r="AM192" s="2"/>
      <c r="AN192" s="2" t="s">
        <v>25</v>
      </c>
      <c r="AO192" s="2">
        <v>9</v>
      </c>
      <c r="AP192" s="2" t="s">
        <v>668</v>
      </c>
      <c r="AQ192" s="2" t="s">
        <v>668</v>
      </c>
      <c r="AR192" s="2" t="s">
        <v>654</v>
      </c>
    </row>
    <row r="193" spans="39:44" x14ac:dyDescent="0.25">
      <c r="AM193" s="2"/>
      <c r="AN193" s="2" t="s">
        <v>216</v>
      </c>
      <c r="AO193" s="2">
        <v>375</v>
      </c>
      <c r="AP193" s="2" t="s">
        <v>654</v>
      </c>
      <c r="AQ193" s="2" t="s">
        <v>654</v>
      </c>
      <c r="AR193" s="2"/>
    </row>
    <row r="194" spans="39:44" x14ac:dyDescent="0.25">
      <c r="AM194" s="2"/>
      <c r="AN194" s="2"/>
      <c r="AO194" s="2"/>
      <c r="AP194" s="2"/>
      <c r="AQ194" s="2"/>
      <c r="AR194" s="2"/>
    </row>
    <row r="195" spans="39:44" x14ac:dyDescent="0.25">
      <c r="AM195" s="2"/>
      <c r="AN195" s="2"/>
      <c r="AO195" s="2"/>
      <c r="AP195" s="2"/>
      <c r="AQ195" s="2"/>
      <c r="AR195" s="2"/>
    </row>
    <row r="196" spans="39:44" x14ac:dyDescent="0.25">
      <c r="AM196" s="2"/>
      <c r="AN196" s="2"/>
      <c r="AO196" s="2"/>
      <c r="AP196" s="2"/>
      <c r="AQ196" s="2"/>
      <c r="AR196" s="2"/>
    </row>
    <row r="197" spans="39:44" x14ac:dyDescent="0.25">
      <c r="AM197" s="2" t="s">
        <v>188</v>
      </c>
      <c r="AN197" s="2"/>
      <c r="AO197" s="2"/>
      <c r="AP197" s="2"/>
      <c r="AQ197" s="2"/>
      <c r="AR197" s="2"/>
    </row>
    <row r="198" spans="39:44" x14ac:dyDescent="0.25">
      <c r="AM198" s="2"/>
      <c r="AN198" s="2"/>
      <c r="AO198" s="2" t="s">
        <v>317</v>
      </c>
      <c r="AP198" s="2" t="s">
        <v>318</v>
      </c>
      <c r="AQ198" s="2" t="s">
        <v>319</v>
      </c>
      <c r="AR198" s="2" t="s">
        <v>320</v>
      </c>
    </row>
    <row r="199" spans="39:44" x14ac:dyDescent="0.25">
      <c r="AM199" s="2" t="s">
        <v>321</v>
      </c>
      <c r="AN199" s="2"/>
      <c r="AO199" s="2">
        <v>358</v>
      </c>
      <c r="AP199" s="2">
        <v>90.9</v>
      </c>
      <c r="AQ199" s="2">
        <v>90.9</v>
      </c>
      <c r="AR199" s="2">
        <v>90.9</v>
      </c>
    </row>
    <row r="200" spans="39:44" x14ac:dyDescent="0.25">
      <c r="AM200" s="2"/>
      <c r="AN200" s="2" t="s">
        <v>644</v>
      </c>
      <c r="AO200" s="2">
        <v>1</v>
      </c>
      <c r="AP200" s="2">
        <v>0.3</v>
      </c>
      <c r="AQ200" s="2">
        <v>0.3</v>
      </c>
      <c r="AR200" s="2">
        <v>91.1</v>
      </c>
    </row>
    <row r="201" spans="39:44" x14ac:dyDescent="0.25">
      <c r="AM201" s="2"/>
      <c r="AN201" s="2" t="s">
        <v>332</v>
      </c>
      <c r="AO201" s="2">
        <v>1</v>
      </c>
      <c r="AP201" s="2">
        <v>0.3</v>
      </c>
      <c r="AQ201" s="2">
        <v>0.3</v>
      </c>
      <c r="AR201" s="2">
        <v>91.4</v>
      </c>
    </row>
    <row r="202" spans="39:44" x14ac:dyDescent="0.25">
      <c r="AM202" s="2"/>
      <c r="AN202" s="2" t="s">
        <v>333</v>
      </c>
      <c r="AO202" s="2">
        <v>1</v>
      </c>
      <c r="AP202" s="2">
        <v>0.3</v>
      </c>
      <c r="AQ202" s="2">
        <v>0.3</v>
      </c>
      <c r="AR202" s="2">
        <v>91.6</v>
      </c>
    </row>
    <row r="203" spans="39:44" x14ac:dyDescent="0.25">
      <c r="AM203" s="2"/>
      <c r="AN203" s="2" t="s">
        <v>334</v>
      </c>
      <c r="AO203" s="2">
        <v>1</v>
      </c>
      <c r="AP203" s="2">
        <v>0.3</v>
      </c>
      <c r="AQ203" s="2">
        <v>0.3</v>
      </c>
      <c r="AR203" s="2">
        <v>91.9</v>
      </c>
    </row>
    <row r="204" spans="39:44" x14ac:dyDescent="0.25">
      <c r="AM204" s="2"/>
      <c r="AN204" s="2" t="s">
        <v>335</v>
      </c>
      <c r="AO204" s="2">
        <v>1</v>
      </c>
      <c r="AP204" s="2">
        <v>0.3</v>
      </c>
      <c r="AQ204" s="2">
        <v>0.3</v>
      </c>
      <c r="AR204" s="2">
        <v>92.1</v>
      </c>
    </row>
    <row r="205" spans="39:44" x14ac:dyDescent="0.25">
      <c r="AM205" s="2"/>
      <c r="AN205" s="2" t="s">
        <v>336</v>
      </c>
      <c r="AO205" s="2">
        <v>1</v>
      </c>
      <c r="AP205" s="2">
        <v>0.3</v>
      </c>
      <c r="AQ205" s="2">
        <v>0.3</v>
      </c>
      <c r="AR205" s="2">
        <v>92.4</v>
      </c>
    </row>
    <row r="206" spans="39:44" x14ac:dyDescent="0.25">
      <c r="AM206" s="2"/>
      <c r="AN206" s="2" t="s">
        <v>337</v>
      </c>
      <c r="AO206" s="2">
        <v>1</v>
      </c>
      <c r="AP206" s="2">
        <v>0.3</v>
      </c>
      <c r="AQ206" s="2">
        <v>0.3</v>
      </c>
      <c r="AR206" s="2">
        <v>92.6</v>
      </c>
    </row>
    <row r="207" spans="39:44" x14ac:dyDescent="0.25">
      <c r="AM207" s="2"/>
      <c r="AN207" s="2" t="s">
        <v>338</v>
      </c>
      <c r="AO207" s="2">
        <v>1</v>
      </c>
      <c r="AP207" s="2">
        <v>0.3</v>
      </c>
      <c r="AQ207" s="2">
        <v>0.3</v>
      </c>
      <c r="AR207" s="2">
        <v>92.9</v>
      </c>
    </row>
    <row r="208" spans="39:44" x14ac:dyDescent="0.25">
      <c r="AM208" s="2"/>
      <c r="AN208" s="2" t="s">
        <v>339</v>
      </c>
      <c r="AO208" s="2">
        <v>1</v>
      </c>
      <c r="AP208" s="2">
        <v>0.3</v>
      </c>
      <c r="AQ208" s="2">
        <v>0.3</v>
      </c>
      <c r="AR208" s="2">
        <v>93.1</v>
      </c>
    </row>
    <row r="209" spans="39:44" x14ac:dyDescent="0.25">
      <c r="AM209" s="2"/>
      <c r="AN209" s="2" t="s">
        <v>340</v>
      </c>
      <c r="AO209" s="2">
        <v>1</v>
      </c>
      <c r="AP209" s="2">
        <v>0.3</v>
      </c>
      <c r="AQ209" s="2">
        <v>0.3</v>
      </c>
      <c r="AR209" s="2">
        <v>93.4</v>
      </c>
    </row>
    <row r="210" spans="39:44" x14ac:dyDescent="0.25">
      <c r="AM210" s="2"/>
      <c r="AN210" s="2" t="s">
        <v>341</v>
      </c>
      <c r="AO210" s="2">
        <v>1</v>
      </c>
      <c r="AP210" s="2">
        <v>0.3</v>
      </c>
      <c r="AQ210" s="2">
        <v>0.3</v>
      </c>
      <c r="AR210" s="2">
        <v>93.7</v>
      </c>
    </row>
    <row r="211" spans="39:44" x14ac:dyDescent="0.25">
      <c r="AM211" s="2"/>
      <c r="AN211" s="2" t="s">
        <v>342</v>
      </c>
      <c r="AO211" s="2">
        <v>1</v>
      </c>
      <c r="AP211" s="2">
        <v>0.3</v>
      </c>
      <c r="AQ211" s="2">
        <v>0.3</v>
      </c>
      <c r="AR211" s="2">
        <v>93.9</v>
      </c>
    </row>
    <row r="212" spans="39:44" x14ac:dyDescent="0.25">
      <c r="AM212" s="2"/>
      <c r="AN212" s="2" t="s">
        <v>343</v>
      </c>
      <c r="AO212" s="2">
        <v>1</v>
      </c>
      <c r="AP212" s="2">
        <v>0.3</v>
      </c>
      <c r="AQ212" s="2">
        <v>0.3</v>
      </c>
      <c r="AR212" s="2">
        <v>94.2</v>
      </c>
    </row>
    <row r="213" spans="39:44" x14ac:dyDescent="0.25">
      <c r="AM213" s="2"/>
      <c r="AN213" s="2" t="s">
        <v>344</v>
      </c>
      <c r="AO213" s="2">
        <v>1</v>
      </c>
      <c r="AP213" s="2">
        <v>0.3</v>
      </c>
      <c r="AQ213" s="2">
        <v>0.3</v>
      </c>
      <c r="AR213" s="2">
        <v>94.4</v>
      </c>
    </row>
    <row r="214" spans="39:44" x14ac:dyDescent="0.25">
      <c r="AM214" s="2"/>
      <c r="AN214" s="2" t="s">
        <v>345</v>
      </c>
      <c r="AO214" s="2">
        <v>1</v>
      </c>
      <c r="AP214" s="2">
        <v>0.3</v>
      </c>
      <c r="AQ214" s="2">
        <v>0.3</v>
      </c>
      <c r="AR214" s="2">
        <v>94.7</v>
      </c>
    </row>
    <row r="215" spans="39:44" x14ac:dyDescent="0.25">
      <c r="AM215" s="2"/>
      <c r="AN215" s="2" t="s">
        <v>346</v>
      </c>
      <c r="AO215" s="2">
        <v>1</v>
      </c>
      <c r="AP215" s="2">
        <v>0.3</v>
      </c>
      <c r="AQ215" s="2">
        <v>0.3</v>
      </c>
      <c r="AR215" s="2">
        <v>94.9</v>
      </c>
    </row>
    <row r="216" spans="39:44" x14ac:dyDescent="0.25">
      <c r="AM216" s="2"/>
      <c r="AN216" s="2" t="s">
        <v>347</v>
      </c>
      <c r="AO216" s="2">
        <v>1</v>
      </c>
      <c r="AP216" s="2">
        <v>0.3</v>
      </c>
      <c r="AQ216" s="2">
        <v>0.3</v>
      </c>
      <c r="AR216" s="2">
        <v>95.2</v>
      </c>
    </row>
    <row r="217" spans="39:44" x14ac:dyDescent="0.25">
      <c r="AM217" s="2"/>
      <c r="AN217" s="2" t="s">
        <v>348</v>
      </c>
      <c r="AO217" s="2">
        <v>1</v>
      </c>
      <c r="AP217" s="2">
        <v>0.3</v>
      </c>
      <c r="AQ217" s="2">
        <v>0.3</v>
      </c>
      <c r="AR217" s="2">
        <v>95.4</v>
      </c>
    </row>
    <row r="218" spans="39:44" x14ac:dyDescent="0.25">
      <c r="AM218" s="2"/>
      <c r="AN218" s="2" t="s">
        <v>349</v>
      </c>
      <c r="AO218" s="2">
        <v>1</v>
      </c>
      <c r="AP218" s="2">
        <v>0.3</v>
      </c>
      <c r="AQ218" s="2">
        <v>0.3</v>
      </c>
      <c r="AR218" s="2">
        <v>95.7</v>
      </c>
    </row>
    <row r="219" spans="39:44" x14ac:dyDescent="0.25">
      <c r="AM219" s="2"/>
      <c r="AN219" s="2" t="s">
        <v>350</v>
      </c>
      <c r="AO219" s="2">
        <v>1</v>
      </c>
      <c r="AP219" s="2">
        <v>0.3</v>
      </c>
      <c r="AQ219" s="2">
        <v>0.3</v>
      </c>
      <c r="AR219" s="2">
        <v>95.9</v>
      </c>
    </row>
    <row r="220" spans="39:44" x14ac:dyDescent="0.25">
      <c r="AM220" s="2"/>
      <c r="AN220" s="2" t="s">
        <v>351</v>
      </c>
      <c r="AO220" s="2">
        <v>1</v>
      </c>
      <c r="AP220" s="2">
        <v>0.3</v>
      </c>
      <c r="AQ220" s="2">
        <v>0.3</v>
      </c>
      <c r="AR220" s="2">
        <v>96.2</v>
      </c>
    </row>
    <row r="221" spans="39:44" x14ac:dyDescent="0.25">
      <c r="AM221" s="2"/>
      <c r="AN221" s="2" t="s">
        <v>352</v>
      </c>
      <c r="AO221" s="2">
        <v>1</v>
      </c>
      <c r="AP221" s="2">
        <v>0.3</v>
      </c>
      <c r="AQ221" s="2">
        <v>0.3</v>
      </c>
      <c r="AR221" s="2">
        <v>96.4</v>
      </c>
    </row>
    <row r="222" spans="39:44" x14ac:dyDescent="0.25">
      <c r="AM222" s="2"/>
      <c r="AN222" s="2" t="s">
        <v>353</v>
      </c>
      <c r="AO222" s="2">
        <v>1</v>
      </c>
      <c r="AP222" s="2">
        <v>0.3</v>
      </c>
      <c r="AQ222" s="2">
        <v>0.3</v>
      </c>
      <c r="AR222" s="2">
        <v>96.7</v>
      </c>
    </row>
    <row r="223" spans="39:44" x14ac:dyDescent="0.25">
      <c r="AM223" s="2"/>
      <c r="AN223" s="2" t="s">
        <v>354</v>
      </c>
      <c r="AO223" s="2">
        <v>1</v>
      </c>
      <c r="AP223" s="2">
        <v>0.3</v>
      </c>
      <c r="AQ223" s="2">
        <v>0.3</v>
      </c>
      <c r="AR223" s="2">
        <v>97</v>
      </c>
    </row>
    <row r="224" spans="39:44" x14ac:dyDescent="0.25">
      <c r="AM224" s="2"/>
      <c r="AN224" s="2" t="s">
        <v>355</v>
      </c>
      <c r="AO224" s="2">
        <v>1</v>
      </c>
      <c r="AP224" s="2">
        <v>0.3</v>
      </c>
      <c r="AQ224" s="2">
        <v>0.3</v>
      </c>
      <c r="AR224" s="2">
        <v>97.2</v>
      </c>
    </row>
    <row r="225" spans="39:44" x14ac:dyDescent="0.25">
      <c r="AM225" s="2"/>
      <c r="AN225" s="2" t="s">
        <v>356</v>
      </c>
      <c r="AO225" s="2">
        <v>1</v>
      </c>
      <c r="AP225" s="2">
        <v>0.3</v>
      </c>
      <c r="AQ225" s="2">
        <v>0.3</v>
      </c>
      <c r="AR225" s="2">
        <v>97.5</v>
      </c>
    </row>
    <row r="226" spans="39:44" x14ac:dyDescent="0.25">
      <c r="AM226" s="2"/>
      <c r="AN226" s="2" t="s">
        <v>357</v>
      </c>
      <c r="AO226" s="2">
        <v>1</v>
      </c>
      <c r="AP226" s="2">
        <v>0.3</v>
      </c>
      <c r="AQ226" s="2">
        <v>0.3</v>
      </c>
      <c r="AR226" s="2">
        <v>97.7</v>
      </c>
    </row>
    <row r="227" spans="39:44" x14ac:dyDescent="0.25">
      <c r="AM227" s="2"/>
      <c r="AN227" s="2" t="s">
        <v>358</v>
      </c>
      <c r="AO227" s="2">
        <v>1</v>
      </c>
      <c r="AP227" s="2">
        <v>0.3</v>
      </c>
      <c r="AQ227" s="2">
        <v>0.3</v>
      </c>
      <c r="AR227" s="2">
        <v>98</v>
      </c>
    </row>
    <row r="228" spans="39:44" x14ac:dyDescent="0.25">
      <c r="AM228" s="2"/>
      <c r="AN228" s="2" t="s">
        <v>359</v>
      </c>
      <c r="AO228" s="2">
        <v>1</v>
      </c>
      <c r="AP228" s="2">
        <v>0.3</v>
      </c>
      <c r="AQ228" s="2">
        <v>0.3</v>
      </c>
      <c r="AR228" s="2">
        <v>98.2</v>
      </c>
    </row>
    <row r="229" spans="39:44" x14ac:dyDescent="0.25">
      <c r="AM229" s="2"/>
      <c r="AN229" s="2" t="s">
        <v>360</v>
      </c>
      <c r="AO229" s="2">
        <v>1</v>
      </c>
      <c r="AP229" s="2">
        <v>0.3</v>
      </c>
      <c r="AQ229" s="2">
        <v>0.3</v>
      </c>
      <c r="AR229" s="2">
        <v>98.5</v>
      </c>
    </row>
    <row r="230" spans="39:44" x14ac:dyDescent="0.25">
      <c r="AM230" s="2"/>
      <c r="AN230" s="2" t="s">
        <v>361</v>
      </c>
      <c r="AO230" s="2">
        <v>1</v>
      </c>
      <c r="AP230" s="2">
        <v>0.3</v>
      </c>
      <c r="AQ230" s="2">
        <v>0.3</v>
      </c>
      <c r="AR230" s="2">
        <v>98.7</v>
      </c>
    </row>
    <row r="231" spans="39:44" x14ac:dyDescent="0.25">
      <c r="AM231" s="2"/>
      <c r="AN231" s="2" t="s">
        <v>362</v>
      </c>
      <c r="AO231" s="2">
        <v>1</v>
      </c>
      <c r="AP231" s="2">
        <v>0.3</v>
      </c>
      <c r="AQ231" s="2">
        <v>0.3</v>
      </c>
      <c r="AR231" s="2">
        <v>99</v>
      </c>
    </row>
    <row r="232" spans="39:44" x14ac:dyDescent="0.25">
      <c r="AM232" s="2"/>
      <c r="AN232" s="2" t="s">
        <v>363</v>
      </c>
      <c r="AO232" s="2">
        <v>1</v>
      </c>
      <c r="AP232" s="2">
        <v>0.3</v>
      </c>
      <c r="AQ232" s="2">
        <v>0.3</v>
      </c>
      <c r="AR232" s="2">
        <v>99.2</v>
      </c>
    </row>
    <row r="233" spans="39:44" x14ac:dyDescent="0.25">
      <c r="AM233" s="2"/>
      <c r="AN233" s="2" t="s">
        <v>364</v>
      </c>
      <c r="AO233" s="2">
        <v>1</v>
      </c>
      <c r="AP233" s="2">
        <v>0.3</v>
      </c>
      <c r="AQ233" s="2">
        <v>0.3</v>
      </c>
      <c r="AR233" s="2">
        <v>99.5</v>
      </c>
    </row>
    <row r="234" spans="39:44" x14ac:dyDescent="0.25">
      <c r="AM234" s="2"/>
      <c r="AN234" s="2" t="s">
        <v>365</v>
      </c>
      <c r="AO234" s="2">
        <v>1</v>
      </c>
      <c r="AP234" s="2">
        <v>0.3</v>
      </c>
      <c r="AQ234" s="2">
        <v>0.3</v>
      </c>
      <c r="AR234" s="2">
        <v>99.7</v>
      </c>
    </row>
    <row r="235" spans="39:44" x14ac:dyDescent="0.25">
      <c r="AM235" s="2"/>
      <c r="AN235" s="2" t="s">
        <v>366</v>
      </c>
      <c r="AO235" s="2">
        <v>1</v>
      </c>
      <c r="AP235" s="2">
        <v>0.3</v>
      </c>
      <c r="AQ235" s="2">
        <v>0.3</v>
      </c>
      <c r="AR235" s="2">
        <v>100</v>
      </c>
    </row>
    <row r="236" spans="39:44" x14ac:dyDescent="0.25">
      <c r="AM236" s="2"/>
      <c r="AN236" s="2" t="s">
        <v>216</v>
      </c>
      <c r="AO236" s="2">
        <v>394</v>
      </c>
      <c r="AP236" s="2">
        <v>100</v>
      </c>
      <c r="AQ236" s="2">
        <v>100</v>
      </c>
      <c r="AR236" s="2"/>
    </row>
    <row r="237" spans="39:44" x14ac:dyDescent="0.25">
      <c r="AM237" s="2"/>
      <c r="AN237" s="2"/>
      <c r="AO237" s="2"/>
      <c r="AP237" s="2"/>
      <c r="AQ237" s="2"/>
      <c r="AR237" s="2"/>
    </row>
    <row r="238" spans="39:44" x14ac:dyDescent="0.25">
      <c r="AM238" s="2"/>
      <c r="AN238" s="2"/>
      <c r="AO238" s="2"/>
      <c r="AP238" s="2"/>
      <c r="AQ238" s="2"/>
      <c r="AR238" s="2"/>
    </row>
    <row r="239" spans="39:44" x14ac:dyDescent="0.25">
      <c r="AM239" s="2"/>
      <c r="AN239" s="2"/>
      <c r="AO239" s="2"/>
      <c r="AP239" s="2"/>
      <c r="AQ239" s="2"/>
      <c r="AR239" s="2"/>
    </row>
    <row r="240" spans="39:44" x14ac:dyDescent="0.25">
      <c r="AM240" s="2" t="s">
        <v>189</v>
      </c>
      <c r="AN240" s="2"/>
      <c r="AO240" s="2"/>
      <c r="AP240" s="2"/>
      <c r="AQ240" s="2"/>
      <c r="AR240" s="2"/>
    </row>
    <row r="241" spans="39:44" x14ac:dyDescent="0.25">
      <c r="AM241" s="2"/>
      <c r="AN241" s="2"/>
      <c r="AO241" s="2" t="s">
        <v>317</v>
      </c>
      <c r="AP241" s="2" t="s">
        <v>318</v>
      </c>
      <c r="AQ241" s="2" t="s">
        <v>319</v>
      </c>
      <c r="AR241" s="2" t="s">
        <v>320</v>
      </c>
    </row>
    <row r="242" spans="39:44" x14ac:dyDescent="0.25">
      <c r="AM242" s="2" t="s">
        <v>321</v>
      </c>
      <c r="AN242" s="2"/>
      <c r="AO242" s="2">
        <v>360</v>
      </c>
      <c r="AP242" s="2">
        <v>91.4</v>
      </c>
      <c r="AQ242" s="2">
        <v>91.4</v>
      </c>
      <c r="AR242" s="2">
        <v>91.4</v>
      </c>
    </row>
    <row r="243" spans="39:44" x14ac:dyDescent="0.25">
      <c r="AM243" s="2"/>
      <c r="AN243" s="2" t="s">
        <v>367</v>
      </c>
      <c r="AO243" s="2">
        <v>1</v>
      </c>
      <c r="AP243" s="2">
        <v>0.3</v>
      </c>
      <c r="AQ243" s="2">
        <v>0.3</v>
      </c>
      <c r="AR243" s="2">
        <v>91.6</v>
      </c>
    </row>
    <row r="244" spans="39:44" x14ac:dyDescent="0.25">
      <c r="AM244" s="2"/>
      <c r="AN244" s="2" t="s">
        <v>368</v>
      </c>
      <c r="AO244" s="2">
        <v>1</v>
      </c>
      <c r="AP244" s="2">
        <v>0.3</v>
      </c>
      <c r="AQ244" s="2">
        <v>0.3</v>
      </c>
      <c r="AR244" s="2">
        <v>91.9</v>
      </c>
    </row>
    <row r="245" spans="39:44" x14ac:dyDescent="0.25">
      <c r="AM245" s="2"/>
      <c r="AN245" s="2" t="s">
        <v>369</v>
      </c>
      <c r="AO245" s="2">
        <v>1</v>
      </c>
      <c r="AP245" s="2">
        <v>0.3</v>
      </c>
      <c r="AQ245" s="2">
        <v>0.3</v>
      </c>
      <c r="AR245" s="2">
        <v>92.1</v>
      </c>
    </row>
    <row r="246" spans="39:44" x14ac:dyDescent="0.25">
      <c r="AM246" s="2"/>
      <c r="AN246" s="2" t="s">
        <v>370</v>
      </c>
      <c r="AO246" s="2">
        <v>1</v>
      </c>
      <c r="AP246" s="2">
        <v>0.3</v>
      </c>
      <c r="AQ246" s="2">
        <v>0.3</v>
      </c>
      <c r="AR246" s="2">
        <v>92.4</v>
      </c>
    </row>
    <row r="247" spans="39:44" x14ac:dyDescent="0.25">
      <c r="AM247" s="2"/>
      <c r="AN247" s="2" t="s">
        <v>371</v>
      </c>
      <c r="AO247" s="2">
        <v>1</v>
      </c>
      <c r="AP247" s="2">
        <v>0.3</v>
      </c>
      <c r="AQ247" s="2">
        <v>0.3</v>
      </c>
      <c r="AR247" s="2">
        <v>92.6</v>
      </c>
    </row>
    <row r="248" spans="39:44" x14ac:dyDescent="0.25">
      <c r="AM248" s="2"/>
      <c r="AN248" s="2" t="s">
        <v>372</v>
      </c>
      <c r="AO248" s="2">
        <v>1</v>
      </c>
      <c r="AP248" s="2">
        <v>0.3</v>
      </c>
      <c r="AQ248" s="2">
        <v>0.3</v>
      </c>
      <c r="AR248" s="2">
        <v>92.9</v>
      </c>
    </row>
    <row r="249" spans="39:44" x14ac:dyDescent="0.25">
      <c r="AM249" s="2"/>
      <c r="AN249" s="2" t="s">
        <v>373</v>
      </c>
      <c r="AO249" s="2">
        <v>1</v>
      </c>
      <c r="AP249" s="2">
        <v>0.3</v>
      </c>
      <c r="AQ249" s="2">
        <v>0.3</v>
      </c>
      <c r="AR249" s="2">
        <v>93.1</v>
      </c>
    </row>
    <row r="250" spans="39:44" x14ac:dyDescent="0.25">
      <c r="AM250" s="2"/>
      <c r="AN250" s="2" t="s">
        <v>374</v>
      </c>
      <c r="AO250" s="2">
        <v>1</v>
      </c>
      <c r="AP250" s="2">
        <v>0.3</v>
      </c>
      <c r="AQ250" s="2">
        <v>0.3</v>
      </c>
      <c r="AR250" s="2">
        <v>93.4</v>
      </c>
    </row>
    <row r="251" spans="39:44" x14ac:dyDescent="0.25">
      <c r="AM251" s="2"/>
      <c r="AN251" s="2" t="s">
        <v>375</v>
      </c>
      <c r="AO251" s="2">
        <v>1</v>
      </c>
      <c r="AP251" s="2">
        <v>0.3</v>
      </c>
      <c r="AQ251" s="2">
        <v>0.3</v>
      </c>
      <c r="AR251" s="2">
        <v>93.7</v>
      </c>
    </row>
    <row r="252" spans="39:44" x14ac:dyDescent="0.25">
      <c r="AM252" s="2"/>
      <c r="AN252" s="2" t="s">
        <v>376</v>
      </c>
      <c r="AO252" s="2">
        <v>1</v>
      </c>
      <c r="AP252" s="2">
        <v>0.3</v>
      </c>
      <c r="AQ252" s="2">
        <v>0.3</v>
      </c>
      <c r="AR252" s="2">
        <v>93.9</v>
      </c>
    </row>
    <row r="253" spans="39:44" x14ac:dyDescent="0.25">
      <c r="AM253" s="2"/>
      <c r="AN253" s="2" t="s">
        <v>377</v>
      </c>
      <c r="AO253" s="2">
        <v>1</v>
      </c>
      <c r="AP253" s="2">
        <v>0.3</v>
      </c>
      <c r="AQ253" s="2">
        <v>0.3</v>
      </c>
      <c r="AR253" s="2">
        <v>94.2</v>
      </c>
    </row>
    <row r="254" spans="39:44" x14ac:dyDescent="0.25">
      <c r="AM254" s="2"/>
      <c r="AN254" s="2" t="s">
        <v>378</v>
      </c>
      <c r="AO254" s="2">
        <v>1</v>
      </c>
      <c r="AP254" s="2">
        <v>0.3</v>
      </c>
      <c r="AQ254" s="2">
        <v>0.3</v>
      </c>
      <c r="AR254" s="2">
        <v>94.4</v>
      </c>
    </row>
    <row r="255" spans="39:44" x14ac:dyDescent="0.25">
      <c r="AM255" s="2"/>
      <c r="AN255" s="2" t="s">
        <v>379</v>
      </c>
      <c r="AO255" s="2">
        <v>1</v>
      </c>
      <c r="AP255" s="2">
        <v>0.3</v>
      </c>
      <c r="AQ255" s="2">
        <v>0.3</v>
      </c>
      <c r="AR255" s="2">
        <v>94.7</v>
      </c>
    </row>
    <row r="256" spans="39:44" x14ac:dyDescent="0.25">
      <c r="AM256" s="2"/>
      <c r="AN256" s="2" t="s">
        <v>380</v>
      </c>
      <c r="AO256" s="2">
        <v>1</v>
      </c>
      <c r="AP256" s="2">
        <v>0.3</v>
      </c>
      <c r="AQ256" s="2">
        <v>0.3</v>
      </c>
      <c r="AR256" s="2">
        <v>94.9</v>
      </c>
    </row>
    <row r="257" spans="39:44" x14ac:dyDescent="0.25">
      <c r="AM257" s="2"/>
      <c r="AN257" s="2" t="s">
        <v>381</v>
      </c>
      <c r="AO257" s="2">
        <v>1</v>
      </c>
      <c r="AP257" s="2">
        <v>0.3</v>
      </c>
      <c r="AQ257" s="2">
        <v>0.3</v>
      </c>
      <c r="AR257" s="2">
        <v>95.2</v>
      </c>
    </row>
    <row r="258" spans="39:44" x14ac:dyDescent="0.25">
      <c r="AM258" s="2"/>
      <c r="AN258" s="2" t="s">
        <v>382</v>
      </c>
      <c r="AO258" s="2">
        <v>1</v>
      </c>
      <c r="AP258" s="2">
        <v>0.3</v>
      </c>
      <c r="AQ258" s="2">
        <v>0.3</v>
      </c>
      <c r="AR258" s="2">
        <v>95.4</v>
      </c>
    </row>
    <row r="259" spans="39:44" x14ac:dyDescent="0.25">
      <c r="AM259" s="2"/>
      <c r="AN259" s="2" t="s">
        <v>383</v>
      </c>
      <c r="AO259" s="2">
        <v>1</v>
      </c>
      <c r="AP259" s="2">
        <v>0.3</v>
      </c>
      <c r="AQ259" s="2">
        <v>0.3</v>
      </c>
      <c r="AR259" s="2">
        <v>95.7</v>
      </c>
    </row>
    <row r="260" spans="39:44" x14ac:dyDescent="0.25">
      <c r="AM260" s="2"/>
      <c r="AN260" s="2" t="s">
        <v>384</v>
      </c>
      <c r="AO260" s="2">
        <v>1</v>
      </c>
      <c r="AP260" s="2">
        <v>0.3</v>
      </c>
      <c r="AQ260" s="2">
        <v>0.3</v>
      </c>
      <c r="AR260" s="2">
        <v>95.9</v>
      </c>
    </row>
    <row r="261" spans="39:44" x14ac:dyDescent="0.25">
      <c r="AM261" s="2"/>
      <c r="AN261" s="2" t="s">
        <v>385</v>
      </c>
      <c r="AO261" s="2">
        <v>1</v>
      </c>
      <c r="AP261" s="2">
        <v>0.3</v>
      </c>
      <c r="AQ261" s="2">
        <v>0.3</v>
      </c>
      <c r="AR261" s="2">
        <v>96.2</v>
      </c>
    </row>
    <row r="262" spans="39:44" x14ac:dyDescent="0.25">
      <c r="AM262" s="2"/>
      <c r="AN262" s="2" t="s">
        <v>386</v>
      </c>
      <c r="AO262" s="2">
        <v>1</v>
      </c>
      <c r="AP262" s="2">
        <v>0.3</v>
      </c>
      <c r="AQ262" s="2">
        <v>0.3</v>
      </c>
      <c r="AR262" s="2">
        <v>96.4</v>
      </c>
    </row>
    <row r="263" spans="39:44" x14ac:dyDescent="0.25">
      <c r="AM263" s="2"/>
      <c r="AN263" s="2" t="s">
        <v>387</v>
      </c>
      <c r="AO263" s="2">
        <v>1</v>
      </c>
      <c r="AP263" s="2">
        <v>0.3</v>
      </c>
      <c r="AQ263" s="2">
        <v>0.3</v>
      </c>
      <c r="AR263" s="2">
        <v>96.7</v>
      </c>
    </row>
    <row r="264" spans="39:44" x14ac:dyDescent="0.25">
      <c r="AM264" s="2"/>
      <c r="AN264" s="2" t="s">
        <v>388</v>
      </c>
      <c r="AO264" s="2">
        <v>1</v>
      </c>
      <c r="AP264" s="2">
        <v>0.3</v>
      </c>
      <c r="AQ264" s="2">
        <v>0.3</v>
      </c>
      <c r="AR264" s="2">
        <v>97</v>
      </c>
    </row>
    <row r="265" spans="39:44" x14ac:dyDescent="0.25">
      <c r="AM265" s="2"/>
      <c r="AN265" s="2" t="s">
        <v>389</v>
      </c>
      <c r="AO265" s="2">
        <v>1</v>
      </c>
      <c r="AP265" s="2">
        <v>0.3</v>
      </c>
      <c r="AQ265" s="2">
        <v>0.3</v>
      </c>
      <c r="AR265" s="2">
        <v>97.2</v>
      </c>
    </row>
    <row r="266" spans="39:44" x14ac:dyDescent="0.25">
      <c r="AM266" s="2"/>
      <c r="AN266" s="2" t="s">
        <v>390</v>
      </c>
      <c r="AO266" s="2">
        <v>1</v>
      </c>
      <c r="AP266" s="2">
        <v>0.3</v>
      </c>
      <c r="AQ266" s="2">
        <v>0.3</v>
      </c>
      <c r="AR266" s="2">
        <v>97.5</v>
      </c>
    </row>
    <row r="267" spans="39:44" x14ac:dyDescent="0.25">
      <c r="AM267" s="2"/>
      <c r="AN267" s="2" t="s">
        <v>391</v>
      </c>
      <c r="AO267" s="2">
        <v>1</v>
      </c>
      <c r="AP267" s="2">
        <v>0.3</v>
      </c>
      <c r="AQ267" s="2">
        <v>0.3</v>
      </c>
      <c r="AR267" s="2">
        <v>97.7</v>
      </c>
    </row>
    <row r="268" spans="39:44" x14ac:dyDescent="0.25">
      <c r="AM268" s="2"/>
      <c r="AN268" s="2" t="s">
        <v>392</v>
      </c>
      <c r="AO268" s="2">
        <v>1</v>
      </c>
      <c r="AP268" s="2">
        <v>0.3</v>
      </c>
      <c r="AQ268" s="2">
        <v>0.3</v>
      </c>
      <c r="AR268" s="2">
        <v>98</v>
      </c>
    </row>
    <row r="269" spans="39:44" x14ac:dyDescent="0.25">
      <c r="AM269" s="2"/>
      <c r="AN269" s="2" t="s">
        <v>393</v>
      </c>
      <c r="AO269" s="2">
        <v>1</v>
      </c>
      <c r="AP269" s="2">
        <v>0.3</v>
      </c>
      <c r="AQ269" s="2">
        <v>0.3</v>
      </c>
      <c r="AR269" s="2">
        <v>98.2</v>
      </c>
    </row>
    <row r="270" spans="39:44" x14ac:dyDescent="0.25">
      <c r="AM270" s="2"/>
      <c r="AN270" s="2" t="s">
        <v>394</v>
      </c>
      <c r="AO270" s="2">
        <v>1</v>
      </c>
      <c r="AP270" s="2">
        <v>0.3</v>
      </c>
      <c r="AQ270" s="2">
        <v>0.3</v>
      </c>
      <c r="AR270" s="2">
        <v>98.5</v>
      </c>
    </row>
    <row r="271" spans="39:44" x14ac:dyDescent="0.25">
      <c r="AM271" s="2"/>
      <c r="AN271" s="2" t="s">
        <v>395</v>
      </c>
      <c r="AO271" s="2">
        <v>1</v>
      </c>
      <c r="AP271" s="2">
        <v>0.3</v>
      </c>
      <c r="AQ271" s="2">
        <v>0.3</v>
      </c>
      <c r="AR271" s="2">
        <v>98.7</v>
      </c>
    </row>
    <row r="272" spans="39:44" x14ac:dyDescent="0.25">
      <c r="AM272" s="2"/>
      <c r="AN272" s="2" t="s">
        <v>396</v>
      </c>
      <c r="AO272" s="2">
        <v>1</v>
      </c>
      <c r="AP272" s="2">
        <v>0.3</v>
      </c>
      <c r="AQ272" s="2">
        <v>0.3</v>
      </c>
      <c r="AR272" s="2">
        <v>99</v>
      </c>
    </row>
    <row r="273" spans="39:44" x14ac:dyDescent="0.25">
      <c r="AM273" s="2"/>
      <c r="AN273" s="2" t="s">
        <v>397</v>
      </c>
      <c r="AO273" s="2">
        <v>1</v>
      </c>
      <c r="AP273" s="2">
        <v>0.3</v>
      </c>
      <c r="AQ273" s="2">
        <v>0.3</v>
      </c>
      <c r="AR273" s="2">
        <v>99.2</v>
      </c>
    </row>
    <row r="274" spans="39:44" x14ac:dyDescent="0.25">
      <c r="AM274" s="2"/>
      <c r="AN274" s="2" t="s">
        <v>398</v>
      </c>
      <c r="AO274" s="2">
        <v>1</v>
      </c>
      <c r="AP274" s="2">
        <v>0.3</v>
      </c>
      <c r="AQ274" s="2">
        <v>0.3</v>
      </c>
      <c r="AR274" s="2">
        <v>99.5</v>
      </c>
    </row>
    <row r="275" spans="39:44" x14ac:dyDescent="0.25">
      <c r="AM275" s="2"/>
      <c r="AN275" s="2" t="s">
        <v>399</v>
      </c>
      <c r="AO275" s="2">
        <v>1</v>
      </c>
      <c r="AP275" s="2">
        <v>0.3</v>
      </c>
      <c r="AQ275" s="2">
        <v>0.3</v>
      </c>
      <c r="AR275" s="2">
        <v>99.7</v>
      </c>
    </row>
    <row r="276" spans="39:44" x14ac:dyDescent="0.25">
      <c r="AM276" s="2"/>
      <c r="AN276" s="2" t="s">
        <v>400</v>
      </c>
      <c r="AO276" s="2">
        <v>1</v>
      </c>
      <c r="AP276" s="2">
        <v>0.3</v>
      </c>
      <c r="AQ276" s="2">
        <v>0.3</v>
      </c>
      <c r="AR276" s="2">
        <v>100</v>
      </c>
    </row>
    <row r="277" spans="39:44" x14ac:dyDescent="0.25">
      <c r="AM277" s="2"/>
      <c r="AN277" s="2" t="s">
        <v>216</v>
      </c>
      <c r="AO277" s="2">
        <v>394</v>
      </c>
      <c r="AP277" s="2">
        <v>100</v>
      </c>
      <c r="AQ277" s="2">
        <v>100</v>
      </c>
      <c r="AR277" s="2"/>
    </row>
    <row r="278" spans="39:44" x14ac:dyDescent="0.25">
      <c r="AM278" s="2"/>
      <c r="AN278" s="2"/>
      <c r="AO278" s="2"/>
      <c r="AP278" s="2"/>
      <c r="AQ278" s="2"/>
      <c r="AR278" s="2"/>
    </row>
    <row r="279" spans="39:44" x14ac:dyDescent="0.25">
      <c r="AM279" s="2"/>
      <c r="AN279" s="2"/>
      <c r="AO279" s="2"/>
      <c r="AP279" s="2"/>
      <c r="AQ279" s="2"/>
      <c r="AR279" s="2"/>
    </row>
    <row r="280" spans="39:44" x14ac:dyDescent="0.25">
      <c r="AM280" s="2"/>
      <c r="AN280" s="2"/>
      <c r="AO280" s="2"/>
      <c r="AP280" s="2"/>
      <c r="AQ280" s="2"/>
      <c r="AR280" s="2"/>
    </row>
    <row r="281" spans="39:44" x14ac:dyDescent="0.25">
      <c r="AM281" s="2" t="s">
        <v>401</v>
      </c>
      <c r="AN281" s="2"/>
      <c r="AO281" s="2"/>
      <c r="AP281" s="2"/>
      <c r="AQ281" s="2"/>
      <c r="AR281" s="2"/>
    </row>
    <row r="282" spans="39:44" x14ac:dyDescent="0.25">
      <c r="AM282" s="2"/>
      <c r="AN282" s="2"/>
      <c r="AO282" s="2" t="s">
        <v>317</v>
      </c>
      <c r="AP282" s="2" t="s">
        <v>318</v>
      </c>
      <c r="AQ282" s="2" t="s">
        <v>319</v>
      </c>
      <c r="AR282" s="2" t="s">
        <v>320</v>
      </c>
    </row>
    <row r="283" spans="39:44" x14ac:dyDescent="0.25">
      <c r="AM283" s="2" t="s">
        <v>321</v>
      </c>
      <c r="AN283" s="2" t="s">
        <v>402</v>
      </c>
      <c r="AO283" s="2">
        <v>122</v>
      </c>
      <c r="AP283" s="2">
        <v>31</v>
      </c>
      <c r="AQ283" s="2">
        <v>31</v>
      </c>
      <c r="AR283" s="2">
        <v>31</v>
      </c>
    </row>
    <row r="284" spans="39:44" x14ac:dyDescent="0.25">
      <c r="AM284" s="2"/>
      <c r="AN284" s="2" t="s">
        <v>403</v>
      </c>
      <c r="AO284" s="2">
        <v>272</v>
      </c>
      <c r="AP284" s="2">
        <v>69</v>
      </c>
      <c r="AQ284" s="2">
        <v>69</v>
      </c>
      <c r="AR284" s="2">
        <v>100</v>
      </c>
    </row>
    <row r="285" spans="39:44" x14ac:dyDescent="0.25">
      <c r="AM285" s="2"/>
      <c r="AN285" s="2" t="s">
        <v>216</v>
      </c>
      <c r="AO285" s="2">
        <v>394</v>
      </c>
      <c r="AP285" s="2">
        <v>100</v>
      </c>
      <c r="AQ285" s="2">
        <v>100</v>
      </c>
      <c r="AR285" s="2"/>
    </row>
    <row r="286" spans="39:44" x14ac:dyDescent="0.25">
      <c r="AM286" s="2"/>
      <c r="AN286" s="2"/>
      <c r="AO286" s="2"/>
      <c r="AP286" s="2"/>
      <c r="AQ286" s="2"/>
      <c r="AR286" s="2"/>
    </row>
    <row r="287" spans="39:44" x14ac:dyDescent="0.25">
      <c r="AM287" s="2"/>
      <c r="AN287" s="2"/>
      <c r="AO287" s="2"/>
      <c r="AP287" s="2"/>
      <c r="AQ287" s="2"/>
      <c r="AR287" s="2"/>
    </row>
    <row r="288" spans="39:44" x14ac:dyDescent="0.25">
      <c r="AM288" s="2"/>
      <c r="AN288" s="2"/>
      <c r="AO288" s="2"/>
      <c r="AP288" s="2"/>
      <c r="AQ288" s="2"/>
      <c r="AR288" s="2"/>
    </row>
    <row r="289" spans="39:44" x14ac:dyDescent="0.25">
      <c r="AM289" s="2" t="s">
        <v>190</v>
      </c>
      <c r="AN289" s="2"/>
      <c r="AO289" s="2"/>
      <c r="AP289" s="2"/>
      <c r="AQ289" s="2"/>
      <c r="AR289" s="2"/>
    </row>
    <row r="290" spans="39:44" x14ac:dyDescent="0.25">
      <c r="AM290" s="2"/>
      <c r="AN290" s="2"/>
      <c r="AO290" s="2" t="s">
        <v>317</v>
      </c>
      <c r="AP290" s="2" t="s">
        <v>318</v>
      </c>
      <c r="AQ290" s="2" t="s">
        <v>319</v>
      </c>
      <c r="AR290" s="2" t="s">
        <v>320</v>
      </c>
    </row>
    <row r="291" spans="39:44" x14ac:dyDescent="0.25">
      <c r="AM291" s="2" t="s">
        <v>321</v>
      </c>
      <c r="AN291" s="2"/>
      <c r="AO291" s="2">
        <v>372</v>
      </c>
      <c r="AP291" s="2">
        <v>94.4</v>
      </c>
      <c r="AQ291" s="2">
        <v>94.4</v>
      </c>
      <c r="AR291" s="2">
        <v>94.4</v>
      </c>
    </row>
    <row r="292" spans="39:44" x14ac:dyDescent="0.25">
      <c r="AM292" s="2"/>
      <c r="AN292" s="2" t="s">
        <v>404</v>
      </c>
      <c r="AO292" s="2">
        <v>1</v>
      </c>
      <c r="AP292" s="2">
        <v>0.3</v>
      </c>
      <c r="AQ292" s="2">
        <v>0.3</v>
      </c>
      <c r="AR292" s="2">
        <v>94.7</v>
      </c>
    </row>
    <row r="293" spans="39:44" x14ac:dyDescent="0.25">
      <c r="AM293" s="2"/>
      <c r="AN293" s="2" t="s">
        <v>405</v>
      </c>
      <c r="AO293" s="2">
        <v>1</v>
      </c>
      <c r="AP293" s="2">
        <v>0.3</v>
      </c>
      <c r="AQ293" s="2">
        <v>0.3</v>
      </c>
      <c r="AR293" s="2">
        <v>94.9</v>
      </c>
    </row>
    <row r="294" spans="39:44" x14ac:dyDescent="0.25">
      <c r="AM294" s="2"/>
      <c r="AN294" s="2" t="s">
        <v>406</v>
      </c>
      <c r="AO294" s="2">
        <v>1</v>
      </c>
      <c r="AP294" s="2">
        <v>0.3</v>
      </c>
      <c r="AQ294" s="2">
        <v>0.3</v>
      </c>
      <c r="AR294" s="2">
        <v>95.2</v>
      </c>
    </row>
    <row r="295" spans="39:44" x14ac:dyDescent="0.25">
      <c r="AM295" s="2"/>
      <c r="AN295" s="2" t="s">
        <v>407</v>
      </c>
      <c r="AO295" s="2">
        <v>1</v>
      </c>
      <c r="AP295" s="2">
        <v>0.3</v>
      </c>
      <c r="AQ295" s="2">
        <v>0.3</v>
      </c>
      <c r="AR295" s="2">
        <v>95.4</v>
      </c>
    </row>
    <row r="296" spans="39:44" x14ac:dyDescent="0.25">
      <c r="AM296" s="2"/>
      <c r="AN296" s="2" t="s">
        <v>408</v>
      </c>
      <c r="AO296" s="2">
        <v>1</v>
      </c>
      <c r="AP296" s="2">
        <v>0.3</v>
      </c>
      <c r="AQ296" s="2">
        <v>0.3</v>
      </c>
      <c r="AR296" s="2">
        <v>95.7</v>
      </c>
    </row>
    <row r="297" spans="39:44" x14ac:dyDescent="0.25">
      <c r="AM297" s="2"/>
      <c r="AN297" s="2" t="s">
        <v>409</v>
      </c>
      <c r="AO297" s="2">
        <v>1</v>
      </c>
      <c r="AP297" s="2">
        <v>0.3</v>
      </c>
      <c r="AQ297" s="2">
        <v>0.3</v>
      </c>
      <c r="AR297" s="2">
        <v>95.9</v>
      </c>
    </row>
    <row r="298" spans="39:44" x14ac:dyDescent="0.25">
      <c r="AM298" s="2"/>
      <c r="AN298" s="2" t="s">
        <v>410</v>
      </c>
      <c r="AO298" s="2">
        <v>1</v>
      </c>
      <c r="AP298" s="2">
        <v>0.3</v>
      </c>
      <c r="AQ298" s="2">
        <v>0.3</v>
      </c>
      <c r="AR298" s="2">
        <v>96.2</v>
      </c>
    </row>
    <row r="299" spans="39:44" x14ac:dyDescent="0.25">
      <c r="AM299" s="2"/>
      <c r="AN299" s="2" t="s">
        <v>411</v>
      </c>
      <c r="AO299" s="2">
        <v>1</v>
      </c>
      <c r="AP299" s="2">
        <v>0.3</v>
      </c>
      <c r="AQ299" s="2">
        <v>0.3</v>
      </c>
      <c r="AR299" s="2">
        <v>96.4</v>
      </c>
    </row>
    <row r="300" spans="39:44" x14ac:dyDescent="0.25">
      <c r="AM300" s="2"/>
      <c r="AN300" s="2" t="s">
        <v>412</v>
      </c>
      <c r="AO300" s="2">
        <v>1</v>
      </c>
      <c r="AP300" s="2">
        <v>0.3</v>
      </c>
      <c r="AQ300" s="2">
        <v>0.3</v>
      </c>
      <c r="AR300" s="2">
        <v>96.7</v>
      </c>
    </row>
    <row r="301" spans="39:44" x14ac:dyDescent="0.25">
      <c r="AM301" s="2"/>
      <c r="AN301" s="2" t="s">
        <v>413</v>
      </c>
      <c r="AO301" s="2">
        <v>1</v>
      </c>
      <c r="AP301" s="2">
        <v>0.3</v>
      </c>
      <c r="AQ301" s="2">
        <v>0.3</v>
      </c>
      <c r="AR301" s="2">
        <v>97</v>
      </c>
    </row>
    <row r="302" spans="39:44" x14ac:dyDescent="0.25">
      <c r="AM302" s="2"/>
      <c r="AN302" s="2" t="s">
        <v>414</v>
      </c>
      <c r="AO302" s="2">
        <v>1</v>
      </c>
      <c r="AP302" s="2">
        <v>0.3</v>
      </c>
      <c r="AQ302" s="2">
        <v>0.3</v>
      </c>
      <c r="AR302" s="2">
        <v>97.2</v>
      </c>
    </row>
    <row r="303" spans="39:44" x14ac:dyDescent="0.25">
      <c r="AM303" s="2"/>
      <c r="AN303" s="2" t="s">
        <v>415</v>
      </c>
      <c r="AO303" s="2">
        <v>1</v>
      </c>
      <c r="AP303" s="2">
        <v>0.3</v>
      </c>
      <c r="AQ303" s="2">
        <v>0.3</v>
      </c>
      <c r="AR303" s="2">
        <v>97.5</v>
      </c>
    </row>
    <row r="304" spans="39:44" x14ac:dyDescent="0.25">
      <c r="AM304" s="2"/>
      <c r="AN304" s="2" t="s">
        <v>416</v>
      </c>
      <c r="AO304" s="2">
        <v>1</v>
      </c>
      <c r="AP304" s="2">
        <v>0.3</v>
      </c>
      <c r="AQ304" s="2">
        <v>0.3</v>
      </c>
      <c r="AR304" s="2">
        <v>97.7</v>
      </c>
    </row>
    <row r="305" spans="39:44" x14ac:dyDescent="0.25">
      <c r="AM305" s="2"/>
      <c r="AN305" s="2" t="s">
        <v>417</v>
      </c>
      <c r="AO305" s="2">
        <v>1</v>
      </c>
      <c r="AP305" s="2">
        <v>0.3</v>
      </c>
      <c r="AQ305" s="2">
        <v>0.3</v>
      </c>
      <c r="AR305" s="2">
        <v>98</v>
      </c>
    </row>
    <row r="306" spans="39:44" x14ac:dyDescent="0.25">
      <c r="AM306" s="2"/>
      <c r="AN306" s="2" t="s">
        <v>418</v>
      </c>
      <c r="AO306" s="2">
        <v>1</v>
      </c>
      <c r="AP306" s="2">
        <v>0.3</v>
      </c>
      <c r="AQ306" s="2">
        <v>0.3</v>
      </c>
      <c r="AR306" s="2">
        <v>98.2</v>
      </c>
    </row>
    <row r="307" spans="39:44" x14ac:dyDescent="0.25">
      <c r="AM307" s="2"/>
      <c r="AN307" s="2" t="s">
        <v>419</v>
      </c>
      <c r="AO307" s="2">
        <v>1</v>
      </c>
      <c r="AP307" s="2">
        <v>0.3</v>
      </c>
      <c r="AQ307" s="2">
        <v>0.3</v>
      </c>
      <c r="AR307" s="2">
        <v>98.5</v>
      </c>
    </row>
    <row r="308" spans="39:44" x14ac:dyDescent="0.25">
      <c r="AM308" s="2"/>
      <c r="AN308" s="2" t="s">
        <v>420</v>
      </c>
      <c r="AO308" s="2">
        <v>1</v>
      </c>
      <c r="AP308" s="2">
        <v>0.3</v>
      </c>
      <c r="AQ308" s="2">
        <v>0.3</v>
      </c>
      <c r="AR308" s="2">
        <v>98.7</v>
      </c>
    </row>
    <row r="309" spans="39:44" x14ac:dyDescent="0.25">
      <c r="AM309" s="2"/>
      <c r="AN309" s="2" t="s">
        <v>421</v>
      </c>
      <c r="AO309" s="2">
        <v>1</v>
      </c>
      <c r="AP309" s="2">
        <v>0.3</v>
      </c>
      <c r="AQ309" s="2">
        <v>0.3</v>
      </c>
      <c r="AR309" s="2">
        <v>99</v>
      </c>
    </row>
    <row r="310" spans="39:44" x14ac:dyDescent="0.25">
      <c r="AM310" s="2"/>
      <c r="AN310" s="2" t="s">
        <v>422</v>
      </c>
      <c r="AO310" s="2">
        <v>1</v>
      </c>
      <c r="AP310" s="2">
        <v>0.3</v>
      </c>
      <c r="AQ310" s="2">
        <v>0.3</v>
      </c>
      <c r="AR310" s="2">
        <v>99.2</v>
      </c>
    </row>
    <row r="311" spans="39:44" x14ac:dyDescent="0.25">
      <c r="AM311" s="2"/>
      <c r="AN311" s="2" t="s">
        <v>423</v>
      </c>
      <c r="AO311" s="2">
        <v>1</v>
      </c>
      <c r="AP311" s="2">
        <v>0.3</v>
      </c>
      <c r="AQ311" s="2">
        <v>0.3</v>
      </c>
      <c r="AR311" s="2">
        <v>99.5</v>
      </c>
    </row>
    <row r="312" spans="39:44" x14ac:dyDescent="0.25">
      <c r="AM312" s="2"/>
      <c r="AN312" s="2" t="s">
        <v>424</v>
      </c>
      <c r="AO312" s="2">
        <v>1</v>
      </c>
      <c r="AP312" s="2">
        <v>0.3</v>
      </c>
      <c r="AQ312" s="2">
        <v>0.3</v>
      </c>
      <c r="AR312" s="2">
        <v>99.7</v>
      </c>
    </row>
    <row r="313" spans="39:44" x14ac:dyDescent="0.25">
      <c r="AM313" s="2"/>
      <c r="AN313" s="2" t="s">
        <v>425</v>
      </c>
      <c r="AO313" s="2">
        <v>1</v>
      </c>
      <c r="AP313" s="2">
        <v>0.3</v>
      </c>
      <c r="AQ313" s="2">
        <v>0.3</v>
      </c>
      <c r="AR313" s="2">
        <v>100</v>
      </c>
    </row>
    <row r="314" spans="39:44" x14ac:dyDescent="0.25">
      <c r="AM314" s="2"/>
      <c r="AN314" s="2" t="s">
        <v>216</v>
      </c>
      <c r="AO314" s="2">
        <v>394</v>
      </c>
      <c r="AP314" s="2">
        <v>100</v>
      </c>
      <c r="AQ314" s="2">
        <v>100</v>
      </c>
      <c r="AR314" s="2"/>
    </row>
    <row r="315" spans="39:44" x14ac:dyDescent="0.25">
      <c r="AM315" s="2"/>
      <c r="AN315" s="2"/>
      <c r="AO315" s="2"/>
      <c r="AP315" s="2"/>
      <c r="AQ315" s="2"/>
      <c r="AR315" s="2"/>
    </row>
    <row r="316" spans="39:44" x14ac:dyDescent="0.25">
      <c r="AM316" s="2"/>
      <c r="AN316" s="2"/>
      <c r="AO316" s="2"/>
      <c r="AP316" s="2"/>
      <c r="AQ316" s="2"/>
      <c r="AR316" s="2"/>
    </row>
    <row r="317" spans="39:44" x14ac:dyDescent="0.25">
      <c r="AM317" s="2"/>
      <c r="AN317" s="2"/>
      <c r="AO317" s="2"/>
      <c r="AP317" s="2"/>
      <c r="AQ317" s="2"/>
      <c r="AR317" s="2"/>
    </row>
    <row r="318" spans="39:44" x14ac:dyDescent="0.25">
      <c r="AM318" s="2" t="s">
        <v>204</v>
      </c>
      <c r="AN318" s="2"/>
      <c r="AO318" s="2"/>
      <c r="AP318" s="2"/>
      <c r="AQ318" s="2"/>
      <c r="AR318" s="2"/>
    </row>
    <row r="319" spans="39:44" x14ac:dyDescent="0.25">
      <c r="AM319" s="2"/>
      <c r="AN319" s="2"/>
      <c r="AO319" s="2" t="s">
        <v>317</v>
      </c>
      <c r="AP319" s="2" t="s">
        <v>318</v>
      </c>
      <c r="AQ319" s="2" t="s">
        <v>319</v>
      </c>
      <c r="AR319" s="2" t="s">
        <v>320</v>
      </c>
    </row>
    <row r="320" spans="39:44" x14ac:dyDescent="0.25">
      <c r="AM320" s="2" t="s">
        <v>321</v>
      </c>
      <c r="AN320" s="2"/>
      <c r="AO320" s="2">
        <v>366</v>
      </c>
      <c r="AP320" s="2">
        <v>92.9</v>
      </c>
      <c r="AQ320" s="2">
        <v>92.9</v>
      </c>
      <c r="AR320" s="2">
        <v>92.9</v>
      </c>
    </row>
    <row r="321" spans="39:44" x14ac:dyDescent="0.25">
      <c r="AM321" s="2"/>
      <c r="AN321" s="2" t="s">
        <v>426</v>
      </c>
      <c r="AO321" s="2">
        <v>1</v>
      </c>
      <c r="AP321" s="2">
        <v>0.3</v>
      </c>
      <c r="AQ321" s="2">
        <v>0.3</v>
      </c>
      <c r="AR321" s="2">
        <v>93.1</v>
      </c>
    </row>
    <row r="322" spans="39:44" x14ac:dyDescent="0.25">
      <c r="AM322" s="2"/>
      <c r="AN322" s="2" t="s">
        <v>427</v>
      </c>
      <c r="AO322" s="2">
        <v>1</v>
      </c>
      <c r="AP322" s="2">
        <v>0.3</v>
      </c>
      <c r="AQ322" s="2">
        <v>0.3</v>
      </c>
      <c r="AR322" s="2">
        <v>93.4</v>
      </c>
    </row>
    <row r="323" spans="39:44" x14ac:dyDescent="0.25">
      <c r="AM323" s="2"/>
      <c r="AN323" s="2" t="s">
        <v>428</v>
      </c>
      <c r="AO323" s="2">
        <v>1</v>
      </c>
      <c r="AP323" s="2">
        <v>0.3</v>
      </c>
      <c r="AQ323" s="2">
        <v>0.3</v>
      </c>
      <c r="AR323" s="2">
        <v>93.7</v>
      </c>
    </row>
    <row r="324" spans="39:44" x14ac:dyDescent="0.25">
      <c r="AM324" s="2"/>
      <c r="AN324" s="2" t="s">
        <v>429</v>
      </c>
      <c r="AO324" s="2">
        <v>1</v>
      </c>
      <c r="AP324" s="2">
        <v>0.3</v>
      </c>
      <c r="AQ324" s="2">
        <v>0.3</v>
      </c>
      <c r="AR324" s="2">
        <v>93.9</v>
      </c>
    </row>
    <row r="325" spans="39:44" x14ac:dyDescent="0.25">
      <c r="AM325" s="2"/>
      <c r="AN325" s="2" t="s">
        <v>430</v>
      </c>
      <c r="AO325" s="2">
        <v>1</v>
      </c>
      <c r="AP325" s="2">
        <v>0.3</v>
      </c>
      <c r="AQ325" s="2">
        <v>0.3</v>
      </c>
      <c r="AR325" s="2">
        <v>94.2</v>
      </c>
    </row>
    <row r="326" spans="39:44" x14ac:dyDescent="0.25">
      <c r="AM326" s="2"/>
      <c r="AN326" s="2" t="s">
        <v>431</v>
      </c>
      <c r="AO326" s="2">
        <v>1</v>
      </c>
      <c r="AP326" s="2">
        <v>0.3</v>
      </c>
      <c r="AQ326" s="2">
        <v>0.3</v>
      </c>
      <c r="AR326" s="2">
        <v>94.4</v>
      </c>
    </row>
    <row r="327" spans="39:44" x14ac:dyDescent="0.25">
      <c r="AM327" s="2"/>
      <c r="AN327" s="2" t="s">
        <v>432</v>
      </c>
      <c r="AO327" s="2">
        <v>1</v>
      </c>
      <c r="AP327" s="2">
        <v>0.3</v>
      </c>
      <c r="AQ327" s="2">
        <v>0.3</v>
      </c>
      <c r="AR327" s="2">
        <v>94.7</v>
      </c>
    </row>
    <row r="328" spans="39:44" x14ac:dyDescent="0.25">
      <c r="AM328" s="2"/>
      <c r="AN328" s="2" t="s">
        <v>433</v>
      </c>
      <c r="AO328" s="2">
        <v>1</v>
      </c>
      <c r="AP328" s="2">
        <v>0.3</v>
      </c>
      <c r="AQ328" s="2">
        <v>0.3</v>
      </c>
      <c r="AR328" s="2">
        <v>94.9</v>
      </c>
    </row>
    <row r="329" spans="39:44" x14ac:dyDescent="0.25">
      <c r="AM329" s="2"/>
      <c r="AN329" s="2" t="s">
        <v>434</v>
      </c>
      <c r="AO329" s="2">
        <v>1</v>
      </c>
      <c r="AP329" s="2">
        <v>0.3</v>
      </c>
      <c r="AQ329" s="2">
        <v>0.3</v>
      </c>
      <c r="AR329" s="2">
        <v>95.2</v>
      </c>
    </row>
    <row r="330" spans="39:44" x14ac:dyDescent="0.25">
      <c r="AM330" s="2"/>
      <c r="AN330" s="2" t="s">
        <v>435</v>
      </c>
      <c r="AO330" s="2">
        <v>1</v>
      </c>
      <c r="AP330" s="2">
        <v>0.3</v>
      </c>
      <c r="AQ330" s="2">
        <v>0.3</v>
      </c>
      <c r="AR330" s="2">
        <v>95.4</v>
      </c>
    </row>
    <row r="331" spans="39:44" x14ac:dyDescent="0.25">
      <c r="AM331" s="2"/>
      <c r="AN331" s="2" t="s">
        <v>436</v>
      </c>
      <c r="AO331" s="2">
        <v>1</v>
      </c>
      <c r="AP331" s="2">
        <v>0.3</v>
      </c>
      <c r="AQ331" s="2">
        <v>0.3</v>
      </c>
      <c r="AR331" s="2">
        <v>95.7</v>
      </c>
    </row>
    <row r="332" spans="39:44" x14ac:dyDescent="0.25">
      <c r="AM332" s="2"/>
      <c r="AN332" s="2" t="s">
        <v>437</v>
      </c>
      <c r="AO332" s="2">
        <v>1</v>
      </c>
      <c r="AP332" s="2">
        <v>0.3</v>
      </c>
      <c r="AQ332" s="2">
        <v>0.3</v>
      </c>
      <c r="AR332" s="2">
        <v>95.9</v>
      </c>
    </row>
    <row r="333" spans="39:44" x14ac:dyDescent="0.25">
      <c r="AM333" s="2"/>
      <c r="AN333" s="2" t="s">
        <v>438</v>
      </c>
      <c r="AO333" s="2">
        <v>1</v>
      </c>
      <c r="AP333" s="2">
        <v>0.3</v>
      </c>
      <c r="AQ333" s="2">
        <v>0.3</v>
      </c>
      <c r="AR333" s="2">
        <v>96.2</v>
      </c>
    </row>
    <row r="334" spans="39:44" x14ac:dyDescent="0.25">
      <c r="AM334" s="2"/>
      <c r="AN334" s="2" t="s">
        <v>439</v>
      </c>
      <c r="AO334" s="2">
        <v>1</v>
      </c>
      <c r="AP334" s="2">
        <v>0.3</v>
      </c>
      <c r="AQ334" s="2">
        <v>0.3</v>
      </c>
      <c r="AR334" s="2">
        <v>96.4</v>
      </c>
    </row>
    <row r="335" spans="39:44" x14ac:dyDescent="0.25">
      <c r="AM335" s="2"/>
      <c r="AN335" s="2" t="s">
        <v>440</v>
      </c>
      <c r="AO335" s="2">
        <v>1</v>
      </c>
      <c r="AP335" s="2">
        <v>0.3</v>
      </c>
      <c r="AQ335" s="2">
        <v>0.3</v>
      </c>
      <c r="AR335" s="2">
        <v>96.7</v>
      </c>
    </row>
    <row r="336" spans="39:44" x14ac:dyDescent="0.25">
      <c r="AM336" s="2"/>
      <c r="AN336" s="2" t="s">
        <v>441</v>
      </c>
      <c r="AO336" s="2">
        <v>1</v>
      </c>
      <c r="AP336" s="2">
        <v>0.3</v>
      </c>
      <c r="AQ336" s="2">
        <v>0.3</v>
      </c>
      <c r="AR336" s="2">
        <v>97</v>
      </c>
    </row>
    <row r="337" spans="39:44" x14ac:dyDescent="0.25">
      <c r="AM337" s="2"/>
      <c r="AN337" s="2" t="s">
        <v>442</v>
      </c>
      <c r="AO337" s="2">
        <v>1</v>
      </c>
      <c r="AP337" s="2">
        <v>0.3</v>
      </c>
      <c r="AQ337" s="2">
        <v>0.3</v>
      </c>
      <c r="AR337" s="2">
        <v>97.2</v>
      </c>
    </row>
    <row r="338" spans="39:44" x14ac:dyDescent="0.25">
      <c r="AM338" s="2"/>
      <c r="AN338" s="2" t="s">
        <v>443</v>
      </c>
      <c r="AO338" s="2">
        <v>1</v>
      </c>
      <c r="AP338" s="2">
        <v>0.3</v>
      </c>
      <c r="AQ338" s="2">
        <v>0.3</v>
      </c>
      <c r="AR338" s="2">
        <v>97.5</v>
      </c>
    </row>
    <row r="339" spans="39:44" x14ac:dyDescent="0.25">
      <c r="AM339" s="2"/>
      <c r="AN339" s="2" t="s">
        <v>444</v>
      </c>
      <c r="AO339" s="2">
        <v>1</v>
      </c>
      <c r="AP339" s="2">
        <v>0.3</v>
      </c>
      <c r="AQ339" s="2">
        <v>0.3</v>
      </c>
      <c r="AR339" s="2">
        <v>97.7</v>
      </c>
    </row>
    <row r="340" spans="39:44" x14ac:dyDescent="0.25">
      <c r="AM340" s="2"/>
      <c r="AN340" s="2" t="s">
        <v>445</v>
      </c>
      <c r="AO340" s="2">
        <v>1</v>
      </c>
      <c r="AP340" s="2">
        <v>0.3</v>
      </c>
      <c r="AQ340" s="2">
        <v>0.3</v>
      </c>
      <c r="AR340" s="2">
        <v>98</v>
      </c>
    </row>
    <row r="341" spans="39:44" x14ac:dyDescent="0.25">
      <c r="AM341" s="2"/>
      <c r="AN341" s="2" t="s">
        <v>446</v>
      </c>
      <c r="AO341" s="2">
        <v>1</v>
      </c>
      <c r="AP341" s="2">
        <v>0.3</v>
      </c>
      <c r="AQ341" s="2">
        <v>0.3</v>
      </c>
      <c r="AR341" s="2">
        <v>98.2</v>
      </c>
    </row>
    <row r="342" spans="39:44" x14ac:dyDescent="0.25">
      <c r="AM342" s="2"/>
      <c r="AN342" s="2" t="s">
        <v>447</v>
      </c>
      <c r="AO342" s="2">
        <v>1</v>
      </c>
      <c r="AP342" s="2">
        <v>0.3</v>
      </c>
      <c r="AQ342" s="2">
        <v>0.3</v>
      </c>
      <c r="AR342" s="2">
        <v>98.5</v>
      </c>
    </row>
    <row r="343" spans="39:44" x14ac:dyDescent="0.25">
      <c r="AM343" s="2"/>
      <c r="AN343" s="2" t="s">
        <v>448</v>
      </c>
      <c r="AO343" s="2">
        <v>1</v>
      </c>
      <c r="AP343" s="2">
        <v>0.3</v>
      </c>
      <c r="AQ343" s="2">
        <v>0.3</v>
      </c>
      <c r="AR343" s="2">
        <v>98.7</v>
      </c>
    </row>
    <row r="344" spans="39:44" x14ac:dyDescent="0.25">
      <c r="AM344" s="2"/>
      <c r="AN344" s="2" t="s">
        <v>449</v>
      </c>
      <c r="AO344" s="2">
        <v>1</v>
      </c>
      <c r="AP344" s="2">
        <v>0.3</v>
      </c>
      <c r="AQ344" s="2">
        <v>0.3</v>
      </c>
      <c r="AR344" s="2">
        <v>99</v>
      </c>
    </row>
    <row r="345" spans="39:44" x14ac:dyDescent="0.25">
      <c r="AM345" s="2"/>
      <c r="AN345" s="2" t="s">
        <v>450</v>
      </c>
      <c r="AO345" s="2">
        <v>1</v>
      </c>
      <c r="AP345" s="2">
        <v>0.3</v>
      </c>
      <c r="AQ345" s="2">
        <v>0.3</v>
      </c>
      <c r="AR345" s="2">
        <v>99.2</v>
      </c>
    </row>
    <row r="346" spans="39:44" x14ac:dyDescent="0.25">
      <c r="AM346" s="2"/>
      <c r="AN346" s="2" t="s">
        <v>451</v>
      </c>
      <c r="AO346" s="2">
        <v>1</v>
      </c>
      <c r="AP346" s="2">
        <v>0.3</v>
      </c>
      <c r="AQ346" s="2">
        <v>0.3</v>
      </c>
      <c r="AR346" s="2">
        <v>99.5</v>
      </c>
    </row>
    <row r="347" spans="39:44" x14ac:dyDescent="0.25">
      <c r="AM347" s="2"/>
      <c r="AN347" s="2" t="s">
        <v>452</v>
      </c>
      <c r="AO347" s="2">
        <v>1</v>
      </c>
      <c r="AP347" s="2">
        <v>0.3</v>
      </c>
      <c r="AQ347" s="2">
        <v>0.3</v>
      </c>
      <c r="AR347" s="2">
        <v>99.7</v>
      </c>
    </row>
    <row r="348" spans="39:44" x14ac:dyDescent="0.25">
      <c r="AM348" s="2"/>
      <c r="AN348" s="2" t="s">
        <v>453</v>
      </c>
      <c r="AO348" s="2">
        <v>1</v>
      </c>
      <c r="AP348" s="2">
        <v>0.3</v>
      </c>
      <c r="AQ348" s="2">
        <v>0.3</v>
      </c>
      <c r="AR348" s="2">
        <v>100</v>
      </c>
    </row>
    <row r="349" spans="39:44" x14ac:dyDescent="0.25">
      <c r="AM349" s="2"/>
      <c r="AN349" s="2" t="s">
        <v>216</v>
      </c>
      <c r="AO349" s="2">
        <v>394</v>
      </c>
      <c r="AP349" s="2">
        <v>100</v>
      </c>
      <c r="AQ349" s="2">
        <v>100</v>
      </c>
      <c r="AR349" s="2"/>
    </row>
    <row r="350" spans="39:44" x14ac:dyDescent="0.25">
      <c r="AM350" s="2"/>
      <c r="AN350" s="2"/>
      <c r="AO350" s="2"/>
      <c r="AP350" s="2"/>
      <c r="AQ350" s="2"/>
      <c r="AR350" s="2"/>
    </row>
    <row r="351" spans="39:44" x14ac:dyDescent="0.25">
      <c r="AM351" s="2"/>
      <c r="AN351" s="2"/>
      <c r="AO351" s="2"/>
      <c r="AP351" s="2"/>
      <c r="AQ351" s="2"/>
      <c r="AR351" s="2"/>
    </row>
    <row r="352" spans="39:44" x14ac:dyDescent="0.25">
      <c r="AM352" s="2"/>
      <c r="AN352" s="2"/>
      <c r="AO352" s="2"/>
      <c r="AP352" s="2"/>
      <c r="AQ352" s="2"/>
      <c r="AR352" s="2"/>
    </row>
    <row r="353" spans="39:44" x14ac:dyDescent="0.25">
      <c r="AM353" s="2" t="s">
        <v>203</v>
      </c>
      <c r="AN353" s="2"/>
      <c r="AO353" s="2"/>
      <c r="AP353" s="2"/>
      <c r="AQ353" s="2"/>
      <c r="AR353" s="2"/>
    </row>
    <row r="354" spans="39:44" x14ac:dyDescent="0.25">
      <c r="AM354" s="2"/>
      <c r="AN354" s="2"/>
      <c r="AO354" s="2" t="s">
        <v>317</v>
      </c>
      <c r="AP354" s="2" t="s">
        <v>318</v>
      </c>
      <c r="AQ354" s="2" t="s">
        <v>319</v>
      </c>
      <c r="AR354" s="2" t="s">
        <v>320</v>
      </c>
    </row>
    <row r="355" spans="39:44" x14ac:dyDescent="0.25">
      <c r="AM355" s="2" t="s">
        <v>321</v>
      </c>
      <c r="AN355" s="2"/>
      <c r="AO355" s="2">
        <v>348</v>
      </c>
      <c r="AP355" s="2">
        <v>88.3</v>
      </c>
      <c r="AQ355" s="2">
        <v>88.3</v>
      </c>
      <c r="AR355" s="2">
        <v>88.3</v>
      </c>
    </row>
    <row r="356" spans="39:44" x14ac:dyDescent="0.25">
      <c r="AM356" s="2"/>
      <c r="AN356" s="2" t="s">
        <v>454</v>
      </c>
      <c r="AO356" s="2">
        <v>1</v>
      </c>
      <c r="AP356" s="2">
        <v>0.3</v>
      </c>
      <c r="AQ356" s="2">
        <v>0.3</v>
      </c>
      <c r="AR356" s="2">
        <v>88.6</v>
      </c>
    </row>
    <row r="357" spans="39:44" x14ac:dyDescent="0.25">
      <c r="AM357" s="2"/>
      <c r="AN357" s="2" t="s">
        <v>455</v>
      </c>
      <c r="AO357" s="2">
        <v>1</v>
      </c>
      <c r="AP357" s="2">
        <v>0.3</v>
      </c>
      <c r="AQ357" s="2">
        <v>0.3</v>
      </c>
      <c r="AR357" s="2">
        <v>88.8</v>
      </c>
    </row>
    <row r="358" spans="39:44" x14ac:dyDescent="0.25">
      <c r="AM358" s="2"/>
      <c r="AN358" s="2" t="s">
        <v>456</v>
      </c>
      <c r="AO358" s="2">
        <v>1</v>
      </c>
      <c r="AP358" s="2">
        <v>0.3</v>
      </c>
      <c r="AQ358" s="2">
        <v>0.3</v>
      </c>
      <c r="AR358" s="2">
        <v>89.1</v>
      </c>
    </row>
    <row r="359" spans="39:44" x14ac:dyDescent="0.25">
      <c r="AM359" s="2"/>
      <c r="AN359" s="2" t="s">
        <v>457</v>
      </c>
      <c r="AO359" s="2">
        <v>1</v>
      </c>
      <c r="AP359" s="2">
        <v>0.3</v>
      </c>
      <c r="AQ359" s="2">
        <v>0.3</v>
      </c>
      <c r="AR359" s="2">
        <v>89.3</v>
      </c>
    </row>
    <row r="360" spans="39:44" x14ac:dyDescent="0.25">
      <c r="AM360" s="2"/>
      <c r="AN360" s="2" t="s">
        <v>458</v>
      </c>
      <c r="AO360" s="2">
        <v>1</v>
      </c>
      <c r="AP360" s="2">
        <v>0.3</v>
      </c>
      <c r="AQ360" s="2">
        <v>0.3</v>
      </c>
      <c r="AR360" s="2">
        <v>89.6</v>
      </c>
    </row>
    <row r="361" spans="39:44" x14ac:dyDescent="0.25">
      <c r="AM361" s="2"/>
      <c r="AN361" s="2" t="s">
        <v>459</v>
      </c>
      <c r="AO361" s="2">
        <v>1</v>
      </c>
      <c r="AP361" s="2">
        <v>0.3</v>
      </c>
      <c r="AQ361" s="2">
        <v>0.3</v>
      </c>
      <c r="AR361" s="2">
        <v>89.8</v>
      </c>
    </row>
    <row r="362" spans="39:44" x14ac:dyDescent="0.25">
      <c r="AM362" s="2"/>
      <c r="AN362" s="2" t="s">
        <v>460</v>
      </c>
      <c r="AO362" s="2">
        <v>1</v>
      </c>
      <c r="AP362" s="2">
        <v>0.3</v>
      </c>
      <c r="AQ362" s="2">
        <v>0.3</v>
      </c>
      <c r="AR362" s="2">
        <v>90.1</v>
      </c>
    </row>
    <row r="363" spans="39:44" x14ac:dyDescent="0.25">
      <c r="AM363" s="2"/>
      <c r="AN363" s="2" t="s">
        <v>461</v>
      </c>
      <c r="AO363" s="2">
        <v>1</v>
      </c>
      <c r="AP363" s="2">
        <v>0.3</v>
      </c>
      <c r="AQ363" s="2">
        <v>0.3</v>
      </c>
      <c r="AR363" s="2">
        <v>90.4</v>
      </c>
    </row>
    <row r="364" spans="39:44" x14ac:dyDescent="0.25">
      <c r="AM364" s="2"/>
      <c r="AN364" s="2" t="s">
        <v>462</v>
      </c>
      <c r="AO364" s="2">
        <v>1</v>
      </c>
      <c r="AP364" s="2">
        <v>0.3</v>
      </c>
      <c r="AQ364" s="2">
        <v>0.3</v>
      </c>
      <c r="AR364" s="2">
        <v>90.6</v>
      </c>
    </row>
    <row r="365" spans="39:44" x14ac:dyDescent="0.25">
      <c r="AM365" s="2"/>
      <c r="AN365" s="2" t="s">
        <v>463</v>
      </c>
      <c r="AO365" s="2">
        <v>1</v>
      </c>
      <c r="AP365" s="2">
        <v>0.3</v>
      </c>
      <c r="AQ365" s="2">
        <v>0.3</v>
      </c>
      <c r="AR365" s="2">
        <v>90.9</v>
      </c>
    </row>
    <row r="366" spans="39:44" x14ac:dyDescent="0.25">
      <c r="AM366" s="2"/>
      <c r="AN366" s="2" t="s">
        <v>464</v>
      </c>
      <c r="AO366" s="2">
        <v>1</v>
      </c>
      <c r="AP366" s="2">
        <v>0.3</v>
      </c>
      <c r="AQ366" s="2">
        <v>0.3</v>
      </c>
      <c r="AR366" s="2">
        <v>91.1</v>
      </c>
    </row>
    <row r="367" spans="39:44" x14ac:dyDescent="0.25">
      <c r="AM367" s="2"/>
      <c r="AN367" s="2" t="s">
        <v>465</v>
      </c>
      <c r="AO367" s="2">
        <v>1</v>
      </c>
      <c r="AP367" s="2">
        <v>0.3</v>
      </c>
      <c r="AQ367" s="2">
        <v>0.3</v>
      </c>
      <c r="AR367" s="2">
        <v>91.4</v>
      </c>
    </row>
    <row r="368" spans="39:44" x14ac:dyDescent="0.25">
      <c r="AM368" s="2"/>
      <c r="AN368" s="2" t="s">
        <v>466</v>
      </c>
      <c r="AO368" s="2">
        <v>1</v>
      </c>
      <c r="AP368" s="2">
        <v>0.3</v>
      </c>
      <c r="AQ368" s="2">
        <v>0.3</v>
      </c>
      <c r="AR368" s="2">
        <v>91.6</v>
      </c>
    </row>
    <row r="369" spans="39:44" x14ac:dyDescent="0.25">
      <c r="AM369" s="2"/>
      <c r="AN369" s="2" t="s">
        <v>467</v>
      </c>
      <c r="AO369" s="2">
        <v>1</v>
      </c>
      <c r="AP369" s="2">
        <v>0.3</v>
      </c>
      <c r="AQ369" s="2">
        <v>0.3</v>
      </c>
      <c r="AR369" s="2">
        <v>91.9</v>
      </c>
    </row>
    <row r="370" spans="39:44" x14ac:dyDescent="0.25">
      <c r="AM370" s="2"/>
      <c r="AN370" s="2" t="s">
        <v>468</v>
      </c>
      <c r="AO370" s="2">
        <v>1</v>
      </c>
      <c r="AP370" s="2">
        <v>0.3</v>
      </c>
      <c r="AQ370" s="2">
        <v>0.3</v>
      </c>
      <c r="AR370" s="2">
        <v>92.1</v>
      </c>
    </row>
    <row r="371" spans="39:44" x14ac:dyDescent="0.25">
      <c r="AM371" s="2"/>
      <c r="AN371" s="2" t="s">
        <v>469</v>
      </c>
      <c r="AO371" s="2">
        <v>1</v>
      </c>
      <c r="AP371" s="2">
        <v>0.3</v>
      </c>
      <c r="AQ371" s="2">
        <v>0.3</v>
      </c>
      <c r="AR371" s="2">
        <v>92.4</v>
      </c>
    </row>
    <row r="372" spans="39:44" x14ac:dyDescent="0.25">
      <c r="AM372" s="2"/>
      <c r="AN372" s="2" t="s">
        <v>470</v>
      </c>
      <c r="AO372" s="2">
        <v>1</v>
      </c>
      <c r="AP372" s="2">
        <v>0.3</v>
      </c>
      <c r="AQ372" s="2">
        <v>0.3</v>
      </c>
      <c r="AR372" s="2">
        <v>92.6</v>
      </c>
    </row>
    <row r="373" spans="39:44" x14ac:dyDescent="0.25">
      <c r="AM373" s="2"/>
      <c r="AN373" s="2" t="s">
        <v>471</v>
      </c>
      <c r="AO373" s="2">
        <v>1</v>
      </c>
      <c r="AP373" s="2">
        <v>0.3</v>
      </c>
      <c r="AQ373" s="2">
        <v>0.3</v>
      </c>
      <c r="AR373" s="2">
        <v>92.9</v>
      </c>
    </row>
    <row r="374" spans="39:44" x14ac:dyDescent="0.25">
      <c r="AM374" s="2"/>
      <c r="AN374" s="2" t="s">
        <v>472</v>
      </c>
      <c r="AO374" s="2">
        <v>1</v>
      </c>
      <c r="AP374" s="2">
        <v>0.3</v>
      </c>
      <c r="AQ374" s="2">
        <v>0.3</v>
      </c>
      <c r="AR374" s="2">
        <v>93.1</v>
      </c>
    </row>
    <row r="375" spans="39:44" x14ac:dyDescent="0.25">
      <c r="AM375" s="2"/>
      <c r="AN375" s="2" t="s">
        <v>473</v>
      </c>
      <c r="AO375" s="2">
        <v>1</v>
      </c>
      <c r="AP375" s="2">
        <v>0.3</v>
      </c>
      <c r="AQ375" s="2">
        <v>0.3</v>
      </c>
      <c r="AR375" s="2">
        <v>93.4</v>
      </c>
    </row>
    <row r="376" spans="39:44" x14ac:dyDescent="0.25">
      <c r="AM376" s="2"/>
      <c r="AN376" s="2" t="s">
        <v>474</v>
      </c>
      <c r="AO376" s="2">
        <v>1</v>
      </c>
      <c r="AP376" s="2">
        <v>0.3</v>
      </c>
      <c r="AQ376" s="2">
        <v>0.3</v>
      </c>
      <c r="AR376" s="2">
        <v>93.7</v>
      </c>
    </row>
    <row r="377" spans="39:44" x14ac:dyDescent="0.25">
      <c r="AM377" s="2"/>
      <c r="AN377" s="2" t="s">
        <v>475</v>
      </c>
      <c r="AO377" s="2">
        <v>1</v>
      </c>
      <c r="AP377" s="2">
        <v>0.3</v>
      </c>
      <c r="AQ377" s="2">
        <v>0.3</v>
      </c>
      <c r="AR377" s="2">
        <v>93.9</v>
      </c>
    </row>
    <row r="378" spans="39:44" x14ac:dyDescent="0.25">
      <c r="AM378" s="2"/>
      <c r="AN378" s="2" t="s">
        <v>476</v>
      </c>
      <c r="AO378" s="2">
        <v>1</v>
      </c>
      <c r="AP378" s="2">
        <v>0.3</v>
      </c>
      <c r="AQ378" s="2">
        <v>0.3</v>
      </c>
      <c r="AR378" s="2">
        <v>94.2</v>
      </c>
    </row>
    <row r="379" spans="39:44" x14ac:dyDescent="0.25">
      <c r="AM379" s="2"/>
      <c r="AN379" s="2" t="s">
        <v>477</v>
      </c>
      <c r="AO379" s="2">
        <v>1</v>
      </c>
      <c r="AP379" s="2">
        <v>0.3</v>
      </c>
      <c r="AQ379" s="2">
        <v>0.3</v>
      </c>
      <c r="AR379" s="2">
        <v>94.4</v>
      </c>
    </row>
    <row r="380" spans="39:44" x14ac:dyDescent="0.25">
      <c r="AM380" s="2"/>
      <c r="AN380" s="2" t="s">
        <v>478</v>
      </c>
      <c r="AO380" s="2">
        <v>1</v>
      </c>
      <c r="AP380" s="2">
        <v>0.3</v>
      </c>
      <c r="AQ380" s="2">
        <v>0.3</v>
      </c>
      <c r="AR380" s="2">
        <v>94.7</v>
      </c>
    </row>
    <row r="381" spans="39:44" x14ac:dyDescent="0.25">
      <c r="AM381" s="2"/>
      <c r="AN381" s="2" t="s">
        <v>479</v>
      </c>
      <c r="AO381" s="2">
        <v>1</v>
      </c>
      <c r="AP381" s="2">
        <v>0.3</v>
      </c>
      <c r="AQ381" s="2">
        <v>0.3</v>
      </c>
      <c r="AR381" s="2">
        <v>94.9</v>
      </c>
    </row>
    <row r="382" spans="39:44" x14ac:dyDescent="0.25">
      <c r="AM382" s="2"/>
      <c r="AN382" s="2" t="s">
        <v>480</v>
      </c>
      <c r="AO382" s="2">
        <v>1</v>
      </c>
      <c r="AP382" s="2">
        <v>0.3</v>
      </c>
      <c r="AQ382" s="2">
        <v>0.3</v>
      </c>
      <c r="AR382" s="2">
        <v>95.2</v>
      </c>
    </row>
    <row r="383" spans="39:44" x14ac:dyDescent="0.25">
      <c r="AM383" s="2"/>
      <c r="AN383" s="2" t="s">
        <v>481</v>
      </c>
      <c r="AO383" s="2">
        <v>1</v>
      </c>
      <c r="AP383" s="2">
        <v>0.3</v>
      </c>
      <c r="AQ383" s="2">
        <v>0.3</v>
      </c>
      <c r="AR383" s="2">
        <v>95.4</v>
      </c>
    </row>
    <row r="384" spans="39:44" x14ac:dyDescent="0.25">
      <c r="AM384" s="2"/>
      <c r="AN384" s="2" t="s">
        <v>482</v>
      </c>
      <c r="AO384" s="2">
        <v>1</v>
      </c>
      <c r="AP384" s="2">
        <v>0.3</v>
      </c>
      <c r="AQ384" s="2">
        <v>0.3</v>
      </c>
      <c r="AR384" s="2">
        <v>95.7</v>
      </c>
    </row>
    <row r="385" spans="39:44" x14ac:dyDescent="0.25">
      <c r="AM385" s="2"/>
      <c r="AN385" s="2" t="s">
        <v>483</v>
      </c>
      <c r="AO385" s="2">
        <v>1</v>
      </c>
      <c r="AP385" s="2">
        <v>0.3</v>
      </c>
      <c r="AQ385" s="2">
        <v>0.3</v>
      </c>
      <c r="AR385" s="2">
        <v>95.9</v>
      </c>
    </row>
    <row r="386" spans="39:44" x14ac:dyDescent="0.25">
      <c r="AM386" s="2"/>
      <c r="AN386" s="2" t="s">
        <v>484</v>
      </c>
      <c r="AO386" s="2">
        <v>1</v>
      </c>
      <c r="AP386" s="2">
        <v>0.3</v>
      </c>
      <c r="AQ386" s="2">
        <v>0.3</v>
      </c>
      <c r="AR386" s="2">
        <v>96.2</v>
      </c>
    </row>
    <row r="387" spans="39:44" x14ac:dyDescent="0.25">
      <c r="AM387" s="2"/>
      <c r="AN387" s="2" t="s">
        <v>485</v>
      </c>
      <c r="AO387" s="2">
        <v>1</v>
      </c>
      <c r="AP387" s="2">
        <v>0.3</v>
      </c>
      <c r="AQ387" s="2">
        <v>0.3</v>
      </c>
      <c r="AR387" s="2">
        <v>96.4</v>
      </c>
    </row>
    <row r="388" spans="39:44" x14ac:dyDescent="0.25">
      <c r="AM388" s="2"/>
      <c r="AN388" s="2" t="s">
        <v>486</v>
      </c>
      <c r="AO388" s="2">
        <v>1</v>
      </c>
      <c r="AP388" s="2">
        <v>0.3</v>
      </c>
      <c r="AQ388" s="2">
        <v>0.3</v>
      </c>
      <c r="AR388" s="2">
        <v>96.7</v>
      </c>
    </row>
    <row r="389" spans="39:44" x14ac:dyDescent="0.25">
      <c r="AM389" s="2"/>
      <c r="AN389" s="2" t="s">
        <v>487</v>
      </c>
      <c r="AO389" s="2">
        <v>1</v>
      </c>
      <c r="AP389" s="2">
        <v>0.3</v>
      </c>
      <c r="AQ389" s="2">
        <v>0.3</v>
      </c>
      <c r="AR389" s="2">
        <v>97</v>
      </c>
    </row>
    <row r="390" spans="39:44" x14ac:dyDescent="0.25">
      <c r="AM390" s="2"/>
      <c r="AN390" s="2" t="s">
        <v>488</v>
      </c>
      <c r="AO390" s="2">
        <v>1</v>
      </c>
      <c r="AP390" s="2">
        <v>0.3</v>
      </c>
      <c r="AQ390" s="2">
        <v>0.3</v>
      </c>
      <c r="AR390" s="2">
        <v>97.2</v>
      </c>
    </row>
    <row r="391" spans="39:44" x14ac:dyDescent="0.25">
      <c r="AM391" s="2"/>
      <c r="AN391" s="2" t="s">
        <v>489</v>
      </c>
      <c r="AO391" s="2">
        <v>1</v>
      </c>
      <c r="AP391" s="2">
        <v>0.3</v>
      </c>
      <c r="AQ391" s="2">
        <v>0.3</v>
      </c>
      <c r="AR391" s="2">
        <v>97.5</v>
      </c>
    </row>
    <row r="392" spans="39:44" x14ac:dyDescent="0.25">
      <c r="AM392" s="2"/>
      <c r="AN392" s="2" t="s">
        <v>490</v>
      </c>
      <c r="AO392" s="2">
        <v>1</v>
      </c>
      <c r="AP392" s="2">
        <v>0.3</v>
      </c>
      <c r="AQ392" s="2">
        <v>0.3</v>
      </c>
      <c r="AR392" s="2">
        <v>97.7</v>
      </c>
    </row>
    <row r="393" spans="39:44" x14ac:dyDescent="0.25">
      <c r="AM393" s="2"/>
      <c r="AN393" s="2" t="s">
        <v>491</v>
      </c>
      <c r="AO393" s="2">
        <v>1</v>
      </c>
      <c r="AP393" s="2">
        <v>0.3</v>
      </c>
      <c r="AQ393" s="2">
        <v>0.3</v>
      </c>
      <c r="AR393" s="2">
        <v>98</v>
      </c>
    </row>
    <row r="394" spans="39:44" x14ac:dyDescent="0.25">
      <c r="AM394" s="2"/>
      <c r="AN394" s="2" t="s">
        <v>492</v>
      </c>
      <c r="AO394" s="2">
        <v>1</v>
      </c>
      <c r="AP394" s="2">
        <v>0.3</v>
      </c>
      <c r="AQ394" s="2">
        <v>0.3</v>
      </c>
      <c r="AR394" s="2">
        <v>98.2</v>
      </c>
    </row>
    <row r="395" spans="39:44" x14ac:dyDescent="0.25">
      <c r="AM395" s="2"/>
      <c r="AN395" s="2" t="s">
        <v>493</v>
      </c>
      <c r="AO395" s="2">
        <v>1</v>
      </c>
      <c r="AP395" s="2">
        <v>0.3</v>
      </c>
      <c r="AQ395" s="2">
        <v>0.3</v>
      </c>
      <c r="AR395" s="2">
        <v>98.5</v>
      </c>
    </row>
    <row r="396" spans="39:44" x14ac:dyDescent="0.25">
      <c r="AM396" s="2"/>
      <c r="AN396" s="2" t="s">
        <v>494</v>
      </c>
      <c r="AO396" s="2">
        <v>1</v>
      </c>
      <c r="AP396" s="2">
        <v>0.3</v>
      </c>
      <c r="AQ396" s="2">
        <v>0.3</v>
      </c>
      <c r="AR396" s="2">
        <v>98.7</v>
      </c>
    </row>
    <row r="397" spans="39:44" x14ac:dyDescent="0.25">
      <c r="AM397" s="2"/>
      <c r="AN397" s="2" t="s">
        <v>495</v>
      </c>
      <c r="AO397" s="2">
        <v>1</v>
      </c>
      <c r="AP397" s="2">
        <v>0.3</v>
      </c>
      <c r="AQ397" s="2">
        <v>0.3</v>
      </c>
      <c r="AR397" s="2">
        <v>99</v>
      </c>
    </row>
    <row r="398" spans="39:44" x14ac:dyDescent="0.25">
      <c r="AM398" s="2"/>
      <c r="AN398" s="2" t="s">
        <v>496</v>
      </c>
      <c r="AO398" s="2">
        <v>1</v>
      </c>
      <c r="AP398" s="2">
        <v>0.3</v>
      </c>
      <c r="AQ398" s="2">
        <v>0.3</v>
      </c>
      <c r="AR398" s="2">
        <v>99.2</v>
      </c>
    </row>
    <row r="399" spans="39:44" x14ac:dyDescent="0.25">
      <c r="AM399" s="2"/>
      <c r="AN399" s="2" t="s">
        <v>497</v>
      </c>
      <c r="AO399" s="2">
        <v>1</v>
      </c>
      <c r="AP399" s="2">
        <v>0.3</v>
      </c>
      <c r="AQ399" s="2">
        <v>0.3</v>
      </c>
      <c r="AR399" s="2">
        <v>99.5</v>
      </c>
    </row>
    <row r="400" spans="39:44" x14ac:dyDescent="0.25">
      <c r="AM400" s="2"/>
      <c r="AN400" s="2" t="s">
        <v>498</v>
      </c>
      <c r="AO400" s="2">
        <v>1</v>
      </c>
      <c r="AP400" s="2">
        <v>0.3</v>
      </c>
      <c r="AQ400" s="2">
        <v>0.3</v>
      </c>
      <c r="AR400" s="2">
        <v>99.7</v>
      </c>
    </row>
    <row r="401" spans="39:44" x14ac:dyDescent="0.25">
      <c r="AM401" s="2"/>
      <c r="AN401" s="2" t="s">
        <v>499</v>
      </c>
      <c r="AO401" s="2">
        <v>1</v>
      </c>
      <c r="AP401" s="2">
        <v>0.3</v>
      </c>
      <c r="AQ401" s="2">
        <v>0.3</v>
      </c>
      <c r="AR401" s="2">
        <v>100</v>
      </c>
    </row>
    <row r="402" spans="39:44" x14ac:dyDescent="0.25">
      <c r="AM402" s="2"/>
      <c r="AN402" s="2" t="s">
        <v>216</v>
      </c>
      <c r="AO402" s="2">
        <v>394</v>
      </c>
      <c r="AP402" s="2">
        <v>100</v>
      </c>
      <c r="AQ402" s="2">
        <v>100</v>
      </c>
      <c r="AR402" s="2"/>
    </row>
    <row r="403" spans="39:44" x14ac:dyDescent="0.25">
      <c r="AM403" s="2"/>
      <c r="AN403" s="2"/>
      <c r="AO403" s="2"/>
      <c r="AP403" s="2"/>
      <c r="AQ403" s="2"/>
      <c r="AR403" s="2"/>
    </row>
    <row r="404" spans="39:44" x14ac:dyDescent="0.25">
      <c r="AM404" s="2"/>
      <c r="AN404" s="2"/>
      <c r="AO404" s="2"/>
      <c r="AP404" s="2"/>
      <c r="AQ404" s="2"/>
      <c r="AR404" s="2"/>
    </row>
    <row r="405" spans="39:44" x14ac:dyDescent="0.25">
      <c r="AM405" s="2"/>
      <c r="AN405" s="2"/>
      <c r="AO405" s="2"/>
      <c r="AP405" s="2"/>
      <c r="AQ405" s="2"/>
      <c r="AR405" s="2"/>
    </row>
    <row r="406" spans="39:44" x14ac:dyDescent="0.25">
      <c r="AM406" s="2" t="s">
        <v>192</v>
      </c>
      <c r="AN406" s="2"/>
      <c r="AO406" s="2"/>
      <c r="AP406" s="2"/>
      <c r="AQ406" s="2"/>
      <c r="AR406" s="2"/>
    </row>
    <row r="407" spans="39:44" x14ac:dyDescent="0.25">
      <c r="AM407" s="2"/>
      <c r="AN407" s="2"/>
      <c r="AO407" s="2" t="s">
        <v>317</v>
      </c>
      <c r="AP407" s="2" t="s">
        <v>318</v>
      </c>
      <c r="AQ407" s="2" t="s">
        <v>319</v>
      </c>
      <c r="AR407" s="2" t="s">
        <v>320</v>
      </c>
    </row>
    <row r="408" spans="39:44" x14ac:dyDescent="0.25">
      <c r="AM408" s="2" t="s">
        <v>321</v>
      </c>
      <c r="AN408" s="2"/>
      <c r="AO408" s="2">
        <v>385</v>
      </c>
      <c r="AP408" s="2">
        <v>97.7</v>
      </c>
      <c r="AQ408" s="2">
        <v>97.7</v>
      </c>
      <c r="AR408" s="2">
        <v>97.7</v>
      </c>
    </row>
    <row r="409" spans="39:44" x14ac:dyDescent="0.25">
      <c r="AM409" s="2"/>
      <c r="AN409" s="2" t="s">
        <v>500</v>
      </c>
      <c r="AO409" s="2">
        <v>1</v>
      </c>
      <c r="AP409" s="2">
        <v>0.3</v>
      </c>
      <c r="AQ409" s="2">
        <v>0.3</v>
      </c>
      <c r="AR409" s="2">
        <v>98</v>
      </c>
    </row>
    <row r="410" spans="39:44" x14ac:dyDescent="0.25">
      <c r="AM410" s="2"/>
      <c r="AN410" s="2" t="s">
        <v>501</v>
      </c>
      <c r="AO410" s="2">
        <v>1</v>
      </c>
      <c r="AP410" s="2">
        <v>0.3</v>
      </c>
      <c r="AQ410" s="2">
        <v>0.3</v>
      </c>
      <c r="AR410" s="2">
        <v>98.2</v>
      </c>
    </row>
    <row r="411" spans="39:44" x14ac:dyDescent="0.25">
      <c r="AM411" s="2"/>
      <c r="AN411" s="2" t="s">
        <v>502</v>
      </c>
      <c r="AO411" s="2">
        <v>1</v>
      </c>
      <c r="AP411" s="2">
        <v>0.3</v>
      </c>
      <c r="AQ411" s="2">
        <v>0.3</v>
      </c>
      <c r="AR411" s="2">
        <v>98.5</v>
      </c>
    </row>
    <row r="412" spans="39:44" x14ac:dyDescent="0.25">
      <c r="AM412" s="2"/>
      <c r="AN412" s="2" t="s">
        <v>503</v>
      </c>
      <c r="AO412" s="2">
        <v>1</v>
      </c>
      <c r="AP412" s="2">
        <v>0.3</v>
      </c>
      <c r="AQ412" s="2">
        <v>0.3</v>
      </c>
      <c r="AR412" s="2">
        <v>98.7</v>
      </c>
    </row>
    <row r="413" spans="39:44" x14ac:dyDescent="0.25">
      <c r="AM413" s="2"/>
      <c r="AN413" s="2" t="s">
        <v>504</v>
      </c>
      <c r="AO413" s="2">
        <v>1</v>
      </c>
      <c r="AP413" s="2">
        <v>0.3</v>
      </c>
      <c r="AQ413" s="2">
        <v>0.3</v>
      </c>
      <c r="AR413" s="2">
        <v>99</v>
      </c>
    </row>
    <row r="414" spans="39:44" x14ac:dyDescent="0.25">
      <c r="AM414" s="2"/>
      <c r="AN414" s="2" t="s">
        <v>505</v>
      </c>
      <c r="AO414" s="2">
        <v>1</v>
      </c>
      <c r="AP414" s="2">
        <v>0.3</v>
      </c>
      <c r="AQ414" s="2">
        <v>0.3</v>
      </c>
      <c r="AR414" s="2">
        <v>99.2</v>
      </c>
    </row>
    <row r="415" spans="39:44" x14ac:dyDescent="0.25">
      <c r="AM415" s="2"/>
      <c r="AN415" s="2" t="s">
        <v>506</v>
      </c>
      <c r="AO415" s="2">
        <v>1</v>
      </c>
      <c r="AP415" s="2">
        <v>0.3</v>
      </c>
      <c r="AQ415" s="2">
        <v>0.3</v>
      </c>
      <c r="AR415" s="2">
        <v>99.5</v>
      </c>
    </row>
    <row r="416" spans="39:44" x14ac:dyDescent="0.25">
      <c r="AM416" s="2"/>
      <c r="AN416" s="2" t="s">
        <v>507</v>
      </c>
      <c r="AO416" s="2">
        <v>1</v>
      </c>
      <c r="AP416" s="2">
        <v>0.3</v>
      </c>
      <c r="AQ416" s="2">
        <v>0.3</v>
      </c>
      <c r="AR416" s="2">
        <v>99.7</v>
      </c>
    </row>
    <row r="417" spans="39:44" x14ac:dyDescent="0.25">
      <c r="AM417" s="2"/>
      <c r="AN417" s="2" t="s">
        <v>508</v>
      </c>
      <c r="AO417" s="2">
        <v>1</v>
      </c>
      <c r="AP417" s="2">
        <v>0.3</v>
      </c>
      <c r="AQ417" s="2">
        <v>0.3</v>
      </c>
      <c r="AR417" s="2">
        <v>100</v>
      </c>
    </row>
    <row r="418" spans="39:44" x14ac:dyDescent="0.25">
      <c r="AM418" s="2"/>
      <c r="AN418" s="2" t="s">
        <v>216</v>
      </c>
      <c r="AO418" s="2">
        <v>394</v>
      </c>
      <c r="AP418" s="2">
        <v>100</v>
      </c>
      <c r="AQ418" s="2">
        <v>100</v>
      </c>
      <c r="AR418" s="2"/>
    </row>
    <row r="419" spans="39:44" x14ac:dyDescent="0.25">
      <c r="AM419" s="2"/>
      <c r="AN419" s="2"/>
      <c r="AO419" s="2"/>
      <c r="AP419" s="2"/>
      <c r="AQ419" s="2"/>
      <c r="AR419" s="2"/>
    </row>
    <row r="420" spans="39:44" x14ac:dyDescent="0.25">
      <c r="AM420" s="2"/>
      <c r="AN420" s="2"/>
      <c r="AO420" s="2"/>
      <c r="AP420" s="2"/>
      <c r="AQ420" s="2"/>
      <c r="AR420" s="2"/>
    </row>
    <row r="421" spans="39:44" x14ac:dyDescent="0.25">
      <c r="AM421" s="2"/>
      <c r="AN421" s="2"/>
      <c r="AO421" s="2"/>
      <c r="AP421" s="2"/>
      <c r="AQ421" s="2"/>
      <c r="AR421" s="2"/>
    </row>
    <row r="422" spans="39:44" x14ac:dyDescent="0.25">
      <c r="AM422" s="2" t="s">
        <v>193</v>
      </c>
      <c r="AN422" s="2"/>
      <c r="AO422" s="2"/>
      <c r="AP422" s="2"/>
      <c r="AQ422" s="2"/>
      <c r="AR422" s="2"/>
    </row>
    <row r="423" spans="39:44" x14ac:dyDescent="0.25">
      <c r="AM423" s="2"/>
      <c r="AN423" s="2"/>
      <c r="AO423" s="2" t="s">
        <v>317</v>
      </c>
      <c r="AP423" s="2" t="s">
        <v>318</v>
      </c>
      <c r="AQ423" s="2" t="s">
        <v>319</v>
      </c>
      <c r="AR423" s="2" t="s">
        <v>320</v>
      </c>
    </row>
    <row r="424" spans="39:44" x14ac:dyDescent="0.25">
      <c r="AM424" s="2" t="s">
        <v>321</v>
      </c>
      <c r="AN424" s="2"/>
      <c r="AO424" s="2">
        <v>371</v>
      </c>
      <c r="AP424" s="2">
        <v>94.2</v>
      </c>
      <c r="AQ424" s="2">
        <v>94.2</v>
      </c>
      <c r="AR424" s="2">
        <v>94.2</v>
      </c>
    </row>
    <row r="425" spans="39:44" x14ac:dyDescent="0.25">
      <c r="AM425" s="2"/>
      <c r="AN425" s="2" t="s">
        <v>509</v>
      </c>
      <c r="AO425" s="2">
        <v>1</v>
      </c>
      <c r="AP425" s="2">
        <v>0.3</v>
      </c>
      <c r="AQ425" s="2">
        <v>0.3</v>
      </c>
      <c r="AR425" s="2">
        <v>94.4</v>
      </c>
    </row>
    <row r="426" spans="39:44" x14ac:dyDescent="0.25">
      <c r="AM426" s="2"/>
      <c r="AN426" s="2" t="s">
        <v>510</v>
      </c>
      <c r="AO426" s="2">
        <v>1</v>
      </c>
      <c r="AP426" s="2">
        <v>0.3</v>
      </c>
      <c r="AQ426" s="2">
        <v>0.3</v>
      </c>
      <c r="AR426" s="2">
        <v>94.7</v>
      </c>
    </row>
    <row r="427" spans="39:44" x14ac:dyDescent="0.25">
      <c r="AM427" s="2"/>
      <c r="AN427" s="2" t="s">
        <v>511</v>
      </c>
      <c r="AO427" s="2">
        <v>1</v>
      </c>
      <c r="AP427" s="2">
        <v>0.3</v>
      </c>
      <c r="AQ427" s="2">
        <v>0.3</v>
      </c>
      <c r="AR427" s="2">
        <v>94.9</v>
      </c>
    </row>
    <row r="428" spans="39:44" x14ac:dyDescent="0.25">
      <c r="AM428" s="2"/>
      <c r="AN428" s="2" t="s">
        <v>512</v>
      </c>
      <c r="AO428" s="2">
        <v>1</v>
      </c>
      <c r="AP428" s="2">
        <v>0.3</v>
      </c>
      <c r="AQ428" s="2">
        <v>0.3</v>
      </c>
      <c r="AR428" s="2">
        <v>95.2</v>
      </c>
    </row>
    <row r="429" spans="39:44" x14ac:dyDescent="0.25">
      <c r="AM429" s="2"/>
      <c r="AN429" s="2" t="s">
        <v>513</v>
      </c>
      <c r="AO429" s="2">
        <v>1</v>
      </c>
      <c r="AP429" s="2">
        <v>0.3</v>
      </c>
      <c r="AQ429" s="2">
        <v>0.3</v>
      </c>
      <c r="AR429" s="2">
        <v>95.4</v>
      </c>
    </row>
    <row r="430" spans="39:44" x14ac:dyDescent="0.25">
      <c r="AM430" s="2"/>
      <c r="AN430" s="2" t="s">
        <v>514</v>
      </c>
      <c r="AO430" s="2">
        <v>1</v>
      </c>
      <c r="AP430" s="2">
        <v>0.3</v>
      </c>
      <c r="AQ430" s="2">
        <v>0.3</v>
      </c>
      <c r="AR430" s="2">
        <v>95.7</v>
      </c>
    </row>
    <row r="431" spans="39:44" x14ac:dyDescent="0.25">
      <c r="AM431" s="2"/>
      <c r="AN431" s="2" t="s">
        <v>515</v>
      </c>
      <c r="AO431" s="2">
        <v>1</v>
      </c>
      <c r="AP431" s="2">
        <v>0.3</v>
      </c>
      <c r="AQ431" s="2">
        <v>0.3</v>
      </c>
      <c r="AR431" s="2">
        <v>95.9</v>
      </c>
    </row>
    <row r="432" spans="39:44" x14ac:dyDescent="0.25">
      <c r="AM432" s="2"/>
      <c r="AN432" s="2" t="s">
        <v>516</v>
      </c>
      <c r="AO432" s="2">
        <v>1</v>
      </c>
      <c r="AP432" s="2">
        <v>0.3</v>
      </c>
      <c r="AQ432" s="2">
        <v>0.3</v>
      </c>
      <c r="AR432" s="2">
        <v>96.2</v>
      </c>
    </row>
    <row r="433" spans="39:44" x14ac:dyDescent="0.25">
      <c r="AM433" s="2"/>
      <c r="AN433" s="2" t="s">
        <v>517</v>
      </c>
      <c r="AO433" s="2">
        <v>1</v>
      </c>
      <c r="AP433" s="2">
        <v>0.3</v>
      </c>
      <c r="AQ433" s="2">
        <v>0.3</v>
      </c>
      <c r="AR433" s="2">
        <v>96.4</v>
      </c>
    </row>
    <row r="434" spans="39:44" x14ac:dyDescent="0.25">
      <c r="AM434" s="2"/>
      <c r="AN434" s="2" t="s">
        <v>518</v>
      </c>
      <c r="AO434" s="2">
        <v>1</v>
      </c>
      <c r="AP434" s="2">
        <v>0.3</v>
      </c>
      <c r="AQ434" s="2">
        <v>0.3</v>
      </c>
      <c r="AR434" s="2">
        <v>96.7</v>
      </c>
    </row>
    <row r="435" spans="39:44" x14ac:dyDescent="0.25">
      <c r="AM435" s="2"/>
      <c r="AN435" s="2" t="s">
        <v>519</v>
      </c>
      <c r="AO435" s="2">
        <v>1</v>
      </c>
      <c r="AP435" s="2">
        <v>0.3</v>
      </c>
      <c r="AQ435" s="2">
        <v>0.3</v>
      </c>
      <c r="AR435" s="2">
        <v>97</v>
      </c>
    </row>
    <row r="436" spans="39:44" x14ac:dyDescent="0.25">
      <c r="AM436" s="2"/>
      <c r="AN436" s="2" t="s">
        <v>520</v>
      </c>
      <c r="AO436" s="2">
        <v>1</v>
      </c>
      <c r="AP436" s="2">
        <v>0.3</v>
      </c>
      <c r="AQ436" s="2">
        <v>0.3</v>
      </c>
      <c r="AR436" s="2">
        <v>97.2</v>
      </c>
    </row>
    <row r="437" spans="39:44" x14ac:dyDescent="0.25">
      <c r="AM437" s="2"/>
      <c r="AN437" s="2" t="s">
        <v>521</v>
      </c>
      <c r="AO437" s="2">
        <v>1</v>
      </c>
      <c r="AP437" s="2">
        <v>0.3</v>
      </c>
      <c r="AQ437" s="2">
        <v>0.3</v>
      </c>
      <c r="AR437" s="2">
        <v>97.5</v>
      </c>
    </row>
    <row r="438" spans="39:44" x14ac:dyDescent="0.25">
      <c r="AM438" s="2"/>
      <c r="AN438" s="2" t="s">
        <v>522</v>
      </c>
      <c r="AO438" s="2">
        <v>1</v>
      </c>
      <c r="AP438" s="2">
        <v>0.3</v>
      </c>
      <c r="AQ438" s="2">
        <v>0.3</v>
      </c>
      <c r="AR438" s="2">
        <v>97.7</v>
      </c>
    </row>
    <row r="439" spans="39:44" x14ac:dyDescent="0.25">
      <c r="AM439" s="2"/>
      <c r="AN439" s="2" t="s">
        <v>523</v>
      </c>
      <c r="AO439" s="2">
        <v>1</v>
      </c>
      <c r="AP439" s="2">
        <v>0.3</v>
      </c>
      <c r="AQ439" s="2">
        <v>0.3</v>
      </c>
      <c r="AR439" s="2">
        <v>98</v>
      </c>
    </row>
    <row r="440" spans="39:44" x14ac:dyDescent="0.25">
      <c r="AM440" s="2"/>
      <c r="AN440" s="2" t="s">
        <v>524</v>
      </c>
      <c r="AO440" s="2">
        <v>1</v>
      </c>
      <c r="AP440" s="2">
        <v>0.3</v>
      </c>
      <c r="AQ440" s="2">
        <v>0.3</v>
      </c>
      <c r="AR440" s="2">
        <v>98.2</v>
      </c>
    </row>
    <row r="441" spans="39:44" x14ac:dyDescent="0.25">
      <c r="AM441" s="2"/>
      <c r="AN441" s="2" t="s">
        <v>525</v>
      </c>
      <c r="AO441" s="2">
        <v>1</v>
      </c>
      <c r="AP441" s="2">
        <v>0.3</v>
      </c>
      <c r="AQ441" s="2">
        <v>0.3</v>
      </c>
      <c r="AR441" s="2">
        <v>98.5</v>
      </c>
    </row>
    <row r="442" spans="39:44" x14ac:dyDescent="0.25">
      <c r="AM442" s="2"/>
      <c r="AN442" s="2" t="s">
        <v>526</v>
      </c>
      <c r="AO442" s="2">
        <v>1</v>
      </c>
      <c r="AP442" s="2">
        <v>0.3</v>
      </c>
      <c r="AQ442" s="2">
        <v>0.3</v>
      </c>
      <c r="AR442" s="2">
        <v>98.7</v>
      </c>
    </row>
    <row r="443" spans="39:44" x14ac:dyDescent="0.25">
      <c r="AM443" s="2"/>
      <c r="AN443" s="2" t="s">
        <v>527</v>
      </c>
      <c r="AO443" s="2">
        <v>1</v>
      </c>
      <c r="AP443" s="2">
        <v>0.3</v>
      </c>
      <c r="AQ443" s="2">
        <v>0.3</v>
      </c>
      <c r="AR443" s="2">
        <v>99</v>
      </c>
    </row>
    <row r="444" spans="39:44" x14ac:dyDescent="0.25">
      <c r="AM444" s="2"/>
      <c r="AN444" s="2" t="s">
        <v>528</v>
      </c>
      <c r="AO444" s="2">
        <v>1</v>
      </c>
      <c r="AP444" s="2">
        <v>0.3</v>
      </c>
      <c r="AQ444" s="2">
        <v>0.3</v>
      </c>
      <c r="AR444" s="2">
        <v>99.2</v>
      </c>
    </row>
    <row r="445" spans="39:44" x14ac:dyDescent="0.25">
      <c r="AM445" s="2"/>
      <c r="AN445" s="2" t="s">
        <v>529</v>
      </c>
      <c r="AO445" s="2">
        <v>1</v>
      </c>
      <c r="AP445" s="2">
        <v>0.3</v>
      </c>
      <c r="AQ445" s="2">
        <v>0.3</v>
      </c>
      <c r="AR445" s="2">
        <v>99.5</v>
      </c>
    </row>
    <row r="446" spans="39:44" x14ac:dyDescent="0.25">
      <c r="AM446" s="2"/>
      <c r="AN446" s="2" t="s">
        <v>530</v>
      </c>
      <c r="AO446" s="2">
        <v>1</v>
      </c>
      <c r="AP446" s="2">
        <v>0.3</v>
      </c>
      <c r="AQ446" s="2">
        <v>0.3</v>
      </c>
      <c r="AR446" s="2">
        <v>99.7</v>
      </c>
    </row>
    <row r="447" spans="39:44" x14ac:dyDescent="0.25">
      <c r="AM447" s="2"/>
      <c r="AN447" s="2" t="s">
        <v>531</v>
      </c>
      <c r="AO447" s="2">
        <v>1</v>
      </c>
      <c r="AP447" s="2">
        <v>0.3</v>
      </c>
      <c r="AQ447" s="2">
        <v>0.3</v>
      </c>
      <c r="AR447" s="2">
        <v>100</v>
      </c>
    </row>
    <row r="448" spans="39:44" x14ac:dyDescent="0.25">
      <c r="AM448" s="2"/>
      <c r="AN448" s="2" t="s">
        <v>216</v>
      </c>
      <c r="AO448" s="2">
        <v>394</v>
      </c>
      <c r="AP448" s="2">
        <v>100</v>
      </c>
      <c r="AQ448" s="2">
        <v>100</v>
      </c>
      <c r="AR448" s="2"/>
    </row>
    <row r="449" spans="39:44" x14ac:dyDescent="0.25">
      <c r="AM449" s="2"/>
      <c r="AN449" s="2"/>
      <c r="AO449" s="2"/>
      <c r="AP449" s="2"/>
      <c r="AQ449" s="2"/>
      <c r="AR449" s="2"/>
    </row>
    <row r="450" spans="39:44" x14ac:dyDescent="0.25">
      <c r="AM450" s="2"/>
      <c r="AN450" s="2"/>
      <c r="AO450" s="2"/>
      <c r="AP450" s="2"/>
      <c r="AQ450" s="2"/>
      <c r="AR450" s="2"/>
    </row>
    <row r="451" spans="39:44" x14ac:dyDescent="0.25">
      <c r="AM451" s="2"/>
      <c r="AN451" s="2"/>
      <c r="AO451" s="2"/>
      <c r="AP451" s="2"/>
      <c r="AQ451" s="2"/>
      <c r="AR451" s="2"/>
    </row>
    <row r="452" spans="39:44" x14ac:dyDescent="0.25">
      <c r="AM452" s="2" t="s">
        <v>194</v>
      </c>
      <c r="AN452" s="2"/>
      <c r="AO452" s="2"/>
      <c r="AP452" s="2"/>
      <c r="AQ452" s="2"/>
      <c r="AR452" s="2"/>
    </row>
    <row r="453" spans="39:44" x14ac:dyDescent="0.25">
      <c r="AM453" s="2"/>
      <c r="AN453" s="2"/>
      <c r="AO453" s="2" t="s">
        <v>317</v>
      </c>
      <c r="AP453" s="2" t="s">
        <v>318</v>
      </c>
      <c r="AQ453" s="2" t="s">
        <v>319</v>
      </c>
      <c r="AR453" s="2" t="s">
        <v>320</v>
      </c>
    </row>
    <row r="454" spans="39:44" x14ac:dyDescent="0.25">
      <c r="AM454" s="2" t="s">
        <v>321</v>
      </c>
      <c r="AN454" s="2"/>
      <c r="AO454" s="2">
        <v>390</v>
      </c>
      <c r="AP454" s="2">
        <v>99</v>
      </c>
      <c r="AQ454" s="2">
        <v>99</v>
      </c>
      <c r="AR454" s="2">
        <v>99</v>
      </c>
    </row>
    <row r="455" spans="39:44" x14ac:dyDescent="0.25">
      <c r="AM455" s="2"/>
      <c r="AN455" s="2" t="s">
        <v>532</v>
      </c>
      <c r="AO455" s="2">
        <v>1</v>
      </c>
      <c r="AP455" s="2">
        <v>0.3</v>
      </c>
      <c r="AQ455" s="2">
        <v>0.3</v>
      </c>
      <c r="AR455" s="2">
        <v>99.2</v>
      </c>
    </row>
    <row r="456" spans="39:44" x14ac:dyDescent="0.25">
      <c r="AM456" s="2"/>
      <c r="AN456" s="2" t="s">
        <v>533</v>
      </c>
      <c r="AO456" s="2">
        <v>1</v>
      </c>
      <c r="AP456" s="2">
        <v>0.3</v>
      </c>
      <c r="AQ456" s="2">
        <v>0.3</v>
      </c>
      <c r="AR456" s="2">
        <v>99.5</v>
      </c>
    </row>
    <row r="457" spans="39:44" x14ac:dyDescent="0.25">
      <c r="AM457" s="2"/>
      <c r="AN457" s="2" t="s">
        <v>534</v>
      </c>
      <c r="AO457" s="2">
        <v>1</v>
      </c>
      <c r="AP457" s="2">
        <v>0.3</v>
      </c>
      <c r="AQ457" s="2">
        <v>0.3</v>
      </c>
      <c r="AR457" s="2">
        <v>99.7</v>
      </c>
    </row>
    <row r="458" spans="39:44" x14ac:dyDescent="0.25">
      <c r="AM458" s="2"/>
      <c r="AN458" s="2" t="s">
        <v>535</v>
      </c>
      <c r="AO458" s="2">
        <v>1</v>
      </c>
      <c r="AP458" s="2">
        <v>0.3</v>
      </c>
      <c r="AQ458" s="2">
        <v>0.3</v>
      </c>
      <c r="AR458" s="2">
        <v>100</v>
      </c>
    </row>
    <row r="459" spans="39:44" x14ac:dyDescent="0.25">
      <c r="AM459" s="2"/>
      <c r="AN459" s="2" t="s">
        <v>216</v>
      </c>
      <c r="AO459" s="2">
        <v>394</v>
      </c>
      <c r="AP459" s="2">
        <v>100</v>
      </c>
      <c r="AQ459" s="2">
        <v>100</v>
      </c>
      <c r="AR459" s="2"/>
    </row>
    <row r="460" spans="39:44" x14ac:dyDescent="0.25">
      <c r="AM460" s="2"/>
      <c r="AN460" s="2"/>
      <c r="AO460" s="2"/>
      <c r="AP460" s="2"/>
      <c r="AQ460" s="2"/>
      <c r="AR460" s="2"/>
    </row>
    <row r="461" spans="39:44" x14ac:dyDescent="0.25">
      <c r="AM461" s="2"/>
      <c r="AN461" s="2"/>
      <c r="AO461" s="2"/>
      <c r="AP461" s="2"/>
      <c r="AQ461" s="2"/>
      <c r="AR461" s="2"/>
    </row>
    <row r="462" spans="39:44" x14ac:dyDescent="0.25">
      <c r="AM462" s="2"/>
      <c r="AN462" s="2"/>
      <c r="AO462" s="2"/>
      <c r="AP462" s="2"/>
      <c r="AQ462" s="2"/>
      <c r="AR462" s="2"/>
    </row>
    <row r="463" spans="39:44" x14ac:dyDescent="0.25">
      <c r="AM463" s="2" t="s">
        <v>195</v>
      </c>
      <c r="AN463" s="2"/>
      <c r="AO463" s="2"/>
      <c r="AP463" s="2"/>
      <c r="AQ463" s="2"/>
      <c r="AR463" s="2"/>
    </row>
    <row r="464" spans="39:44" x14ac:dyDescent="0.25">
      <c r="AM464" s="2"/>
      <c r="AN464" s="2"/>
      <c r="AO464" s="2" t="s">
        <v>317</v>
      </c>
      <c r="AP464" s="2" t="s">
        <v>318</v>
      </c>
      <c r="AQ464" s="2" t="s">
        <v>319</v>
      </c>
      <c r="AR464" s="2" t="s">
        <v>320</v>
      </c>
    </row>
    <row r="465" spans="39:44" x14ac:dyDescent="0.25">
      <c r="AM465" s="2" t="s">
        <v>321</v>
      </c>
      <c r="AN465" s="2"/>
      <c r="AO465" s="2">
        <v>385</v>
      </c>
      <c r="AP465" s="2">
        <v>97.7</v>
      </c>
      <c r="AQ465" s="2">
        <v>97.7</v>
      </c>
      <c r="AR465" s="2">
        <v>97.7</v>
      </c>
    </row>
    <row r="466" spans="39:44" x14ac:dyDescent="0.25">
      <c r="AM466" s="2"/>
      <c r="AN466" s="2" t="s">
        <v>536</v>
      </c>
      <c r="AO466" s="2">
        <v>1</v>
      </c>
      <c r="AP466" s="2">
        <v>0.3</v>
      </c>
      <c r="AQ466" s="2">
        <v>0.3</v>
      </c>
      <c r="AR466" s="2">
        <v>98</v>
      </c>
    </row>
    <row r="467" spans="39:44" x14ac:dyDescent="0.25">
      <c r="AM467" s="2"/>
      <c r="AN467" s="2" t="s">
        <v>537</v>
      </c>
      <c r="AO467" s="2">
        <v>1</v>
      </c>
      <c r="AP467" s="2">
        <v>0.3</v>
      </c>
      <c r="AQ467" s="2">
        <v>0.3</v>
      </c>
      <c r="AR467" s="2">
        <v>98.2</v>
      </c>
    </row>
    <row r="468" spans="39:44" x14ac:dyDescent="0.25">
      <c r="AM468" s="2"/>
      <c r="AN468" s="2" t="s">
        <v>538</v>
      </c>
      <c r="AO468" s="2">
        <v>1</v>
      </c>
      <c r="AP468" s="2">
        <v>0.3</v>
      </c>
      <c r="AQ468" s="2">
        <v>0.3</v>
      </c>
      <c r="AR468" s="2">
        <v>98.5</v>
      </c>
    </row>
    <row r="469" spans="39:44" x14ac:dyDescent="0.25">
      <c r="AM469" s="2"/>
      <c r="AN469" s="2" t="s">
        <v>539</v>
      </c>
      <c r="AO469" s="2">
        <v>1</v>
      </c>
      <c r="AP469" s="2">
        <v>0.3</v>
      </c>
      <c r="AQ469" s="2">
        <v>0.3</v>
      </c>
      <c r="AR469" s="2">
        <v>98.7</v>
      </c>
    </row>
    <row r="470" spans="39:44" x14ac:dyDescent="0.25">
      <c r="AM470" s="2"/>
      <c r="AN470" s="2" t="s">
        <v>540</v>
      </c>
      <c r="AO470" s="2">
        <v>1</v>
      </c>
      <c r="AP470" s="2">
        <v>0.3</v>
      </c>
      <c r="AQ470" s="2">
        <v>0.3</v>
      </c>
      <c r="AR470" s="2">
        <v>99</v>
      </c>
    </row>
    <row r="471" spans="39:44" x14ac:dyDescent="0.25">
      <c r="AM471" s="2"/>
      <c r="AN471" s="2" t="s">
        <v>541</v>
      </c>
      <c r="AO471" s="2">
        <v>1</v>
      </c>
      <c r="AP471" s="2">
        <v>0.3</v>
      </c>
      <c r="AQ471" s="2">
        <v>0.3</v>
      </c>
      <c r="AR471" s="2">
        <v>99.2</v>
      </c>
    </row>
    <row r="472" spans="39:44" x14ac:dyDescent="0.25">
      <c r="AM472" s="2"/>
      <c r="AN472" s="2" t="s">
        <v>542</v>
      </c>
      <c r="AO472" s="2">
        <v>1</v>
      </c>
      <c r="AP472" s="2">
        <v>0.3</v>
      </c>
      <c r="AQ472" s="2">
        <v>0.3</v>
      </c>
      <c r="AR472" s="2">
        <v>99.5</v>
      </c>
    </row>
    <row r="473" spans="39:44" x14ac:dyDescent="0.25">
      <c r="AM473" s="2"/>
      <c r="AN473" s="2" t="s">
        <v>543</v>
      </c>
      <c r="AO473" s="2">
        <v>1</v>
      </c>
      <c r="AP473" s="2">
        <v>0.3</v>
      </c>
      <c r="AQ473" s="2">
        <v>0.3</v>
      </c>
      <c r="AR473" s="2">
        <v>99.7</v>
      </c>
    </row>
    <row r="474" spans="39:44" x14ac:dyDescent="0.25">
      <c r="AM474" s="2"/>
      <c r="AN474" s="2" t="s">
        <v>544</v>
      </c>
      <c r="AO474" s="2">
        <v>1</v>
      </c>
      <c r="AP474" s="2">
        <v>0.3</v>
      </c>
      <c r="AQ474" s="2">
        <v>0.3</v>
      </c>
      <c r="AR474" s="2">
        <v>100</v>
      </c>
    </row>
    <row r="475" spans="39:44" x14ac:dyDescent="0.25">
      <c r="AM475" s="2"/>
      <c r="AN475" s="2" t="s">
        <v>216</v>
      </c>
      <c r="AO475" s="2">
        <v>394</v>
      </c>
      <c r="AP475" s="2">
        <v>100</v>
      </c>
      <c r="AQ475" s="2">
        <v>100</v>
      </c>
      <c r="AR475" s="2"/>
    </row>
    <row r="476" spans="39:44" x14ac:dyDescent="0.25">
      <c r="AM476" s="2"/>
      <c r="AN476" s="2"/>
      <c r="AO476" s="2"/>
      <c r="AP476" s="2"/>
      <c r="AQ476" s="2"/>
      <c r="AR476" s="2"/>
    </row>
    <row r="477" spans="39:44" x14ac:dyDescent="0.25">
      <c r="AM477" s="2"/>
      <c r="AN477" s="2"/>
      <c r="AO477" s="2"/>
      <c r="AP477" s="2"/>
      <c r="AQ477" s="2"/>
      <c r="AR477" s="2"/>
    </row>
    <row r="478" spans="39:44" x14ac:dyDescent="0.25">
      <c r="AM478" s="2"/>
      <c r="AN478" s="2"/>
      <c r="AO478" s="2"/>
      <c r="AP478" s="2"/>
      <c r="AQ478" s="2"/>
      <c r="AR478" s="2"/>
    </row>
    <row r="479" spans="39:44" x14ac:dyDescent="0.25">
      <c r="AM479" s="2" t="s">
        <v>196</v>
      </c>
      <c r="AN479" s="2"/>
      <c r="AO479" s="2"/>
      <c r="AP479" s="2"/>
      <c r="AQ479" s="2"/>
      <c r="AR479" s="2"/>
    </row>
    <row r="480" spans="39:44" x14ac:dyDescent="0.25">
      <c r="AM480" s="2"/>
      <c r="AN480" s="2"/>
      <c r="AO480" s="2" t="s">
        <v>317</v>
      </c>
      <c r="AP480" s="2" t="s">
        <v>318</v>
      </c>
      <c r="AQ480" s="2" t="s">
        <v>319</v>
      </c>
      <c r="AR480" s="2" t="s">
        <v>320</v>
      </c>
    </row>
    <row r="481" spans="39:44" x14ac:dyDescent="0.25">
      <c r="AM481" s="2" t="s">
        <v>321</v>
      </c>
      <c r="AN481" s="2"/>
      <c r="AO481" s="2">
        <v>383</v>
      </c>
      <c r="AP481" s="2">
        <v>97.2</v>
      </c>
      <c r="AQ481" s="2">
        <v>97.2</v>
      </c>
      <c r="AR481" s="2">
        <v>97.2</v>
      </c>
    </row>
    <row r="482" spans="39:44" x14ac:dyDescent="0.25">
      <c r="AM482" s="2"/>
      <c r="AN482" s="2" t="s">
        <v>545</v>
      </c>
      <c r="AO482" s="2">
        <v>1</v>
      </c>
      <c r="AP482" s="2">
        <v>0.3</v>
      </c>
      <c r="AQ482" s="2">
        <v>0.3</v>
      </c>
      <c r="AR482" s="2">
        <v>97.5</v>
      </c>
    </row>
    <row r="483" spans="39:44" x14ac:dyDescent="0.25">
      <c r="AM483" s="2"/>
      <c r="AN483" s="2" t="s">
        <v>546</v>
      </c>
      <c r="AO483" s="2">
        <v>1</v>
      </c>
      <c r="AP483" s="2">
        <v>0.3</v>
      </c>
      <c r="AQ483" s="2">
        <v>0.3</v>
      </c>
      <c r="AR483" s="2">
        <v>97.7</v>
      </c>
    </row>
    <row r="484" spans="39:44" x14ac:dyDescent="0.25">
      <c r="AM484" s="2"/>
      <c r="AN484" s="2" t="s">
        <v>547</v>
      </c>
      <c r="AO484" s="2">
        <v>1</v>
      </c>
      <c r="AP484" s="2">
        <v>0.3</v>
      </c>
      <c r="AQ484" s="2">
        <v>0.3</v>
      </c>
      <c r="AR484" s="2">
        <v>98</v>
      </c>
    </row>
    <row r="485" spans="39:44" x14ac:dyDescent="0.25">
      <c r="AM485" s="2"/>
      <c r="AN485" s="2" t="s">
        <v>548</v>
      </c>
      <c r="AO485" s="2">
        <v>1</v>
      </c>
      <c r="AP485" s="2">
        <v>0.3</v>
      </c>
      <c r="AQ485" s="2">
        <v>0.3</v>
      </c>
      <c r="AR485" s="2">
        <v>98.2</v>
      </c>
    </row>
    <row r="486" spans="39:44" x14ac:dyDescent="0.25">
      <c r="AM486" s="2"/>
      <c r="AN486" s="2" t="s">
        <v>549</v>
      </c>
      <c r="AO486" s="2">
        <v>1</v>
      </c>
      <c r="AP486" s="2">
        <v>0.3</v>
      </c>
      <c r="AQ486" s="2">
        <v>0.3</v>
      </c>
      <c r="AR486" s="2">
        <v>98.5</v>
      </c>
    </row>
    <row r="487" spans="39:44" x14ac:dyDescent="0.25">
      <c r="AM487" s="2"/>
      <c r="AN487" s="2" t="s">
        <v>550</v>
      </c>
      <c r="AO487" s="2">
        <v>1</v>
      </c>
      <c r="AP487" s="2">
        <v>0.3</v>
      </c>
      <c r="AQ487" s="2">
        <v>0.3</v>
      </c>
      <c r="AR487" s="2">
        <v>98.7</v>
      </c>
    </row>
    <row r="488" spans="39:44" x14ac:dyDescent="0.25">
      <c r="AM488" s="2"/>
      <c r="AN488" s="2" t="s">
        <v>551</v>
      </c>
      <c r="AO488" s="2">
        <v>1</v>
      </c>
      <c r="AP488" s="2">
        <v>0.3</v>
      </c>
      <c r="AQ488" s="2">
        <v>0.3</v>
      </c>
      <c r="AR488" s="2">
        <v>99</v>
      </c>
    </row>
    <row r="489" spans="39:44" x14ac:dyDescent="0.25">
      <c r="AM489" s="2"/>
      <c r="AN489" s="2" t="s">
        <v>552</v>
      </c>
      <c r="AO489" s="2">
        <v>1</v>
      </c>
      <c r="AP489" s="2">
        <v>0.3</v>
      </c>
      <c r="AQ489" s="2">
        <v>0.3</v>
      </c>
      <c r="AR489" s="2">
        <v>99.2</v>
      </c>
    </row>
    <row r="490" spans="39:44" x14ac:dyDescent="0.25">
      <c r="AM490" s="2"/>
      <c r="AN490" s="2" t="s">
        <v>553</v>
      </c>
      <c r="AO490" s="2">
        <v>1</v>
      </c>
      <c r="AP490" s="2">
        <v>0.3</v>
      </c>
      <c r="AQ490" s="2">
        <v>0.3</v>
      </c>
      <c r="AR490" s="2">
        <v>99.5</v>
      </c>
    </row>
    <row r="491" spans="39:44" x14ac:dyDescent="0.25">
      <c r="AM491" s="2"/>
      <c r="AN491" s="2" t="s">
        <v>554</v>
      </c>
      <c r="AO491" s="2">
        <v>1</v>
      </c>
      <c r="AP491" s="2">
        <v>0.3</v>
      </c>
      <c r="AQ491" s="2">
        <v>0.3</v>
      </c>
      <c r="AR491" s="2">
        <v>99.7</v>
      </c>
    </row>
    <row r="492" spans="39:44" x14ac:dyDescent="0.25">
      <c r="AM492" s="2"/>
      <c r="AN492" s="2" t="s">
        <v>555</v>
      </c>
      <c r="AO492" s="2">
        <v>1</v>
      </c>
      <c r="AP492" s="2">
        <v>0.3</v>
      </c>
      <c r="AQ492" s="2">
        <v>0.3</v>
      </c>
      <c r="AR492" s="2">
        <v>100</v>
      </c>
    </row>
    <row r="493" spans="39:44" x14ac:dyDescent="0.25">
      <c r="AM493" s="2"/>
      <c r="AN493" s="2" t="s">
        <v>216</v>
      </c>
      <c r="AO493" s="2">
        <v>394</v>
      </c>
      <c r="AP493" s="2">
        <v>100</v>
      </c>
      <c r="AQ493" s="2">
        <v>100</v>
      </c>
      <c r="AR493" s="2"/>
    </row>
    <row r="494" spans="39:44" x14ac:dyDescent="0.25">
      <c r="AM494" s="2"/>
      <c r="AN494" s="2"/>
      <c r="AO494" s="2"/>
      <c r="AP494" s="2"/>
      <c r="AQ494" s="2"/>
      <c r="AR494" s="2"/>
    </row>
    <row r="495" spans="39:44" x14ac:dyDescent="0.25">
      <c r="AM495" s="2"/>
      <c r="AN495" s="2"/>
      <c r="AO495" s="2"/>
      <c r="AP495" s="2"/>
      <c r="AQ495" s="2"/>
      <c r="AR495" s="2"/>
    </row>
    <row r="496" spans="39:44" x14ac:dyDescent="0.25">
      <c r="AM496" s="2"/>
      <c r="AN496" s="2"/>
      <c r="AO496" s="2"/>
      <c r="AP496" s="2"/>
      <c r="AQ496" s="2"/>
      <c r="AR496" s="2"/>
    </row>
    <row r="497" spans="39:44" x14ac:dyDescent="0.25">
      <c r="AM497" s="2" t="s">
        <v>197</v>
      </c>
      <c r="AN497" s="2"/>
      <c r="AO497" s="2"/>
      <c r="AP497" s="2"/>
      <c r="AQ497" s="2"/>
      <c r="AR497" s="2"/>
    </row>
    <row r="498" spans="39:44" x14ac:dyDescent="0.25">
      <c r="AM498" s="2"/>
      <c r="AN498" s="2"/>
      <c r="AO498" s="2" t="s">
        <v>317</v>
      </c>
      <c r="AP498" s="2" t="s">
        <v>318</v>
      </c>
      <c r="AQ498" s="2" t="s">
        <v>319</v>
      </c>
      <c r="AR498" s="2" t="s">
        <v>320</v>
      </c>
    </row>
    <row r="499" spans="39:44" x14ac:dyDescent="0.25">
      <c r="AM499" s="2" t="s">
        <v>321</v>
      </c>
      <c r="AN499" s="2"/>
      <c r="AO499" s="2">
        <v>380</v>
      </c>
      <c r="AP499" s="2">
        <v>96.4</v>
      </c>
      <c r="AQ499" s="2">
        <v>96.4</v>
      </c>
      <c r="AR499" s="2">
        <v>96.4</v>
      </c>
    </row>
    <row r="500" spans="39:44" x14ac:dyDescent="0.25">
      <c r="AM500" s="2"/>
      <c r="AN500" s="2" t="s">
        <v>556</v>
      </c>
      <c r="AO500" s="2">
        <v>1</v>
      </c>
      <c r="AP500" s="2">
        <v>0.3</v>
      </c>
      <c r="AQ500" s="2">
        <v>0.3</v>
      </c>
      <c r="AR500" s="2">
        <v>96.7</v>
      </c>
    </row>
    <row r="501" spans="39:44" x14ac:dyDescent="0.25">
      <c r="AM501" s="2"/>
      <c r="AN501" s="2" t="s">
        <v>557</v>
      </c>
      <c r="AO501" s="2">
        <v>1</v>
      </c>
      <c r="AP501" s="2">
        <v>0.3</v>
      </c>
      <c r="AQ501" s="2">
        <v>0.3</v>
      </c>
      <c r="AR501" s="2">
        <v>97</v>
      </c>
    </row>
    <row r="502" spans="39:44" x14ac:dyDescent="0.25">
      <c r="AM502" s="2"/>
      <c r="AN502" s="2" t="s">
        <v>558</v>
      </c>
      <c r="AO502" s="2">
        <v>1</v>
      </c>
      <c r="AP502" s="2">
        <v>0.3</v>
      </c>
      <c r="AQ502" s="2">
        <v>0.3</v>
      </c>
      <c r="AR502" s="2">
        <v>97.2</v>
      </c>
    </row>
    <row r="503" spans="39:44" x14ac:dyDescent="0.25">
      <c r="AM503" s="2"/>
      <c r="AN503" s="2" t="s">
        <v>559</v>
      </c>
      <c r="AO503" s="2">
        <v>1</v>
      </c>
      <c r="AP503" s="2">
        <v>0.3</v>
      </c>
      <c r="AQ503" s="2">
        <v>0.3</v>
      </c>
      <c r="AR503" s="2">
        <v>97.5</v>
      </c>
    </row>
    <row r="504" spans="39:44" x14ac:dyDescent="0.25">
      <c r="AM504" s="2"/>
      <c r="AN504" s="2" t="s">
        <v>560</v>
      </c>
      <c r="AO504" s="2">
        <v>1</v>
      </c>
      <c r="AP504" s="2">
        <v>0.3</v>
      </c>
      <c r="AQ504" s="2">
        <v>0.3</v>
      </c>
      <c r="AR504" s="2">
        <v>97.7</v>
      </c>
    </row>
    <row r="505" spans="39:44" x14ac:dyDescent="0.25">
      <c r="AM505" s="2"/>
      <c r="AN505" s="2" t="s">
        <v>561</v>
      </c>
      <c r="AO505" s="2">
        <v>1</v>
      </c>
      <c r="AP505" s="2">
        <v>0.3</v>
      </c>
      <c r="AQ505" s="2">
        <v>0.3</v>
      </c>
      <c r="AR505" s="2">
        <v>98</v>
      </c>
    </row>
    <row r="506" spans="39:44" x14ac:dyDescent="0.25">
      <c r="AM506" s="2"/>
      <c r="AN506" s="2" t="s">
        <v>562</v>
      </c>
      <c r="AO506" s="2">
        <v>1</v>
      </c>
      <c r="AP506" s="2">
        <v>0.3</v>
      </c>
      <c r="AQ506" s="2">
        <v>0.3</v>
      </c>
      <c r="AR506" s="2">
        <v>98.2</v>
      </c>
    </row>
    <row r="507" spans="39:44" x14ac:dyDescent="0.25">
      <c r="AM507" s="2"/>
      <c r="AN507" s="2" t="s">
        <v>563</v>
      </c>
      <c r="AO507" s="2">
        <v>1</v>
      </c>
      <c r="AP507" s="2">
        <v>0.3</v>
      </c>
      <c r="AQ507" s="2">
        <v>0.3</v>
      </c>
      <c r="AR507" s="2">
        <v>98.5</v>
      </c>
    </row>
    <row r="508" spans="39:44" x14ac:dyDescent="0.25">
      <c r="AM508" s="2"/>
      <c r="AN508" s="2" t="s">
        <v>564</v>
      </c>
      <c r="AO508" s="2">
        <v>1</v>
      </c>
      <c r="AP508" s="2">
        <v>0.3</v>
      </c>
      <c r="AQ508" s="2">
        <v>0.3</v>
      </c>
      <c r="AR508" s="2">
        <v>98.7</v>
      </c>
    </row>
    <row r="509" spans="39:44" x14ac:dyDescent="0.25">
      <c r="AM509" s="2"/>
      <c r="AN509" s="2" t="s">
        <v>565</v>
      </c>
      <c r="AO509" s="2">
        <v>1</v>
      </c>
      <c r="AP509" s="2">
        <v>0.3</v>
      </c>
      <c r="AQ509" s="2">
        <v>0.3</v>
      </c>
      <c r="AR509" s="2">
        <v>99</v>
      </c>
    </row>
    <row r="510" spans="39:44" x14ac:dyDescent="0.25">
      <c r="AM510" s="2"/>
      <c r="AN510" s="2" t="s">
        <v>566</v>
      </c>
      <c r="AO510" s="2">
        <v>1</v>
      </c>
      <c r="AP510" s="2">
        <v>0.3</v>
      </c>
      <c r="AQ510" s="2">
        <v>0.3</v>
      </c>
      <c r="AR510" s="2">
        <v>99.2</v>
      </c>
    </row>
    <row r="511" spans="39:44" x14ac:dyDescent="0.25">
      <c r="AM511" s="2"/>
      <c r="AN511" s="2" t="s">
        <v>567</v>
      </c>
      <c r="AO511" s="2">
        <v>1</v>
      </c>
      <c r="AP511" s="2">
        <v>0.3</v>
      </c>
      <c r="AQ511" s="2">
        <v>0.3</v>
      </c>
      <c r="AR511" s="2">
        <v>99.5</v>
      </c>
    </row>
    <row r="512" spans="39:44" x14ac:dyDescent="0.25">
      <c r="AM512" s="2"/>
      <c r="AN512" s="2" t="s">
        <v>568</v>
      </c>
      <c r="AO512" s="2">
        <v>1</v>
      </c>
      <c r="AP512" s="2">
        <v>0.3</v>
      </c>
      <c r="AQ512" s="2">
        <v>0.3</v>
      </c>
      <c r="AR512" s="2">
        <v>99.7</v>
      </c>
    </row>
    <row r="513" spans="39:44" x14ac:dyDescent="0.25">
      <c r="AM513" s="2"/>
      <c r="AN513" s="2" t="s">
        <v>569</v>
      </c>
      <c r="AO513" s="2">
        <v>1</v>
      </c>
      <c r="AP513" s="2">
        <v>0.3</v>
      </c>
      <c r="AQ513" s="2">
        <v>0.3</v>
      </c>
      <c r="AR513" s="2">
        <v>100</v>
      </c>
    </row>
    <row r="514" spans="39:44" x14ac:dyDescent="0.25">
      <c r="AM514" s="2"/>
      <c r="AN514" s="2" t="s">
        <v>216</v>
      </c>
      <c r="AO514" s="2">
        <v>394</v>
      </c>
      <c r="AP514" s="2">
        <v>100</v>
      </c>
      <c r="AQ514" s="2">
        <v>100</v>
      </c>
      <c r="AR514" s="2"/>
    </row>
    <row r="515" spans="39:44" x14ac:dyDescent="0.25">
      <c r="AM515" s="2"/>
      <c r="AN515" s="2"/>
      <c r="AO515" s="2"/>
      <c r="AP515" s="2"/>
      <c r="AQ515" s="2"/>
      <c r="AR515" s="2"/>
    </row>
    <row r="516" spans="39:44" x14ac:dyDescent="0.25">
      <c r="AM516" s="2"/>
      <c r="AN516" s="2"/>
      <c r="AO516" s="2"/>
      <c r="AP516" s="2"/>
      <c r="AQ516" s="2"/>
      <c r="AR516" s="2"/>
    </row>
    <row r="517" spans="39:44" x14ac:dyDescent="0.25">
      <c r="AM517" s="2"/>
      <c r="AN517" s="2"/>
      <c r="AO517" s="2"/>
      <c r="AP517" s="2"/>
      <c r="AQ517" s="2"/>
      <c r="AR517" s="2"/>
    </row>
    <row r="518" spans="39:44" x14ac:dyDescent="0.25">
      <c r="AM518" s="2" t="s">
        <v>198</v>
      </c>
      <c r="AN518" s="2"/>
      <c r="AO518" s="2"/>
      <c r="AP518" s="2"/>
      <c r="AQ518" s="2"/>
      <c r="AR518" s="2"/>
    </row>
    <row r="519" spans="39:44" x14ac:dyDescent="0.25">
      <c r="AM519" s="2"/>
      <c r="AN519" s="2"/>
      <c r="AO519" s="2" t="s">
        <v>317</v>
      </c>
      <c r="AP519" s="2" t="s">
        <v>318</v>
      </c>
      <c r="AQ519" s="2" t="s">
        <v>319</v>
      </c>
      <c r="AR519" s="2" t="s">
        <v>320</v>
      </c>
    </row>
    <row r="520" spans="39:44" x14ac:dyDescent="0.25">
      <c r="AM520" s="2" t="s">
        <v>321</v>
      </c>
      <c r="AN520" s="2"/>
      <c r="AO520" s="2">
        <v>383</v>
      </c>
      <c r="AP520" s="2">
        <v>97.2</v>
      </c>
      <c r="AQ520" s="2">
        <v>97.2</v>
      </c>
      <c r="AR520" s="2">
        <v>97.2</v>
      </c>
    </row>
    <row r="521" spans="39:44" x14ac:dyDescent="0.25">
      <c r="AM521" s="2"/>
      <c r="AN521" s="2" t="s">
        <v>570</v>
      </c>
      <c r="AO521" s="2">
        <v>1</v>
      </c>
      <c r="AP521" s="2">
        <v>0.3</v>
      </c>
      <c r="AQ521" s="2">
        <v>0.3</v>
      </c>
      <c r="AR521" s="2">
        <v>97.5</v>
      </c>
    </row>
    <row r="522" spans="39:44" x14ac:dyDescent="0.25">
      <c r="AM522" s="2"/>
      <c r="AN522" s="2" t="s">
        <v>571</v>
      </c>
      <c r="AO522" s="2">
        <v>1</v>
      </c>
      <c r="AP522" s="2">
        <v>0.3</v>
      </c>
      <c r="AQ522" s="2">
        <v>0.3</v>
      </c>
      <c r="AR522" s="2">
        <v>97.7</v>
      </c>
    </row>
    <row r="523" spans="39:44" x14ac:dyDescent="0.25">
      <c r="AM523" s="2"/>
      <c r="AN523" s="2" t="s">
        <v>572</v>
      </c>
      <c r="AO523" s="2">
        <v>1</v>
      </c>
      <c r="AP523" s="2">
        <v>0.3</v>
      </c>
      <c r="AQ523" s="2">
        <v>0.3</v>
      </c>
      <c r="AR523" s="2">
        <v>98</v>
      </c>
    </row>
    <row r="524" spans="39:44" x14ac:dyDescent="0.25">
      <c r="AM524" s="2"/>
      <c r="AN524" s="2" t="s">
        <v>573</v>
      </c>
      <c r="AO524" s="2">
        <v>1</v>
      </c>
      <c r="AP524" s="2">
        <v>0.3</v>
      </c>
      <c r="AQ524" s="2">
        <v>0.3</v>
      </c>
      <c r="AR524" s="2">
        <v>98.2</v>
      </c>
    </row>
    <row r="525" spans="39:44" x14ac:dyDescent="0.25">
      <c r="AM525" s="2"/>
      <c r="AN525" s="2" t="s">
        <v>574</v>
      </c>
      <c r="AO525" s="2">
        <v>1</v>
      </c>
      <c r="AP525" s="2">
        <v>0.3</v>
      </c>
      <c r="AQ525" s="2">
        <v>0.3</v>
      </c>
      <c r="AR525" s="2">
        <v>98.5</v>
      </c>
    </row>
    <row r="526" spans="39:44" x14ac:dyDescent="0.25">
      <c r="AM526" s="2"/>
      <c r="AN526" s="2" t="s">
        <v>575</v>
      </c>
      <c r="AO526" s="2">
        <v>1</v>
      </c>
      <c r="AP526" s="2">
        <v>0.3</v>
      </c>
      <c r="AQ526" s="2">
        <v>0.3</v>
      </c>
      <c r="AR526" s="2">
        <v>98.7</v>
      </c>
    </row>
    <row r="527" spans="39:44" x14ac:dyDescent="0.25">
      <c r="AM527" s="2"/>
      <c r="AN527" s="2" t="s">
        <v>576</v>
      </c>
      <c r="AO527" s="2">
        <v>1</v>
      </c>
      <c r="AP527" s="2">
        <v>0.3</v>
      </c>
      <c r="AQ527" s="2">
        <v>0.3</v>
      </c>
      <c r="AR527" s="2">
        <v>99</v>
      </c>
    </row>
    <row r="528" spans="39:44" x14ac:dyDescent="0.25">
      <c r="AM528" s="2"/>
      <c r="AN528" s="2" t="s">
        <v>577</v>
      </c>
      <c r="AO528" s="2">
        <v>1</v>
      </c>
      <c r="AP528" s="2">
        <v>0.3</v>
      </c>
      <c r="AQ528" s="2">
        <v>0.3</v>
      </c>
      <c r="AR528" s="2">
        <v>99.2</v>
      </c>
    </row>
    <row r="529" spans="39:44" x14ac:dyDescent="0.25">
      <c r="AM529" s="2"/>
      <c r="AN529" s="2" t="s">
        <v>578</v>
      </c>
      <c r="AO529" s="2">
        <v>1</v>
      </c>
      <c r="AP529" s="2">
        <v>0.3</v>
      </c>
      <c r="AQ529" s="2">
        <v>0.3</v>
      </c>
      <c r="AR529" s="2">
        <v>99.5</v>
      </c>
    </row>
    <row r="530" spans="39:44" x14ac:dyDescent="0.25">
      <c r="AM530" s="2"/>
      <c r="AN530" s="2" t="s">
        <v>579</v>
      </c>
      <c r="AO530" s="2">
        <v>1</v>
      </c>
      <c r="AP530" s="2">
        <v>0.3</v>
      </c>
      <c r="AQ530" s="2">
        <v>0.3</v>
      </c>
      <c r="AR530" s="2">
        <v>99.7</v>
      </c>
    </row>
    <row r="531" spans="39:44" x14ac:dyDescent="0.25">
      <c r="AM531" s="2"/>
      <c r="AN531" s="2" t="s">
        <v>580</v>
      </c>
      <c r="AO531" s="2">
        <v>1</v>
      </c>
      <c r="AP531" s="2">
        <v>0.3</v>
      </c>
      <c r="AQ531" s="2">
        <v>0.3</v>
      </c>
      <c r="AR531" s="2">
        <v>100</v>
      </c>
    </row>
    <row r="532" spans="39:44" x14ac:dyDescent="0.25">
      <c r="AM532" s="2"/>
      <c r="AN532" s="2" t="s">
        <v>216</v>
      </c>
      <c r="AO532" s="2">
        <v>394</v>
      </c>
      <c r="AP532" s="2">
        <v>100</v>
      </c>
      <c r="AQ532" s="2">
        <v>100</v>
      </c>
      <c r="AR532" s="2"/>
    </row>
    <row r="533" spans="39:44" x14ac:dyDescent="0.25">
      <c r="AM533" s="2"/>
      <c r="AN533" s="2"/>
      <c r="AO533" s="2"/>
      <c r="AP533" s="2"/>
      <c r="AQ533" s="2"/>
      <c r="AR533" s="2"/>
    </row>
    <row r="534" spans="39:44" x14ac:dyDescent="0.25">
      <c r="AM534" s="2"/>
      <c r="AN534" s="2"/>
      <c r="AO534" s="2"/>
      <c r="AP534" s="2"/>
      <c r="AQ534" s="2"/>
      <c r="AR534" s="2"/>
    </row>
    <row r="535" spans="39:44" x14ac:dyDescent="0.25">
      <c r="AM535" s="2"/>
      <c r="AN535" s="2"/>
      <c r="AO535" s="2"/>
      <c r="AP535" s="2"/>
      <c r="AQ535" s="2"/>
      <c r="AR535" s="2"/>
    </row>
    <row r="536" spans="39:44" x14ac:dyDescent="0.25">
      <c r="AM536" s="2" t="s">
        <v>200</v>
      </c>
      <c r="AN536" s="2"/>
      <c r="AO536" s="2"/>
      <c r="AP536" s="2"/>
      <c r="AQ536" s="2"/>
      <c r="AR536" s="2"/>
    </row>
    <row r="537" spans="39:44" x14ac:dyDescent="0.25">
      <c r="AM537" s="2"/>
      <c r="AN537" s="2"/>
      <c r="AO537" s="2" t="s">
        <v>317</v>
      </c>
      <c r="AP537" s="2" t="s">
        <v>318</v>
      </c>
      <c r="AQ537" s="2" t="s">
        <v>319</v>
      </c>
      <c r="AR537" s="2" t="s">
        <v>320</v>
      </c>
    </row>
    <row r="538" spans="39:44" x14ac:dyDescent="0.25">
      <c r="AM538" s="2" t="s">
        <v>321</v>
      </c>
      <c r="AN538" s="2"/>
      <c r="AO538" s="2">
        <v>388</v>
      </c>
      <c r="AP538" s="2">
        <v>98.5</v>
      </c>
      <c r="AQ538" s="2">
        <v>98.5</v>
      </c>
      <c r="AR538" s="2">
        <v>98.5</v>
      </c>
    </row>
    <row r="539" spans="39:44" x14ac:dyDescent="0.25">
      <c r="AM539" s="2"/>
      <c r="AN539" s="2" t="s">
        <v>581</v>
      </c>
      <c r="AO539" s="2">
        <v>1</v>
      </c>
      <c r="AP539" s="2">
        <v>0.3</v>
      </c>
      <c r="AQ539" s="2">
        <v>0.3</v>
      </c>
      <c r="AR539" s="2">
        <v>98.7</v>
      </c>
    </row>
    <row r="540" spans="39:44" x14ac:dyDescent="0.25">
      <c r="AM540" s="2"/>
      <c r="AN540" s="2" t="s">
        <v>582</v>
      </c>
      <c r="AO540" s="2">
        <v>1</v>
      </c>
      <c r="AP540" s="2">
        <v>0.3</v>
      </c>
      <c r="AQ540" s="2">
        <v>0.3</v>
      </c>
      <c r="AR540" s="2">
        <v>99</v>
      </c>
    </row>
    <row r="541" spans="39:44" x14ac:dyDescent="0.25">
      <c r="AM541" s="2"/>
      <c r="AN541" s="2" t="s">
        <v>583</v>
      </c>
      <c r="AO541" s="2">
        <v>1</v>
      </c>
      <c r="AP541" s="2">
        <v>0.3</v>
      </c>
      <c r="AQ541" s="2">
        <v>0.3</v>
      </c>
      <c r="AR541" s="2">
        <v>99.2</v>
      </c>
    </row>
    <row r="542" spans="39:44" x14ac:dyDescent="0.25">
      <c r="AM542" s="2"/>
      <c r="AN542" s="2" t="s">
        <v>584</v>
      </c>
      <c r="AO542" s="2">
        <v>1</v>
      </c>
      <c r="AP542" s="2">
        <v>0.3</v>
      </c>
      <c r="AQ542" s="2">
        <v>0.3</v>
      </c>
      <c r="AR542" s="2">
        <v>99.5</v>
      </c>
    </row>
    <row r="543" spans="39:44" x14ac:dyDescent="0.25">
      <c r="AM543" s="2"/>
      <c r="AN543" s="2" t="s">
        <v>585</v>
      </c>
      <c r="AO543" s="2">
        <v>1</v>
      </c>
      <c r="AP543" s="2">
        <v>0.3</v>
      </c>
      <c r="AQ543" s="2">
        <v>0.3</v>
      </c>
      <c r="AR543" s="2">
        <v>99.7</v>
      </c>
    </row>
    <row r="544" spans="39:44" x14ac:dyDescent="0.25">
      <c r="AM544" s="2"/>
      <c r="AN544" s="2" t="s">
        <v>586</v>
      </c>
      <c r="AO544" s="2">
        <v>1</v>
      </c>
      <c r="AP544" s="2">
        <v>0.3</v>
      </c>
      <c r="AQ544" s="2">
        <v>0.3</v>
      </c>
      <c r="AR544" s="2">
        <v>100</v>
      </c>
    </row>
    <row r="545" spans="39:44" x14ac:dyDescent="0.25">
      <c r="AM545" s="2"/>
      <c r="AN545" s="2" t="s">
        <v>216</v>
      </c>
      <c r="AO545" s="2">
        <v>394</v>
      </c>
      <c r="AP545" s="2">
        <v>100</v>
      </c>
      <c r="AQ545" s="2">
        <v>100</v>
      </c>
      <c r="AR545" s="2"/>
    </row>
    <row r="546" spans="39:44" x14ac:dyDescent="0.25">
      <c r="AM546" s="2"/>
      <c r="AN546" s="2"/>
      <c r="AO546" s="2"/>
      <c r="AP546" s="2"/>
      <c r="AQ546" s="2"/>
      <c r="AR546" s="2"/>
    </row>
    <row r="547" spans="39:44" x14ac:dyDescent="0.25">
      <c r="AM547" s="2"/>
      <c r="AN547" s="2"/>
      <c r="AO547" s="2"/>
      <c r="AP547" s="2"/>
      <c r="AQ547" s="2"/>
      <c r="AR547" s="2"/>
    </row>
    <row r="548" spans="39:44" x14ac:dyDescent="0.25">
      <c r="AM548" s="2"/>
      <c r="AN548" s="2"/>
      <c r="AO548" s="2"/>
      <c r="AP548" s="2"/>
      <c r="AQ548" s="2"/>
      <c r="AR548" s="2"/>
    </row>
    <row r="549" spans="39:44" x14ac:dyDescent="0.25">
      <c r="AM549" s="2" t="s">
        <v>199</v>
      </c>
      <c r="AN549" s="2"/>
      <c r="AO549" s="2"/>
      <c r="AP549" s="2"/>
      <c r="AQ549" s="2"/>
      <c r="AR549" s="2"/>
    </row>
    <row r="550" spans="39:44" x14ac:dyDescent="0.25">
      <c r="AM550" s="2"/>
      <c r="AN550" s="2"/>
      <c r="AO550" s="2" t="s">
        <v>317</v>
      </c>
      <c r="AP550" s="2" t="s">
        <v>318</v>
      </c>
      <c r="AQ550" s="2" t="s">
        <v>319</v>
      </c>
      <c r="AR550" s="2" t="s">
        <v>320</v>
      </c>
    </row>
    <row r="551" spans="39:44" x14ac:dyDescent="0.25">
      <c r="AM551" s="2" t="s">
        <v>321</v>
      </c>
      <c r="AN551" s="2"/>
      <c r="AO551" s="2">
        <v>390</v>
      </c>
      <c r="AP551" s="2">
        <v>99</v>
      </c>
      <c r="AQ551" s="2">
        <v>99</v>
      </c>
      <c r="AR551" s="2">
        <v>99</v>
      </c>
    </row>
    <row r="552" spans="39:44" x14ac:dyDescent="0.25">
      <c r="AM552" s="2"/>
      <c r="AN552" s="2" t="s">
        <v>587</v>
      </c>
      <c r="AO552" s="2">
        <v>1</v>
      </c>
      <c r="AP552" s="2">
        <v>0.3</v>
      </c>
      <c r="AQ552" s="2">
        <v>0.3</v>
      </c>
      <c r="AR552" s="2">
        <v>99.2</v>
      </c>
    </row>
    <row r="553" spans="39:44" x14ac:dyDescent="0.25">
      <c r="AM553" s="2"/>
      <c r="AN553" s="2" t="s">
        <v>588</v>
      </c>
      <c r="AO553" s="2">
        <v>1</v>
      </c>
      <c r="AP553" s="2">
        <v>0.3</v>
      </c>
      <c r="AQ553" s="2">
        <v>0.3</v>
      </c>
      <c r="AR553" s="2">
        <v>99.5</v>
      </c>
    </row>
    <row r="554" spans="39:44" x14ac:dyDescent="0.25">
      <c r="AM554" s="2"/>
      <c r="AN554" s="2" t="s">
        <v>589</v>
      </c>
      <c r="AO554" s="2">
        <v>1</v>
      </c>
      <c r="AP554" s="2">
        <v>0.3</v>
      </c>
      <c r="AQ554" s="2">
        <v>0.3</v>
      </c>
      <c r="AR554" s="2">
        <v>99.7</v>
      </c>
    </row>
    <row r="555" spans="39:44" x14ac:dyDescent="0.25">
      <c r="AM555" s="2"/>
      <c r="AN555" s="2" t="s">
        <v>590</v>
      </c>
      <c r="AO555" s="2">
        <v>1</v>
      </c>
      <c r="AP555" s="2">
        <v>0.3</v>
      </c>
      <c r="AQ555" s="2">
        <v>0.3</v>
      </c>
      <c r="AR555" s="2">
        <v>100</v>
      </c>
    </row>
    <row r="556" spans="39:44" x14ac:dyDescent="0.25">
      <c r="AM556" s="2"/>
      <c r="AN556" s="2" t="s">
        <v>216</v>
      </c>
      <c r="AO556" s="2">
        <v>394</v>
      </c>
      <c r="AP556" s="2">
        <v>100</v>
      </c>
      <c r="AQ556" s="2">
        <v>100</v>
      </c>
      <c r="AR556" s="2"/>
    </row>
    <row r="557" spans="39:44" x14ac:dyDescent="0.25">
      <c r="AM557" s="2"/>
      <c r="AN557" s="2"/>
      <c r="AO557" s="2"/>
      <c r="AP557" s="2"/>
      <c r="AQ557" s="2"/>
      <c r="AR557" s="2"/>
    </row>
    <row r="558" spans="39:44" x14ac:dyDescent="0.25">
      <c r="AM558" s="2"/>
      <c r="AN558" s="2"/>
      <c r="AO558" s="2"/>
      <c r="AP558" s="2"/>
      <c r="AQ558" s="2"/>
      <c r="AR558" s="2"/>
    </row>
    <row r="559" spans="39:44" x14ac:dyDescent="0.25">
      <c r="AM559" s="2"/>
      <c r="AN559" s="2"/>
      <c r="AO559" s="2"/>
      <c r="AP559" s="2"/>
      <c r="AQ559" s="2"/>
      <c r="AR559" s="2"/>
    </row>
    <row r="560" spans="39:44" x14ac:dyDescent="0.25">
      <c r="AM560" s="2" t="s">
        <v>201</v>
      </c>
      <c r="AN560" s="2"/>
      <c r="AO560" s="2"/>
      <c r="AP560" s="2"/>
      <c r="AQ560" s="2"/>
      <c r="AR560" s="2"/>
    </row>
    <row r="561" spans="39:44" x14ac:dyDescent="0.25">
      <c r="AM561" s="2"/>
      <c r="AN561" s="2"/>
      <c r="AO561" s="2" t="s">
        <v>317</v>
      </c>
      <c r="AP561" s="2" t="s">
        <v>318</v>
      </c>
      <c r="AQ561" s="2" t="s">
        <v>319</v>
      </c>
      <c r="AR561" s="2" t="s">
        <v>320</v>
      </c>
    </row>
    <row r="562" spans="39:44" x14ac:dyDescent="0.25">
      <c r="AM562" s="2" t="s">
        <v>321</v>
      </c>
      <c r="AN562" s="2"/>
      <c r="AO562" s="2">
        <v>386</v>
      </c>
      <c r="AP562" s="2">
        <v>98</v>
      </c>
      <c r="AQ562" s="2">
        <v>98</v>
      </c>
      <c r="AR562" s="2">
        <v>98</v>
      </c>
    </row>
    <row r="563" spans="39:44" x14ac:dyDescent="0.25">
      <c r="AM563" s="2"/>
      <c r="AN563" s="2" t="s">
        <v>591</v>
      </c>
      <c r="AO563" s="2">
        <v>1</v>
      </c>
      <c r="AP563" s="2">
        <v>0.3</v>
      </c>
      <c r="AQ563" s="2">
        <v>0.3</v>
      </c>
      <c r="AR563" s="2">
        <v>98.2</v>
      </c>
    </row>
    <row r="564" spans="39:44" x14ac:dyDescent="0.25">
      <c r="AM564" s="2"/>
      <c r="AN564" s="2" t="s">
        <v>592</v>
      </c>
      <c r="AO564" s="2">
        <v>1</v>
      </c>
      <c r="AP564" s="2">
        <v>0.3</v>
      </c>
      <c r="AQ564" s="2">
        <v>0.3</v>
      </c>
      <c r="AR564" s="2">
        <v>98.5</v>
      </c>
    </row>
    <row r="565" spans="39:44" x14ac:dyDescent="0.25">
      <c r="AM565" s="2"/>
      <c r="AN565" s="2" t="s">
        <v>593</v>
      </c>
      <c r="AO565" s="2">
        <v>1</v>
      </c>
      <c r="AP565" s="2">
        <v>0.3</v>
      </c>
      <c r="AQ565" s="2">
        <v>0.3</v>
      </c>
      <c r="AR565" s="2">
        <v>98.7</v>
      </c>
    </row>
    <row r="566" spans="39:44" x14ac:dyDescent="0.25">
      <c r="AM566" s="2"/>
      <c r="AN566" s="2" t="s">
        <v>594</v>
      </c>
      <c r="AO566" s="2">
        <v>1</v>
      </c>
      <c r="AP566" s="2">
        <v>0.3</v>
      </c>
      <c r="AQ566" s="2">
        <v>0.3</v>
      </c>
      <c r="AR566" s="2">
        <v>99</v>
      </c>
    </row>
    <row r="567" spans="39:44" x14ac:dyDescent="0.25">
      <c r="AM567" s="2"/>
      <c r="AN567" s="2" t="s">
        <v>595</v>
      </c>
      <c r="AO567" s="2">
        <v>1</v>
      </c>
      <c r="AP567" s="2">
        <v>0.3</v>
      </c>
      <c r="AQ567" s="2">
        <v>0.3</v>
      </c>
      <c r="AR567" s="2">
        <v>99.2</v>
      </c>
    </row>
    <row r="568" spans="39:44" x14ac:dyDescent="0.25">
      <c r="AM568" s="2"/>
      <c r="AN568" s="2" t="s">
        <v>596</v>
      </c>
      <c r="AO568" s="2">
        <v>1</v>
      </c>
      <c r="AP568" s="2">
        <v>0.3</v>
      </c>
      <c r="AQ568" s="2">
        <v>0.3</v>
      </c>
      <c r="AR568" s="2">
        <v>99.5</v>
      </c>
    </row>
    <row r="569" spans="39:44" x14ac:dyDescent="0.25">
      <c r="AM569" s="2"/>
      <c r="AN569" s="2" t="s">
        <v>597</v>
      </c>
      <c r="AO569" s="2">
        <v>1</v>
      </c>
      <c r="AP569" s="2">
        <v>0.3</v>
      </c>
      <c r="AQ569" s="2">
        <v>0.3</v>
      </c>
      <c r="AR569" s="2">
        <v>99.7</v>
      </c>
    </row>
    <row r="570" spans="39:44" x14ac:dyDescent="0.25">
      <c r="AM570" s="2"/>
      <c r="AN570" s="2" t="s">
        <v>598</v>
      </c>
      <c r="AO570" s="2">
        <v>1</v>
      </c>
      <c r="AP570" s="2">
        <v>0.3</v>
      </c>
      <c r="AQ570" s="2">
        <v>0.3</v>
      </c>
      <c r="AR570" s="2">
        <v>100</v>
      </c>
    </row>
    <row r="571" spans="39:44" x14ac:dyDescent="0.25">
      <c r="AM571" s="2"/>
      <c r="AN571" s="2" t="s">
        <v>216</v>
      </c>
      <c r="AO571" s="2">
        <v>394</v>
      </c>
      <c r="AP571" s="2">
        <v>100</v>
      </c>
      <c r="AQ571" s="2">
        <v>100</v>
      </c>
      <c r="AR571" s="2"/>
    </row>
    <row r="572" spans="39:44" x14ac:dyDescent="0.25">
      <c r="AM572" s="2"/>
      <c r="AN572" s="2"/>
      <c r="AO572" s="2"/>
      <c r="AP572" s="2"/>
      <c r="AQ572" s="2"/>
      <c r="AR572" s="2"/>
    </row>
    <row r="573" spans="39:44" x14ac:dyDescent="0.25">
      <c r="AM573" s="2"/>
      <c r="AN573" s="2"/>
      <c r="AO573" s="2"/>
      <c r="AP573" s="2"/>
      <c r="AQ573" s="2"/>
      <c r="AR573" s="2"/>
    </row>
    <row r="574" spans="39:44" x14ac:dyDescent="0.25">
      <c r="AM574" s="2"/>
      <c r="AN574" s="2"/>
      <c r="AO574" s="2"/>
      <c r="AP574" s="2"/>
      <c r="AQ574" s="2"/>
      <c r="AR574" s="2"/>
    </row>
    <row r="575" spans="39:44" x14ac:dyDescent="0.25">
      <c r="AM575" s="2" t="s">
        <v>202</v>
      </c>
      <c r="AN575" s="2"/>
      <c r="AO575" s="2"/>
      <c r="AP575" s="2"/>
      <c r="AQ575" s="2"/>
      <c r="AR575" s="2"/>
    </row>
    <row r="576" spans="39:44" x14ac:dyDescent="0.25">
      <c r="AM576" s="2"/>
      <c r="AN576" s="2"/>
      <c r="AO576" s="2" t="s">
        <v>317</v>
      </c>
      <c r="AP576" s="2" t="s">
        <v>318</v>
      </c>
      <c r="AQ576" s="2" t="s">
        <v>319</v>
      </c>
      <c r="AR576" s="2" t="s">
        <v>320</v>
      </c>
    </row>
    <row r="577" spans="39:44" x14ac:dyDescent="0.25">
      <c r="AM577" s="2" t="s">
        <v>321</v>
      </c>
      <c r="AN577" s="2"/>
      <c r="AO577" s="2">
        <v>382</v>
      </c>
      <c r="AP577" s="2">
        <v>97</v>
      </c>
      <c r="AQ577" s="2">
        <v>97</v>
      </c>
      <c r="AR577" s="2">
        <v>97</v>
      </c>
    </row>
    <row r="578" spans="39:44" x14ac:dyDescent="0.25">
      <c r="AM578" s="2"/>
      <c r="AN578" s="2" t="s">
        <v>599</v>
      </c>
      <c r="AO578" s="2">
        <v>1</v>
      </c>
      <c r="AP578" s="2">
        <v>0.3</v>
      </c>
      <c r="AQ578" s="2">
        <v>0.3</v>
      </c>
      <c r="AR578" s="2">
        <v>97.2</v>
      </c>
    </row>
    <row r="579" spans="39:44" x14ac:dyDescent="0.25">
      <c r="AM579" s="2"/>
      <c r="AN579" s="2" t="s">
        <v>600</v>
      </c>
      <c r="AO579" s="2">
        <v>1</v>
      </c>
      <c r="AP579" s="2">
        <v>0.3</v>
      </c>
      <c r="AQ579" s="2">
        <v>0.3</v>
      </c>
      <c r="AR579" s="2">
        <v>97.5</v>
      </c>
    </row>
    <row r="580" spans="39:44" x14ac:dyDescent="0.25">
      <c r="AM580" s="2"/>
      <c r="AN580" s="2" t="s">
        <v>601</v>
      </c>
      <c r="AO580" s="2">
        <v>1</v>
      </c>
      <c r="AP580" s="2">
        <v>0.3</v>
      </c>
      <c r="AQ580" s="2">
        <v>0.3</v>
      </c>
      <c r="AR580" s="2">
        <v>97.7</v>
      </c>
    </row>
    <row r="581" spans="39:44" x14ac:dyDescent="0.25">
      <c r="AM581" s="2"/>
      <c r="AN581" s="2" t="s">
        <v>602</v>
      </c>
      <c r="AO581" s="2">
        <v>1</v>
      </c>
      <c r="AP581" s="2">
        <v>0.3</v>
      </c>
      <c r="AQ581" s="2">
        <v>0.3</v>
      </c>
      <c r="AR581" s="2">
        <v>98</v>
      </c>
    </row>
    <row r="582" spans="39:44" x14ac:dyDescent="0.25">
      <c r="AM582" s="2"/>
      <c r="AN582" s="2" t="s">
        <v>603</v>
      </c>
      <c r="AO582" s="2">
        <v>1</v>
      </c>
      <c r="AP582" s="2">
        <v>0.3</v>
      </c>
      <c r="AQ582" s="2">
        <v>0.3</v>
      </c>
      <c r="AR582" s="2">
        <v>98.2</v>
      </c>
    </row>
    <row r="583" spans="39:44" x14ac:dyDescent="0.25">
      <c r="AM583" s="2"/>
      <c r="AN583" s="2" t="s">
        <v>604</v>
      </c>
      <c r="AO583" s="2">
        <v>1</v>
      </c>
      <c r="AP583" s="2">
        <v>0.3</v>
      </c>
      <c r="AQ583" s="2">
        <v>0.3</v>
      </c>
      <c r="AR583" s="2">
        <v>98.5</v>
      </c>
    </row>
    <row r="584" spans="39:44" x14ac:dyDescent="0.25">
      <c r="AM584" s="2"/>
      <c r="AN584" s="2" t="s">
        <v>605</v>
      </c>
      <c r="AO584" s="2">
        <v>1</v>
      </c>
      <c r="AP584" s="2">
        <v>0.3</v>
      </c>
      <c r="AQ584" s="2">
        <v>0.3</v>
      </c>
      <c r="AR584" s="2">
        <v>98.7</v>
      </c>
    </row>
    <row r="585" spans="39:44" x14ac:dyDescent="0.25">
      <c r="AM585" s="2"/>
      <c r="AN585" s="2" t="s">
        <v>606</v>
      </c>
      <c r="AO585" s="2">
        <v>1</v>
      </c>
      <c r="AP585" s="2">
        <v>0.3</v>
      </c>
      <c r="AQ585" s="2">
        <v>0.3</v>
      </c>
      <c r="AR585" s="2">
        <v>99</v>
      </c>
    </row>
    <row r="586" spans="39:44" x14ac:dyDescent="0.25">
      <c r="AM586" s="2"/>
      <c r="AN586" s="2" t="s">
        <v>607</v>
      </c>
      <c r="AO586" s="2">
        <v>1</v>
      </c>
      <c r="AP586" s="2">
        <v>0.3</v>
      </c>
      <c r="AQ586" s="2">
        <v>0.3</v>
      </c>
      <c r="AR586" s="2">
        <v>99.2</v>
      </c>
    </row>
    <row r="587" spans="39:44" x14ac:dyDescent="0.25">
      <c r="AM587" s="2"/>
      <c r="AN587" s="2" t="s">
        <v>608</v>
      </c>
      <c r="AO587" s="2">
        <v>1</v>
      </c>
      <c r="AP587" s="2">
        <v>0.3</v>
      </c>
      <c r="AQ587" s="2">
        <v>0.3</v>
      </c>
      <c r="AR587" s="2">
        <v>99.5</v>
      </c>
    </row>
    <row r="588" spans="39:44" x14ac:dyDescent="0.25">
      <c r="AM588" s="2"/>
      <c r="AN588" s="2" t="s">
        <v>609</v>
      </c>
      <c r="AO588" s="2">
        <v>1</v>
      </c>
      <c r="AP588" s="2">
        <v>0.3</v>
      </c>
      <c r="AQ588" s="2">
        <v>0.3</v>
      </c>
      <c r="AR588" s="2">
        <v>99.7</v>
      </c>
    </row>
    <row r="589" spans="39:44" x14ac:dyDescent="0.25">
      <c r="AM589" s="2"/>
      <c r="AN589" s="2" t="s">
        <v>610</v>
      </c>
      <c r="AO589" s="2">
        <v>1</v>
      </c>
      <c r="AP589" s="2">
        <v>0.3</v>
      </c>
      <c r="AQ589" s="2">
        <v>0.3</v>
      </c>
      <c r="AR589" s="2">
        <v>100</v>
      </c>
    </row>
    <row r="590" spans="39:44" x14ac:dyDescent="0.25">
      <c r="AM590" s="2"/>
      <c r="AN590" s="2" t="s">
        <v>216</v>
      </c>
      <c r="AO590" s="2">
        <v>394</v>
      </c>
      <c r="AP590" s="2">
        <v>100</v>
      </c>
      <c r="AQ590" s="2">
        <v>100</v>
      </c>
      <c r="AR590" s="2"/>
    </row>
    <row r="591" spans="39:44" x14ac:dyDescent="0.25">
      <c r="AM591" s="2"/>
      <c r="AN591" s="2"/>
      <c r="AO591" s="2"/>
      <c r="AP591" s="2"/>
      <c r="AQ591" s="2"/>
      <c r="AR591" s="2"/>
    </row>
    <row r="592" spans="39:44" x14ac:dyDescent="0.25">
      <c r="AM592" s="2"/>
      <c r="AN592" s="2"/>
      <c r="AO592" s="2"/>
      <c r="AP592" s="2"/>
      <c r="AQ592" s="2"/>
      <c r="AR592" s="2"/>
    </row>
    <row r="593" spans="39:44" x14ac:dyDescent="0.25">
      <c r="AM593" s="2"/>
      <c r="AN593" s="2"/>
      <c r="AO593" s="2"/>
      <c r="AP593" s="2"/>
      <c r="AQ593" s="2"/>
      <c r="AR593" s="2"/>
    </row>
    <row r="594" spans="39:44" x14ac:dyDescent="0.25">
      <c r="AM594" s="2" t="s">
        <v>187</v>
      </c>
      <c r="AN594" s="2"/>
      <c r="AO594" s="2"/>
      <c r="AP594" s="2"/>
      <c r="AQ594" s="2"/>
      <c r="AR594" s="2"/>
    </row>
    <row r="595" spans="39:44" x14ac:dyDescent="0.25">
      <c r="AM595" s="2"/>
      <c r="AN595" s="2"/>
      <c r="AO595" s="2" t="s">
        <v>317</v>
      </c>
      <c r="AP595" s="2" t="s">
        <v>318</v>
      </c>
      <c r="AQ595" s="2" t="s">
        <v>319</v>
      </c>
      <c r="AR595" s="2" t="s">
        <v>320</v>
      </c>
    </row>
    <row r="596" spans="39:44" x14ac:dyDescent="0.25">
      <c r="AM596" s="2" t="s">
        <v>321</v>
      </c>
      <c r="AN596" s="2"/>
      <c r="AO596" s="2">
        <v>363</v>
      </c>
      <c r="AP596" s="2">
        <v>92.1</v>
      </c>
      <c r="AQ596" s="2">
        <v>92.1</v>
      </c>
      <c r="AR596" s="2">
        <v>92.1</v>
      </c>
    </row>
    <row r="597" spans="39:44" x14ac:dyDescent="0.25">
      <c r="AM597" s="2"/>
      <c r="AN597" s="2" t="s">
        <v>611</v>
      </c>
      <c r="AO597" s="2">
        <v>1</v>
      </c>
      <c r="AP597" s="2">
        <v>0.3</v>
      </c>
      <c r="AQ597" s="2">
        <v>0.3</v>
      </c>
      <c r="AR597" s="2">
        <v>92.4</v>
      </c>
    </row>
    <row r="598" spans="39:44" x14ac:dyDescent="0.25">
      <c r="AM598" s="2"/>
      <c r="AN598" s="2" t="s">
        <v>612</v>
      </c>
      <c r="AO598" s="2">
        <v>1</v>
      </c>
      <c r="AP598" s="2">
        <v>0.3</v>
      </c>
      <c r="AQ598" s="2">
        <v>0.3</v>
      </c>
      <c r="AR598" s="2">
        <v>92.6</v>
      </c>
    </row>
    <row r="599" spans="39:44" x14ac:dyDescent="0.25">
      <c r="AM599" s="2"/>
      <c r="AN599" s="2" t="s">
        <v>613</v>
      </c>
      <c r="AO599" s="2">
        <v>1</v>
      </c>
      <c r="AP599" s="2">
        <v>0.3</v>
      </c>
      <c r="AQ599" s="2">
        <v>0.3</v>
      </c>
      <c r="AR599" s="2">
        <v>92.9</v>
      </c>
    </row>
    <row r="600" spans="39:44" x14ac:dyDescent="0.25">
      <c r="AM600" s="2"/>
      <c r="AN600" s="2" t="s">
        <v>614</v>
      </c>
      <c r="AO600" s="2">
        <v>1</v>
      </c>
      <c r="AP600" s="2">
        <v>0.3</v>
      </c>
      <c r="AQ600" s="2">
        <v>0.3</v>
      </c>
      <c r="AR600" s="2">
        <v>93.1</v>
      </c>
    </row>
    <row r="601" spans="39:44" x14ac:dyDescent="0.25">
      <c r="AM601" s="2"/>
      <c r="AN601" s="2" t="s">
        <v>615</v>
      </c>
      <c r="AO601" s="2">
        <v>1</v>
      </c>
      <c r="AP601" s="2">
        <v>0.3</v>
      </c>
      <c r="AQ601" s="2">
        <v>0.3</v>
      </c>
      <c r="AR601" s="2">
        <v>93.4</v>
      </c>
    </row>
    <row r="602" spans="39:44" x14ac:dyDescent="0.25">
      <c r="AM602" s="2"/>
      <c r="AN602" s="2" t="s">
        <v>616</v>
      </c>
      <c r="AO602" s="2">
        <v>1</v>
      </c>
      <c r="AP602" s="2">
        <v>0.3</v>
      </c>
      <c r="AQ602" s="2">
        <v>0.3</v>
      </c>
      <c r="AR602" s="2">
        <v>93.7</v>
      </c>
    </row>
    <row r="603" spans="39:44" x14ac:dyDescent="0.25">
      <c r="AM603" s="2"/>
      <c r="AN603" s="2" t="s">
        <v>617</v>
      </c>
      <c r="AO603" s="2">
        <v>1</v>
      </c>
      <c r="AP603" s="2">
        <v>0.3</v>
      </c>
      <c r="AQ603" s="2">
        <v>0.3</v>
      </c>
      <c r="AR603" s="2">
        <v>93.9</v>
      </c>
    </row>
    <row r="604" spans="39:44" x14ac:dyDescent="0.25">
      <c r="AM604" s="2"/>
      <c r="AN604" s="2" t="s">
        <v>618</v>
      </c>
      <c r="AO604" s="2">
        <v>1</v>
      </c>
      <c r="AP604" s="2">
        <v>0.3</v>
      </c>
      <c r="AQ604" s="2">
        <v>0.3</v>
      </c>
      <c r="AR604" s="2">
        <v>94.2</v>
      </c>
    </row>
    <row r="605" spans="39:44" x14ac:dyDescent="0.25">
      <c r="AM605" s="2"/>
      <c r="AN605" s="2" t="s">
        <v>619</v>
      </c>
      <c r="AO605" s="2">
        <v>1</v>
      </c>
      <c r="AP605" s="2">
        <v>0.3</v>
      </c>
      <c r="AQ605" s="2">
        <v>0.3</v>
      </c>
      <c r="AR605" s="2">
        <v>94.4</v>
      </c>
    </row>
    <row r="606" spans="39:44" x14ac:dyDescent="0.25">
      <c r="AM606" s="2"/>
      <c r="AN606" s="2" t="s">
        <v>620</v>
      </c>
      <c r="AO606" s="2">
        <v>1</v>
      </c>
      <c r="AP606" s="2">
        <v>0.3</v>
      </c>
      <c r="AQ606" s="2">
        <v>0.3</v>
      </c>
      <c r="AR606" s="2">
        <v>94.7</v>
      </c>
    </row>
    <row r="607" spans="39:44" x14ac:dyDescent="0.25">
      <c r="AM607" s="2"/>
      <c r="AN607" s="2" t="s">
        <v>621</v>
      </c>
      <c r="AO607" s="2">
        <v>1</v>
      </c>
      <c r="AP607" s="2">
        <v>0.3</v>
      </c>
      <c r="AQ607" s="2">
        <v>0.3</v>
      </c>
      <c r="AR607" s="2">
        <v>94.9</v>
      </c>
    </row>
    <row r="608" spans="39:44" x14ac:dyDescent="0.25">
      <c r="AM608" s="2"/>
      <c r="AN608" s="2" t="s">
        <v>622</v>
      </c>
      <c r="AO608" s="2">
        <v>1</v>
      </c>
      <c r="AP608" s="2">
        <v>0.3</v>
      </c>
      <c r="AQ608" s="2">
        <v>0.3</v>
      </c>
      <c r="AR608" s="2">
        <v>95.2</v>
      </c>
    </row>
    <row r="609" spans="39:44" x14ac:dyDescent="0.25">
      <c r="AM609" s="2"/>
      <c r="AN609" s="2" t="s">
        <v>623</v>
      </c>
      <c r="AO609" s="2">
        <v>1</v>
      </c>
      <c r="AP609" s="2">
        <v>0.3</v>
      </c>
      <c r="AQ609" s="2">
        <v>0.3</v>
      </c>
      <c r="AR609" s="2">
        <v>95.4</v>
      </c>
    </row>
    <row r="610" spans="39:44" x14ac:dyDescent="0.25">
      <c r="AM610" s="2"/>
      <c r="AN610" s="2" t="s">
        <v>624</v>
      </c>
      <c r="AO610" s="2">
        <v>1</v>
      </c>
      <c r="AP610" s="2">
        <v>0.3</v>
      </c>
      <c r="AQ610" s="2">
        <v>0.3</v>
      </c>
      <c r="AR610" s="2">
        <v>95.7</v>
      </c>
    </row>
    <row r="611" spans="39:44" x14ac:dyDescent="0.25">
      <c r="AM611" s="2"/>
      <c r="AN611" s="2" t="s">
        <v>625</v>
      </c>
      <c r="AO611" s="2">
        <v>1</v>
      </c>
      <c r="AP611" s="2">
        <v>0.3</v>
      </c>
      <c r="AQ611" s="2">
        <v>0.3</v>
      </c>
      <c r="AR611" s="2">
        <v>95.9</v>
      </c>
    </row>
    <row r="612" spans="39:44" x14ac:dyDescent="0.25">
      <c r="AM612" s="2"/>
      <c r="AN612" s="2" t="s">
        <v>626</v>
      </c>
      <c r="AO612" s="2">
        <v>1</v>
      </c>
      <c r="AP612" s="2">
        <v>0.3</v>
      </c>
      <c r="AQ612" s="2">
        <v>0.3</v>
      </c>
      <c r="AR612" s="2">
        <v>96.2</v>
      </c>
    </row>
    <row r="613" spans="39:44" x14ac:dyDescent="0.25">
      <c r="AM613" s="2"/>
      <c r="AN613" s="2" t="s">
        <v>627</v>
      </c>
      <c r="AO613" s="2">
        <v>1</v>
      </c>
      <c r="AP613" s="2">
        <v>0.3</v>
      </c>
      <c r="AQ613" s="2">
        <v>0.3</v>
      </c>
      <c r="AR613" s="2">
        <v>96.4</v>
      </c>
    </row>
    <row r="614" spans="39:44" x14ac:dyDescent="0.25">
      <c r="AM614" s="2"/>
      <c r="AN614" s="2" t="s">
        <v>628</v>
      </c>
      <c r="AO614" s="2">
        <v>1</v>
      </c>
      <c r="AP614" s="2">
        <v>0.3</v>
      </c>
      <c r="AQ614" s="2">
        <v>0.3</v>
      </c>
      <c r="AR614" s="2">
        <v>96.7</v>
      </c>
    </row>
    <row r="615" spans="39:44" x14ac:dyDescent="0.25">
      <c r="AM615" s="2"/>
      <c r="AN615" s="2" t="s">
        <v>629</v>
      </c>
      <c r="AO615" s="2">
        <v>1</v>
      </c>
      <c r="AP615" s="2">
        <v>0.3</v>
      </c>
      <c r="AQ615" s="2">
        <v>0.3</v>
      </c>
      <c r="AR615" s="2">
        <v>97</v>
      </c>
    </row>
    <row r="616" spans="39:44" x14ac:dyDescent="0.25">
      <c r="AM616" s="2"/>
      <c r="AN616" s="2" t="s">
        <v>630</v>
      </c>
      <c r="AO616" s="2">
        <v>1</v>
      </c>
      <c r="AP616" s="2">
        <v>0.3</v>
      </c>
      <c r="AQ616" s="2">
        <v>0.3</v>
      </c>
      <c r="AR616" s="2">
        <v>97.2</v>
      </c>
    </row>
    <row r="617" spans="39:44" x14ac:dyDescent="0.25">
      <c r="AM617" s="2"/>
      <c r="AN617" s="2" t="s">
        <v>631</v>
      </c>
      <c r="AO617" s="2">
        <v>1</v>
      </c>
      <c r="AP617" s="2">
        <v>0.3</v>
      </c>
      <c r="AQ617" s="2">
        <v>0.3</v>
      </c>
      <c r="AR617" s="2">
        <v>97.5</v>
      </c>
    </row>
    <row r="618" spans="39:44" x14ac:dyDescent="0.25">
      <c r="AM618" s="2"/>
      <c r="AN618" s="2" t="s">
        <v>632</v>
      </c>
      <c r="AO618" s="2">
        <v>1</v>
      </c>
      <c r="AP618" s="2">
        <v>0.3</v>
      </c>
      <c r="AQ618" s="2">
        <v>0.3</v>
      </c>
      <c r="AR618" s="2">
        <v>97.7</v>
      </c>
    </row>
    <row r="619" spans="39:44" x14ac:dyDescent="0.25">
      <c r="AM619" s="2"/>
      <c r="AN619" s="2" t="s">
        <v>633</v>
      </c>
      <c r="AO619" s="2">
        <v>1</v>
      </c>
      <c r="AP619" s="2">
        <v>0.3</v>
      </c>
      <c r="AQ619" s="2">
        <v>0.3</v>
      </c>
      <c r="AR619" s="2">
        <v>98</v>
      </c>
    </row>
    <row r="620" spans="39:44" x14ac:dyDescent="0.25">
      <c r="AM620" s="2"/>
      <c r="AN620" s="2" t="s">
        <v>634</v>
      </c>
      <c r="AO620" s="2">
        <v>1</v>
      </c>
      <c r="AP620" s="2">
        <v>0.3</v>
      </c>
      <c r="AQ620" s="2">
        <v>0.3</v>
      </c>
      <c r="AR620" s="2">
        <v>98.2</v>
      </c>
    </row>
    <row r="621" spans="39:44" x14ac:dyDescent="0.25">
      <c r="AM621" s="2"/>
      <c r="AN621" s="2" t="s">
        <v>635</v>
      </c>
      <c r="AO621" s="2">
        <v>1</v>
      </c>
      <c r="AP621" s="2">
        <v>0.3</v>
      </c>
      <c r="AQ621" s="2">
        <v>0.3</v>
      </c>
      <c r="AR621" s="2">
        <v>98.5</v>
      </c>
    </row>
    <row r="622" spans="39:44" x14ac:dyDescent="0.25">
      <c r="AM622" s="2"/>
      <c r="AN622" s="2" t="s">
        <v>636</v>
      </c>
      <c r="AO622" s="2">
        <v>1</v>
      </c>
      <c r="AP622" s="2">
        <v>0.3</v>
      </c>
      <c r="AQ622" s="2">
        <v>0.3</v>
      </c>
      <c r="AR622" s="2">
        <v>98.7</v>
      </c>
    </row>
    <row r="623" spans="39:44" x14ac:dyDescent="0.25">
      <c r="AM623" s="2"/>
      <c r="AN623" s="2" t="s">
        <v>637</v>
      </c>
      <c r="AO623" s="2">
        <v>1</v>
      </c>
      <c r="AP623" s="2">
        <v>0.3</v>
      </c>
      <c r="AQ623" s="2">
        <v>0.3</v>
      </c>
      <c r="AR623" s="2">
        <v>99</v>
      </c>
    </row>
    <row r="624" spans="39:44" x14ac:dyDescent="0.25">
      <c r="AM624" s="2"/>
      <c r="AN624" s="2" t="s">
        <v>638</v>
      </c>
      <c r="AO624" s="2">
        <v>1</v>
      </c>
      <c r="AP624" s="2">
        <v>0.3</v>
      </c>
      <c r="AQ624" s="2">
        <v>0.3</v>
      </c>
      <c r="AR624" s="2">
        <v>99.2</v>
      </c>
    </row>
    <row r="625" spans="39:44" x14ac:dyDescent="0.25">
      <c r="AM625" s="2"/>
      <c r="AN625" s="2" t="s">
        <v>639</v>
      </c>
      <c r="AO625" s="2">
        <v>1</v>
      </c>
      <c r="AP625" s="2">
        <v>0.3</v>
      </c>
      <c r="AQ625" s="2">
        <v>0.3</v>
      </c>
      <c r="AR625" s="2">
        <v>99.5</v>
      </c>
    </row>
    <row r="626" spans="39:44" x14ac:dyDescent="0.25">
      <c r="AM626" s="2"/>
      <c r="AN626" s="2" t="s">
        <v>640</v>
      </c>
      <c r="AO626" s="2">
        <v>1</v>
      </c>
      <c r="AP626" s="2">
        <v>0.3</v>
      </c>
      <c r="AQ626" s="2">
        <v>0.3</v>
      </c>
      <c r="AR626" s="2">
        <v>99.7</v>
      </c>
    </row>
    <row r="627" spans="39:44" x14ac:dyDescent="0.25">
      <c r="AM627" s="2"/>
      <c r="AN627" s="2" t="s">
        <v>641</v>
      </c>
      <c r="AO627" s="2">
        <v>1</v>
      </c>
      <c r="AP627" s="2">
        <v>0.3</v>
      </c>
      <c r="AQ627" s="2">
        <v>0.3</v>
      </c>
      <c r="AR627" s="2">
        <v>100</v>
      </c>
    </row>
    <row r="628" spans="39:44" x14ac:dyDescent="0.25">
      <c r="AM628" s="2"/>
      <c r="AN628" s="2" t="s">
        <v>216</v>
      </c>
      <c r="AO628" s="2">
        <v>394</v>
      </c>
      <c r="AP628" s="2">
        <v>100</v>
      </c>
      <c r="AQ628" s="2">
        <v>100</v>
      </c>
      <c r="AR628" s="2"/>
    </row>
    <row r="629" spans="39:44" x14ac:dyDescent="0.25">
      <c r="AM629" s="2"/>
      <c r="AN629" s="2"/>
      <c r="AO629" s="2"/>
      <c r="AP629" s="2"/>
      <c r="AQ629" s="2"/>
      <c r="AR629" s="2"/>
    </row>
    <row r="630" spans="39:44" x14ac:dyDescent="0.25">
      <c r="AM630" s="2"/>
      <c r="AN630" s="2"/>
      <c r="AO630" s="2"/>
      <c r="AP630" s="2"/>
      <c r="AQ630" s="2"/>
      <c r="AR630" s="2"/>
    </row>
    <row r="631" spans="39:44" x14ac:dyDescent="0.25">
      <c r="AM631" s="2"/>
      <c r="AN631" s="2"/>
      <c r="AO631" s="2"/>
      <c r="AP631" s="2"/>
      <c r="AQ631" s="2"/>
      <c r="AR631" s="2"/>
    </row>
  </sheetData>
  <sheetProtection sheet="1" objects="1" scenarios="1"/>
  <sortState xmlns:xlrd2="http://schemas.microsoft.com/office/spreadsheetml/2017/richdata2" ref="AM158:AQ192">
    <sortCondition ref="AM158:AM192"/>
  </sortState>
  <mergeCells count="11">
    <mergeCell ref="B103:E103"/>
    <mergeCell ref="A24:AL24"/>
    <mergeCell ref="M31:N31"/>
    <mergeCell ref="B53:E53"/>
    <mergeCell ref="M53:P53"/>
    <mergeCell ref="A6:AL6"/>
    <mergeCell ref="A5:AL5"/>
    <mergeCell ref="A7:AL7"/>
    <mergeCell ref="B31:C31"/>
    <mergeCell ref="B74:I74"/>
    <mergeCell ref="AA31:AB31"/>
  </mergeCells>
  <printOptions horizontalCentered="1"/>
  <pageMargins left="0.70866141732283472" right="0.70866141732283472" top="0.74803149606299213" bottom="0.74803149606299213" header="0.31496062992125984" footer="0.31496062992125984"/>
  <pageSetup paperSize="9" scale="24" orientation="landscape" r:id="rId1"/>
  <colBreaks count="1" manualBreakCount="1">
    <brk id="3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56"/>
  <sheetViews>
    <sheetView showGridLines="0" view="pageBreakPreview" zoomScale="80" zoomScaleNormal="55" zoomScaleSheetLayoutView="80" workbookViewId="0">
      <selection activeCell="Q4" sqref="Q4"/>
    </sheetView>
  </sheetViews>
  <sheetFormatPr baseColWidth="10" defaultRowHeight="15" x14ac:dyDescent="0.25"/>
  <cols>
    <col min="30" max="30" width="18.28515625" bestFit="1" customWidth="1"/>
    <col min="31" max="31" width="20.42578125" bestFit="1" customWidth="1"/>
  </cols>
  <sheetData>
    <row r="1" spans="1:45" s="2" customFormat="1" x14ac:dyDescent="0.25">
      <c r="AJ1" s="41"/>
      <c r="AK1" s="41"/>
      <c r="AL1" s="41"/>
      <c r="AM1" s="41"/>
      <c r="AN1" s="41"/>
      <c r="AO1" s="41"/>
      <c r="AP1" s="41"/>
      <c r="AQ1" s="41"/>
      <c r="AR1" s="41"/>
      <c r="AS1" s="41"/>
    </row>
    <row r="2" spans="1:45" s="2" customFormat="1" x14ac:dyDescent="0.25">
      <c r="AJ2" s="41"/>
      <c r="AK2" s="41"/>
      <c r="AL2" s="41"/>
      <c r="AM2" s="41"/>
      <c r="AN2" s="41"/>
      <c r="AO2" s="41"/>
      <c r="AP2" s="41"/>
      <c r="AQ2" s="41"/>
      <c r="AR2" s="41"/>
      <c r="AS2" s="41"/>
    </row>
    <row r="3" spans="1:45" s="2" customFormat="1" x14ac:dyDescent="0.25">
      <c r="AJ3" s="41"/>
      <c r="AK3" s="41"/>
      <c r="AL3" s="41"/>
      <c r="AM3" s="41"/>
      <c r="AN3" s="41"/>
      <c r="AO3" s="41"/>
      <c r="AP3" s="41"/>
      <c r="AQ3" s="41"/>
      <c r="AR3" s="41"/>
      <c r="AS3" s="41"/>
    </row>
    <row r="4" spans="1:45" s="2" customFormat="1" x14ac:dyDescent="0.25">
      <c r="AJ4" s="41"/>
      <c r="AK4" s="41"/>
      <c r="AL4" s="41"/>
      <c r="AM4" s="41"/>
      <c r="AN4" s="41"/>
      <c r="AO4" s="41"/>
      <c r="AP4" s="41"/>
      <c r="AQ4" s="41"/>
      <c r="AR4" s="41"/>
      <c r="AS4" s="41"/>
    </row>
    <row r="5" spans="1:45"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41"/>
      <c r="AK5" s="41"/>
      <c r="AL5" s="41"/>
      <c r="AM5" s="41"/>
      <c r="AN5" s="41"/>
      <c r="AO5" s="41"/>
      <c r="AP5" s="41"/>
      <c r="AQ5" s="41"/>
      <c r="AR5" s="41"/>
      <c r="AS5" s="41"/>
    </row>
    <row r="6" spans="1:45"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41"/>
      <c r="AK6" s="41"/>
      <c r="AL6" s="41"/>
      <c r="AM6" s="41"/>
      <c r="AN6" s="41"/>
      <c r="AO6" s="41"/>
      <c r="AP6" s="41"/>
      <c r="AQ6" s="41"/>
      <c r="AR6" s="41"/>
      <c r="AS6" s="41"/>
    </row>
    <row r="7" spans="1:45" s="2" customFormat="1" x14ac:dyDescent="0.25">
      <c r="A7" s="61" t="s">
        <v>210</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41"/>
      <c r="AK7" s="41"/>
      <c r="AL7" s="41"/>
      <c r="AM7" s="41"/>
      <c r="AN7" s="41"/>
      <c r="AO7" s="41"/>
      <c r="AP7" s="41"/>
      <c r="AQ7" s="41"/>
      <c r="AR7" s="41"/>
      <c r="AS7" s="41"/>
    </row>
    <row r="8" spans="1:45" s="2" customFormat="1" x14ac:dyDescent="0.25">
      <c r="AJ8" s="41"/>
      <c r="AK8" s="41"/>
      <c r="AL8" s="41"/>
      <c r="AM8" s="41"/>
      <c r="AN8" s="41"/>
      <c r="AO8" s="41"/>
      <c r="AP8" s="41"/>
      <c r="AQ8" s="41"/>
      <c r="AR8" s="41"/>
      <c r="AS8" s="41"/>
    </row>
    <row r="9" spans="1:45" s="2" customFormat="1" ht="15.75" customHeight="1" x14ac:dyDescent="0.25">
      <c r="AJ9" s="41"/>
      <c r="AK9" s="41"/>
      <c r="AL9" s="41"/>
      <c r="AM9" s="41"/>
      <c r="AN9" s="41"/>
      <c r="AO9" s="41"/>
      <c r="AP9" s="41"/>
      <c r="AQ9" s="41"/>
      <c r="AR9" s="41"/>
      <c r="AS9" s="41"/>
    </row>
    <row r="10" spans="1:45" s="2" customFormat="1" ht="15.75" customHeight="1" x14ac:dyDescent="0.25">
      <c r="AJ10" s="41"/>
      <c r="AK10" s="41"/>
      <c r="AL10" s="41"/>
      <c r="AM10" s="41"/>
      <c r="AN10" s="41"/>
      <c r="AO10" s="41"/>
      <c r="AP10" s="41"/>
      <c r="AQ10" s="41"/>
      <c r="AR10" s="41"/>
      <c r="AS10" s="41"/>
    </row>
    <row r="11" spans="1:45" s="2" customFormat="1" x14ac:dyDescent="0.25">
      <c r="AJ11" s="41"/>
      <c r="AK11" s="41"/>
      <c r="AL11" s="41"/>
      <c r="AM11" s="41"/>
      <c r="AN11" s="41"/>
      <c r="AO11" s="41"/>
      <c r="AP11" s="41"/>
      <c r="AQ11" s="41"/>
      <c r="AR11" s="41"/>
      <c r="AS11" s="41"/>
    </row>
    <row r="12" spans="1:45" s="2" customFormat="1" ht="18.75" customHeight="1" x14ac:dyDescent="0.25">
      <c r="A12" s="55" t="s">
        <v>75</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41"/>
      <c r="AK12" s="41"/>
      <c r="AL12" s="41"/>
      <c r="AM12" s="41"/>
      <c r="AN12" s="41"/>
      <c r="AO12" s="41"/>
      <c r="AP12" s="41"/>
      <c r="AQ12" s="41"/>
      <c r="AR12" s="41"/>
      <c r="AS12" s="41"/>
    </row>
    <row r="13" spans="1:45" s="2" customFormat="1" ht="18.75" customHeight="1" x14ac:dyDescent="0.25">
      <c r="AJ13" s="41"/>
      <c r="AK13" s="41"/>
      <c r="AL13" s="41"/>
      <c r="AM13" s="41"/>
      <c r="AN13" s="41"/>
      <c r="AO13" s="41"/>
      <c r="AP13" s="41"/>
      <c r="AQ13" s="41"/>
      <c r="AR13" s="41"/>
      <c r="AS13" s="41"/>
    </row>
    <row r="14" spans="1:45" s="2" customFormat="1" ht="18.75" customHeight="1" x14ac:dyDescent="0.25">
      <c r="AJ14" s="41"/>
      <c r="AK14" s="41"/>
      <c r="AL14" s="41"/>
      <c r="AM14" s="41"/>
      <c r="AN14" s="41"/>
      <c r="AO14" s="41"/>
      <c r="AP14" s="41"/>
      <c r="AQ14" s="41"/>
      <c r="AR14" s="41"/>
      <c r="AS14" s="41"/>
    </row>
    <row r="15" spans="1:45" s="2" customFormat="1" ht="18.75" customHeight="1" x14ac:dyDescent="0.25">
      <c r="AJ15" s="41"/>
      <c r="AK15" s="41"/>
      <c r="AL15" s="41"/>
      <c r="AM15" s="41"/>
      <c r="AN15" s="41"/>
      <c r="AO15" s="41"/>
      <c r="AP15" s="41"/>
      <c r="AQ15" s="41"/>
      <c r="AR15" s="41"/>
      <c r="AS15" s="41"/>
    </row>
    <row r="16" spans="1:45" ht="15.75" thickBot="1" x14ac:dyDescent="0.3">
      <c r="AJ16" s="41"/>
      <c r="AK16" s="41"/>
      <c r="AL16" s="41"/>
      <c r="AM16" s="41"/>
      <c r="AN16" s="41"/>
      <c r="AO16" s="41"/>
      <c r="AP16" s="41"/>
      <c r="AQ16" s="41"/>
      <c r="AR16" s="41"/>
      <c r="AS16" s="41"/>
    </row>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64</v>
      </c>
      <c r="B18" s="64" t="s">
        <v>155</v>
      </c>
      <c r="C18" s="65" t="s">
        <v>155</v>
      </c>
      <c r="D18" s="65" t="s">
        <v>155</v>
      </c>
      <c r="E18" s="65" t="s">
        <v>155</v>
      </c>
      <c r="F18" s="65" t="s">
        <v>155</v>
      </c>
      <c r="G18" s="65" t="s">
        <v>155</v>
      </c>
      <c r="H18" s="65" t="s">
        <v>155</v>
      </c>
      <c r="I18" s="65" t="s">
        <v>155</v>
      </c>
      <c r="J18" s="65" t="s">
        <v>155</v>
      </c>
      <c r="K18" s="65" t="s">
        <v>155</v>
      </c>
      <c r="L18" s="65" t="s">
        <v>155</v>
      </c>
      <c r="M18" s="65" t="s">
        <v>155</v>
      </c>
      <c r="N18" s="65" t="s">
        <v>155</v>
      </c>
      <c r="O18" s="65" t="s">
        <v>155</v>
      </c>
      <c r="P18" s="69" t="s">
        <v>155</v>
      </c>
      <c r="Q18" s="11">
        <v>61</v>
      </c>
      <c r="R18" s="11">
        <v>71</v>
      </c>
      <c r="S18" s="11">
        <v>97</v>
      </c>
      <c r="T18" s="11">
        <v>94</v>
      </c>
      <c r="U18" s="11">
        <v>45</v>
      </c>
      <c r="V18" s="11">
        <v>7</v>
      </c>
      <c r="W18" s="12">
        <v>375</v>
      </c>
      <c r="X18" s="13">
        <f t="shared" ref="X18:AC20" si="0">Q18/$W18</f>
        <v>0.16266666666666665</v>
      </c>
      <c r="Y18" s="13">
        <f t="shared" si="0"/>
        <v>0.18933333333333333</v>
      </c>
      <c r="Z18" s="13">
        <f t="shared" si="0"/>
        <v>0.25866666666666666</v>
      </c>
      <c r="AA18" s="13">
        <f t="shared" si="0"/>
        <v>0.25066666666666665</v>
      </c>
      <c r="AB18" s="13">
        <f t="shared" si="0"/>
        <v>0.12</v>
      </c>
      <c r="AC18" s="14">
        <f t="shared" si="0"/>
        <v>1.8666666666666668E-2</v>
      </c>
      <c r="AD18" s="15">
        <f t="shared" ref="AD18:AD20" si="1">(Q18+R18)/(Q18+R18+S18+T18+U18)</f>
        <v>0.35869565217391303</v>
      </c>
      <c r="AE18" s="16">
        <f t="shared" ref="AE18:AE20" si="2">(S18+T18+U18)/(Q18+R18+S18+T18+U18)</f>
        <v>0.64130434782608692</v>
      </c>
      <c r="AF18" s="17">
        <v>2.98</v>
      </c>
      <c r="AG18" s="17">
        <v>1.27</v>
      </c>
      <c r="AH18" s="43">
        <v>3</v>
      </c>
      <c r="AI18" s="43">
        <v>3</v>
      </c>
    </row>
    <row r="19" spans="1:35" ht="18.75" x14ac:dyDescent="0.25">
      <c r="A19" s="10">
        <v>65</v>
      </c>
      <c r="B19" s="64" t="s">
        <v>156</v>
      </c>
      <c r="C19" s="65" t="s">
        <v>156</v>
      </c>
      <c r="D19" s="65" t="s">
        <v>156</v>
      </c>
      <c r="E19" s="65" t="s">
        <v>156</v>
      </c>
      <c r="F19" s="65" t="s">
        <v>156</v>
      </c>
      <c r="G19" s="65" t="s">
        <v>156</v>
      </c>
      <c r="H19" s="65" t="s">
        <v>156</v>
      </c>
      <c r="I19" s="65" t="s">
        <v>156</v>
      </c>
      <c r="J19" s="65" t="s">
        <v>156</v>
      </c>
      <c r="K19" s="65" t="s">
        <v>156</v>
      </c>
      <c r="L19" s="65" t="s">
        <v>156</v>
      </c>
      <c r="M19" s="65" t="s">
        <v>156</v>
      </c>
      <c r="N19" s="65" t="s">
        <v>156</v>
      </c>
      <c r="O19" s="65" t="s">
        <v>156</v>
      </c>
      <c r="P19" s="69" t="s">
        <v>156</v>
      </c>
      <c r="Q19" s="11">
        <v>65</v>
      </c>
      <c r="R19" s="11">
        <v>80</v>
      </c>
      <c r="S19" s="11">
        <v>74</v>
      </c>
      <c r="T19" s="11">
        <v>86</v>
      </c>
      <c r="U19" s="11">
        <v>41</v>
      </c>
      <c r="V19" s="11">
        <v>29</v>
      </c>
      <c r="W19" s="12">
        <v>375</v>
      </c>
      <c r="X19" s="13">
        <f t="shared" si="0"/>
        <v>0.17333333333333334</v>
      </c>
      <c r="Y19" s="13">
        <f t="shared" si="0"/>
        <v>0.21333333333333335</v>
      </c>
      <c r="Z19" s="13">
        <f t="shared" si="0"/>
        <v>0.19733333333333333</v>
      </c>
      <c r="AA19" s="13">
        <f t="shared" si="0"/>
        <v>0.22933333333333333</v>
      </c>
      <c r="AB19" s="13">
        <f t="shared" si="0"/>
        <v>0.10933333333333334</v>
      </c>
      <c r="AC19" s="14">
        <f t="shared" si="0"/>
        <v>7.7333333333333337E-2</v>
      </c>
      <c r="AD19" s="15">
        <f t="shared" si="1"/>
        <v>0.41907514450867051</v>
      </c>
      <c r="AE19" s="16">
        <f t="shared" si="2"/>
        <v>0.58092485549132944</v>
      </c>
      <c r="AF19" s="17">
        <v>2.88</v>
      </c>
      <c r="AG19" s="17">
        <v>1.3</v>
      </c>
      <c r="AH19" s="43">
        <v>3</v>
      </c>
      <c r="AI19" s="43">
        <v>4</v>
      </c>
    </row>
    <row r="20" spans="1:35" ht="28.5" customHeight="1" x14ac:dyDescent="0.25">
      <c r="A20" s="10">
        <v>66</v>
      </c>
      <c r="B20" s="64" t="s">
        <v>157</v>
      </c>
      <c r="C20" s="65" t="s">
        <v>157</v>
      </c>
      <c r="D20" s="65" t="s">
        <v>157</v>
      </c>
      <c r="E20" s="65" t="s">
        <v>157</v>
      </c>
      <c r="F20" s="65" t="s">
        <v>157</v>
      </c>
      <c r="G20" s="65" t="s">
        <v>157</v>
      </c>
      <c r="H20" s="65" t="s">
        <v>157</v>
      </c>
      <c r="I20" s="65" t="s">
        <v>157</v>
      </c>
      <c r="J20" s="65" t="s">
        <v>157</v>
      </c>
      <c r="K20" s="65" t="s">
        <v>157</v>
      </c>
      <c r="L20" s="65" t="s">
        <v>157</v>
      </c>
      <c r="M20" s="65" t="s">
        <v>157</v>
      </c>
      <c r="N20" s="65" t="s">
        <v>157</v>
      </c>
      <c r="O20" s="65" t="s">
        <v>157</v>
      </c>
      <c r="P20" s="69" t="s">
        <v>157</v>
      </c>
      <c r="Q20" s="11">
        <v>71</v>
      </c>
      <c r="R20" s="11">
        <v>77</v>
      </c>
      <c r="S20" s="11">
        <v>73</v>
      </c>
      <c r="T20" s="11">
        <v>65</v>
      </c>
      <c r="U20" s="11">
        <v>40</v>
      </c>
      <c r="V20" s="11">
        <v>49</v>
      </c>
      <c r="W20" s="12">
        <v>375</v>
      </c>
      <c r="X20" s="13">
        <f t="shared" si="0"/>
        <v>0.18933333333333333</v>
      </c>
      <c r="Y20" s="13">
        <f t="shared" si="0"/>
        <v>0.20533333333333334</v>
      </c>
      <c r="Z20" s="13">
        <f t="shared" si="0"/>
        <v>0.19466666666666665</v>
      </c>
      <c r="AA20" s="13">
        <f t="shared" si="0"/>
        <v>0.17333333333333334</v>
      </c>
      <c r="AB20" s="13">
        <f t="shared" si="0"/>
        <v>0.10666666666666667</v>
      </c>
      <c r="AC20" s="14">
        <f t="shared" si="0"/>
        <v>0.13066666666666665</v>
      </c>
      <c r="AD20" s="15">
        <f t="shared" si="1"/>
        <v>0.45398773006134968</v>
      </c>
      <c r="AE20" s="16">
        <f t="shared" si="2"/>
        <v>0.54601226993865026</v>
      </c>
      <c r="AF20" s="17">
        <v>2.77</v>
      </c>
      <c r="AG20" s="17">
        <v>1.32</v>
      </c>
      <c r="AH20" s="43">
        <v>3</v>
      </c>
      <c r="AI20" s="43">
        <v>2</v>
      </c>
    </row>
    <row r="21" spans="1:35" s="2" customFormat="1" ht="28.5" customHeight="1" x14ac:dyDescent="0.25">
      <c r="A21" s="10">
        <v>67</v>
      </c>
      <c r="B21" s="64" t="s">
        <v>158</v>
      </c>
      <c r="C21" s="65" t="s">
        <v>158</v>
      </c>
      <c r="D21" s="65" t="s">
        <v>158</v>
      </c>
      <c r="E21" s="65" t="s">
        <v>158</v>
      </c>
      <c r="F21" s="65" t="s">
        <v>158</v>
      </c>
      <c r="G21" s="65" t="s">
        <v>158</v>
      </c>
      <c r="H21" s="65" t="s">
        <v>158</v>
      </c>
      <c r="I21" s="65" t="s">
        <v>158</v>
      </c>
      <c r="J21" s="65" t="s">
        <v>158</v>
      </c>
      <c r="K21" s="65" t="s">
        <v>158</v>
      </c>
      <c r="L21" s="65" t="s">
        <v>158</v>
      </c>
      <c r="M21" s="65" t="s">
        <v>158</v>
      </c>
      <c r="N21" s="65" t="s">
        <v>158</v>
      </c>
      <c r="O21" s="65" t="s">
        <v>158</v>
      </c>
      <c r="P21" s="69" t="s">
        <v>158</v>
      </c>
      <c r="Q21" s="11">
        <v>34</v>
      </c>
      <c r="R21" s="11">
        <v>50</v>
      </c>
      <c r="S21" s="11">
        <v>61</v>
      </c>
      <c r="T21" s="11">
        <v>87</v>
      </c>
      <c r="U21" s="11">
        <v>59</v>
      </c>
      <c r="V21" s="11">
        <v>84</v>
      </c>
      <c r="W21" s="12">
        <v>375</v>
      </c>
      <c r="X21" s="13">
        <f t="shared" ref="X21:X23" si="3">Q21/$W21</f>
        <v>9.0666666666666673E-2</v>
      </c>
      <c r="Y21" s="13">
        <f t="shared" ref="Y21:Y23" si="4">R21/$W21</f>
        <v>0.13333333333333333</v>
      </c>
      <c r="Z21" s="13">
        <f t="shared" ref="Z21:Z23" si="5">S21/$W21</f>
        <v>0.16266666666666665</v>
      </c>
      <c r="AA21" s="13">
        <f t="shared" ref="AA21:AA23" si="6">T21/$W21</f>
        <v>0.23200000000000001</v>
      </c>
      <c r="AB21" s="13">
        <f t="shared" ref="AB21:AB23" si="7">U21/$W21</f>
        <v>0.15733333333333333</v>
      </c>
      <c r="AC21" s="14">
        <f t="shared" ref="AC21:AC23" si="8">V21/$W21</f>
        <v>0.224</v>
      </c>
      <c r="AD21" s="15">
        <f t="shared" ref="AD21:AD23" si="9">(Q21+R21)/(Q21+R21+S21+T21+U21)</f>
        <v>0.28865979381443296</v>
      </c>
      <c r="AE21" s="16">
        <f t="shared" ref="AE21:AE23" si="10">(S21+T21+U21)/(Q21+R21+S21+T21+U21)</f>
        <v>0.71134020618556704</v>
      </c>
      <c r="AF21" s="17">
        <v>3.3</v>
      </c>
      <c r="AG21" s="17">
        <v>1.29</v>
      </c>
      <c r="AH21" s="43">
        <v>4</v>
      </c>
      <c r="AI21" s="43">
        <v>4</v>
      </c>
    </row>
    <row r="22" spans="1:35" s="2" customFormat="1" ht="18.75" x14ac:dyDescent="0.25">
      <c r="A22" s="10">
        <v>68</v>
      </c>
      <c r="B22" s="64" t="s">
        <v>159</v>
      </c>
      <c r="C22" s="65" t="s">
        <v>159</v>
      </c>
      <c r="D22" s="65" t="s">
        <v>159</v>
      </c>
      <c r="E22" s="65" t="s">
        <v>159</v>
      </c>
      <c r="F22" s="65" t="s">
        <v>159</v>
      </c>
      <c r="G22" s="65" t="s">
        <v>159</v>
      </c>
      <c r="H22" s="65" t="s">
        <v>159</v>
      </c>
      <c r="I22" s="65" t="s">
        <v>159</v>
      </c>
      <c r="J22" s="65" t="s">
        <v>159</v>
      </c>
      <c r="K22" s="65" t="s">
        <v>159</v>
      </c>
      <c r="L22" s="65" t="s">
        <v>159</v>
      </c>
      <c r="M22" s="65" t="s">
        <v>159</v>
      </c>
      <c r="N22" s="65" t="s">
        <v>159</v>
      </c>
      <c r="O22" s="65" t="s">
        <v>159</v>
      </c>
      <c r="P22" s="69" t="s">
        <v>159</v>
      </c>
      <c r="Q22" s="11">
        <v>17</v>
      </c>
      <c r="R22" s="11">
        <v>31</v>
      </c>
      <c r="S22" s="11">
        <v>73</v>
      </c>
      <c r="T22" s="11">
        <v>96</v>
      </c>
      <c r="U22" s="11">
        <v>120</v>
      </c>
      <c r="V22" s="11">
        <v>38</v>
      </c>
      <c r="W22" s="12">
        <v>375</v>
      </c>
      <c r="X22" s="13">
        <f t="shared" si="3"/>
        <v>4.5333333333333337E-2</v>
      </c>
      <c r="Y22" s="13">
        <f t="shared" si="4"/>
        <v>8.2666666666666666E-2</v>
      </c>
      <c r="Z22" s="13">
        <f t="shared" si="5"/>
        <v>0.19466666666666665</v>
      </c>
      <c r="AA22" s="13">
        <f t="shared" si="6"/>
        <v>0.25600000000000001</v>
      </c>
      <c r="AB22" s="13">
        <f t="shared" si="7"/>
        <v>0.32</v>
      </c>
      <c r="AC22" s="14">
        <f t="shared" si="8"/>
        <v>0.10133333333333333</v>
      </c>
      <c r="AD22" s="15">
        <f t="shared" si="9"/>
        <v>0.14243323442136499</v>
      </c>
      <c r="AE22" s="16">
        <f t="shared" si="10"/>
        <v>0.85756676557863498</v>
      </c>
      <c r="AF22" s="17">
        <v>3.8</v>
      </c>
      <c r="AG22" s="17">
        <v>1.17</v>
      </c>
      <c r="AH22" s="43">
        <v>4</v>
      </c>
      <c r="AI22" s="43">
        <v>5</v>
      </c>
    </row>
    <row r="23" spans="1:35" s="2" customFormat="1" ht="32.25" customHeight="1" x14ac:dyDescent="0.25">
      <c r="A23" s="10">
        <v>69</v>
      </c>
      <c r="B23" s="64" t="s">
        <v>76</v>
      </c>
      <c r="C23" s="65" t="s">
        <v>76</v>
      </c>
      <c r="D23" s="65" t="s">
        <v>76</v>
      </c>
      <c r="E23" s="65" t="s">
        <v>76</v>
      </c>
      <c r="F23" s="65" t="s">
        <v>76</v>
      </c>
      <c r="G23" s="65" t="s">
        <v>76</v>
      </c>
      <c r="H23" s="65" t="s">
        <v>76</v>
      </c>
      <c r="I23" s="65" t="s">
        <v>76</v>
      </c>
      <c r="J23" s="65" t="s">
        <v>76</v>
      </c>
      <c r="K23" s="65" t="s">
        <v>76</v>
      </c>
      <c r="L23" s="65" t="s">
        <v>76</v>
      </c>
      <c r="M23" s="65" t="s">
        <v>76</v>
      </c>
      <c r="N23" s="65" t="s">
        <v>76</v>
      </c>
      <c r="O23" s="65" t="s">
        <v>76</v>
      </c>
      <c r="P23" s="69" t="s">
        <v>76</v>
      </c>
      <c r="Q23" s="11">
        <v>34</v>
      </c>
      <c r="R23" s="11">
        <v>21</v>
      </c>
      <c r="S23" s="11">
        <v>56</v>
      </c>
      <c r="T23" s="11">
        <v>67</v>
      </c>
      <c r="U23" s="11">
        <v>66</v>
      </c>
      <c r="V23" s="11">
        <v>131</v>
      </c>
      <c r="W23" s="12">
        <v>375</v>
      </c>
      <c r="X23" s="13">
        <f t="shared" si="3"/>
        <v>9.0666666666666673E-2</v>
      </c>
      <c r="Y23" s="13">
        <f t="shared" si="4"/>
        <v>5.6000000000000001E-2</v>
      </c>
      <c r="Z23" s="13">
        <f t="shared" si="5"/>
        <v>0.14933333333333335</v>
      </c>
      <c r="AA23" s="13">
        <f t="shared" si="6"/>
        <v>0.17866666666666667</v>
      </c>
      <c r="AB23" s="13">
        <f t="shared" si="7"/>
        <v>0.17599999999999999</v>
      </c>
      <c r="AC23" s="14">
        <f t="shared" si="8"/>
        <v>0.34933333333333333</v>
      </c>
      <c r="AD23" s="15">
        <f t="shared" si="9"/>
        <v>0.22540983606557377</v>
      </c>
      <c r="AE23" s="16">
        <f t="shared" si="10"/>
        <v>0.77459016393442626</v>
      </c>
      <c r="AF23" s="17">
        <v>3.45</v>
      </c>
      <c r="AG23" s="17">
        <v>1.34</v>
      </c>
      <c r="AH23" s="43">
        <v>4</v>
      </c>
      <c r="AI23" s="43">
        <v>4</v>
      </c>
    </row>
    <row r="24" spans="1:35" s="2" customFormat="1" ht="18.75" x14ac:dyDescent="0.25">
      <c r="A24" s="32" t="s">
        <v>191</v>
      </c>
      <c r="B24" s="33"/>
      <c r="C24" s="33"/>
      <c r="D24" s="33"/>
      <c r="E24" s="33"/>
      <c r="F24" s="33"/>
      <c r="G24" s="33"/>
      <c r="H24" s="33"/>
      <c r="I24" s="33"/>
      <c r="J24" s="33"/>
      <c r="K24" s="33"/>
      <c r="L24" s="33"/>
      <c r="M24" s="33"/>
      <c r="N24" s="33"/>
      <c r="O24" s="33"/>
      <c r="P24" s="33"/>
      <c r="Q24" s="25">
        <f>+SUM(Q18:Q23)</f>
        <v>282</v>
      </c>
      <c r="R24" s="25">
        <f t="shared" ref="R24:W24" si="11">+SUM(R18:R23)</f>
        <v>330</v>
      </c>
      <c r="S24" s="25">
        <f t="shared" si="11"/>
        <v>434</v>
      </c>
      <c r="T24" s="25">
        <f t="shared" si="11"/>
        <v>495</v>
      </c>
      <c r="U24" s="25">
        <f t="shared" si="11"/>
        <v>371</v>
      </c>
      <c r="V24" s="25">
        <f t="shared" si="11"/>
        <v>338</v>
      </c>
      <c r="W24" s="25">
        <f t="shared" si="11"/>
        <v>2250</v>
      </c>
      <c r="X24" s="26">
        <f>Q24/$W24</f>
        <v>0.12533333333333332</v>
      </c>
      <c r="Y24" s="26">
        <f t="shared" ref="Y24:AC24" si="12">R24/$W24</f>
        <v>0.14666666666666667</v>
      </c>
      <c r="Z24" s="26">
        <f t="shared" si="12"/>
        <v>0.19288888888888889</v>
      </c>
      <c r="AA24" s="26">
        <f t="shared" si="12"/>
        <v>0.22</v>
      </c>
      <c r="AB24" s="26">
        <f t="shared" si="12"/>
        <v>0.16488888888888889</v>
      </c>
      <c r="AC24" s="27">
        <f t="shared" si="12"/>
        <v>0.15022222222222223</v>
      </c>
      <c r="AD24" s="28">
        <f>(Q24+R24)/(Q24+R24+S24+T24+U24)</f>
        <v>0.32008368200836818</v>
      </c>
      <c r="AE24" s="29">
        <f>(S24+T24+U24)/(Q24+R24+S24+T24+U24)</f>
        <v>0.67991631799163177</v>
      </c>
      <c r="AF24" s="30">
        <f>+SUMPRODUCT(Q24:U24,Q17:U17)/SUM(Q24:U24)</f>
        <v>3.1793933054393304</v>
      </c>
      <c r="AG24" s="23"/>
      <c r="AH24" s="31">
        <f>+MEDIAN(AH18:AH23)</f>
        <v>3.5</v>
      </c>
      <c r="AI24" s="24"/>
    </row>
    <row r="30" spans="1:35" x14ac:dyDescent="0.25">
      <c r="P30" s="2"/>
      <c r="Q30" s="2"/>
      <c r="R30" s="2"/>
      <c r="S30" s="2"/>
      <c r="T30" s="2"/>
      <c r="U30" s="2"/>
    </row>
    <row r="31" spans="1:35" x14ac:dyDescent="0.25">
      <c r="P31" s="2"/>
      <c r="Q31" s="2"/>
      <c r="R31" s="2"/>
      <c r="S31" s="2"/>
      <c r="T31" s="2"/>
      <c r="U31" s="2"/>
    </row>
    <row r="32" spans="1:35" x14ac:dyDescent="0.25">
      <c r="P32" s="2"/>
      <c r="Q32" s="2"/>
      <c r="R32" s="2"/>
      <c r="S32" s="2"/>
      <c r="T32" s="2"/>
      <c r="U32" s="2"/>
    </row>
    <row r="33" spans="16:21" x14ac:dyDescent="0.25">
      <c r="P33" s="2"/>
      <c r="Q33" s="2"/>
      <c r="R33" s="2"/>
      <c r="S33" s="2"/>
      <c r="T33" s="2"/>
      <c r="U33" s="2"/>
    </row>
    <row r="34" spans="16:21" x14ac:dyDescent="0.25">
      <c r="P34" s="2"/>
      <c r="Q34" s="2"/>
      <c r="R34" s="2"/>
      <c r="S34" s="2"/>
      <c r="T34" s="2"/>
      <c r="U34" s="2"/>
    </row>
    <row r="35" spans="16:21" x14ac:dyDescent="0.25">
      <c r="P35" s="2"/>
      <c r="Q35" s="2"/>
      <c r="R35" s="2"/>
      <c r="S35" s="2"/>
      <c r="T35" s="2"/>
      <c r="U35" s="2"/>
    </row>
    <row r="36" spans="16:21" x14ac:dyDescent="0.25">
      <c r="P36" s="2"/>
      <c r="Q36" s="2"/>
      <c r="R36" s="2"/>
      <c r="S36" s="2"/>
      <c r="T36" s="2"/>
      <c r="U36" s="2"/>
    </row>
    <row r="37" spans="16:21" x14ac:dyDescent="0.25">
      <c r="P37" s="2"/>
      <c r="Q37" s="2"/>
      <c r="R37" s="2"/>
      <c r="S37" s="2"/>
      <c r="T37" s="2"/>
      <c r="U37" s="2"/>
    </row>
    <row r="38" spans="16:21" x14ac:dyDescent="0.25">
      <c r="P38" s="2"/>
      <c r="Q38" s="2"/>
      <c r="R38" s="2"/>
      <c r="S38" s="2"/>
      <c r="T38" s="2"/>
      <c r="U38" s="2"/>
    </row>
    <row r="39" spans="16:21" x14ac:dyDescent="0.25">
      <c r="P39" s="2"/>
      <c r="Q39" s="2"/>
      <c r="R39" s="2"/>
      <c r="S39" s="2"/>
      <c r="T39" s="2"/>
      <c r="U39" s="2"/>
    </row>
    <row r="40" spans="16:21" x14ac:dyDescent="0.25">
      <c r="P40" s="2"/>
      <c r="Q40" s="2"/>
      <c r="R40" s="2"/>
      <c r="S40" s="2"/>
      <c r="T40" s="2"/>
      <c r="U40" s="2"/>
    </row>
    <row r="41" spans="16:21" x14ac:dyDescent="0.25">
      <c r="P41" s="2"/>
      <c r="Q41" s="2"/>
      <c r="R41" s="2"/>
      <c r="S41" s="2"/>
      <c r="T41" s="2"/>
      <c r="U41" s="2"/>
    </row>
    <row r="42" spans="16:21" x14ac:dyDescent="0.25">
      <c r="P42" s="2"/>
      <c r="Q42" s="2"/>
      <c r="R42" s="2"/>
      <c r="S42" s="2"/>
      <c r="T42" s="2"/>
      <c r="U42" s="2"/>
    </row>
    <row r="43" spans="16:21" x14ac:dyDescent="0.25">
      <c r="P43" s="2"/>
      <c r="Q43" s="2"/>
      <c r="R43" s="2"/>
      <c r="S43" s="2"/>
      <c r="T43" s="2"/>
      <c r="U43" s="2"/>
    </row>
    <row r="44" spans="16:21" x14ac:dyDescent="0.25">
      <c r="P44" s="2"/>
      <c r="Q44" s="2"/>
      <c r="R44" s="2"/>
      <c r="S44" s="2"/>
      <c r="T44" s="2"/>
      <c r="U44" s="2"/>
    </row>
    <row r="45" spans="16:21" x14ac:dyDescent="0.25">
      <c r="P45" s="2"/>
      <c r="Q45" s="2"/>
      <c r="R45" s="2"/>
      <c r="S45" s="2"/>
      <c r="T45" s="2"/>
      <c r="U45" s="2"/>
    </row>
    <row r="46" spans="16:21" x14ac:dyDescent="0.25">
      <c r="P46" s="2"/>
      <c r="Q46" s="2"/>
      <c r="R46" s="2"/>
      <c r="S46" s="2"/>
      <c r="T46" s="2"/>
      <c r="U46" s="2"/>
    </row>
    <row r="47" spans="16:21" x14ac:dyDescent="0.25">
      <c r="P47" s="2"/>
      <c r="Q47" s="2"/>
      <c r="R47" s="2"/>
      <c r="S47" s="2"/>
      <c r="T47" s="2"/>
      <c r="U47" s="2"/>
    </row>
    <row r="48" spans="16:21" x14ac:dyDescent="0.25">
      <c r="P48" s="2"/>
      <c r="Q48" s="2"/>
      <c r="R48" s="2"/>
      <c r="S48" s="2"/>
      <c r="T48" s="2"/>
      <c r="U48" s="2"/>
    </row>
    <row r="49" spans="16:21" x14ac:dyDescent="0.25">
      <c r="P49" s="2"/>
      <c r="Q49" s="2"/>
      <c r="R49" s="2"/>
      <c r="S49" s="2"/>
      <c r="T49" s="2"/>
      <c r="U49" s="2"/>
    </row>
    <row r="50" spans="16:21" x14ac:dyDescent="0.25">
      <c r="P50" s="2"/>
      <c r="Q50" s="2"/>
      <c r="R50" s="2"/>
      <c r="S50" s="2"/>
      <c r="T50" s="2"/>
      <c r="U50" s="2"/>
    </row>
    <row r="51" spans="16:21" x14ac:dyDescent="0.25">
      <c r="P51" s="2"/>
      <c r="Q51" s="2"/>
      <c r="R51" s="2"/>
      <c r="S51" s="2"/>
      <c r="T51" s="2"/>
      <c r="U51" s="2"/>
    </row>
    <row r="52" spans="16:21" x14ac:dyDescent="0.25">
      <c r="P52" s="2"/>
      <c r="Q52" s="2"/>
      <c r="R52" s="2"/>
      <c r="S52" s="2"/>
      <c r="T52" s="2"/>
      <c r="U52" s="2"/>
    </row>
    <row r="53" spans="16:21" x14ac:dyDescent="0.25">
      <c r="P53" s="2"/>
      <c r="Q53" s="2"/>
      <c r="R53" s="2"/>
      <c r="S53" s="2"/>
      <c r="T53" s="2"/>
      <c r="U53" s="2"/>
    </row>
    <row r="54" spans="16:21" x14ac:dyDescent="0.25">
      <c r="P54" s="2"/>
      <c r="Q54" s="2"/>
      <c r="R54" s="2"/>
      <c r="S54" s="2"/>
      <c r="T54" s="2"/>
      <c r="U54" s="2"/>
    </row>
    <row r="55" spans="16:21" x14ac:dyDescent="0.25">
      <c r="P55" s="2"/>
      <c r="Q55" s="2"/>
      <c r="R55" s="2"/>
      <c r="S55" s="2"/>
      <c r="T55" s="2"/>
      <c r="U55" s="2"/>
    </row>
    <row r="56" spans="16:21" x14ac:dyDescent="0.25">
      <c r="P56" s="2"/>
      <c r="Q56" s="2"/>
      <c r="R56" s="2"/>
      <c r="S56" s="2"/>
      <c r="T56" s="2"/>
      <c r="U56" s="2"/>
    </row>
  </sheetData>
  <sheetProtection sheet="1" objects="1" scenarios="1"/>
  <mergeCells count="10">
    <mergeCell ref="A5:AI5"/>
    <mergeCell ref="A7:AI7"/>
    <mergeCell ref="B20:P20"/>
    <mergeCell ref="A12:AI12"/>
    <mergeCell ref="B18:P18"/>
    <mergeCell ref="B19:P19"/>
    <mergeCell ref="A6:AI6"/>
    <mergeCell ref="B21:P21"/>
    <mergeCell ref="B22:P22"/>
    <mergeCell ref="B23:P23"/>
  </mergeCells>
  <pageMargins left="0.7" right="0.7" top="0.75" bottom="0.75" header="0.3" footer="0.3"/>
  <pageSetup paperSize="9" scale="2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46"/>
  <sheetViews>
    <sheetView showGridLines="0" view="pageBreakPreview" zoomScaleNormal="70" zoomScaleSheetLayoutView="100" workbookViewId="0">
      <selection activeCell="H36" sqref="H36"/>
    </sheetView>
  </sheetViews>
  <sheetFormatPr baseColWidth="10" defaultRowHeight="15" x14ac:dyDescent="0.25"/>
  <cols>
    <col min="21" max="21" width="14.7109375" customWidth="1"/>
    <col min="28" max="28" width="18.28515625" bestFit="1" customWidth="1"/>
    <col min="29" max="29" width="20.42578125" bestFit="1" customWidth="1"/>
  </cols>
  <sheetData>
    <row r="1" spans="1:33" s="2" customFormat="1" x14ac:dyDescent="0.25"/>
    <row r="2" spans="1:33" s="2" customFormat="1" x14ac:dyDescent="0.25"/>
    <row r="3" spans="1:33" s="2" customFormat="1" x14ac:dyDescent="0.25"/>
    <row r="4" spans="1:33" s="2" customFormat="1" x14ac:dyDescent="0.25"/>
    <row r="5" spans="1:33"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row>
    <row r="6" spans="1:33" s="2" customFormat="1" x14ac:dyDescent="0.25">
      <c r="A6" s="70" t="s">
        <v>728</v>
      </c>
      <c r="B6" s="70"/>
      <c r="C6" s="70"/>
      <c r="D6" s="70"/>
      <c r="E6" s="70"/>
      <c r="F6" s="70"/>
      <c r="G6" s="70"/>
      <c r="H6" s="70"/>
      <c r="I6" s="70"/>
      <c r="J6" s="70"/>
      <c r="K6" s="70" t="s">
        <v>1</v>
      </c>
      <c r="L6" s="70"/>
      <c r="M6" s="70"/>
      <c r="N6" s="70"/>
      <c r="O6" s="70"/>
      <c r="P6" s="70"/>
      <c r="Q6" s="70"/>
      <c r="R6" s="70"/>
      <c r="S6" s="70"/>
      <c r="T6" s="70"/>
      <c r="U6" s="70"/>
      <c r="V6" s="70"/>
      <c r="W6" s="70"/>
      <c r="X6" s="70"/>
      <c r="Y6" s="70"/>
      <c r="Z6" s="70"/>
      <c r="AA6" s="70"/>
      <c r="AB6" s="70"/>
      <c r="AC6" s="70"/>
      <c r="AD6" s="70"/>
      <c r="AE6" s="70"/>
      <c r="AF6" s="70"/>
      <c r="AG6" s="70"/>
    </row>
    <row r="7" spans="1:33" s="2" customFormat="1" x14ac:dyDescent="0.25">
      <c r="A7" s="72" t="s">
        <v>211</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row>
    <row r="8" spans="1:33" s="2" customFormat="1" x14ac:dyDescent="0.25"/>
    <row r="9" spans="1:33" s="2" customFormat="1" ht="15.75" customHeight="1" x14ac:dyDescent="0.25"/>
    <row r="10" spans="1:33" s="2" customFormat="1" ht="15.75" customHeight="1" x14ac:dyDescent="0.25"/>
    <row r="11" spans="1:33" s="2" customFormat="1" x14ac:dyDescent="0.25"/>
    <row r="12" spans="1:33" s="2" customFormat="1" ht="18.75" customHeight="1" x14ac:dyDescent="0.25">
      <c r="A12" s="55" t="s">
        <v>77</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 customFormat="1" x14ac:dyDescent="0.25"/>
    <row r="14" spans="1:33" s="2" customFormat="1" x14ac:dyDescent="0.25"/>
    <row r="15" spans="1:33" s="2" customFormat="1" x14ac:dyDescent="0.25"/>
    <row r="16" spans="1:33" s="2" customFormat="1" x14ac:dyDescent="0.25"/>
    <row r="17" spans="1:33" s="2" customFormat="1" x14ac:dyDescent="0.25"/>
    <row r="18" spans="1:33" ht="15.75" thickBot="1" x14ac:dyDescent="0.3"/>
    <row r="19" spans="1:3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row>
    <row r="20" spans="1:33" ht="18.75" x14ac:dyDescent="0.25">
      <c r="A20" s="10">
        <v>70</v>
      </c>
      <c r="B20" s="64" t="s">
        <v>160</v>
      </c>
      <c r="C20" s="65" t="s">
        <v>160</v>
      </c>
      <c r="D20" s="65" t="s">
        <v>160</v>
      </c>
      <c r="E20" s="65" t="s">
        <v>160</v>
      </c>
      <c r="F20" s="65" t="s">
        <v>160</v>
      </c>
      <c r="G20" s="65" t="s">
        <v>160</v>
      </c>
      <c r="H20" s="65" t="s">
        <v>160</v>
      </c>
      <c r="I20" s="65" t="s">
        <v>160</v>
      </c>
      <c r="J20" s="65" t="s">
        <v>160</v>
      </c>
      <c r="K20" s="65" t="s">
        <v>160</v>
      </c>
      <c r="L20" s="65" t="s">
        <v>160</v>
      </c>
      <c r="M20" s="65" t="s">
        <v>160</v>
      </c>
      <c r="N20" s="65" t="s">
        <v>160</v>
      </c>
      <c r="O20" s="11">
        <v>5</v>
      </c>
      <c r="P20" s="11">
        <v>27</v>
      </c>
      <c r="Q20" s="11">
        <v>92</v>
      </c>
      <c r="R20" s="11">
        <v>158</v>
      </c>
      <c r="S20" s="11">
        <v>85</v>
      </c>
      <c r="T20" s="11">
        <v>8</v>
      </c>
      <c r="U20" s="12">
        <v>375</v>
      </c>
      <c r="V20" s="13">
        <f t="shared" ref="V20:AA23" si="0">O20/$U20</f>
        <v>1.3333333333333334E-2</v>
      </c>
      <c r="W20" s="13">
        <f t="shared" si="0"/>
        <v>7.1999999999999995E-2</v>
      </c>
      <c r="X20" s="13">
        <f t="shared" si="0"/>
        <v>0.24533333333333332</v>
      </c>
      <c r="Y20" s="13">
        <f t="shared" si="0"/>
        <v>0.42133333333333334</v>
      </c>
      <c r="Z20" s="13">
        <f t="shared" si="0"/>
        <v>0.22666666666666666</v>
      </c>
      <c r="AA20" s="14">
        <f t="shared" si="0"/>
        <v>2.1333333333333333E-2</v>
      </c>
      <c r="AB20" s="15">
        <f t="shared" ref="AB20:AB23" si="1">(O20+P20)/(O20+P20+Q20+R20+S20)</f>
        <v>8.7193460490463212E-2</v>
      </c>
      <c r="AC20" s="16">
        <f t="shared" ref="AC20:AC23" si="2">(Q20+R20+S20)/(O20+P20+Q20+R20+S20)</f>
        <v>0.91280653950953683</v>
      </c>
      <c r="AD20" s="17">
        <v>3.79</v>
      </c>
      <c r="AE20" s="17">
        <v>0.93</v>
      </c>
      <c r="AF20" s="43">
        <v>4</v>
      </c>
      <c r="AG20" s="43">
        <v>4</v>
      </c>
    </row>
    <row r="21" spans="1:33" ht="39.75" customHeight="1" x14ac:dyDescent="0.25">
      <c r="A21" s="10">
        <v>71</v>
      </c>
      <c r="B21" s="64" t="s">
        <v>186</v>
      </c>
      <c r="C21" s="65" t="s">
        <v>161</v>
      </c>
      <c r="D21" s="65" t="s">
        <v>161</v>
      </c>
      <c r="E21" s="65" t="s">
        <v>161</v>
      </c>
      <c r="F21" s="65" t="s">
        <v>161</v>
      </c>
      <c r="G21" s="65" t="s">
        <v>161</v>
      </c>
      <c r="H21" s="65" t="s">
        <v>161</v>
      </c>
      <c r="I21" s="65" t="s">
        <v>161</v>
      </c>
      <c r="J21" s="65" t="s">
        <v>161</v>
      </c>
      <c r="K21" s="65" t="s">
        <v>161</v>
      </c>
      <c r="L21" s="65" t="s">
        <v>161</v>
      </c>
      <c r="M21" s="65" t="s">
        <v>161</v>
      </c>
      <c r="N21" s="65" t="s">
        <v>161</v>
      </c>
      <c r="O21" s="11">
        <v>21</v>
      </c>
      <c r="P21" s="11">
        <v>37</v>
      </c>
      <c r="Q21" s="11">
        <v>88</v>
      </c>
      <c r="R21" s="11">
        <v>132</v>
      </c>
      <c r="S21" s="11">
        <v>89</v>
      </c>
      <c r="T21" s="11">
        <v>8</v>
      </c>
      <c r="U21" s="12">
        <v>375</v>
      </c>
      <c r="V21" s="13">
        <f t="shared" si="0"/>
        <v>5.6000000000000001E-2</v>
      </c>
      <c r="W21" s="13">
        <f t="shared" si="0"/>
        <v>9.8666666666666666E-2</v>
      </c>
      <c r="X21" s="13">
        <f t="shared" si="0"/>
        <v>0.23466666666666666</v>
      </c>
      <c r="Y21" s="13">
        <f t="shared" si="0"/>
        <v>0.35199999999999998</v>
      </c>
      <c r="Z21" s="13">
        <f t="shared" si="0"/>
        <v>0.23733333333333334</v>
      </c>
      <c r="AA21" s="14">
        <f t="shared" si="0"/>
        <v>2.1333333333333333E-2</v>
      </c>
      <c r="AB21" s="15">
        <f t="shared" si="1"/>
        <v>0.15803814713896458</v>
      </c>
      <c r="AC21" s="16">
        <f t="shared" si="2"/>
        <v>0.84196185286103542</v>
      </c>
      <c r="AD21" s="17">
        <v>3.63</v>
      </c>
      <c r="AE21" s="17">
        <v>1.1299999999999999</v>
      </c>
      <c r="AF21" s="43">
        <v>4</v>
      </c>
      <c r="AG21" s="43">
        <v>4</v>
      </c>
    </row>
    <row r="22" spans="1:33" ht="18.75" x14ac:dyDescent="0.25">
      <c r="A22" s="10">
        <v>72</v>
      </c>
      <c r="B22" s="64" t="s">
        <v>162</v>
      </c>
      <c r="C22" s="65" t="s">
        <v>162</v>
      </c>
      <c r="D22" s="65" t="s">
        <v>162</v>
      </c>
      <c r="E22" s="65" t="s">
        <v>162</v>
      </c>
      <c r="F22" s="65" t="s">
        <v>162</v>
      </c>
      <c r="G22" s="65" t="s">
        <v>162</v>
      </c>
      <c r="H22" s="65" t="s">
        <v>162</v>
      </c>
      <c r="I22" s="65" t="s">
        <v>162</v>
      </c>
      <c r="J22" s="65" t="s">
        <v>162</v>
      </c>
      <c r="K22" s="65" t="s">
        <v>162</v>
      </c>
      <c r="L22" s="65" t="s">
        <v>162</v>
      </c>
      <c r="M22" s="65" t="s">
        <v>162</v>
      </c>
      <c r="N22" s="65" t="s">
        <v>162</v>
      </c>
      <c r="O22" s="11">
        <v>5</v>
      </c>
      <c r="P22" s="11">
        <v>7</v>
      </c>
      <c r="Q22" s="11">
        <v>44</v>
      </c>
      <c r="R22" s="11">
        <v>118</v>
      </c>
      <c r="S22" s="11">
        <v>198</v>
      </c>
      <c r="T22" s="11">
        <v>3</v>
      </c>
      <c r="U22" s="12">
        <v>375</v>
      </c>
      <c r="V22" s="13">
        <f t="shared" si="0"/>
        <v>1.3333333333333334E-2</v>
      </c>
      <c r="W22" s="13">
        <f t="shared" si="0"/>
        <v>1.8666666666666668E-2</v>
      </c>
      <c r="X22" s="13">
        <f t="shared" si="0"/>
        <v>0.11733333333333333</v>
      </c>
      <c r="Y22" s="13">
        <f t="shared" si="0"/>
        <v>0.31466666666666665</v>
      </c>
      <c r="Z22" s="13">
        <f t="shared" si="0"/>
        <v>0.52800000000000002</v>
      </c>
      <c r="AA22" s="14">
        <f t="shared" si="0"/>
        <v>8.0000000000000002E-3</v>
      </c>
      <c r="AB22" s="15">
        <f t="shared" si="1"/>
        <v>3.2258064516129031E-2</v>
      </c>
      <c r="AC22" s="16">
        <f t="shared" si="2"/>
        <v>0.967741935483871</v>
      </c>
      <c r="AD22" s="17">
        <v>4.34</v>
      </c>
      <c r="AE22" s="17">
        <v>0.86</v>
      </c>
      <c r="AF22" s="43">
        <v>5</v>
      </c>
      <c r="AG22" s="43">
        <v>5</v>
      </c>
    </row>
    <row r="23" spans="1:33" ht="18.75" x14ac:dyDescent="0.25">
      <c r="A23" s="10">
        <v>73</v>
      </c>
      <c r="B23" s="64" t="s">
        <v>163</v>
      </c>
      <c r="C23" s="65" t="s">
        <v>163</v>
      </c>
      <c r="D23" s="65" t="s">
        <v>163</v>
      </c>
      <c r="E23" s="65" t="s">
        <v>163</v>
      </c>
      <c r="F23" s="65" t="s">
        <v>163</v>
      </c>
      <c r="G23" s="65" t="s">
        <v>163</v>
      </c>
      <c r="H23" s="65" t="s">
        <v>163</v>
      </c>
      <c r="I23" s="65" t="s">
        <v>163</v>
      </c>
      <c r="J23" s="65" t="s">
        <v>163</v>
      </c>
      <c r="K23" s="65" t="s">
        <v>163</v>
      </c>
      <c r="L23" s="65" t="s">
        <v>163</v>
      </c>
      <c r="M23" s="65" t="s">
        <v>163</v>
      </c>
      <c r="N23" s="65" t="s">
        <v>163</v>
      </c>
      <c r="O23" s="11">
        <v>11</v>
      </c>
      <c r="P23" s="11">
        <v>9</v>
      </c>
      <c r="Q23" s="11">
        <v>39</v>
      </c>
      <c r="R23" s="11">
        <v>104</v>
      </c>
      <c r="S23" s="11">
        <v>209</v>
      </c>
      <c r="T23" s="11">
        <v>3</v>
      </c>
      <c r="U23" s="12">
        <v>375</v>
      </c>
      <c r="V23" s="13">
        <f t="shared" si="0"/>
        <v>2.9333333333333333E-2</v>
      </c>
      <c r="W23" s="13">
        <f t="shared" si="0"/>
        <v>2.4E-2</v>
      </c>
      <c r="X23" s="13">
        <f t="shared" si="0"/>
        <v>0.104</v>
      </c>
      <c r="Y23" s="13">
        <f t="shared" si="0"/>
        <v>0.27733333333333332</v>
      </c>
      <c r="Z23" s="13">
        <f t="shared" si="0"/>
        <v>0.55733333333333335</v>
      </c>
      <c r="AA23" s="14">
        <f t="shared" si="0"/>
        <v>8.0000000000000002E-3</v>
      </c>
      <c r="AB23" s="15">
        <f t="shared" si="1"/>
        <v>5.3763440860215055E-2</v>
      </c>
      <c r="AC23" s="16">
        <f t="shared" si="2"/>
        <v>0.94623655913978499</v>
      </c>
      <c r="AD23" s="17">
        <v>4.32</v>
      </c>
      <c r="AE23" s="17">
        <v>0.96</v>
      </c>
      <c r="AF23" s="43">
        <v>5</v>
      </c>
      <c r="AG23" s="43">
        <v>5</v>
      </c>
    </row>
    <row r="24" spans="1:33" s="2" customFormat="1" ht="18.75" x14ac:dyDescent="0.25">
      <c r="A24" s="10">
        <v>74</v>
      </c>
      <c r="B24" s="64" t="s">
        <v>164</v>
      </c>
      <c r="C24" s="65" t="s">
        <v>164</v>
      </c>
      <c r="D24" s="65" t="s">
        <v>164</v>
      </c>
      <c r="E24" s="65" t="s">
        <v>164</v>
      </c>
      <c r="F24" s="65" t="s">
        <v>164</v>
      </c>
      <c r="G24" s="65" t="s">
        <v>164</v>
      </c>
      <c r="H24" s="65" t="s">
        <v>164</v>
      </c>
      <c r="I24" s="65" t="s">
        <v>164</v>
      </c>
      <c r="J24" s="65" t="s">
        <v>164</v>
      </c>
      <c r="K24" s="65" t="s">
        <v>164</v>
      </c>
      <c r="L24" s="65" t="s">
        <v>164</v>
      </c>
      <c r="M24" s="65" t="s">
        <v>164</v>
      </c>
      <c r="N24" s="65" t="s">
        <v>164</v>
      </c>
      <c r="O24" s="11">
        <v>20</v>
      </c>
      <c r="P24" s="11">
        <v>36</v>
      </c>
      <c r="Q24" s="11">
        <v>75</v>
      </c>
      <c r="R24" s="11">
        <v>120</v>
      </c>
      <c r="S24" s="11">
        <v>106</v>
      </c>
      <c r="T24" s="11">
        <v>18</v>
      </c>
      <c r="U24" s="12">
        <v>375</v>
      </c>
      <c r="V24" s="13">
        <f t="shared" ref="V24" si="3">O24/$U24</f>
        <v>5.3333333333333337E-2</v>
      </c>
      <c r="W24" s="13">
        <f t="shared" ref="W24" si="4">P24/$U24</f>
        <v>9.6000000000000002E-2</v>
      </c>
      <c r="X24" s="13">
        <f t="shared" ref="X24" si="5">Q24/$U24</f>
        <v>0.2</v>
      </c>
      <c r="Y24" s="13">
        <f t="shared" ref="Y24" si="6">R24/$U24</f>
        <v>0.32</v>
      </c>
      <c r="Z24" s="13">
        <f t="shared" ref="Z24" si="7">S24/$U24</f>
        <v>0.28266666666666668</v>
      </c>
      <c r="AA24" s="14">
        <f t="shared" ref="AA24" si="8">T24/$U24</f>
        <v>4.8000000000000001E-2</v>
      </c>
      <c r="AB24" s="15">
        <f t="shared" ref="AB24" si="9">(O24+P24)/(O24+P24+Q24+R24+S24)</f>
        <v>0.15686274509803921</v>
      </c>
      <c r="AC24" s="16">
        <f t="shared" ref="AC24" si="10">(Q24+R24+S24)/(O24+P24+Q24+R24+S24)</f>
        <v>0.84313725490196079</v>
      </c>
      <c r="AD24" s="17">
        <v>3.72</v>
      </c>
      <c r="AE24" s="17">
        <v>1.1599999999999999</v>
      </c>
      <c r="AF24" s="43">
        <v>4</v>
      </c>
      <c r="AG24" s="43">
        <v>4</v>
      </c>
    </row>
    <row r="25" spans="1:33" s="2" customFormat="1" ht="18.75" x14ac:dyDescent="0.25">
      <c r="A25" s="10">
        <v>75</v>
      </c>
      <c r="B25" s="64" t="s">
        <v>165</v>
      </c>
      <c r="C25" s="65" t="s">
        <v>165</v>
      </c>
      <c r="D25" s="65" t="s">
        <v>165</v>
      </c>
      <c r="E25" s="65" t="s">
        <v>165</v>
      </c>
      <c r="F25" s="65" t="s">
        <v>165</v>
      </c>
      <c r="G25" s="65" t="s">
        <v>165</v>
      </c>
      <c r="H25" s="65" t="s">
        <v>165</v>
      </c>
      <c r="I25" s="65" t="s">
        <v>165</v>
      </c>
      <c r="J25" s="65" t="s">
        <v>165</v>
      </c>
      <c r="K25" s="65" t="s">
        <v>165</v>
      </c>
      <c r="L25" s="65" t="s">
        <v>165</v>
      </c>
      <c r="M25" s="65" t="s">
        <v>165</v>
      </c>
      <c r="N25" s="65" t="s">
        <v>165</v>
      </c>
      <c r="O25" s="11">
        <v>10</v>
      </c>
      <c r="P25" s="11">
        <v>9</v>
      </c>
      <c r="Q25" s="11">
        <v>42</v>
      </c>
      <c r="R25" s="11">
        <v>84</v>
      </c>
      <c r="S25" s="11">
        <v>199</v>
      </c>
      <c r="T25" s="11">
        <v>31</v>
      </c>
      <c r="U25" s="12">
        <v>375</v>
      </c>
      <c r="V25" s="13">
        <f t="shared" ref="V25" si="11">O25/$U25</f>
        <v>2.6666666666666668E-2</v>
      </c>
      <c r="W25" s="13">
        <f t="shared" ref="W25:AA26" si="12">P25/$U25</f>
        <v>2.4E-2</v>
      </c>
      <c r="X25" s="13">
        <f t="shared" ref="X25" si="13">Q25/$U25</f>
        <v>0.112</v>
      </c>
      <c r="Y25" s="13">
        <f t="shared" ref="Y25" si="14">R25/$U25</f>
        <v>0.224</v>
      </c>
      <c r="Z25" s="13">
        <f t="shared" ref="Z25" si="15">S25/$U25</f>
        <v>0.53066666666666662</v>
      </c>
      <c r="AA25" s="14">
        <f t="shared" ref="AA25" si="16">T25/$U25</f>
        <v>8.2666666666666666E-2</v>
      </c>
      <c r="AB25" s="15">
        <f t="shared" ref="AB25" si="17">(O25+P25)/(O25+P25+Q25+R25+S25)</f>
        <v>5.5232558139534885E-2</v>
      </c>
      <c r="AC25" s="16">
        <f t="shared" ref="AC25" si="18">(Q25+R25+S25)/(O25+P25+Q25+R25+S25)</f>
        <v>0.94476744186046513</v>
      </c>
      <c r="AD25" s="17">
        <v>4.32</v>
      </c>
      <c r="AE25" s="17">
        <v>0.98</v>
      </c>
      <c r="AF25" s="43">
        <v>5</v>
      </c>
      <c r="AG25" s="43">
        <v>5</v>
      </c>
    </row>
    <row r="26" spans="1:33" s="2" customFormat="1" ht="18.75" x14ac:dyDescent="0.25">
      <c r="A26" s="32" t="s">
        <v>191</v>
      </c>
      <c r="B26" s="33"/>
      <c r="C26" s="33"/>
      <c r="D26" s="33"/>
      <c r="E26" s="33"/>
      <c r="F26" s="33"/>
      <c r="G26" s="33"/>
      <c r="H26" s="33"/>
      <c r="I26" s="33"/>
      <c r="J26" s="33"/>
      <c r="K26" s="33"/>
      <c r="L26" s="33"/>
      <c r="M26" s="33"/>
      <c r="N26" s="33"/>
      <c r="O26" s="25">
        <f>+SUM(O20:O25)</f>
        <v>72</v>
      </c>
      <c r="P26" s="25">
        <f t="shared" ref="P26:U26" si="19">+SUM(P20:P25)</f>
        <v>125</v>
      </c>
      <c r="Q26" s="25">
        <f t="shared" si="19"/>
        <v>380</v>
      </c>
      <c r="R26" s="25">
        <f t="shared" si="19"/>
        <v>716</v>
      </c>
      <c r="S26" s="25">
        <f t="shared" si="19"/>
        <v>886</v>
      </c>
      <c r="T26" s="25">
        <f t="shared" si="19"/>
        <v>71</v>
      </c>
      <c r="U26" s="25">
        <f t="shared" si="19"/>
        <v>2250</v>
      </c>
      <c r="V26" s="26">
        <f>O26/$U26</f>
        <v>3.2000000000000001E-2</v>
      </c>
      <c r="W26" s="26">
        <f t="shared" si="12"/>
        <v>5.5555555555555552E-2</v>
      </c>
      <c r="X26" s="26">
        <f t="shared" si="12"/>
        <v>0.16888888888888889</v>
      </c>
      <c r="Y26" s="26">
        <f t="shared" si="12"/>
        <v>0.31822222222222224</v>
      </c>
      <c r="Z26" s="26">
        <f t="shared" si="12"/>
        <v>0.39377777777777778</v>
      </c>
      <c r="AA26" s="27">
        <f t="shared" si="12"/>
        <v>3.1555555555555559E-2</v>
      </c>
      <c r="AB26" s="28">
        <f>(O26+P26)/(O26+P26+Q26+R26+S26)</f>
        <v>9.0408444240477281E-2</v>
      </c>
      <c r="AC26" s="29">
        <f>(Q26+R26+S26)/(O26+P26+Q26+R26+S26)</f>
        <v>0.90959155575952266</v>
      </c>
      <c r="AD26" s="30">
        <f>+SUMPRODUCT(O26:S26,O19:S19)/SUM(O26:S26)</f>
        <v>4.0183570445158328</v>
      </c>
      <c r="AE26" s="23"/>
      <c r="AF26" s="31">
        <f>+MEDIAN(AF20:AF25)</f>
        <v>4.5</v>
      </c>
      <c r="AG26" s="24"/>
    </row>
    <row r="33" spans="12:17" x14ac:dyDescent="0.25">
      <c r="L33" s="2"/>
      <c r="M33" s="2"/>
      <c r="N33" s="2"/>
      <c r="O33" s="2"/>
      <c r="P33" s="2"/>
      <c r="Q33" s="2"/>
    </row>
    <row r="34" spans="12:17" x14ac:dyDescent="0.25">
      <c r="L34" s="2"/>
      <c r="M34" s="2"/>
      <c r="N34" s="2"/>
      <c r="O34" s="2"/>
      <c r="P34" s="2"/>
      <c r="Q34" s="2"/>
    </row>
    <row r="35" spans="12:17" x14ac:dyDescent="0.25">
      <c r="L35" s="2"/>
      <c r="M35" s="2"/>
      <c r="N35" s="2"/>
      <c r="O35" s="2"/>
      <c r="P35" s="2"/>
      <c r="Q35" s="2"/>
    </row>
    <row r="36" spans="12:17" x14ac:dyDescent="0.25">
      <c r="L36" s="2"/>
      <c r="M36" s="2"/>
      <c r="N36" s="2"/>
      <c r="O36" s="2"/>
      <c r="P36" s="2"/>
      <c r="Q36" s="2"/>
    </row>
    <row r="37" spans="12:17" x14ac:dyDescent="0.25">
      <c r="L37" s="2"/>
      <c r="M37" s="2"/>
      <c r="N37" s="2"/>
      <c r="O37" s="2"/>
      <c r="P37" s="2"/>
      <c r="Q37" s="2"/>
    </row>
    <row r="38" spans="12:17" x14ac:dyDescent="0.25">
      <c r="L38" s="2"/>
      <c r="M38" s="2"/>
      <c r="N38" s="2"/>
      <c r="O38" s="2"/>
      <c r="P38" s="2"/>
      <c r="Q38" s="2"/>
    </row>
    <row r="39" spans="12:17" x14ac:dyDescent="0.25">
      <c r="L39" s="2"/>
      <c r="M39" s="2"/>
      <c r="N39" s="2"/>
      <c r="O39" s="2"/>
      <c r="P39" s="2"/>
      <c r="Q39" s="2"/>
    </row>
    <row r="40" spans="12:17" x14ac:dyDescent="0.25">
      <c r="L40" s="2"/>
      <c r="M40" s="2"/>
      <c r="N40" s="2"/>
      <c r="O40" s="2"/>
      <c r="P40" s="2"/>
      <c r="Q40" s="2"/>
    </row>
    <row r="41" spans="12:17" x14ac:dyDescent="0.25">
      <c r="L41" s="2"/>
      <c r="M41" s="2"/>
      <c r="N41" s="2"/>
      <c r="O41" s="2"/>
      <c r="P41" s="2"/>
      <c r="Q41" s="2"/>
    </row>
    <row r="42" spans="12:17" x14ac:dyDescent="0.25">
      <c r="L42" s="2"/>
      <c r="M42" s="2"/>
      <c r="N42" s="2"/>
      <c r="O42" s="2"/>
      <c r="P42" s="2"/>
      <c r="Q42" s="2"/>
    </row>
    <row r="43" spans="12:17" x14ac:dyDescent="0.25">
      <c r="L43" s="2"/>
      <c r="M43" s="2"/>
      <c r="N43" s="2"/>
      <c r="O43" s="2"/>
      <c r="P43" s="2"/>
      <c r="Q43" s="2"/>
    </row>
    <row r="44" spans="12:17" x14ac:dyDescent="0.25">
      <c r="L44" s="2"/>
      <c r="M44" s="2"/>
      <c r="N44" s="2"/>
      <c r="O44" s="2"/>
      <c r="P44" s="2"/>
      <c r="Q44" s="2"/>
    </row>
    <row r="45" spans="12:17" x14ac:dyDescent="0.25">
      <c r="L45" s="2"/>
      <c r="M45" s="2"/>
      <c r="N45" s="2"/>
      <c r="O45" s="2"/>
      <c r="P45" s="2"/>
      <c r="Q45" s="2"/>
    </row>
    <row r="46" spans="12:17" x14ac:dyDescent="0.25">
      <c r="L46" s="2"/>
      <c r="M46" s="2"/>
      <c r="N46" s="2"/>
      <c r="O46" s="2"/>
      <c r="P46" s="2"/>
      <c r="Q46" s="2"/>
    </row>
  </sheetData>
  <sheetProtection sheet="1" objects="1" scenarios="1"/>
  <mergeCells count="10">
    <mergeCell ref="A12:AG12"/>
    <mergeCell ref="B20:N20"/>
    <mergeCell ref="B21:N21"/>
    <mergeCell ref="B22:N22"/>
    <mergeCell ref="A5:AG5"/>
    <mergeCell ref="A6:AG6"/>
    <mergeCell ref="A7:AG7"/>
    <mergeCell ref="B23:N23"/>
    <mergeCell ref="B24:N24"/>
    <mergeCell ref="B25:N25"/>
  </mergeCells>
  <pageMargins left="0.7" right="0.7" top="0.75" bottom="0.75" header="0.3" footer="0.3"/>
  <pageSetup paperSize="9" scale="2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64"/>
  <sheetViews>
    <sheetView showGridLines="0" view="pageBreakPreview" zoomScaleNormal="55" zoomScaleSheetLayoutView="100" workbookViewId="0">
      <selection activeCell="H46" sqref="H46"/>
    </sheetView>
  </sheetViews>
  <sheetFormatPr baseColWidth="10" defaultRowHeight="15" x14ac:dyDescent="0.25"/>
  <cols>
    <col min="30" max="30" width="18.28515625" bestFit="1" customWidth="1"/>
    <col min="31" max="31" width="20.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s="2" customFormat="1" x14ac:dyDescent="0.25">
      <c r="A7" s="61" t="s">
        <v>212</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5" t="s">
        <v>78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35" s="2" customFormat="1" x14ac:dyDescent="0.25"/>
    <row r="14" spans="1:35" s="2" customFormat="1" x14ac:dyDescent="0.25"/>
    <row r="15" spans="1:35" ht="15.75" thickBot="1" x14ac:dyDescent="0.3"/>
    <row r="16" spans="1:35" ht="37.5" x14ac:dyDescent="0.25">
      <c r="B16" s="62" t="s">
        <v>79</v>
      </c>
      <c r="C16" s="62"/>
      <c r="D16" s="62"/>
      <c r="E16" s="62"/>
      <c r="F16" s="62"/>
      <c r="G16" s="62"/>
      <c r="H16" s="62"/>
      <c r="I16" s="62"/>
      <c r="J16" s="62"/>
      <c r="K16" s="62"/>
      <c r="L16" s="62"/>
      <c r="M16" s="62"/>
      <c r="N16" s="62"/>
      <c r="O16" s="62"/>
      <c r="P16" s="63"/>
      <c r="Q16" s="20">
        <v>1</v>
      </c>
      <c r="R16" s="20">
        <v>2</v>
      </c>
      <c r="S16" s="20">
        <v>3</v>
      </c>
      <c r="T16" s="20">
        <v>4</v>
      </c>
      <c r="U16" s="20">
        <v>5</v>
      </c>
      <c r="V16" s="20" t="s">
        <v>85</v>
      </c>
      <c r="W16" s="8" t="s">
        <v>86</v>
      </c>
      <c r="X16" s="20">
        <v>1</v>
      </c>
      <c r="Y16" s="20">
        <v>2</v>
      </c>
      <c r="Z16" s="20">
        <v>3</v>
      </c>
      <c r="AA16" s="20">
        <v>4</v>
      </c>
      <c r="AB16" s="20">
        <v>5</v>
      </c>
      <c r="AC16" s="20" t="s">
        <v>85</v>
      </c>
      <c r="AD16" s="21" t="s">
        <v>87</v>
      </c>
      <c r="AE16" s="22" t="s">
        <v>88</v>
      </c>
      <c r="AF16" s="20" t="s">
        <v>89</v>
      </c>
      <c r="AG16" s="20" t="s">
        <v>90</v>
      </c>
      <c r="AH16" s="20" t="s">
        <v>91</v>
      </c>
      <c r="AI16" s="20" t="s">
        <v>92</v>
      </c>
    </row>
    <row r="17" spans="1:35" ht="18.75" x14ac:dyDescent="0.25">
      <c r="A17" s="10">
        <v>76</v>
      </c>
      <c r="B17" s="64" t="s">
        <v>166</v>
      </c>
      <c r="C17" s="65" t="s">
        <v>166</v>
      </c>
      <c r="D17" s="65" t="s">
        <v>166</v>
      </c>
      <c r="E17" s="65" t="s">
        <v>166</v>
      </c>
      <c r="F17" s="65" t="s">
        <v>166</v>
      </c>
      <c r="G17" s="65" t="s">
        <v>166</v>
      </c>
      <c r="H17" s="65" t="s">
        <v>166</v>
      </c>
      <c r="I17" s="65" t="s">
        <v>166</v>
      </c>
      <c r="J17" s="65" t="s">
        <v>166</v>
      </c>
      <c r="K17" s="65" t="s">
        <v>166</v>
      </c>
      <c r="L17" s="65" t="s">
        <v>166</v>
      </c>
      <c r="M17" s="65" t="s">
        <v>166</v>
      </c>
      <c r="N17" s="65" t="s">
        <v>166</v>
      </c>
      <c r="O17" s="65" t="s">
        <v>166</v>
      </c>
      <c r="P17" s="65" t="s">
        <v>166</v>
      </c>
      <c r="Q17" s="11">
        <v>20</v>
      </c>
      <c r="R17" s="11">
        <v>33</v>
      </c>
      <c r="S17" s="11">
        <v>71</v>
      </c>
      <c r="T17" s="11">
        <v>92</v>
      </c>
      <c r="U17" s="11">
        <v>111</v>
      </c>
      <c r="V17" s="11">
        <v>48</v>
      </c>
      <c r="W17" s="12">
        <v>375</v>
      </c>
      <c r="X17" s="13">
        <f t="shared" ref="X17:AC19" si="0">Q17/$W17</f>
        <v>5.3333333333333337E-2</v>
      </c>
      <c r="Y17" s="13">
        <f t="shared" si="0"/>
        <v>8.7999999999999995E-2</v>
      </c>
      <c r="Z17" s="13">
        <f t="shared" si="0"/>
        <v>0.18933333333333333</v>
      </c>
      <c r="AA17" s="13">
        <f t="shared" si="0"/>
        <v>0.24533333333333332</v>
      </c>
      <c r="AB17" s="13">
        <f t="shared" si="0"/>
        <v>0.29599999999999999</v>
      </c>
      <c r="AC17" s="14">
        <f t="shared" si="0"/>
        <v>0.128</v>
      </c>
      <c r="AD17" s="15">
        <f t="shared" ref="AD17:AD19" si="1">(Q17+R17)/(Q17+R17+S17+T17+U17)</f>
        <v>0.1620795107033639</v>
      </c>
      <c r="AE17" s="16">
        <f t="shared" ref="AE17:AE19" si="2">(S17+T17+U17)/(Q17+R17+S17+T17+U17)</f>
        <v>0.8379204892966361</v>
      </c>
      <c r="AF17" s="17">
        <v>3.74</v>
      </c>
      <c r="AG17" s="17">
        <v>1.2</v>
      </c>
      <c r="AH17" s="43">
        <v>4</v>
      </c>
      <c r="AI17" s="43">
        <v>5</v>
      </c>
    </row>
    <row r="18" spans="1:35" ht="27.75" customHeight="1" x14ac:dyDescent="0.25">
      <c r="A18" s="10">
        <v>77</v>
      </c>
      <c r="B18" s="64" t="s">
        <v>167</v>
      </c>
      <c r="C18" s="65" t="s">
        <v>167</v>
      </c>
      <c r="D18" s="65" t="s">
        <v>167</v>
      </c>
      <c r="E18" s="65" t="s">
        <v>167</v>
      </c>
      <c r="F18" s="65" t="s">
        <v>167</v>
      </c>
      <c r="G18" s="65" t="s">
        <v>167</v>
      </c>
      <c r="H18" s="65" t="s">
        <v>167</v>
      </c>
      <c r="I18" s="65" t="s">
        <v>167</v>
      </c>
      <c r="J18" s="65" t="s">
        <v>167</v>
      </c>
      <c r="K18" s="65" t="s">
        <v>167</v>
      </c>
      <c r="L18" s="65" t="s">
        <v>167</v>
      </c>
      <c r="M18" s="65" t="s">
        <v>167</v>
      </c>
      <c r="N18" s="65" t="s">
        <v>167</v>
      </c>
      <c r="O18" s="65" t="s">
        <v>167</v>
      </c>
      <c r="P18" s="65" t="s">
        <v>167</v>
      </c>
      <c r="Q18" s="11">
        <v>23</v>
      </c>
      <c r="R18" s="11">
        <v>37</v>
      </c>
      <c r="S18" s="11">
        <v>63</v>
      </c>
      <c r="T18" s="11">
        <v>103</v>
      </c>
      <c r="U18" s="11">
        <v>112</v>
      </c>
      <c r="V18" s="11">
        <v>37</v>
      </c>
      <c r="W18" s="12">
        <v>375</v>
      </c>
      <c r="X18" s="13">
        <f t="shared" si="0"/>
        <v>6.133333333333333E-2</v>
      </c>
      <c r="Y18" s="13">
        <f t="shared" si="0"/>
        <v>9.8666666666666666E-2</v>
      </c>
      <c r="Z18" s="13">
        <f t="shared" si="0"/>
        <v>0.16800000000000001</v>
      </c>
      <c r="AA18" s="13">
        <f t="shared" si="0"/>
        <v>0.27466666666666667</v>
      </c>
      <c r="AB18" s="13">
        <f t="shared" si="0"/>
        <v>0.29866666666666669</v>
      </c>
      <c r="AC18" s="14">
        <f t="shared" si="0"/>
        <v>9.8666666666666666E-2</v>
      </c>
      <c r="AD18" s="15">
        <f t="shared" si="1"/>
        <v>0.17751479289940827</v>
      </c>
      <c r="AE18" s="16">
        <f t="shared" si="2"/>
        <v>0.8224852071005917</v>
      </c>
      <c r="AF18" s="17">
        <v>3.72</v>
      </c>
      <c r="AG18" s="17">
        <v>1.22</v>
      </c>
      <c r="AH18" s="43">
        <v>4</v>
      </c>
      <c r="AI18" s="43">
        <v>5</v>
      </c>
    </row>
    <row r="19" spans="1:35" ht="18.75" x14ac:dyDescent="0.25">
      <c r="A19" s="10">
        <v>78</v>
      </c>
      <c r="B19" s="64" t="s">
        <v>168</v>
      </c>
      <c r="C19" s="65" t="s">
        <v>168</v>
      </c>
      <c r="D19" s="65" t="s">
        <v>168</v>
      </c>
      <c r="E19" s="65" t="s">
        <v>168</v>
      </c>
      <c r="F19" s="65" t="s">
        <v>168</v>
      </c>
      <c r="G19" s="65" t="s">
        <v>168</v>
      </c>
      <c r="H19" s="65" t="s">
        <v>168</v>
      </c>
      <c r="I19" s="65" t="s">
        <v>168</v>
      </c>
      <c r="J19" s="65" t="s">
        <v>168</v>
      </c>
      <c r="K19" s="65" t="s">
        <v>168</v>
      </c>
      <c r="L19" s="65" t="s">
        <v>168</v>
      </c>
      <c r="M19" s="65" t="s">
        <v>168</v>
      </c>
      <c r="N19" s="65" t="s">
        <v>168</v>
      </c>
      <c r="O19" s="65" t="s">
        <v>168</v>
      </c>
      <c r="P19" s="65" t="s">
        <v>168</v>
      </c>
      <c r="Q19" s="11">
        <v>22</v>
      </c>
      <c r="R19" s="11">
        <v>28</v>
      </c>
      <c r="S19" s="11">
        <v>46</v>
      </c>
      <c r="T19" s="11">
        <v>100</v>
      </c>
      <c r="U19" s="11">
        <v>164</v>
      </c>
      <c r="V19" s="11">
        <v>15</v>
      </c>
      <c r="W19" s="12">
        <v>375</v>
      </c>
      <c r="X19" s="13">
        <f t="shared" si="0"/>
        <v>5.8666666666666666E-2</v>
      </c>
      <c r="Y19" s="13">
        <f t="shared" si="0"/>
        <v>7.4666666666666673E-2</v>
      </c>
      <c r="Z19" s="13">
        <f t="shared" si="0"/>
        <v>0.12266666666666666</v>
      </c>
      <c r="AA19" s="13">
        <f t="shared" si="0"/>
        <v>0.26666666666666666</v>
      </c>
      <c r="AB19" s="13">
        <f t="shared" si="0"/>
        <v>0.43733333333333335</v>
      </c>
      <c r="AC19" s="14">
        <f t="shared" si="0"/>
        <v>0.04</v>
      </c>
      <c r="AD19" s="15">
        <f t="shared" si="1"/>
        <v>0.1388888888888889</v>
      </c>
      <c r="AE19" s="16">
        <f t="shared" si="2"/>
        <v>0.86111111111111116</v>
      </c>
      <c r="AF19" s="17">
        <v>3.99</v>
      </c>
      <c r="AG19" s="17">
        <v>1.2</v>
      </c>
      <c r="AH19" s="43">
        <v>4</v>
      </c>
      <c r="AI19" s="43">
        <v>5</v>
      </c>
    </row>
    <row r="20" spans="1:35" s="2" customFormat="1" ht="18.75" x14ac:dyDescent="0.25">
      <c r="A20" s="32" t="s">
        <v>191</v>
      </c>
      <c r="B20" s="33"/>
      <c r="C20" s="33"/>
      <c r="D20" s="33"/>
      <c r="E20" s="33"/>
      <c r="F20" s="33"/>
      <c r="G20" s="33"/>
      <c r="H20" s="33"/>
      <c r="I20" s="33"/>
      <c r="J20" s="33"/>
      <c r="K20" s="33"/>
      <c r="L20" s="33"/>
      <c r="M20" s="33"/>
      <c r="N20" s="33"/>
      <c r="O20" s="33"/>
      <c r="P20" s="33"/>
      <c r="Q20" s="25">
        <f>+SUM(Q17:Q19)</f>
        <v>65</v>
      </c>
      <c r="R20" s="25">
        <f t="shared" ref="R20:W20" si="3">+SUM(R17:R19)</f>
        <v>98</v>
      </c>
      <c r="S20" s="25">
        <f t="shared" si="3"/>
        <v>180</v>
      </c>
      <c r="T20" s="25">
        <f t="shared" si="3"/>
        <v>295</v>
      </c>
      <c r="U20" s="25">
        <f t="shared" si="3"/>
        <v>387</v>
      </c>
      <c r="V20" s="25">
        <f t="shared" si="3"/>
        <v>100</v>
      </c>
      <c r="W20" s="25">
        <f t="shared" si="3"/>
        <v>1125</v>
      </c>
      <c r="X20" s="26">
        <f>Q20/$W20</f>
        <v>5.7777777777777775E-2</v>
      </c>
      <c r="Y20" s="26">
        <f t="shared" ref="Y20:AC20" si="4">R20/$W20</f>
        <v>8.7111111111111111E-2</v>
      </c>
      <c r="Z20" s="26">
        <f t="shared" si="4"/>
        <v>0.16</v>
      </c>
      <c r="AA20" s="26">
        <f t="shared" si="4"/>
        <v>0.26222222222222225</v>
      </c>
      <c r="AB20" s="26">
        <f t="shared" si="4"/>
        <v>0.34399999999999997</v>
      </c>
      <c r="AC20" s="27">
        <f t="shared" si="4"/>
        <v>8.8888888888888892E-2</v>
      </c>
      <c r="AD20" s="28">
        <f>(Q20+R20)/(Q20+R20+S20+T20+U20)</f>
        <v>0.15902439024390244</v>
      </c>
      <c r="AE20" s="29">
        <f>(S20+T20+U20)/(Q20+R20+S20+T20+U20)</f>
        <v>0.84097560975609753</v>
      </c>
      <c r="AF20" s="30">
        <f>+SUMPRODUCT(Q20:U20,Q16:U16)/SUM(Q20:U20)</f>
        <v>3.8204878048780486</v>
      </c>
      <c r="AG20" s="23"/>
      <c r="AH20" s="31">
        <f>+MEDIAN(AH17:AH19)</f>
        <v>4</v>
      </c>
      <c r="AI20" s="24"/>
    </row>
    <row r="25" spans="1:35" ht="15.75" thickBot="1" x14ac:dyDescent="0.3"/>
    <row r="26" spans="1:35" s="2" customFormat="1" ht="37.5" x14ac:dyDescent="0.25">
      <c r="B26" s="62" t="s">
        <v>177</v>
      </c>
      <c r="C26" s="62"/>
      <c r="D26" s="62"/>
      <c r="E26" s="62"/>
      <c r="F26" s="62"/>
      <c r="G26" s="62"/>
      <c r="H26" s="62"/>
      <c r="I26" s="62"/>
      <c r="J26" s="62"/>
      <c r="K26" s="62"/>
      <c r="L26" s="62"/>
      <c r="M26" s="62"/>
      <c r="N26" s="62"/>
      <c r="O26" s="62"/>
      <c r="P26" s="63"/>
      <c r="Q26" s="20">
        <v>1</v>
      </c>
      <c r="R26" s="20">
        <v>2</v>
      </c>
      <c r="S26" s="20">
        <v>3</v>
      </c>
      <c r="T26" s="20">
        <v>4</v>
      </c>
      <c r="U26" s="20">
        <v>5</v>
      </c>
      <c r="V26" s="20" t="s">
        <v>85</v>
      </c>
      <c r="W26" s="8" t="s">
        <v>86</v>
      </c>
      <c r="X26" s="20">
        <v>1</v>
      </c>
      <c r="Y26" s="20">
        <v>2</v>
      </c>
      <c r="Z26" s="20">
        <v>3</v>
      </c>
      <c r="AA26" s="20">
        <v>4</v>
      </c>
      <c r="AB26" s="20">
        <v>5</v>
      </c>
      <c r="AC26" s="20" t="s">
        <v>85</v>
      </c>
      <c r="AD26" s="21" t="s">
        <v>87</v>
      </c>
      <c r="AE26" s="22" t="s">
        <v>88</v>
      </c>
      <c r="AF26" s="20" t="s">
        <v>89</v>
      </c>
      <c r="AG26" s="20" t="s">
        <v>90</v>
      </c>
      <c r="AH26" s="20" t="s">
        <v>91</v>
      </c>
      <c r="AI26" s="20" t="s">
        <v>92</v>
      </c>
    </row>
    <row r="27" spans="1:35" s="2" customFormat="1" ht="18.75" x14ac:dyDescent="0.25">
      <c r="A27" s="10">
        <v>79</v>
      </c>
      <c r="B27" s="64" t="s">
        <v>169</v>
      </c>
      <c r="C27" s="65" t="s">
        <v>169</v>
      </c>
      <c r="D27" s="65" t="s">
        <v>169</v>
      </c>
      <c r="E27" s="65" t="s">
        <v>169</v>
      </c>
      <c r="F27" s="65" t="s">
        <v>169</v>
      </c>
      <c r="G27" s="65" t="s">
        <v>169</v>
      </c>
      <c r="H27" s="65" t="s">
        <v>169</v>
      </c>
      <c r="I27" s="65" t="s">
        <v>169</v>
      </c>
      <c r="J27" s="65" t="s">
        <v>169</v>
      </c>
      <c r="K27" s="65" t="s">
        <v>169</v>
      </c>
      <c r="L27" s="65" t="s">
        <v>169</v>
      </c>
      <c r="M27" s="65" t="s">
        <v>169</v>
      </c>
      <c r="N27" s="65" t="s">
        <v>169</v>
      </c>
      <c r="O27" s="65" t="s">
        <v>169</v>
      </c>
      <c r="P27" s="65" t="s">
        <v>169</v>
      </c>
      <c r="Q27" s="11">
        <v>25</v>
      </c>
      <c r="R27" s="11">
        <v>32</v>
      </c>
      <c r="S27" s="11">
        <v>83</v>
      </c>
      <c r="T27" s="11">
        <v>94</v>
      </c>
      <c r="U27" s="11">
        <v>89</v>
      </c>
      <c r="V27" s="11">
        <v>52</v>
      </c>
      <c r="W27" s="12">
        <v>375</v>
      </c>
      <c r="X27" s="13">
        <f t="shared" ref="X27:AC30" si="5">Q27/$W27</f>
        <v>6.6666666666666666E-2</v>
      </c>
      <c r="Y27" s="13">
        <f t="shared" si="5"/>
        <v>8.533333333333333E-2</v>
      </c>
      <c r="Z27" s="13">
        <f t="shared" si="5"/>
        <v>0.22133333333333333</v>
      </c>
      <c r="AA27" s="13">
        <f t="shared" si="5"/>
        <v>0.25066666666666665</v>
      </c>
      <c r="AB27" s="13">
        <f t="shared" si="5"/>
        <v>0.23733333333333334</v>
      </c>
      <c r="AC27" s="14">
        <f t="shared" si="5"/>
        <v>0.13866666666666666</v>
      </c>
      <c r="AD27" s="15">
        <f t="shared" ref="AD27:AD29" si="6">(Q27+R27)/(Q27+R27+S27+T27+U27)</f>
        <v>0.17647058823529413</v>
      </c>
      <c r="AE27" s="16">
        <f t="shared" ref="AE27:AE29" si="7">(S27+T27+U27)/(Q27+R27+S27+T27+U27)</f>
        <v>0.82352941176470584</v>
      </c>
      <c r="AF27" s="17">
        <v>3.59</v>
      </c>
      <c r="AG27" s="17">
        <v>1.21</v>
      </c>
      <c r="AH27" s="43">
        <v>4</v>
      </c>
      <c r="AI27" s="43">
        <v>4</v>
      </c>
    </row>
    <row r="28" spans="1:35" s="2" customFormat="1" ht="18.75" x14ac:dyDescent="0.25">
      <c r="A28" s="10">
        <v>80</v>
      </c>
      <c r="B28" s="64" t="s">
        <v>170</v>
      </c>
      <c r="C28" s="65" t="s">
        <v>170</v>
      </c>
      <c r="D28" s="65" t="s">
        <v>170</v>
      </c>
      <c r="E28" s="65" t="s">
        <v>170</v>
      </c>
      <c r="F28" s="65" t="s">
        <v>170</v>
      </c>
      <c r="G28" s="65" t="s">
        <v>170</v>
      </c>
      <c r="H28" s="65" t="s">
        <v>170</v>
      </c>
      <c r="I28" s="65" t="s">
        <v>170</v>
      </c>
      <c r="J28" s="65" t="s">
        <v>170</v>
      </c>
      <c r="K28" s="65" t="s">
        <v>170</v>
      </c>
      <c r="L28" s="65" t="s">
        <v>170</v>
      </c>
      <c r="M28" s="65" t="s">
        <v>170</v>
      </c>
      <c r="N28" s="65" t="s">
        <v>170</v>
      </c>
      <c r="O28" s="65" t="s">
        <v>170</v>
      </c>
      <c r="P28" s="65" t="s">
        <v>170</v>
      </c>
      <c r="Q28" s="11">
        <v>34</v>
      </c>
      <c r="R28" s="11">
        <v>39</v>
      </c>
      <c r="S28" s="11">
        <v>76</v>
      </c>
      <c r="T28" s="11">
        <v>97</v>
      </c>
      <c r="U28" s="11">
        <v>81</v>
      </c>
      <c r="V28" s="11">
        <v>48</v>
      </c>
      <c r="W28" s="12">
        <v>375</v>
      </c>
      <c r="X28" s="13">
        <f t="shared" si="5"/>
        <v>9.0666666666666673E-2</v>
      </c>
      <c r="Y28" s="13">
        <f t="shared" si="5"/>
        <v>0.104</v>
      </c>
      <c r="Z28" s="13">
        <f t="shared" si="5"/>
        <v>0.20266666666666666</v>
      </c>
      <c r="AA28" s="13">
        <f t="shared" si="5"/>
        <v>0.25866666666666666</v>
      </c>
      <c r="AB28" s="13">
        <f t="shared" si="5"/>
        <v>0.216</v>
      </c>
      <c r="AC28" s="14">
        <f t="shared" si="5"/>
        <v>0.128</v>
      </c>
      <c r="AD28" s="15">
        <f t="shared" si="6"/>
        <v>0.22324159021406728</v>
      </c>
      <c r="AE28" s="16">
        <f t="shared" si="7"/>
        <v>0.77675840978593269</v>
      </c>
      <c r="AF28" s="17">
        <v>3.46</v>
      </c>
      <c r="AG28" s="17">
        <v>1.27</v>
      </c>
      <c r="AH28" s="43">
        <v>4</v>
      </c>
      <c r="AI28" s="43">
        <v>4</v>
      </c>
    </row>
    <row r="29" spans="1:35" s="2" customFormat="1" ht="18.75" x14ac:dyDescent="0.25">
      <c r="A29" s="10">
        <v>81</v>
      </c>
      <c r="B29" s="64" t="s">
        <v>80</v>
      </c>
      <c r="C29" s="65" t="s">
        <v>80</v>
      </c>
      <c r="D29" s="65" t="s">
        <v>80</v>
      </c>
      <c r="E29" s="65" t="s">
        <v>80</v>
      </c>
      <c r="F29" s="65" t="s">
        <v>80</v>
      </c>
      <c r="G29" s="65" t="s">
        <v>80</v>
      </c>
      <c r="H29" s="65" t="s">
        <v>80</v>
      </c>
      <c r="I29" s="65" t="s">
        <v>80</v>
      </c>
      <c r="J29" s="65" t="s">
        <v>80</v>
      </c>
      <c r="K29" s="65" t="s">
        <v>80</v>
      </c>
      <c r="L29" s="65" t="s">
        <v>80</v>
      </c>
      <c r="M29" s="65" t="s">
        <v>80</v>
      </c>
      <c r="N29" s="65" t="s">
        <v>80</v>
      </c>
      <c r="O29" s="65" t="s">
        <v>80</v>
      </c>
      <c r="P29" s="65" t="s">
        <v>80</v>
      </c>
      <c r="Q29" s="11">
        <v>32</v>
      </c>
      <c r="R29" s="11">
        <v>35</v>
      </c>
      <c r="S29" s="11">
        <v>72</v>
      </c>
      <c r="T29" s="11">
        <v>93</v>
      </c>
      <c r="U29" s="11">
        <v>95</v>
      </c>
      <c r="V29" s="11">
        <v>48</v>
      </c>
      <c r="W29" s="12">
        <v>375</v>
      </c>
      <c r="X29" s="13">
        <f t="shared" si="5"/>
        <v>8.533333333333333E-2</v>
      </c>
      <c r="Y29" s="13">
        <f t="shared" si="5"/>
        <v>9.3333333333333338E-2</v>
      </c>
      <c r="Z29" s="13">
        <f t="shared" si="5"/>
        <v>0.192</v>
      </c>
      <c r="AA29" s="13">
        <f t="shared" si="5"/>
        <v>0.248</v>
      </c>
      <c r="AB29" s="13">
        <f t="shared" si="5"/>
        <v>0.25333333333333335</v>
      </c>
      <c r="AC29" s="14">
        <f t="shared" si="5"/>
        <v>0.128</v>
      </c>
      <c r="AD29" s="15">
        <f t="shared" si="6"/>
        <v>0.20489296636085627</v>
      </c>
      <c r="AE29" s="16">
        <f t="shared" si="7"/>
        <v>0.7951070336391437</v>
      </c>
      <c r="AF29" s="17">
        <v>3.56</v>
      </c>
      <c r="AG29" s="17">
        <v>1.28</v>
      </c>
      <c r="AH29" s="43">
        <v>4</v>
      </c>
      <c r="AI29" s="43">
        <v>5</v>
      </c>
    </row>
    <row r="30" spans="1:35" s="2" customFormat="1" ht="18.75" x14ac:dyDescent="0.25">
      <c r="A30" s="32" t="s">
        <v>191</v>
      </c>
      <c r="B30" s="33"/>
      <c r="C30" s="33"/>
      <c r="D30" s="33"/>
      <c r="E30" s="33"/>
      <c r="F30" s="33"/>
      <c r="G30" s="33"/>
      <c r="H30" s="33"/>
      <c r="I30" s="33"/>
      <c r="J30" s="33"/>
      <c r="K30" s="33"/>
      <c r="L30" s="33"/>
      <c r="M30" s="33"/>
      <c r="N30" s="33"/>
      <c r="O30" s="33"/>
      <c r="P30" s="33"/>
      <c r="Q30" s="25">
        <f>+SUM(Q27:Q29)</f>
        <v>91</v>
      </c>
      <c r="R30" s="25">
        <f t="shared" ref="R30" si="8">+SUM(R27:R29)</f>
        <v>106</v>
      </c>
      <c r="S30" s="25">
        <f t="shared" ref="S30" si="9">+SUM(S27:S29)</f>
        <v>231</v>
      </c>
      <c r="T30" s="25">
        <f t="shared" ref="T30" si="10">+SUM(T27:T29)</f>
        <v>284</v>
      </c>
      <c r="U30" s="25">
        <f t="shared" ref="U30" si="11">+SUM(U27:U29)</f>
        <v>265</v>
      </c>
      <c r="V30" s="25">
        <f t="shared" ref="V30" si="12">+SUM(V27:V29)</f>
        <v>148</v>
      </c>
      <c r="W30" s="25">
        <f t="shared" ref="W30" si="13">+SUM(W27:W29)</f>
        <v>1125</v>
      </c>
      <c r="X30" s="26">
        <f>Q30/$W30</f>
        <v>8.0888888888888885E-2</v>
      </c>
      <c r="Y30" s="26">
        <f t="shared" si="5"/>
        <v>9.4222222222222221E-2</v>
      </c>
      <c r="Z30" s="26">
        <f t="shared" si="5"/>
        <v>0.20533333333333334</v>
      </c>
      <c r="AA30" s="26">
        <f t="shared" si="5"/>
        <v>0.25244444444444447</v>
      </c>
      <c r="AB30" s="26">
        <f t="shared" si="5"/>
        <v>0.23555555555555555</v>
      </c>
      <c r="AC30" s="27">
        <f t="shared" si="5"/>
        <v>0.13155555555555556</v>
      </c>
      <c r="AD30" s="28">
        <f>(Q30+R30)/(Q30+R30+S30+T30+U30)</f>
        <v>0.20163766632548619</v>
      </c>
      <c r="AE30" s="29">
        <f>(S30+T30+U30)/(Q30+R30+S30+T30+U30)</f>
        <v>0.79836233367451381</v>
      </c>
      <c r="AF30" s="30">
        <f>+SUMPRODUCT(Q30:U30,Q26:U26)/SUM(Q30:U30)</f>
        <v>3.5383828045035823</v>
      </c>
      <c r="AG30" s="23"/>
      <c r="AH30" s="31">
        <f>+MEDIAN(AH27:AH29)</f>
        <v>4</v>
      </c>
      <c r="AI30" s="24"/>
    </row>
    <row r="34" spans="1:35" ht="15.75" thickBot="1" x14ac:dyDescent="0.3"/>
    <row r="35" spans="1:35" s="2" customFormat="1" ht="37.5" x14ac:dyDescent="0.25">
      <c r="B35" s="62" t="s">
        <v>81</v>
      </c>
      <c r="C35" s="62"/>
      <c r="D35" s="62"/>
      <c r="E35" s="62"/>
      <c r="F35" s="62"/>
      <c r="G35" s="62"/>
      <c r="H35" s="62"/>
      <c r="I35" s="62"/>
      <c r="J35" s="62"/>
      <c r="K35" s="62"/>
      <c r="L35" s="62"/>
      <c r="M35" s="62"/>
      <c r="N35" s="62"/>
      <c r="O35" s="62"/>
      <c r="P35" s="63"/>
      <c r="Q35" s="20">
        <v>1</v>
      </c>
      <c r="R35" s="20">
        <v>2</v>
      </c>
      <c r="S35" s="20">
        <v>3</v>
      </c>
      <c r="T35" s="20">
        <v>4</v>
      </c>
      <c r="U35" s="20">
        <v>5</v>
      </c>
      <c r="V35" s="20" t="s">
        <v>85</v>
      </c>
      <c r="W35" s="8" t="s">
        <v>86</v>
      </c>
      <c r="X35" s="20">
        <v>1</v>
      </c>
      <c r="Y35" s="20">
        <v>2</v>
      </c>
      <c r="Z35" s="20">
        <v>3</v>
      </c>
      <c r="AA35" s="20">
        <v>4</v>
      </c>
      <c r="AB35" s="20">
        <v>5</v>
      </c>
      <c r="AC35" s="20" t="s">
        <v>85</v>
      </c>
      <c r="AD35" s="21" t="s">
        <v>87</v>
      </c>
      <c r="AE35" s="22" t="s">
        <v>88</v>
      </c>
      <c r="AF35" s="20" t="s">
        <v>89</v>
      </c>
      <c r="AG35" s="20" t="s">
        <v>90</v>
      </c>
      <c r="AH35" s="20" t="s">
        <v>91</v>
      </c>
      <c r="AI35" s="20" t="s">
        <v>92</v>
      </c>
    </row>
    <row r="36" spans="1:35" s="2" customFormat="1" ht="18.75" x14ac:dyDescent="0.25">
      <c r="A36" s="10">
        <v>82</v>
      </c>
      <c r="B36" s="64" t="s">
        <v>171</v>
      </c>
      <c r="C36" s="65" t="s">
        <v>171</v>
      </c>
      <c r="D36" s="65" t="s">
        <v>171</v>
      </c>
      <c r="E36" s="65" t="s">
        <v>171</v>
      </c>
      <c r="F36" s="65" t="s">
        <v>171</v>
      </c>
      <c r="G36" s="65" t="s">
        <v>171</v>
      </c>
      <c r="H36" s="65" t="s">
        <v>171</v>
      </c>
      <c r="I36" s="65" t="s">
        <v>171</v>
      </c>
      <c r="J36" s="65" t="s">
        <v>171</v>
      </c>
      <c r="K36" s="65" t="s">
        <v>171</v>
      </c>
      <c r="L36" s="65" t="s">
        <v>171</v>
      </c>
      <c r="M36" s="65" t="s">
        <v>171</v>
      </c>
      <c r="N36" s="65" t="s">
        <v>171</v>
      </c>
      <c r="O36" s="65" t="s">
        <v>171</v>
      </c>
      <c r="P36" s="65" t="s">
        <v>171</v>
      </c>
      <c r="Q36" s="11">
        <v>21</v>
      </c>
      <c r="R36" s="11">
        <v>37</v>
      </c>
      <c r="S36" s="11">
        <v>88</v>
      </c>
      <c r="T36" s="11">
        <v>100</v>
      </c>
      <c r="U36" s="11">
        <v>70</v>
      </c>
      <c r="V36" s="11">
        <v>59</v>
      </c>
      <c r="W36" s="12">
        <v>375</v>
      </c>
      <c r="X36" s="13">
        <f t="shared" ref="X36:AC43" si="14">Q36/$W36</f>
        <v>5.6000000000000001E-2</v>
      </c>
      <c r="Y36" s="13">
        <f t="shared" si="14"/>
        <v>9.8666666666666666E-2</v>
      </c>
      <c r="Z36" s="13">
        <f t="shared" si="14"/>
        <v>0.23466666666666666</v>
      </c>
      <c r="AA36" s="13">
        <f t="shared" si="14"/>
        <v>0.26666666666666666</v>
      </c>
      <c r="AB36" s="13">
        <f t="shared" si="14"/>
        <v>0.18666666666666668</v>
      </c>
      <c r="AC36" s="14">
        <f t="shared" si="14"/>
        <v>0.15733333333333333</v>
      </c>
      <c r="AD36" s="15">
        <f t="shared" ref="AD36:AD42" si="15">(Q36+R36)/(Q36+R36+S36+T36+U36)</f>
        <v>0.18354430379746836</v>
      </c>
      <c r="AE36" s="16">
        <f t="shared" ref="AE36:AE42" si="16">(S36+T36+U36)/(Q36+R36+S36+T36+U36)</f>
        <v>0.81645569620253167</v>
      </c>
      <c r="AF36" s="17">
        <v>3.51</v>
      </c>
      <c r="AG36" s="17">
        <v>1.1499999999999999</v>
      </c>
      <c r="AH36" s="43">
        <v>4</v>
      </c>
      <c r="AI36" s="43">
        <v>4</v>
      </c>
    </row>
    <row r="37" spans="1:35" s="2" customFormat="1" ht="18.75" x14ac:dyDescent="0.25">
      <c r="A37" s="10">
        <v>83</v>
      </c>
      <c r="B37" s="64" t="s">
        <v>82</v>
      </c>
      <c r="C37" s="65" t="s">
        <v>82</v>
      </c>
      <c r="D37" s="65" t="s">
        <v>82</v>
      </c>
      <c r="E37" s="65" t="s">
        <v>82</v>
      </c>
      <c r="F37" s="65" t="s">
        <v>82</v>
      </c>
      <c r="G37" s="65" t="s">
        <v>82</v>
      </c>
      <c r="H37" s="65" t="s">
        <v>82</v>
      </c>
      <c r="I37" s="65" t="s">
        <v>82</v>
      </c>
      <c r="J37" s="65" t="s">
        <v>82</v>
      </c>
      <c r="K37" s="65" t="s">
        <v>82</v>
      </c>
      <c r="L37" s="65" t="s">
        <v>82</v>
      </c>
      <c r="M37" s="65" t="s">
        <v>82</v>
      </c>
      <c r="N37" s="65" t="s">
        <v>82</v>
      </c>
      <c r="O37" s="65" t="s">
        <v>82</v>
      </c>
      <c r="P37" s="65" t="s">
        <v>82</v>
      </c>
      <c r="Q37" s="11">
        <v>22</v>
      </c>
      <c r="R37" s="11">
        <v>40</v>
      </c>
      <c r="S37" s="11">
        <v>92</v>
      </c>
      <c r="T37" s="11">
        <v>94</v>
      </c>
      <c r="U37" s="11">
        <v>79</v>
      </c>
      <c r="V37" s="11">
        <v>48</v>
      </c>
      <c r="W37" s="12">
        <v>375</v>
      </c>
      <c r="X37" s="13">
        <f t="shared" si="14"/>
        <v>5.8666666666666666E-2</v>
      </c>
      <c r="Y37" s="13">
        <f t="shared" si="14"/>
        <v>0.10666666666666667</v>
      </c>
      <c r="Z37" s="13">
        <f t="shared" si="14"/>
        <v>0.24533333333333332</v>
      </c>
      <c r="AA37" s="13">
        <f t="shared" si="14"/>
        <v>0.25066666666666665</v>
      </c>
      <c r="AB37" s="13">
        <f t="shared" si="14"/>
        <v>0.21066666666666667</v>
      </c>
      <c r="AC37" s="14">
        <f t="shared" si="14"/>
        <v>0.128</v>
      </c>
      <c r="AD37" s="15">
        <f t="shared" si="15"/>
        <v>0.18960244648318042</v>
      </c>
      <c r="AE37" s="16">
        <f t="shared" si="16"/>
        <v>0.81039755351681952</v>
      </c>
      <c r="AF37" s="17">
        <v>3.51</v>
      </c>
      <c r="AG37" s="17">
        <v>1.18</v>
      </c>
      <c r="AH37" s="43">
        <v>4</v>
      </c>
      <c r="AI37" s="43">
        <v>4</v>
      </c>
    </row>
    <row r="38" spans="1:35" s="2" customFormat="1" ht="18.75" x14ac:dyDescent="0.25">
      <c r="A38" s="10">
        <v>84</v>
      </c>
      <c r="B38" s="64" t="s">
        <v>172</v>
      </c>
      <c r="C38" s="65" t="s">
        <v>172</v>
      </c>
      <c r="D38" s="65" t="s">
        <v>172</v>
      </c>
      <c r="E38" s="65" t="s">
        <v>172</v>
      </c>
      <c r="F38" s="65" t="s">
        <v>172</v>
      </c>
      <c r="G38" s="65" t="s">
        <v>172</v>
      </c>
      <c r="H38" s="65" t="s">
        <v>172</v>
      </c>
      <c r="I38" s="65" t="s">
        <v>172</v>
      </c>
      <c r="J38" s="65" t="s">
        <v>172</v>
      </c>
      <c r="K38" s="65" t="s">
        <v>172</v>
      </c>
      <c r="L38" s="65" t="s">
        <v>172</v>
      </c>
      <c r="M38" s="65" t="s">
        <v>172</v>
      </c>
      <c r="N38" s="65" t="s">
        <v>172</v>
      </c>
      <c r="O38" s="65" t="s">
        <v>172</v>
      </c>
      <c r="P38" s="65" t="s">
        <v>172</v>
      </c>
      <c r="Q38" s="11">
        <v>29</v>
      </c>
      <c r="R38" s="11">
        <v>47</v>
      </c>
      <c r="S38" s="11">
        <v>107</v>
      </c>
      <c r="T38" s="11">
        <v>83</v>
      </c>
      <c r="U38" s="11">
        <v>68</v>
      </c>
      <c r="V38" s="11">
        <v>41</v>
      </c>
      <c r="W38" s="12">
        <v>375</v>
      </c>
      <c r="X38" s="13">
        <f t="shared" si="14"/>
        <v>7.7333333333333337E-2</v>
      </c>
      <c r="Y38" s="13">
        <f t="shared" si="14"/>
        <v>0.12533333333333332</v>
      </c>
      <c r="Z38" s="13">
        <f t="shared" si="14"/>
        <v>0.28533333333333333</v>
      </c>
      <c r="AA38" s="13">
        <f t="shared" si="14"/>
        <v>0.22133333333333333</v>
      </c>
      <c r="AB38" s="13">
        <f t="shared" si="14"/>
        <v>0.18133333333333335</v>
      </c>
      <c r="AC38" s="14">
        <f t="shared" si="14"/>
        <v>0.10933333333333334</v>
      </c>
      <c r="AD38" s="15">
        <f t="shared" si="15"/>
        <v>0.22754491017964071</v>
      </c>
      <c r="AE38" s="16">
        <f t="shared" si="16"/>
        <v>0.77245508982035926</v>
      </c>
      <c r="AF38" s="17">
        <v>3.34</v>
      </c>
      <c r="AG38" s="17">
        <v>1.2</v>
      </c>
      <c r="AH38" s="43">
        <v>3</v>
      </c>
      <c r="AI38" s="43">
        <v>3</v>
      </c>
    </row>
    <row r="39" spans="1:35" s="2" customFormat="1" ht="18.75" x14ac:dyDescent="0.25">
      <c r="A39" s="10">
        <v>85</v>
      </c>
      <c r="B39" s="64" t="s">
        <v>173</v>
      </c>
      <c r="C39" s="65" t="s">
        <v>173</v>
      </c>
      <c r="D39" s="65" t="s">
        <v>173</v>
      </c>
      <c r="E39" s="65" t="s">
        <v>173</v>
      </c>
      <c r="F39" s="65" t="s">
        <v>173</v>
      </c>
      <c r="G39" s="65" t="s">
        <v>173</v>
      </c>
      <c r="H39" s="65" t="s">
        <v>173</v>
      </c>
      <c r="I39" s="65" t="s">
        <v>173</v>
      </c>
      <c r="J39" s="65" t="s">
        <v>173</v>
      </c>
      <c r="K39" s="65" t="s">
        <v>173</v>
      </c>
      <c r="L39" s="65" t="s">
        <v>173</v>
      </c>
      <c r="M39" s="65" t="s">
        <v>173</v>
      </c>
      <c r="N39" s="65" t="s">
        <v>173</v>
      </c>
      <c r="O39" s="65" t="s">
        <v>173</v>
      </c>
      <c r="P39" s="65" t="s">
        <v>173</v>
      </c>
      <c r="Q39" s="11">
        <v>43</v>
      </c>
      <c r="R39" s="11">
        <v>60</v>
      </c>
      <c r="S39" s="11">
        <v>96</v>
      </c>
      <c r="T39" s="11">
        <v>83</v>
      </c>
      <c r="U39" s="11">
        <v>58</v>
      </c>
      <c r="V39" s="11">
        <v>35</v>
      </c>
      <c r="W39" s="12">
        <v>375</v>
      </c>
      <c r="X39" s="13">
        <f t="shared" si="14"/>
        <v>0.11466666666666667</v>
      </c>
      <c r="Y39" s="13">
        <f t="shared" si="14"/>
        <v>0.16</v>
      </c>
      <c r="Z39" s="13">
        <f t="shared" si="14"/>
        <v>0.25600000000000001</v>
      </c>
      <c r="AA39" s="13">
        <f t="shared" si="14"/>
        <v>0.22133333333333333</v>
      </c>
      <c r="AB39" s="13">
        <f t="shared" si="14"/>
        <v>0.15466666666666667</v>
      </c>
      <c r="AC39" s="14">
        <f t="shared" si="14"/>
        <v>9.3333333333333338E-2</v>
      </c>
      <c r="AD39" s="15">
        <f t="shared" si="15"/>
        <v>0.30294117647058821</v>
      </c>
      <c r="AE39" s="16">
        <f t="shared" si="16"/>
        <v>0.69705882352941173</v>
      </c>
      <c r="AF39" s="17">
        <v>3.16</v>
      </c>
      <c r="AG39" s="17">
        <v>1.26</v>
      </c>
      <c r="AH39" s="43">
        <v>3</v>
      </c>
      <c r="AI39" s="43">
        <v>3</v>
      </c>
    </row>
    <row r="40" spans="1:35" s="2" customFormat="1" ht="18.75" x14ac:dyDescent="0.25">
      <c r="A40" s="10">
        <v>86</v>
      </c>
      <c r="B40" s="64" t="s">
        <v>174</v>
      </c>
      <c r="C40" s="65" t="s">
        <v>174</v>
      </c>
      <c r="D40" s="65" t="s">
        <v>174</v>
      </c>
      <c r="E40" s="65" t="s">
        <v>174</v>
      </c>
      <c r="F40" s="65" t="s">
        <v>174</v>
      </c>
      <c r="G40" s="65" t="s">
        <v>174</v>
      </c>
      <c r="H40" s="65" t="s">
        <v>174</v>
      </c>
      <c r="I40" s="65" t="s">
        <v>174</v>
      </c>
      <c r="J40" s="65" t="s">
        <v>174</v>
      </c>
      <c r="K40" s="65" t="s">
        <v>174</v>
      </c>
      <c r="L40" s="65" t="s">
        <v>174</v>
      </c>
      <c r="M40" s="65" t="s">
        <v>174</v>
      </c>
      <c r="N40" s="65" t="s">
        <v>174</v>
      </c>
      <c r="O40" s="65" t="s">
        <v>174</v>
      </c>
      <c r="P40" s="65" t="s">
        <v>174</v>
      </c>
      <c r="Q40" s="11">
        <v>23</v>
      </c>
      <c r="R40" s="11">
        <v>28</v>
      </c>
      <c r="S40" s="11">
        <v>76</v>
      </c>
      <c r="T40" s="11">
        <v>99</v>
      </c>
      <c r="U40" s="11">
        <v>90</v>
      </c>
      <c r="V40" s="11">
        <v>59</v>
      </c>
      <c r="W40" s="12">
        <v>375</v>
      </c>
      <c r="X40" s="13">
        <f t="shared" si="14"/>
        <v>6.133333333333333E-2</v>
      </c>
      <c r="Y40" s="13">
        <f t="shared" si="14"/>
        <v>7.4666666666666673E-2</v>
      </c>
      <c r="Z40" s="13">
        <f t="shared" si="14"/>
        <v>0.20266666666666666</v>
      </c>
      <c r="AA40" s="13">
        <f t="shared" si="14"/>
        <v>0.26400000000000001</v>
      </c>
      <c r="AB40" s="13">
        <f t="shared" si="14"/>
        <v>0.24</v>
      </c>
      <c r="AC40" s="14">
        <f t="shared" si="14"/>
        <v>0.15733333333333333</v>
      </c>
      <c r="AD40" s="15">
        <f t="shared" si="15"/>
        <v>0.16139240506329114</v>
      </c>
      <c r="AE40" s="16">
        <f t="shared" si="16"/>
        <v>0.83860759493670889</v>
      </c>
      <c r="AF40" s="17">
        <v>3.65</v>
      </c>
      <c r="AG40" s="17">
        <v>1.19</v>
      </c>
      <c r="AH40" s="43">
        <v>4</v>
      </c>
      <c r="AI40" s="43">
        <v>4</v>
      </c>
    </row>
    <row r="41" spans="1:35" s="2" customFormat="1" ht="18.75" x14ac:dyDescent="0.25">
      <c r="A41" s="10">
        <v>87</v>
      </c>
      <c r="B41" s="64" t="s">
        <v>175</v>
      </c>
      <c r="C41" s="65" t="s">
        <v>175</v>
      </c>
      <c r="D41" s="65" t="s">
        <v>175</v>
      </c>
      <c r="E41" s="65" t="s">
        <v>175</v>
      </c>
      <c r="F41" s="65" t="s">
        <v>175</v>
      </c>
      <c r="G41" s="65" t="s">
        <v>175</v>
      </c>
      <c r="H41" s="65" t="s">
        <v>175</v>
      </c>
      <c r="I41" s="65" t="s">
        <v>175</v>
      </c>
      <c r="J41" s="65" t="s">
        <v>175</v>
      </c>
      <c r="K41" s="65" t="s">
        <v>175</v>
      </c>
      <c r="L41" s="65" t="s">
        <v>175</v>
      </c>
      <c r="M41" s="65" t="s">
        <v>175</v>
      </c>
      <c r="N41" s="65" t="s">
        <v>175</v>
      </c>
      <c r="O41" s="65" t="s">
        <v>175</v>
      </c>
      <c r="P41" s="65" t="s">
        <v>175</v>
      </c>
      <c r="Q41" s="11">
        <v>12</v>
      </c>
      <c r="R41" s="11">
        <v>16</v>
      </c>
      <c r="S41" s="11">
        <v>63</v>
      </c>
      <c r="T41" s="11">
        <v>93</v>
      </c>
      <c r="U41" s="11">
        <v>104</v>
      </c>
      <c r="V41" s="11">
        <v>87</v>
      </c>
      <c r="W41" s="12">
        <v>375</v>
      </c>
      <c r="X41" s="13">
        <f t="shared" si="14"/>
        <v>3.2000000000000001E-2</v>
      </c>
      <c r="Y41" s="13">
        <f t="shared" si="14"/>
        <v>4.2666666666666665E-2</v>
      </c>
      <c r="Z41" s="13">
        <f t="shared" si="14"/>
        <v>0.16800000000000001</v>
      </c>
      <c r="AA41" s="13">
        <f t="shared" si="14"/>
        <v>0.248</v>
      </c>
      <c r="AB41" s="13">
        <f t="shared" si="14"/>
        <v>0.27733333333333332</v>
      </c>
      <c r="AC41" s="14">
        <f t="shared" si="14"/>
        <v>0.23200000000000001</v>
      </c>
      <c r="AD41" s="15">
        <f t="shared" si="15"/>
        <v>9.7222222222222224E-2</v>
      </c>
      <c r="AE41" s="16">
        <f t="shared" si="16"/>
        <v>0.90277777777777779</v>
      </c>
      <c r="AF41" s="17">
        <v>3.91</v>
      </c>
      <c r="AG41" s="17">
        <v>1.08</v>
      </c>
      <c r="AH41" s="43">
        <v>4</v>
      </c>
      <c r="AI41" s="43">
        <v>5</v>
      </c>
    </row>
    <row r="42" spans="1:35" s="2" customFormat="1" ht="18.75" x14ac:dyDescent="0.25">
      <c r="A42" s="10">
        <v>88</v>
      </c>
      <c r="B42" s="64" t="s">
        <v>176</v>
      </c>
      <c r="C42" s="65" t="s">
        <v>176</v>
      </c>
      <c r="D42" s="65" t="s">
        <v>176</v>
      </c>
      <c r="E42" s="65" t="s">
        <v>176</v>
      </c>
      <c r="F42" s="65" t="s">
        <v>176</v>
      </c>
      <c r="G42" s="65" t="s">
        <v>176</v>
      </c>
      <c r="H42" s="65" t="s">
        <v>176</v>
      </c>
      <c r="I42" s="65" t="s">
        <v>176</v>
      </c>
      <c r="J42" s="65" t="s">
        <v>176</v>
      </c>
      <c r="K42" s="65" t="s">
        <v>176</v>
      </c>
      <c r="L42" s="65" t="s">
        <v>176</v>
      </c>
      <c r="M42" s="65" t="s">
        <v>176</v>
      </c>
      <c r="N42" s="65" t="s">
        <v>176</v>
      </c>
      <c r="O42" s="65" t="s">
        <v>176</v>
      </c>
      <c r="P42" s="65" t="s">
        <v>176</v>
      </c>
      <c r="Q42" s="11">
        <v>25</v>
      </c>
      <c r="R42" s="11">
        <v>42</v>
      </c>
      <c r="S42" s="11">
        <v>106</v>
      </c>
      <c r="T42" s="11">
        <v>99</v>
      </c>
      <c r="U42" s="11">
        <v>68</v>
      </c>
      <c r="V42" s="11">
        <v>35</v>
      </c>
      <c r="W42" s="12">
        <v>375</v>
      </c>
      <c r="X42" s="13">
        <f t="shared" si="14"/>
        <v>6.6666666666666666E-2</v>
      </c>
      <c r="Y42" s="13">
        <f t="shared" si="14"/>
        <v>0.112</v>
      </c>
      <c r="Z42" s="13">
        <f t="shared" si="14"/>
        <v>0.28266666666666668</v>
      </c>
      <c r="AA42" s="13">
        <f t="shared" si="14"/>
        <v>0.26400000000000001</v>
      </c>
      <c r="AB42" s="13">
        <f t="shared" si="14"/>
        <v>0.18133333333333335</v>
      </c>
      <c r="AC42" s="14">
        <f t="shared" si="14"/>
        <v>9.3333333333333338E-2</v>
      </c>
      <c r="AD42" s="15">
        <f t="shared" si="15"/>
        <v>0.19705882352941176</v>
      </c>
      <c r="AE42" s="16">
        <f t="shared" si="16"/>
        <v>0.80294117647058827</v>
      </c>
      <c r="AF42" s="17">
        <v>3.42</v>
      </c>
      <c r="AG42" s="17">
        <v>1.1599999999999999</v>
      </c>
      <c r="AH42" s="43">
        <v>3</v>
      </c>
      <c r="AI42" s="43">
        <v>3</v>
      </c>
    </row>
    <row r="43" spans="1:35" s="2" customFormat="1" ht="18.75" x14ac:dyDescent="0.25">
      <c r="A43" s="32" t="s">
        <v>191</v>
      </c>
      <c r="B43" s="33"/>
      <c r="C43" s="33"/>
      <c r="D43" s="33"/>
      <c r="E43" s="33"/>
      <c r="F43" s="33"/>
      <c r="G43" s="33"/>
      <c r="H43" s="33"/>
      <c r="I43" s="33"/>
      <c r="J43" s="33"/>
      <c r="K43" s="33"/>
      <c r="L43" s="33"/>
      <c r="M43" s="33"/>
      <c r="N43" s="33"/>
      <c r="O43" s="33"/>
      <c r="P43" s="33"/>
      <c r="Q43" s="25">
        <f>+SUM(Q36:Q42)</f>
        <v>175</v>
      </c>
      <c r="R43" s="25">
        <f t="shared" ref="R43:W43" si="17">+SUM(R36:R42)</f>
        <v>270</v>
      </c>
      <c r="S43" s="25">
        <f t="shared" si="17"/>
        <v>628</v>
      </c>
      <c r="T43" s="25">
        <f t="shared" si="17"/>
        <v>651</v>
      </c>
      <c r="U43" s="25">
        <f t="shared" si="17"/>
        <v>537</v>
      </c>
      <c r="V43" s="25">
        <f t="shared" si="17"/>
        <v>364</v>
      </c>
      <c r="W43" s="25">
        <f t="shared" si="17"/>
        <v>2625</v>
      </c>
      <c r="X43" s="26">
        <f>Q43/$W43</f>
        <v>6.6666666666666666E-2</v>
      </c>
      <c r="Y43" s="26">
        <f t="shared" si="14"/>
        <v>0.10285714285714286</v>
      </c>
      <c r="Z43" s="26">
        <f t="shared" si="14"/>
        <v>0.23923809523809525</v>
      </c>
      <c r="AA43" s="26">
        <f t="shared" si="14"/>
        <v>0.248</v>
      </c>
      <c r="AB43" s="26">
        <f t="shared" si="14"/>
        <v>0.20457142857142857</v>
      </c>
      <c r="AC43" s="27">
        <f t="shared" si="14"/>
        <v>0.13866666666666666</v>
      </c>
      <c r="AD43" s="28">
        <f>(Q43+R43)/(Q43+R43+S43+T43+U43)</f>
        <v>0.1968155683325962</v>
      </c>
      <c r="AE43" s="29">
        <f>(S43+T43+U43)/(Q43+R43+S43+T43+U43)</f>
        <v>0.80318443166740383</v>
      </c>
      <c r="AF43" s="30">
        <f>+SUMPRODUCT(Q43:U43,Q35:U35)/SUM(Q43:U43)</f>
        <v>3.488721804511278</v>
      </c>
      <c r="AG43" s="23"/>
      <c r="AH43" s="31">
        <f>+MEDIAN(AH36:AH42)</f>
        <v>4</v>
      </c>
      <c r="AI43" s="24"/>
    </row>
    <row r="48" spans="1:35" s="2" customFormat="1" x14ac:dyDescent="0.25">
      <c r="A48"/>
      <c r="B48"/>
      <c r="I48"/>
      <c r="J48"/>
      <c r="K48"/>
      <c r="L48"/>
      <c r="S48"/>
      <c r="T48"/>
      <c r="U48"/>
      <c r="V48"/>
      <c r="AC48"/>
      <c r="AD48"/>
      <c r="AE48"/>
      <c r="AF48"/>
      <c r="AG48"/>
      <c r="AH48"/>
      <c r="AI48"/>
    </row>
    <row r="49" spans="1:35" x14ac:dyDescent="0.25">
      <c r="C49" s="2"/>
      <c r="D49" s="2"/>
      <c r="E49" s="2"/>
      <c r="F49" s="2"/>
      <c r="G49" s="2"/>
      <c r="H49" s="2"/>
      <c r="M49" s="2"/>
      <c r="N49" s="2"/>
      <c r="O49" s="2"/>
      <c r="P49" s="2"/>
      <c r="Q49" s="2"/>
      <c r="R49" s="2"/>
      <c r="W49" s="2"/>
      <c r="X49" s="2"/>
      <c r="Y49" s="2"/>
      <c r="Z49" s="2"/>
      <c r="AA49" s="2"/>
      <c r="AB49" s="2"/>
    </row>
    <row r="50" spans="1:35" ht="15" customHeight="1" x14ac:dyDescent="0.25">
      <c r="C50" s="2"/>
      <c r="D50" s="2"/>
      <c r="E50" s="2"/>
      <c r="F50" s="2"/>
      <c r="G50" s="2"/>
      <c r="H50" s="2"/>
      <c r="M50" s="2"/>
      <c r="N50" s="2"/>
      <c r="O50" s="2"/>
      <c r="P50" s="2"/>
      <c r="Q50" s="2"/>
      <c r="R50" s="2"/>
      <c r="W50" s="2"/>
      <c r="X50" s="2"/>
      <c r="Y50" s="2"/>
      <c r="Z50" s="2"/>
      <c r="AA50" s="2"/>
      <c r="AB50" s="2"/>
    </row>
    <row r="51" spans="1:35" x14ac:dyDescent="0.25">
      <c r="C51" s="2"/>
      <c r="D51" s="2"/>
      <c r="E51" s="2"/>
      <c r="F51" s="2"/>
      <c r="G51" s="2"/>
      <c r="H51" s="2"/>
      <c r="I51" s="2"/>
      <c r="J51" s="2"/>
      <c r="K51" s="2"/>
      <c r="L51" s="2"/>
      <c r="M51" s="2"/>
      <c r="N51" s="2"/>
      <c r="O51" s="2"/>
      <c r="P51" s="2"/>
      <c r="Q51" s="2"/>
      <c r="R51" s="2"/>
      <c r="W51" s="2"/>
      <c r="X51" s="2"/>
      <c r="Y51" s="2"/>
      <c r="Z51" s="2"/>
      <c r="AA51" s="2"/>
      <c r="AB51" s="2"/>
    </row>
    <row r="52" spans="1:35" x14ac:dyDescent="0.25">
      <c r="C52" s="2"/>
      <c r="D52" s="2"/>
      <c r="E52" s="2"/>
      <c r="F52" s="2"/>
      <c r="G52" s="2"/>
      <c r="H52" s="2"/>
      <c r="I52" s="2"/>
      <c r="J52" s="2"/>
      <c r="K52" s="2"/>
      <c r="L52" s="2"/>
      <c r="M52" s="2"/>
      <c r="N52" s="2"/>
      <c r="O52" s="2"/>
      <c r="P52" s="2"/>
      <c r="Q52" s="2"/>
      <c r="R52" s="2"/>
      <c r="W52" s="2"/>
      <c r="X52" s="2"/>
      <c r="Y52" s="2"/>
      <c r="Z52" s="2"/>
      <c r="AA52" s="2"/>
      <c r="AB52" s="2"/>
    </row>
    <row r="53" spans="1:35" s="2" customFormat="1" x14ac:dyDescent="0.25">
      <c r="A53"/>
      <c r="B53"/>
      <c r="S53"/>
      <c r="T53"/>
      <c r="U53"/>
      <c r="V53"/>
      <c r="AC53"/>
      <c r="AD53"/>
      <c r="AE53"/>
      <c r="AF53"/>
      <c r="AG53"/>
      <c r="AH53"/>
      <c r="AI53"/>
    </row>
    <row r="54" spans="1:35" s="2" customFormat="1" x14ac:dyDescent="0.25">
      <c r="A54"/>
      <c r="B54"/>
      <c r="S54"/>
      <c r="T54"/>
      <c r="U54"/>
      <c r="V54"/>
      <c r="AC54"/>
      <c r="AD54"/>
      <c r="AE54"/>
      <c r="AF54"/>
      <c r="AG54"/>
      <c r="AH54"/>
      <c r="AI54"/>
    </row>
    <row r="55" spans="1:35" s="2" customFormat="1" x14ac:dyDescent="0.25">
      <c r="A55"/>
      <c r="B55"/>
      <c r="S55"/>
      <c r="T55"/>
      <c r="U55"/>
      <c r="V55"/>
      <c r="AC55"/>
      <c r="AD55"/>
      <c r="AE55"/>
      <c r="AF55"/>
      <c r="AG55"/>
      <c r="AH55"/>
      <c r="AI55"/>
    </row>
    <row r="56" spans="1:35" s="2" customFormat="1" x14ac:dyDescent="0.25">
      <c r="A56"/>
      <c r="B56"/>
      <c r="S56"/>
      <c r="T56"/>
      <c r="U56"/>
      <c r="V56"/>
      <c r="AC56"/>
      <c r="AD56"/>
      <c r="AE56"/>
      <c r="AF56"/>
      <c r="AG56"/>
      <c r="AH56"/>
      <c r="AI56"/>
    </row>
    <row r="57" spans="1:35" s="2" customFormat="1" x14ac:dyDescent="0.25">
      <c r="A57"/>
      <c r="B57"/>
      <c r="C57"/>
      <c r="D57"/>
      <c r="E57"/>
      <c r="F57"/>
      <c r="G57"/>
      <c r="S57"/>
      <c r="T57"/>
      <c r="U57"/>
      <c r="V57"/>
      <c r="AC57"/>
      <c r="AD57"/>
      <c r="AE57"/>
      <c r="AF57"/>
      <c r="AG57"/>
      <c r="AH57"/>
      <c r="AI57"/>
    </row>
    <row r="58" spans="1:35" s="2" customFormat="1" x14ac:dyDescent="0.25">
      <c r="A58"/>
      <c r="B58"/>
      <c r="C58"/>
      <c r="D58"/>
      <c r="E58"/>
      <c r="F58"/>
      <c r="G58"/>
      <c r="S58"/>
      <c r="T58"/>
      <c r="U58"/>
      <c r="V58"/>
      <c r="AC58"/>
      <c r="AD58"/>
      <c r="AE58"/>
      <c r="AF58"/>
      <c r="AG58"/>
      <c r="AH58"/>
      <c r="AI58"/>
    </row>
    <row r="59" spans="1:35" s="2" customFormat="1" x14ac:dyDescent="0.25">
      <c r="A59"/>
      <c r="B59"/>
      <c r="C59"/>
      <c r="D59"/>
      <c r="E59"/>
      <c r="F59"/>
      <c r="G59"/>
      <c r="S59"/>
      <c r="T59"/>
      <c r="U59"/>
      <c r="V59"/>
      <c r="AC59"/>
      <c r="AD59"/>
      <c r="AE59"/>
      <c r="AF59"/>
      <c r="AG59"/>
      <c r="AH59"/>
      <c r="AI59"/>
    </row>
    <row r="60" spans="1:35" s="2" customFormat="1" x14ac:dyDescent="0.25">
      <c r="A60"/>
      <c r="B60"/>
      <c r="C60"/>
      <c r="D60"/>
      <c r="E60"/>
      <c r="F60"/>
      <c r="G60"/>
      <c r="S60"/>
      <c r="T60"/>
      <c r="U60"/>
      <c r="V60"/>
      <c r="AC60"/>
      <c r="AD60"/>
      <c r="AE60"/>
      <c r="AF60"/>
      <c r="AG60"/>
      <c r="AH60"/>
      <c r="AI60"/>
    </row>
    <row r="61" spans="1:35" s="2" customFormat="1" x14ac:dyDescent="0.25">
      <c r="A61"/>
      <c r="B61"/>
      <c r="C61"/>
      <c r="D61"/>
      <c r="E61"/>
      <c r="F61"/>
      <c r="G61"/>
      <c r="S61"/>
      <c r="T61"/>
      <c r="U61"/>
      <c r="V61"/>
      <c r="AC61"/>
      <c r="AD61"/>
      <c r="AE61"/>
      <c r="AF61"/>
      <c r="AG61"/>
      <c r="AH61"/>
      <c r="AI61"/>
    </row>
    <row r="62" spans="1:35" x14ac:dyDescent="0.25">
      <c r="H62" s="2"/>
      <c r="I62" s="2"/>
      <c r="J62" s="2"/>
      <c r="K62" s="2"/>
      <c r="L62" s="2"/>
      <c r="M62" s="2"/>
      <c r="N62" s="2"/>
      <c r="O62" s="2"/>
      <c r="P62" s="2"/>
      <c r="Q62" s="2"/>
      <c r="R62" s="2"/>
      <c r="W62" s="2"/>
      <c r="X62" s="2"/>
      <c r="Y62" s="2"/>
      <c r="Z62" s="2"/>
      <c r="AA62" s="2"/>
      <c r="AB62" s="2"/>
    </row>
    <row r="63" spans="1:35" x14ac:dyDescent="0.25">
      <c r="H63" s="2"/>
      <c r="I63" s="2"/>
      <c r="J63" s="2"/>
      <c r="K63" s="2"/>
      <c r="L63" s="2"/>
      <c r="M63" s="2"/>
      <c r="W63" s="2"/>
      <c r="X63" s="2"/>
      <c r="Y63" s="2"/>
      <c r="Z63" s="2"/>
      <c r="AA63" s="2"/>
      <c r="AB63" s="2"/>
    </row>
    <row r="64" spans="1:35" x14ac:dyDescent="0.25">
      <c r="H64" s="2"/>
      <c r="I64" s="2"/>
      <c r="J64" s="2"/>
      <c r="K64" s="2"/>
      <c r="L64" s="2"/>
      <c r="M64" s="2"/>
      <c r="W64" s="2"/>
      <c r="X64" s="2"/>
      <c r="Y64" s="2"/>
      <c r="Z64" s="2"/>
      <c r="AA64" s="2"/>
      <c r="AB64" s="2"/>
    </row>
  </sheetData>
  <sheetProtection sheet="1" objects="1" scenarios="1"/>
  <mergeCells count="20">
    <mergeCell ref="A5:AI5"/>
    <mergeCell ref="A6:AI6"/>
    <mergeCell ref="A7:AI7"/>
    <mergeCell ref="B35:P35"/>
    <mergeCell ref="B36:P36"/>
    <mergeCell ref="B41:P41"/>
    <mergeCell ref="B42:P42"/>
    <mergeCell ref="B37:P37"/>
    <mergeCell ref="B38:P38"/>
    <mergeCell ref="B39:P39"/>
    <mergeCell ref="B26:P26"/>
    <mergeCell ref="B27:P27"/>
    <mergeCell ref="B28:P28"/>
    <mergeCell ref="B29:P29"/>
    <mergeCell ref="B40:P40"/>
    <mergeCell ref="A12:AI12"/>
    <mergeCell ref="B17:P17"/>
    <mergeCell ref="B18:P18"/>
    <mergeCell ref="B19:P19"/>
    <mergeCell ref="B16:P16"/>
  </mergeCells>
  <pageMargins left="0.7" right="0.7" top="0.75" bottom="0.75" header="0.3" footer="0.3"/>
  <pageSetup paperSize="9" scale="2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I41"/>
  <sheetViews>
    <sheetView showGridLines="0" view="pageBreakPreview" zoomScale="90" zoomScaleNormal="55" zoomScaleSheetLayoutView="90" workbookViewId="0">
      <selection activeCell="Y41" sqref="Y41"/>
    </sheetView>
  </sheetViews>
  <sheetFormatPr baseColWidth="10" defaultRowHeight="15" x14ac:dyDescent="0.25"/>
  <cols>
    <col min="30" max="30" width="18.28515625" bestFit="1" customWidth="1"/>
    <col min="31" max="31" width="20.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s="2" customFormat="1" x14ac:dyDescent="0.25">
      <c r="A7" s="61" t="s">
        <v>213</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5" t="s">
        <v>83</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35" s="2" customFormat="1" x14ac:dyDescent="0.25"/>
    <row r="14" spans="1:35" s="2" customFormat="1" x14ac:dyDescent="0.25"/>
    <row r="15" spans="1:35" s="2" customFormat="1" x14ac:dyDescent="0.25"/>
    <row r="16" spans="1:35" ht="15.75" thickBot="1" x14ac:dyDescent="0.3"/>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89</v>
      </c>
      <c r="B18" s="64" t="s">
        <v>178</v>
      </c>
      <c r="C18" s="65" t="s">
        <v>178</v>
      </c>
      <c r="D18" s="65" t="s">
        <v>178</v>
      </c>
      <c r="E18" s="65" t="s">
        <v>178</v>
      </c>
      <c r="F18" s="65" t="s">
        <v>178</v>
      </c>
      <c r="G18" s="65" t="s">
        <v>178</v>
      </c>
      <c r="H18" s="65" t="s">
        <v>178</v>
      </c>
      <c r="I18" s="65" t="s">
        <v>178</v>
      </c>
      <c r="J18" s="65" t="s">
        <v>178</v>
      </c>
      <c r="K18" s="65" t="s">
        <v>178</v>
      </c>
      <c r="L18" s="65" t="s">
        <v>178</v>
      </c>
      <c r="M18" s="65" t="s">
        <v>178</v>
      </c>
      <c r="N18" s="65" t="s">
        <v>178</v>
      </c>
      <c r="O18" s="65" t="s">
        <v>178</v>
      </c>
      <c r="P18" s="65" t="s">
        <v>178</v>
      </c>
      <c r="Q18" s="11">
        <v>16</v>
      </c>
      <c r="R18" s="11">
        <v>15</v>
      </c>
      <c r="S18" s="11">
        <v>65</v>
      </c>
      <c r="T18" s="11">
        <v>104</v>
      </c>
      <c r="U18" s="11">
        <v>125</v>
      </c>
      <c r="V18" s="11">
        <v>50</v>
      </c>
      <c r="W18" s="12">
        <v>375</v>
      </c>
      <c r="X18" s="13">
        <f t="shared" ref="X18:AC21" si="0">Q18/$W18</f>
        <v>4.2666666666666665E-2</v>
      </c>
      <c r="Y18" s="13">
        <f t="shared" si="0"/>
        <v>0.04</v>
      </c>
      <c r="Z18" s="13">
        <f t="shared" si="0"/>
        <v>0.17333333333333334</v>
      </c>
      <c r="AA18" s="13">
        <f t="shared" si="0"/>
        <v>0.27733333333333332</v>
      </c>
      <c r="AB18" s="13">
        <f t="shared" si="0"/>
        <v>0.33333333333333331</v>
      </c>
      <c r="AC18" s="14">
        <f t="shared" si="0"/>
        <v>0.13333333333333333</v>
      </c>
      <c r="AD18" s="15">
        <f t="shared" ref="AD18:AD21" si="1">(Q18+R18)/(Q18+R18+S18+T18+U18)</f>
        <v>9.5384615384615387E-2</v>
      </c>
      <c r="AE18" s="16">
        <f t="shared" ref="AE18:AE21" si="2">(S18+T18+U18)/(Q18+R18+S18+T18+U18)</f>
        <v>0.9046153846153846</v>
      </c>
      <c r="AF18" s="17">
        <v>3.94</v>
      </c>
      <c r="AG18" s="17">
        <v>1.1000000000000001</v>
      </c>
      <c r="AH18" s="43">
        <v>4</v>
      </c>
      <c r="AI18" s="43">
        <v>5</v>
      </c>
    </row>
    <row r="19" spans="1:35" ht="18.75" x14ac:dyDescent="0.25">
      <c r="A19" s="10">
        <v>90</v>
      </c>
      <c r="B19" s="64" t="s">
        <v>179</v>
      </c>
      <c r="C19" s="65" t="s">
        <v>179</v>
      </c>
      <c r="D19" s="65" t="s">
        <v>179</v>
      </c>
      <c r="E19" s="65" t="s">
        <v>179</v>
      </c>
      <c r="F19" s="65" t="s">
        <v>179</v>
      </c>
      <c r="G19" s="65" t="s">
        <v>179</v>
      </c>
      <c r="H19" s="65" t="s">
        <v>179</v>
      </c>
      <c r="I19" s="65" t="s">
        <v>179</v>
      </c>
      <c r="J19" s="65" t="s">
        <v>179</v>
      </c>
      <c r="K19" s="65" t="s">
        <v>179</v>
      </c>
      <c r="L19" s="65" t="s">
        <v>179</v>
      </c>
      <c r="M19" s="65" t="s">
        <v>179</v>
      </c>
      <c r="N19" s="65" t="s">
        <v>179</v>
      </c>
      <c r="O19" s="65" t="s">
        <v>179</v>
      </c>
      <c r="P19" s="65" t="s">
        <v>179</v>
      </c>
      <c r="Q19" s="11">
        <v>40</v>
      </c>
      <c r="R19" s="11">
        <v>44</v>
      </c>
      <c r="S19" s="11">
        <v>76</v>
      </c>
      <c r="T19" s="11">
        <v>89</v>
      </c>
      <c r="U19" s="11">
        <v>80</v>
      </c>
      <c r="V19" s="11">
        <v>46</v>
      </c>
      <c r="W19" s="12">
        <v>375</v>
      </c>
      <c r="X19" s="13">
        <f t="shared" si="0"/>
        <v>0.10666666666666667</v>
      </c>
      <c r="Y19" s="13">
        <f t="shared" si="0"/>
        <v>0.11733333333333333</v>
      </c>
      <c r="Z19" s="13">
        <f t="shared" si="0"/>
        <v>0.20266666666666666</v>
      </c>
      <c r="AA19" s="13">
        <f t="shared" si="0"/>
        <v>0.23733333333333334</v>
      </c>
      <c r="AB19" s="13">
        <f t="shared" si="0"/>
        <v>0.21333333333333335</v>
      </c>
      <c r="AC19" s="14">
        <f t="shared" si="0"/>
        <v>0.12266666666666666</v>
      </c>
      <c r="AD19" s="15">
        <f t="shared" si="1"/>
        <v>0.25531914893617019</v>
      </c>
      <c r="AE19" s="16">
        <f t="shared" si="2"/>
        <v>0.74468085106382975</v>
      </c>
      <c r="AF19" s="17">
        <v>3.38</v>
      </c>
      <c r="AG19" s="17">
        <v>1.31</v>
      </c>
      <c r="AH19" s="43">
        <v>4</v>
      </c>
      <c r="AI19" s="43">
        <v>4</v>
      </c>
    </row>
    <row r="20" spans="1:35" ht="18.75" x14ac:dyDescent="0.25">
      <c r="A20" s="10">
        <v>91</v>
      </c>
      <c r="B20" s="64" t="s">
        <v>180</v>
      </c>
      <c r="C20" s="65" t="s">
        <v>180</v>
      </c>
      <c r="D20" s="65" t="s">
        <v>180</v>
      </c>
      <c r="E20" s="65" t="s">
        <v>180</v>
      </c>
      <c r="F20" s="65" t="s">
        <v>180</v>
      </c>
      <c r="G20" s="65" t="s">
        <v>180</v>
      </c>
      <c r="H20" s="65" t="s">
        <v>180</v>
      </c>
      <c r="I20" s="65" t="s">
        <v>180</v>
      </c>
      <c r="J20" s="65" t="s">
        <v>180</v>
      </c>
      <c r="K20" s="65" t="s">
        <v>180</v>
      </c>
      <c r="L20" s="65" t="s">
        <v>180</v>
      </c>
      <c r="M20" s="65" t="s">
        <v>180</v>
      </c>
      <c r="N20" s="65" t="s">
        <v>180</v>
      </c>
      <c r="O20" s="65" t="s">
        <v>180</v>
      </c>
      <c r="P20" s="65" t="s">
        <v>180</v>
      </c>
      <c r="Q20" s="11">
        <v>21</v>
      </c>
      <c r="R20" s="11">
        <v>43</v>
      </c>
      <c r="S20" s="11">
        <v>78</v>
      </c>
      <c r="T20" s="11">
        <v>107</v>
      </c>
      <c r="U20" s="11">
        <v>79</v>
      </c>
      <c r="V20" s="11">
        <v>47</v>
      </c>
      <c r="W20" s="12">
        <v>375</v>
      </c>
      <c r="X20" s="13">
        <f t="shared" si="0"/>
        <v>5.6000000000000001E-2</v>
      </c>
      <c r="Y20" s="13">
        <f t="shared" si="0"/>
        <v>0.11466666666666667</v>
      </c>
      <c r="Z20" s="13">
        <f t="shared" si="0"/>
        <v>0.20799999999999999</v>
      </c>
      <c r="AA20" s="13">
        <f t="shared" si="0"/>
        <v>0.28533333333333333</v>
      </c>
      <c r="AB20" s="13">
        <f t="shared" si="0"/>
        <v>0.21066666666666667</v>
      </c>
      <c r="AC20" s="14">
        <f t="shared" si="0"/>
        <v>0.12533333333333332</v>
      </c>
      <c r="AD20" s="15">
        <f t="shared" si="1"/>
        <v>0.1951219512195122</v>
      </c>
      <c r="AE20" s="16">
        <f t="shared" si="2"/>
        <v>0.80487804878048785</v>
      </c>
      <c r="AF20" s="17">
        <v>3.55</v>
      </c>
      <c r="AG20" s="17">
        <v>1.17</v>
      </c>
      <c r="AH20" s="43">
        <v>4</v>
      </c>
      <c r="AI20" s="43">
        <v>4</v>
      </c>
    </row>
    <row r="21" spans="1:35" ht="18.75" x14ac:dyDescent="0.25">
      <c r="A21" s="10">
        <v>92</v>
      </c>
      <c r="B21" s="64" t="s">
        <v>181</v>
      </c>
      <c r="C21" s="65" t="s">
        <v>181</v>
      </c>
      <c r="D21" s="65" t="s">
        <v>181</v>
      </c>
      <c r="E21" s="65" t="s">
        <v>181</v>
      </c>
      <c r="F21" s="65" t="s">
        <v>181</v>
      </c>
      <c r="G21" s="65" t="s">
        <v>181</v>
      </c>
      <c r="H21" s="65" t="s">
        <v>181</v>
      </c>
      <c r="I21" s="65" t="s">
        <v>181</v>
      </c>
      <c r="J21" s="65" t="s">
        <v>181</v>
      </c>
      <c r="K21" s="65" t="s">
        <v>181</v>
      </c>
      <c r="L21" s="65" t="s">
        <v>181</v>
      </c>
      <c r="M21" s="65" t="s">
        <v>181</v>
      </c>
      <c r="N21" s="65" t="s">
        <v>181</v>
      </c>
      <c r="O21" s="65" t="s">
        <v>181</v>
      </c>
      <c r="P21" s="65" t="s">
        <v>181</v>
      </c>
      <c r="Q21" s="11">
        <v>29</v>
      </c>
      <c r="R21" s="11">
        <v>42</v>
      </c>
      <c r="S21" s="11">
        <v>79</v>
      </c>
      <c r="T21" s="11">
        <v>109</v>
      </c>
      <c r="U21" s="11">
        <v>84</v>
      </c>
      <c r="V21" s="11">
        <v>32</v>
      </c>
      <c r="W21" s="12">
        <v>375</v>
      </c>
      <c r="X21" s="13">
        <f t="shared" si="0"/>
        <v>7.7333333333333337E-2</v>
      </c>
      <c r="Y21" s="13">
        <f t="shared" si="0"/>
        <v>0.112</v>
      </c>
      <c r="Z21" s="13">
        <f t="shared" si="0"/>
        <v>0.21066666666666667</v>
      </c>
      <c r="AA21" s="13">
        <f t="shared" si="0"/>
        <v>0.29066666666666668</v>
      </c>
      <c r="AB21" s="13">
        <f t="shared" si="0"/>
        <v>0.224</v>
      </c>
      <c r="AC21" s="14">
        <f t="shared" si="0"/>
        <v>8.533333333333333E-2</v>
      </c>
      <c r="AD21" s="15">
        <f t="shared" si="1"/>
        <v>0.20699708454810495</v>
      </c>
      <c r="AE21" s="16">
        <f t="shared" si="2"/>
        <v>0.79300291545189505</v>
      </c>
      <c r="AF21" s="17">
        <v>3.52</v>
      </c>
      <c r="AG21" s="17">
        <v>1.22</v>
      </c>
      <c r="AH21" s="43">
        <v>4</v>
      </c>
      <c r="AI21" s="43">
        <v>4</v>
      </c>
    </row>
    <row r="22" spans="1:35" s="2" customFormat="1" ht="18.75" x14ac:dyDescent="0.25">
      <c r="A22" s="10">
        <v>93</v>
      </c>
      <c r="B22" s="64" t="s">
        <v>182</v>
      </c>
      <c r="C22" s="65" t="s">
        <v>182</v>
      </c>
      <c r="D22" s="65" t="s">
        <v>182</v>
      </c>
      <c r="E22" s="65" t="s">
        <v>182</v>
      </c>
      <c r="F22" s="65" t="s">
        <v>182</v>
      </c>
      <c r="G22" s="65" t="s">
        <v>182</v>
      </c>
      <c r="H22" s="65" t="s">
        <v>182</v>
      </c>
      <c r="I22" s="65" t="s">
        <v>182</v>
      </c>
      <c r="J22" s="65" t="s">
        <v>182</v>
      </c>
      <c r="K22" s="65" t="s">
        <v>182</v>
      </c>
      <c r="L22" s="65" t="s">
        <v>182</v>
      </c>
      <c r="M22" s="65" t="s">
        <v>182</v>
      </c>
      <c r="N22" s="65" t="s">
        <v>182</v>
      </c>
      <c r="O22" s="65" t="s">
        <v>182</v>
      </c>
      <c r="P22" s="65" t="s">
        <v>182</v>
      </c>
      <c r="Q22" s="11">
        <v>24</v>
      </c>
      <c r="R22" s="11">
        <v>31</v>
      </c>
      <c r="S22" s="11">
        <v>80</v>
      </c>
      <c r="T22" s="11">
        <v>105</v>
      </c>
      <c r="U22" s="11">
        <v>101</v>
      </c>
      <c r="V22" s="11">
        <v>34</v>
      </c>
      <c r="W22" s="12">
        <v>375</v>
      </c>
      <c r="X22" s="13">
        <f t="shared" ref="X22:X23" si="3">Q22/$W22</f>
        <v>6.4000000000000001E-2</v>
      </c>
      <c r="Y22" s="13">
        <f t="shared" ref="Y22:Y23" si="4">R22/$W22</f>
        <v>8.2666666666666666E-2</v>
      </c>
      <c r="Z22" s="13">
        <f t="shared" ref="Z22:Z23" si="5">S22/$W22</f>
        <v>0.21333333333333335</v>
      </c>
      <c r="AA22" s="13">
        <f t="shared" ref="AA22:AA23" si="6">T22/$W22</f>
        <v>0.28000000000000003</v>
      </c>
      <c r="AB22" s="13">
        <f t="shared" ref="AB22:AB23" si="7">U22/$W22</f>
        <v>0.26933333333333331</v>
      </c>
      <c r="AC22" s="14">
        <f t="shared" ref="AC22:AC23" si="8">V22/$W22</f>
        <v>9.0666666666666673E-2</v>
      </c>
      <c r="AD22" s="15">
        <f t="shared" ref="AD22:AD23" si="9">(Q22+R22)/(Q22+R22+S22+T22+U22)</f>
        <v>0.16129032258064516</v>
      </c>
      <c r="AE22" s="16">
        <f t="shared" ref="AE22:AE23" si="10">(S22+T22+U22)/(Q22+R22+S22+T22+U22)</f>
        <v>0.83870967741935487</v>
      </c>
      <c r="AF22" s="17">
        <v>3.67</v>
      </c>
      <c r="AG22" s="17">
        <v>1.19</v>
      </c>
      <c r="AH22" s="43">
        <v>4</v>
      </c>
      <c r="AI22" s="43">
        <v>4</v>
      </c>
    </row>
    <row r="23" spans="1:35" s="2" customFormat="1" ht="36" customHeight="1" x14ac:dyDescent="0.25">
      <c r="A23" s="10">
        <v>94</v>
      </c>
      <c r="B23" s="64" t="s">
        <v>183</v>
      </c>
      <c r="C23" s="65" t="s">
        <v>183</v>
      </c>
      <c r="D23" s="65" t="s">
        <v>183</v>
      </c>
      <c r="E23" s="65" t="s">
        <v>183</v>
      </c>
      <c r="F23" s="65" t="s">
        <v>183</v>
      </c>
      <c r="G23" s="65" t="s">
        <v>183</v>
      </c>
      <c r="H23" s="65" t="s">
        <v>183</v>
      </c>
      <c r="I23" s="65" t="s">
        <v>183</v>
      </c>
      <c r="J23" s="65" t="s">
        <v>183</v>
      </c>
      <c r="K23" s="65" t="s">
        <v>183</v>
      </c>
      <c r="L23" s="65" t="s">
        <v>183</v>
      </c>
      <c r="M23" s="65" t="s">
        <v>183</v>
      </c>
      <c r="N23" s="65" t="s">
        <v>183</v>
      </c>
      <c r="O23" s="65" t="s">
        <v>183</v>
      </c>
      <c r="P23" s="65" t="s">
        <v>183</v>
      </c>
      <c r="Q23" s="11">
        <v>14</v>
      </c>
      <c r="R23" s="11">
        <v>18</v>
      </c>
      <c r="S23" s="11">
        <v>74</v>
      </c>
      <c r="T23" s="11">
        <v>116</v>
      </c>
      <c r="U23" s="11">
        <v>124</v>
      </c>
      <c r="V23" s="11">
        <v>29</v>
      </c>
      <c r="W23" s="12">
        <v>375</v>
      </c>
      <c r="X23" s="13">
        <f t="shared" si="3"/>
        <v>3.7333333333333336E-2</v>
      </c>
      <c r="Y23" s="13">
        <f t="shared" si="4"/>
        <v>4.8000000000000001E-2</v>
      </c>
      <c r="Z23" s="13">
        <f t="shared" si="5"/>
        <v>0.19733333333333333</v>
      </c>
      <c r="AA23" s="13">
        <f t="shared" si="6"/>
        <v>0.30933333333333335</v>
      </c>
      <c r="AB23" s="13">
        <f t="shared" si="7"/>
        <v>0.33066666666666666</v>
      </c>
      <c r="AC23" s="14">
        <f t="shared" si="8"/>
        <v>7.7333333333333337E-2</v>
      </c>
      <c r="AD23" s="15">
        <f t="shared" si="9"/>
        <v>9.2485549132947972E-2</v>
      </c>
      <c r="AE23" s="16">
        <f t="shared" si="10"/>
        <v>0.90751445086705207</v>
      </c>
      <c r="AF23" s="17">
        <v>3.92</v>
      </c>
      <c r="AG23" s="17">
        <v>1.07</v>
      </c>
      <c r="AH23" s="43">
        <v>4</v>
      </c>
      <c r="AI23" s="43">
        <v>5</v>
      </c>
    </row>
    <row r="24" spans="1:35" s="2" customFormat="1" ht="18.75" x14ac:dyDescent="0.25">
      <c r="A24" s="32" t="s">
        <v>191</v>
      </c>
      <c r="B24" s="33"/>
      <c r="C24" s="33"/>
      <c r="D24" s="33"/>
      <c r="E24" s="33"/>
      <c r="F24" s="33"/>
      <c r="G24" s="33"/>
      <c r="H24" s="33"/>
      <c r="I24" s="33"/>
      <c r="J24" s="33"/>
      <c r="K24" s="33"/>
      <c r="L24" s="33"/>
      <c r="M24" s="33"/>
      <c r="N24" s="33"/>
      <c r="O24" s="33"/>
      <c r="P24" s="33"/>
      <c r="Q24" s="25">
        <f>+SUM(Q18:Q23)</f>
        <v>144</v>
      </c>
      <c r="R24" s="25">
        <f t="shared" ref="R24:W24" si="11">+SUM(R18:R23)</f>
        <v>193</v>
      </c>
      <c r="S24" s="25">
        <f t="shared" si="11"/>
        <v>452</v>
      </c>
      <c r="T24" s="25">
        <f t="shared" si="11"/>
        <v>630</v>
      </c>
      <c r="U24" s="25">
        <f t="shared" si="11"/>
        <v>593</v>
      </c>
      <c r="V24" s="25">
        <f t="shared" si="11"/>
        <v>238</v>
      </c>
      <c r="W24" s="25">
        <f t="shared" si="11"/>
        <v>2250</v>
      </c>
      <c r="X24" s="26">
        <f>Q24/$W24</f>
        <v>6.4000000000000001E-2</v>
      </c>
      <c r="Y24" s="26">
        <f t="shared" ref="Y24:AC24" si="12">R24/$W24</f>
        <v>8.5777777777777772E-2</v>
      </c>
      <c r="Z24" s="26">
        <f t="shared" si="12"/>
        <v>0.20088888888888889</v>
      </c>
      <c r="AA24" s="26">
        <f t="shared" si="12"/>
        <v>0.28000000000000003</v>
      </c>
      <c r="AB24" s="26">
        <f t="shared" si="12"/>
        <v>0.26355555555555554</v>
      </c>
      <c r="AC24" s="27">
        <f t="shared" si="12"/>
        <v>0.10577777777777778</v>
      </c>
      <c r="AD24" s="28">
        <f>(Q24+R24)/(Q24+R24+S24+T24+U24)</f>
        <v>0.16749502982107356</v>
      </c>
      <c r="AE24" s="29">
        <f>(S24+T24+U24)/(Q24+R24+S24+T24+U24)</f>
        <v>0.83250497017892644</v>
      </c>
      <c r="AF24" s="30">
        <f>+SUMPRODUCT(Q24:U24,Q17:U17)/SUM(Q24:U24)</f>
        <v>3.6635188866799204</v>
      </c>
      <c r="AG24" s="23"/>
      <c r="AH24" s="31">
        <f>+MEDIAN(AH18:AH23)</f>
        <v>4</v>
      </c>
      <c r="AI24" s="24"/>
    </row>
    <row r="32" spans="1:35" x14ac:dyDescent="0.25">
      <c r="X32" s="2"/>
      <c r="Y32" s="2"/>
      <c r="Z32" s="2"/>
      <c r="AA32" s="2"/>
      <c r="AB32" s="2"/>
      <c r="AC32" s="2"/>
    </row>
    <row r="33" spans="24:29" x14ac:dyDescent="0.25">
      <c r="X33" s="2"/>
      <c r="Y33" s="2"/>
      <c r="Z33" s="2"/>
      <c r="AA33" s="2"/>
      <c r="AB33" s="2"/>
      <c r="AC33" s="2"/>
    </row>
    <row r="34" spans="24:29" x14ac:dyDescent="0.25">
      <c r="X34" s="2"/>
      <c r="Y34" s="2"/>
      <c r="Z34" s="2"/>
      <c r="AA34" s="2"/>
      <c r="AB34" s="2"/>
      <c r="AC34" s="2"/>
    </row>
    <row r="35" spans="24:29" x14ac:dyDescent="0.25">
      <c r="X35" s="2"/>
      <c r="Y35" s="2"/>
      <c r="Z35" s="2"/>
      <c r="AA35" s="2"/>
      <c r="AB35" s="2"/>
      <c r="AC35" s="2"/>
    </row>
    <row r="36" spans="24:29" x14ac:dyDescent="0.25">
      <c r="X36" s="2"/>
      <c r="Y36" s="2"/>
      <c r="Z36" s="2"/>
      <c r="AA36" s="2"/>
      <c r="AB36" s="2"/>
      <c r="AC36" s="2"/>
    </row>
    <row r="37" spans="24:29" x14ac:dyDescent="0.25">
      <c r="X37" s="2"/>
      <c r="Y37" s="2"/>
      <c r="Z37" s="2"/>
      <c r="AA37" s="2"/>
      <c r="AB37" s="2"/>
      <c r="AC37" s="2"/>
    </row>
    <row r="38" spans="24:29" x14ac:dyDescent="0.25">
      <c r="X38" s="2"/>
      <c r="Y38" s="2"/>
      <c r="Z38" s="2"/>
      <c r="AA38" s="2"/>
      <c r="AB38" s="2"/>
      <c r="AC38" s="2"/>
    </row>
    <row r="39" spans="24:29" x14ac:dyDescent="0.25">
      <c r="X39" s="2"/>
      <c r="Y39" s="2"/>
      <c r="Z39" s="2"/>
      <c r="AA39" s="2"/>
      <c r="AB39" s="2"/>
      <c r="AC39" s="2"/>
    </row>
    <row r="40" spans="24:29" x14ac:dyDescent="0.25">
      <c r="X40" s="2"/>
      <c r="Y40" s="2"/>
      <c r="Z40" s="2"/>
      <c r="AA40" s="2"/>
      <c r="AB40" s="2"/>
      <c r="AC40" s="2"/>
    </row>
    <row r="41" spans="24:29" x14ac:dyDescent="0.25">
      <c r="X41" s="2"/>
      <c r="Y41" s="2"/>
      <c r="Z41" s="2"/>
      <c r="AA41" s="2"/>
      <c r="AB41" s="2"/>
      <c r="AC41" s="2"/>
    </row>
  </sheetData>
  <sheetProtection sheet="1" objects="1" scenarios="1"/>
  <mergeCells count="10">
    <mergeCell ref="A5:AI5"/>
    <mergeCell ref="A6:AI6"/>
    <mergeCell ref="A7:AI7"/>
    <mergeCell ref="B22:P22"/>
    <mergeCell ref="B23:P23"/>
    <mergeCell ref="B21:P21"/>
    <mergeCell ref="A12:AI12"/>
    <mergeCell ref="B18:P18"/>
    <mergeCell ref="B19:P19"/>
    <mergeCell ref="B20:P20"/>
  </mergeCells>
  <pageMargins left="0.7" right="0.7" top="0.75" bottom="0.75" header="0.3" footer="0.3"/>
  <pageSetup paperSize="9" scale="2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O31"/>
  <sheetViews>
    <sheetView showGridLines="0" view="pageBreakPreview" zoomScale="80" zoomScaleNormal="55" zoomScaleSheetLayoutView="80" workbookViewId="0">
      <selection activeCell="AD41" sqref="AD41"/>
    </sheetView>
  </sheetViews>
  <sheetFormatPr baseColWidth="10" defaultRowHeight="15" x14ac:dyDescent="0.25"/>
  <sheetData>
    <row r="1" spans="1:35" s="2" customFormat="1" x14ac:dyDescent="0.25"/>
    <row r="2" spans="1:35" s="2" customFormat="1" x14ac:dyDescent="0.25"/>
    <row r="3" spans="1:35" s="2" customFormat="1" x14ac:dyDescent="0.25"/>
    <row r="4" spans="1:35" s="2" customFormat="1" x14ac:dyDescent="0.25"/>
    <row r="5" spans="1:35"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row>
    <row r="7" spans="1:35" s="2" customFormat="1" x14ac:dyDescent="0.25">
      <c r="A7" s="61" t="s">
        <v>214</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5" t="s">
        <v>84</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35" s="2" customFormat="1" x14ac:dyDescent="0.25"/>
    <row r="14" spans="1:35" s="2" customFormat="1" x14ac:dyDescent="0.25"/>
    <row r="15" spans="1:35" s="2" customFormat="1" x14ac:dyDescent="0.25"/>
    <row r="16" spans="1:35" ht="15.75" thickBot="1" x14ac:dyDescent="0.3"/>
    <row r="17" spans="1:41" ht="56.2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41" ht="18.75" x14ac:dyDescent="0.25">
      <c r="A18" s="10">
        <v>96</v>
      </c>
      <c r="B18" s="64" t="s">
        <v>642</v>
      </c>
      <c r="C18" s="65" t="s">
        <v>184</v>
      </c>
      <c r="D18" s="65" t="s">
        <v>184</v>
      </c>
      <c r="E18" s="65" t="s">
        <v>184</v>
      </c>
      <c r="F18" s="65" t="s">
        <v>184</v>
      </c>
      <c r="G18" s="65" t="s">
        <v>184</v>
      </c>
      <c r="H18" s="65" t="s">
        <v>184</v>
      </c>
      <c r="I18" s="65" t="s">
        <v>184</v>
      </c>
      <c r="J18" s="65" t="s">
        <v>184</v>
      </c>
      <c r="K18" s="65" t="s">
        <v>184</v>
      </c>
      <c r="L18" s="65" t="s">
        <v>184</v>
      </c>
      <c r="M18" s="65" t="s">
        <v>184</v>
      </c>
      <c r="N18" s="65" t="s">
        <v>184</v>
      </c>
      <c r="O18" s="65" t="s">
        <v>184</v>
      </c>
      <c r="P18" s="65" t="s">
        <v>184</v>
      </c>
      <c r="Q18" s="11">
        <v>29</v>
      </c>
      <c r="R18" s="11">
        <v>49</v>
      </c>
      <c r="S18" s="11">
        <v>105</v>
      </c>
      <c r="T18" s="11">
        <v>109</v>
      </c>
      <c r="U18" s="11">
        <v>67</v>
      </c>
      <c r="V18" s="11">
        <v>16</v>
      </c>
      <c r="W18" s="12">
        <v>375</v>
      </c>
      <c r="X18" s="13">
        <f t="shared" ref="X18:AC18" si="0">Q18/$W18</f>
        <v>7.7333333333333337E-2</v>
      </c>
      <c r="Y18" s="13">
        <f t="shared" si="0"/>
        <v>0.13066666666666665</v>
      </c>
      <c r="Z18" s="13">
        <f t="shared" si="0"/>
        <v>0.28000000000000003</v>
      </c>
      <c r="AA18" s="13">
        <f t="shared" si="0"/>
        <v>0.29066666666666668</v>
      </c>
      <c r="AB18" s="13">
        <f t="shared" si="0"/>
        <v>0.17866666666666667</v>
      </c>
      <c r="AC18" s="14">
        <f t="shared" si="0"/>
        <v>4.2666666666666665E-2</v>
      </c>
      <c r="AD18" s="15">
        <f t="shared" ref="AD18" si="1">(Q18+R18)/(Q18+R18+S18+T18+U18)</f>
        <v>0.21727019498607242</v>
      </c>
      <c r="AE18" s="16">
        <f t="shared" ref="AE18" si="2">(S18+T18+U18)/(Q18+R18+S18+T18+U18)</f>
        <v>0.78272980501392753</v>
      </c>
      <c r="AF18" s="17">
        <v>3.38</v>
      </c>
      <c r="AG18" s="17">
        <v>1.17</v>
      </c>
      <c r="AH18" s="43">
        <v>3</v>
      </c>
      <c r="AI18" s="43">
        <v>4</v>
      </c>
    </row>
    <row r="23" spans="1:41" x14ac:dyDescent="0.25">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2"/>
      <c r="AL23" s="2"/>
      <c r="AM23" s="2"/>
      <c r="AN23" s="2"/>
      <c r="AO23" s="2"/>
    </row>
    <row r="24" spans="1:41" x14ac:dyDescent="0.25">
      <c r="AJ24" s="2"/>
      <c r="AK24" s="2"/>
      <c r="AL24" s="2"/>
      <c r="AM24" s="2"/>
      <c r="AN24" s="2"/>
      <c r="AO24" s="2"/>
    </row>
    <row r="25" spans="1:41" x14ac:dyDescent="0.25">
      <c r="AJ25" s="2"/>
      <c r="AK25" s="2"/>
      <c r="AL25" s="2"/>
      <c r="AM25" s="2"/>
      <c r="AN25" s="2"/>
      <c r="AO25" s="2"/>
    </row>
    <row r="26" spans="1:41" x14ac:dyDescent="0.25">
      <c r="AJ26" s="2"/>
      <c r="AK26" s="2"/>
      <c r="AL26" s="2"/>
      <c r="AM26" s="2"/>
      <c r="AN26" s="2"/>
      <c r="AO26" s="2"/>
    </row>
    <row r="27" spans="1:41" x14ac:dyDescent="0.25">
      <c r="AJ27" s="2"/>
      <c r="AK27" s="2"/>
      <c r="AL27" s="2"/>
      <c r="AM27" s="2"/>
      <c r="AN27" s="2"/>
      <c r="AO27" s="2"/>
    </row>
    <row r="28" spans="1:41" x14ac:dyDescent="0.25">
      <c r="AJ28" s="2"/>
      <c r="AK28" s="2"/>
      <c r="AL28" s="2"/>
      <c r="AM28" s="2"/>
      <c r="AN28" s="2"/>
      <c r="AO28" s="2"/>
    </row>
    <row r="29" spans="1:41" x14ac:dyDescent="0.25">
      <c r="AJ29" s="2"/>
      <c r="AK29" s="2"/>
      <c r="AL29" s="2"/>
      <c r="AM29" s="2"/>
      <c r="AN29" s="2"/>
      <c r="AO29" s="2"/>
    </row>
    <row r="30" spans="1:41" x14ac:dyDescent="0.25">
      <c r="AJ30" s="2"/>
      <c r="AK30" s="2"/>
      <c r="AL30" s="2"/>
      <c r="AM30" s="2"/>
      <c r="AN30" s="2"/>
      <c r="AO30" s="2"/>
    </row>
    <row r="31" spans="1:41" x14ac:dyDescent="0.25">
      <c r="AJ31" s="2"/>
      <c r="AK31" s="2"/>
      <c r="AL31" s="2"/>
      <c r="AM31" s="2"/>
      <c r="AN31" s="2"/>
      <c r="AO31" s="2"/>
    </row>
  </sheetData>
  <sheetProtection sheet="1" objects="1" scenarios="1"/>
  <mergeCells count="5">
    <mergeCell ref="A5:AI5"/>
    <mergeCell ref="A6:AI6"/>
    <mergeCell ref="A7:AI7"/>
    <mergeCell ref="A12:AI12"/>
    <mergeCell ref="B18:P18"/>
  </mergeCells>
  <pageMargins left="0.7" right="0.7" top="0.75" bottom="0.75" header="0.3" footer="0.3"/>
  <pageSetup paperSize="9" scale="2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J25"/>
  <sheetViews>
    <sheetView showGridLines="0" view="pageBreakPreview" zoomScale="90" zoomScaleNormal="100" zoomScaleSheetLayoutView="90" workbookViewId="0">
      <selection activeCell="A4" sqref="A4:J4"/>
    </sheetView>
  </sheetViews>
  <sheetFormatPr baseColWidth="10" defaultRowHeight="15" x14ac:dyDescent="0.25"/>
  <sheetData>
    <row r="1" spans="1:10" x14ac:dyDescent="0.25">
      <c r="C1" s="57" t="s">
        <v>205</v>
      </c>
      <c r="D1" s="57"/>
      <c r="E1" s="57"/>
      <c r="F1" s="57"/>
      <c r="G1" s="57"/>
    </row>
    <row r="2" spans="1:10" x14ac:dyDescent="0.25">
      <c r="C2" s="57"/>
      <c r="D2" s="57"/>
      <c r="E2" s="57"/>
      <c r="F2" s="57"/>
      <c r="G2" s="57"/>
    </row>
    <row r="3" spans="1:10" x14ac:dyDescent="0.25">
      <c r="A3" s="35"/>
      <c r="B3" s="35"/>
      <c r="C3" s="35"/>
      <c r="D3" s="35"/>
      <c r="E3" s="35"/>
      <c r="F3" s="35"/>
      <c r="G3" s="35"/>
      <c r="H3" s="35"/>
      <c r="I3" s="35"/>
      <c r="J3" s="35"/>
    </row>
    <row r="4" spans="1:10" ht="21" customHeight="1" x14ac:dyDescent="0.25">
      <c r="A4" s="56" t="s">
        <v>61</v>
      </c>
      <c r="B4" s="56"/>
      <c r="C4" s="56"/>
      <c r="D4" s="56"/>
      <c r="E4" s="56"/>
      <c r="F4" s="56"/>
      <c r="G4" s="56"/>
      <c r="H4" s="56"/>
      <c r="I4" s="56"/>
      <c r="J4" s="56"/>
    </row>
    <row r="5" spans="1:10" ht="21" customHeight="1" x14ac:dyDescent="0.25">
      <c r="A5" s="36"/>
      <c r="B5" s="58" t="s">
        <v>62</v>
      </c>
      <c r="C5" s="58"/>
      <c r="D5" s="58"/>
      <c r="E5" s="58"/>
      <c r="F5" s="58"/>
      <c r="G5" s="58"/>
      <c r="H5" s="58"/>
      <c r="I5" s="58"/>
      <c r="J5" s="58"/>
    </row>
    <row r="6" spans="1:10" ht="21" customHeight="1" x14ac:dyDescent="0.25">
      <c r="A6" s="36"/>
      <c r="B6" s="58" t="s">
        <v>65</v>
      </c>
      <c r="C6" s="58"/>
      <c r="D6" s="58"/>
      <c r="E6" s="58"/>
      <c r="F6" s="58"/>
      <c r="G6" s="58"/>
      <c r="H6" s="58"/>
      <c r="I6" s="58"/>
      <c r="J6" s="58"/>
    </row>
    <row r="7" spans="1:10" ht="21" customHeight="1" x14ac:dyDescent="0.25">
      <c r="A7" s="36"/>
      <c r="B7" s="58" t="s">
        <v>67</v>
      </c>
      <c r="C7" s="58"/>
      <c r="D7" s="58"/>
      <c r="E7" s="58"/>
      <c r="F7" s="58"/>
      <c r="G7" s="58"/>
      <c r="H7" s="58"/>
      <c r="I7" s="58"/>
      <c r="J7" s="58"/>
    </row>
    <row r="8" spans="1:10" ht="21" customHeight="1" x14ac:dyDescent="0.25">
      <c r="A8" s="56" t="s">
        <v>68</v>
      </c>
      <c r="B8" s="56"/>
      <c r="C8" s="56"/>
      <c r="D8" s="56"/>
      <c r="E8" s="56"/>
      <c r="F8" s="56"/>
      <c r="G8" s="56"/>
      <c r="H8" s="56"/>
      <c r="I8" s="56"/>
      <c r="J8" s="56"/>
    </row>
    <row r="9" spans="1:10" ht="21" customHeight="1" x14ac:dyDescent="0.25">
      <c r="A9" s="36"/>
      <c r="B9" s="58" t="s">
        <v>120</v>
      </c>
      <c r="C9" s="58"/>
      <c r="D9" s="58"/>
      <c r="E9" s="58"/>
      <c r="F9" s="58"/>
      <c r="G9" s="58"/>
      <c r="H9" s="58"/>
      <c r="I9" s="58"/>
      <c r="J9" s="58"/>
    </row>
    <row r="10" spans="1:10" ht="21" customHeight="1" x14ac:dyDescent="0.25">
      <c r="A10" s="36"/>
      <c r="B10" s="58" t="s">
        <v>121</v>
      </c>
      <c r="C10" s="58"/>
      <c r="D10" s="58"/>
      <c r="E10" s="58"/>
      <c r="F10" s="58"/>
      <c r="G10" s="58"/>
      <c r="H10" s="58"/>
      <c r="I10" s="58"/>
      <c r="J10" s="58"/>
    </row>
    <row r="11" spans="1:10" ht="21" customHeight="1" x14ac:dyDescent="0.25">
      <c r="A11" s="56" t="s">
        <v>70</v>
      </c>
      <c r="B11" s="56"/>
      <c r="C11" s="56"/>
      <c r="D11" s="56"/>
      <c r="E11" s="56"/>
      <c r="F11" s="56"/>
      <c r="G11" s="56"/>
      <c r="H11" s="56"/>
      <c r="I11" s="56"/>
      <c r="J11" s="56"/>
    </row>
    <row r="12" spans="1:10" ht="21" customHeight="1" x14ac:dyDescent="0.25">
      <c r="A12" s="56" t="s">
        <v>71</v>
      </c>
      <c r="B12" s="56"/>
      <c r="C12" s="56"/>
      <c r="D12" s="56"/>
      <c r="E12" s="56"/>
      <c r="F12" s="56"/>
      <c r="G12" s="56"/>
      <c r="H12" s="56"/>
      <c r="I12" s="56"/>
      <c r="J12" s="56"/>
    </row>
    <row r="13" spans="1:10" ht="21" customHeight="1" x14ac:dyDescent="0.25">
      <c r="A13" s="56" t="s">
        <v>72</v>
      </c>
      <c r="B13" s="56"/>
      <c r="C13" s="56"/>
      <c r="D13" s="56"/>
      <c r="E13" s="56"/>
      <c r="F13" s="56"/>
      <c r="G13" s="56"/>
      <c r="H13" s="56"/>
      <c r="I13" s="56"/>
      <c r="J13" s="56"/>
    </row>
    <row r="14" spans="1:10" ht="21" customHeight="1" x14ac:dyDescent="0.25">
      <c r="A14" s="56" t="s">
        <v>73</v>
      </c>
      <c r="B14" s="56"/>
      <c r="C14" s="56"/>
      <c r="D14" s="56"/>
      <c r="E14" s="56"/>
      <c r="F14" s="56"/>
      <c r="G14" s="56"/>
      <c r="H14" s="56"/>
      <c r="I14" s="56"/>
      <c r="J14" s="56"/>
    </row>
    <row r="15" spans="1:10" ht="21" customHeight="1" x14ac:dyDescent="0.25">
      <c r="A15" s="56" t="s">
        <v>74</v>
      </c>
      <c r="B15" s="56"/>
      <c r="C15" s="56"/>
      <c r="D15" s="56"/>
      <c r="E15" s="56"/>
      <c r="F15" s="56"/>
      <c r="G15" s="56"/>
      <c r="H15" s="56"/>
      <c r="I15" s="56"/>
      <c r="J15" s="56"/>
    </row>
    <row r="16" spans="1:10" ht="21" customHeight="1" x14ac:dyDescent="0.25">
      <c r="A16" s="56" t="s">
        <v>75</v>
      </c>
      <c r="B16" s="56"/>
      <c r="C16" s="56"/>
      <c r="D16" s="56"/>
      <c r="E16" s="56"/>
      <c r="F16" s="56"/>
      <c r="G16" s="56"/>
      <c r="H16" s="56"/>
      <c r="I16" s="56"/>
      <c r="J16" s="56"/>
    </row>
    <row r="17" spans="1:10" ht="21" customHeight="1" x14ac:dyDescent="0.25">
      <c r="A17" s="56" t="s">
        <v>77</v>
      </c>
      <c r="B17" s="56"/>
      <c r="C17" s="56"/>
      <c r="D17" s="56"/>
      <c r="E17" s="56"/>
      <c r="F17" s="56"/>
      <c r="G17" s="56"/>
      <c r="H17" s="56"/>
      <c r="I17" s="56"/>
      <c r="J17" s="56"/>
    </row>
    <row r="18" spans="1:10" ht="21" customHeight="1" x14ac:dyDescent="0.25">
      <c r="A18" s="56" t="s">
        <v>78</v>
      </c>
      <c r="B18" s="56"/>
      <c r="C18" s="56"/>
      <c r="D18" s="56"/>
      <c r="E18" s="56"/>
      <c r="F18" s="56"/>
      <c r="G18" s="56"/>
      <c r="H18" s="56"/>
      <c r="I18" s="56"/>
      <c r="J18" s="56"/>
    </row>
    <row r="19" spans="1:10" ht="21" customHeight="1" x14ac:dyDescent="0.25">
      <c r="A19" s="36"/>
      <c r="B19" s="58" t="s">
        <v>79</v>
      </c>
      <c r="C19" s="58"/>
      <c r="D19" s="58"/>
      <c r="E19" s="58"/>
      <c r="F19" s="58"/>
      <c r="G19" s="58"/>
      <c r="H19" s="58"/>
      <c r="I19" s="58"/>
      <c r="J19" s="58"/>
    </row>
    <row r="20" spans="1:10" ht="21" customHeight="1" x14ac:dyDescent="0.25">
      <c r="A20" s="36"/>
      <c r="B20" s="58" t="s">
        <v>177</v>
      </c>
      <c r="C20" s="58"/>
      <c r="D20" s="58"/>
      <c r="E20" s="58"/>
      <c r="F20" s="58"/>
      <c r="G20" s="58"/>
      <c r="H20" s="58"/>
      <c r="I20" s="58"/>
      <c r="J20" s="58"/>
    </row>
    <row r="21" spans="1:10" ht="21" customHeight="1" x14ac:dyDescent="0.25">
      <c r="A21" s="36"/>
      <c r="B21" s="58" t="s">
        <v>81</v>
      </c>
      <c r="C21" s="58"/>
      <c r="D21" s="58"/>
      <c r="E21" s="58"/>
      <c r="F21" s="58"/>
      <c r="G21" s="58"/>
      <c r="H21" s="58"/>
      <c r="I21" s="58"/>
      <c r="J21" s="58"/>
    </row>
    <row r="22" spans="1:10" ht="21" customHeight="1" x14ac:dyDescent="0.25">
      <c r="A22" s="56" t="s">
        <v>83</v>
      </c>
      <c r="B22" s="56"/>
      <c r="C22" s="56"/>
      <c r="D22" s="56"/>
      <c r="E22" s="56"/>
      <c r="F22" s="56"/>
      <c r="G22" s="56"/>
      <c r="H22" s="56"/>
      <c r="I22" s="56"/>
      <c r="J22" s="56"/>
    </row>
    <row r="23" spans="1:10" ht="21" customHeight="1" x14ac:dyDescent="0.25">
      <c r="A23" s="56" t="s">
        <v>84</v>
      </c>
      <c r="B23" s="56"/>
      <c r="C23" s="56"/>
      <c r="D23" s="56"/>
      <c r="E23" s="56"/>
      <c r="F23" s="56"/>
      <c r="G23" s="56"/>
      <c r="H23" s="56"/>
      <c r="I23" s="56"/>
      <c r="J23" s="56"/>
    </row>
    <row r="24" spans="1:10" x14ac:dyDescent="0.25">
      <c r="A24" s="34"/>
      <c r="B24" s="34"/>
      <c r="C24" s="34"/>
      <c r="D24" s="34"/>
      <c r="E24" s="34"/>
      <c r="F24" s="34"/>
      <c r="G24" s="34"/>
      <c r="H24" s="34"/>
      <c r="I24" s="34"/>
      <c r="J24" s="34"/>
    </row>
    <row r="25" spans="1:10" x14ac:dyDescent="0.25">
      <c r="A25" s="37" t="s">
        <v>206</v>
      </c>
    </row>
  </sheetData>
  <sheetProtection sheet="1" objects="1" scenarios="1"/>
  <mergeCells count="21">
    <mergeCell ref="B5:J5"/>
    <mergeCell ref="B6:J6"/>
    <mergeCell ref="B7:J7"/>
    <mergeCell ref="A8:J8"/>
    <mergeCell ref="B9:J9"/>
    <mergeCell ref="A22:J22"/>
    <mergeCell ref="A23:J23"/>
    <mergeCell ref="C1:G2"/>
    <mergeCell ref="A16:J16"/>
    <mergeCell ref="A17:J17"/>
    <mergeCell ref="A18:J18"/>
    <mergeCell ref="B19:J19"/>
    <mergeCell ref="B20:J20"/>
    <mergeCell ref="B21:J21"/>
    <mergeCell ref="B10:J10"/>
    <mergeCell ref="A11:J11"/>
    <mergeCell ref="A12:J12"/>
    <mergeCell ref="A13:J13"/>
    <mergeCell ref="A14:J14"/>
    <mergeCell ref="A15:J15"/>
    <mergeCell ref="A4:J4"/>
  </mergeCells>
  <hyperlinks>
    <hyperlink ref="B5:J5" location="'I. DESEMPEÑO DEL PUESTO DE TRAB'!B15" display="I.I ACTIVIDAD DOCENTE" xr:uid="{00000000-0004-0000-0100-000000000000}"/>
    <hyperlink ref="B6:J6" location="'I. DESEMPEÑO DEL PUESTO DE TRAB'!B32" display="I.II ACTIVIDAD INVESTIGADORA" xr:uid="{00000000-0004-0000-0100-000001000000}"/>
    <hyperlink ref="B7:J7" location="'I. DESEMPEÑO DEL PUESTO DE TRAB'!B47" display="I.III ACTIVIDAD DE GESTIÓN" xr:uid="{00000000-0004-0000-0100-000002000000}"/>
    <hyperlink ref="A8:J8" location="'II. CONDICIONES DESRROLLO PUEST'!A12" display="II.CONDICIONES PARA EL DESARROLLO DEL TRABAJO" xr:uid="{00000000-0004-0000-0100-000003000000}"/>
    <hyperlink ref="A4:J4" location="'I. DESEMPEÑO DEL PUESTO DE TRAB'!A12" display="I.DESEMPEÑO DEL PUESTO DE TRABAJO" xr:uid="{00000000-0004-0000-0100-000004000000}"/>
    <hyperlink ref="B9:J9" location="'II. CONDICIONES DESRROLLO PUEST'!A19" display="II.I ÁMBITO GENERAL" xr:uid="{00000000-0004-0000-0100-000005000000}"/>
    <hyperlink ref="B10:J10" location="'II. CONDICIONES DESRROLLO PUEST'!A27" display="II.II ÁMBITO DOCENTE/INVESTIGADOR" xr:uid="{00000000-0004-0000-0100-000006000000}"/>
    <hyperlink ref="A11:J11" location="'III PARTICIPACION'!A12" display="III. PARTICIPACIÓN" xr:uid="{00000000-0004-0000-0100-000007000000}"/>
    <hyperlink ref="A12:J12" location="'IV. FORMACIÓN EVALUACIÓN'!A12" display="IV. FORMACIÓN/EVALUACIÓN" xr:uid="{00000000-0004-0000-0100-000008000000}"/>
    <hyperlink ref="A13:J13" location="'V. RELACIONES INTERNAS DE TRABA'!A12" display="V. RELACIONES INTERNAS DE TRABAJO" xr:uid="{00000000-0004-0000-0100-000009000000}"/>
    <hyperlink ref="A14:J14" location="'VI. COMUNICACIÓN DESARRLLO TRAB'!A12" display="VI. COMUNICACIÓN PARA EL DESARROLLO DEL TRABAJO. " xr:uid="{00000000-0004-0000-0100-00000A000000}"/>
    <hyperlink ref="A15:J15" location="'VII. PROMOCIÓN Y DESARROLLO TRA'!A12" display="VII. PROMOCIÓN Y DESARROLLO DE CARRERA." xr:uid="{00000000-0004-0000-0100-00000B000000}"/>
    <hyperlink ref="A16:J16" location="'VIII.RECOMPENSAS, RECONOCIMIENT'!A12" display="VIII.RECOMPENSAS, RECONOCIMIENTOS Y ATENCIÓN A LAS PERSONAS. " xr:uid="{00000000-0004-0000-0100-00000C000000}"/>
    <hyperlink ref="A17:J17" location="'IX. VALORACIÓN GENERAL.'!A12" display="IX. VALORACIÓN GENERAL." xr:uid="{00000000-0004-0000-0100-00000D000000}"/>
    <hyperlink ref="A18:J18" location="'X. EVALUACIÓN DE LA ACCIÓN LIDE'!A12" display="X. EVALUACIÓN DE LA ACCIÓN DEL LIDERAZGO." xr:uid="{00000000-0004-0000-0100-00000E000000}"/>
    <hyperlink ref="A22:J22" location="'XI. OPINIÓN GENERAL INSTITUCION'!A12" display="XI. OPINIÓN GENERAL SOBRE LA INSTITUCIÓN." xr:uid="{00000000-0004-0000-0100-00000F000000}"/>
    <hyperlink ref="A23:J23" location="'XII. OPINIÓN GENERAL ENCUESTA'!A12" display="XII. OPINIÓN GENERAL SOBRE LA ENCUESTA." xr:uid="{00000000-0004-0000-0100-000010000000}"/>
    <hyperlink ref="B19:J19" location="'X. EVALUACIÓN DE LA ACCIÓN LIDE'!A16" display="X.I. ÁMBITO DIRECTOR/A DEL DEPARTAMENTO." xr:uid="{00000000-0004-0000-0100-000011000000}"/>
    <hyperlink ref="B20:J20" location="'X. EVALUACIÓN DE LA ACCIÓN LIDE'!A26" display="X.II. ÁMBITO DECANO/A O DIRECTOR/A DEL CENTRO" xr:uid="{00000000-0004-0000-0100-000012000000}"/>
    <hyperlink ref="B21:J21" location="'X. EVALUACIÓN DE LA ACCIÓN LIDE'!A35" display="X.III. ÁMBITO EQUIPO DE DIRECCIÓN DE LA UNIVERSIDAD." xr:uid="{00000000-0004-0000-0100-000013000000}"/>
  </hyperlink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75"/>
  <sheetViews>
    <sheetView showGridLines="0" view="pageBreakPreview" zoomScale="90" zoomScaleNormal="40" zoomScaleSheetLayoutView="90" workbookViewId="0">
      <selection activeCell="E62" sqref="E62"/>
    </sheetView>
  </sheetViews>
  <sheetFormatPr baseColWidth="10" defaultRowHeight="15" x14ac:dyDescent="0.25"/>
  <cols>
    <col min="24" max="24" width="13.5703125" customWidth="1"/>
    <col min="25" max="25" width="11.42578125" customWidth="1"/>
    <col min="31" max="31" width="18.7109375" customWidth="1"/>
    <col min="32" max="32" width="21.140625" customWidth="1"/>
    <col min="33" max="33" width="12" bestFit="1" customWidth="1"/>
  </cols>
  <sheetData>
    <row r="1" spans="1:36" s="2" customFormat="1" x14ac:dyDescent="0.25"/>
    <row r="2" spans="1:36" s="2" customFormat="1" x14ac:dyDescent="0.25"/>
    <row r="3" spans="1:36" s="2" customFormat="1" x14ac:dyDescent="0.25"/>
    <row r="4" spans="1:36" s="2" customFormat="1" x14ac:dyDescent="0.25"/>
    <row r="5" spans="1:36"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row>
    <row r="6" spans="1:36"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row>
    <row r="7" spans="1:36" s="2" customFormat="1" x14ac:dyDescent="0.25">
      <c r="A7" s="61" t="s">
        <v>207</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row>
    <row r="8" spans="1:36" s="2" customFormat="1" x14ac:dyDescent="0.25"/>
    <row r="9" spans="1:36" s="2" customFormat="1" ht="15.75" customHeight="1" x14ac:dyDescent="0.25"/>
    <row r="10" spans="1:36" s="2" customFormat="1" ht="15.75" customHeight="1" x14ac:dyDescent="0.25"/>
    <row r="11" spans="1:36" s="2" customFormat="1" x14ac:dyDescent="0.25"/>
    <row r="12" spans="1:36" s="2" customFormat="1" ht="18.75" customHeight="1" x14ac:dyDescent="0.25">
      <c r="A12" s="55" t="s">
        <v>61</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row>
    <row r="14" spans="1:36" s="2" customFormat="1" ht="15.75" thickBot="1" x14ac:dyDescent="0.3"/>
    <row r="15" spans="1:36" s="9" customFormat="1" ht="33.75" customHeight="1" x14ac:dyDescent="0.25">
      <c r="A15" s="7"/>
      <c r="B15" s="62" t="s">
        <v>62</v>
      </c>
      <c r="C15" s="62"/>
      <c r="D15" s="62"/>
      <c r="E15" s="62"/>
      <c r="F15" s="62"/>
      <c r="G15" s="62"/>
      <c r="H15" s="62"/>
      <c r="I15" s="62"/>
      <c r="J15" s="62"/>
      <c r="K15" s="62"/>
      <c r="L15" s="62"/>
      <c r="M15" s="62"/>
      <c r="N15" s="62"/>
      <c r="O15" s="62"/>
      <c r="P15" s="62"/>
      <c r="Q15" s="63"/>
      <c r="R15" s="20">
        <v>1</v>
      </c>
      <c r="S15" s="20">
        <v>2</v>
      </c>
      <c r="T15" s="20">
        <v>3</v>
      </c>
      <c r="U15" s="20">
        <v>4</v>
      </c>
      <c r="V15" s="20">
        <v>5</v>
      </c>
      <c r="W15" s="20" t="s">
        <v>85</v>
      </c>
      <c r="X15" s="8" t="s">
        <v>86</v>
      </c>
      <c r="Y15" s="20">
        <v>1</v>
      </c>
      <c r="Z15" s="20">
        <v>2</v>
      </c>
      <c r="AA15" s="20">
        <v>3</v>
      </c>
      <c r="AB15" s="20">
        <v>4</v>
      </c>
      <c r="AC15" s="20">
        <v>5</v>
      </c>
      <c r="AD15" s="20" t="s">
        <v>85</v>
      </c>
      <c r="AE15" s="21" t="s">
        <v>87</v>
      </c>
      <c r="AF15" s="22" t="s">
        <v>88</v>
      </c>
      <c r="AG15" s="20" t="s">
        <v>89</v>
      </c>
      <c r="AH15" s="20" t="s">
        <v>90</v>
      </c>
      <c r="AI15" s="20" t="s">
        <v>91</v>
      </c>
      <c r="AJ15" s="20" t="s">
        <v>92</v>
      </c>
    </row>
    <row r="16" spans="1:36" s="19" customFormat="1" ht="20.100000000000001" customHeight="1" x14ac:dyDescent="0.25">
      <c r="A16" s="10">
        <v>1</v>
      </c>
      <c r="B16" s="64" t="s">
        <v>63</v>
      </c>
      <c r="C16" s="65" t="s">
        <v>63</v>
      </c>
      <c r="D16" s="65" t="s">
        <v>63</v>
      </c>
      <c r="E16" s="65" t="s">
        <v>63</v>
      </c>
      <c r="F16" s="65" t="s">
        <v>63</v>
      </c>
      <c r="G16" s="65" t="s">
        <v>63</v>
      </c>
      <c r="H16" s="65" t="s">
        <v>63</v>
      </c>
      <c r="I16" s="65" t="s">
        <v>63</v>
      </c>
      <c r="J16" s="65" t="s">
        <v>63</v>
      </c>
      <c r="K16" s="65" t="s">
        <v>63</v>
      </c>
      <c r="L16" s="65" t="s">
        <v>63</v>
      </c>
      <c r="M16" s="65" t="s">
        <v>63</v>
      </c>
      <c r="N16" s="65" t="s">
        <v>63</v>
      </c>
      <c r="O16" s="65" t="s">
        <v>63</v>
      </c>
      <c r="P16" s="65" t="s">
        <v>63</v>
      </c>
      <c r="Q16" s="65" t="s">
        <v>63</v>
      </c>
      <c r="R16" s="11">
        <v>5</v>
      </c>
      <c r="S16" s="11">
        <v>12</v>
      </c>
      <c r="T16" s="11">
        <v>28</v>
      </c>
      <c r="U16" s="11">
        <v>90</v>
      </c>
      <c r="V16" s="11">
        <v>220</v>
      </c>
      <c r="W16" s="11">
        <v>20</v>
      </c>
      <c r="X16" s="12">
        <v>375</v>
      </c>
      <c r="Y16" s="13">
        <f t="shared" ref="Y16:AD17" si="0">R16/$X16</f>
        <v>1.3333333333333334E-2</v>
      </c>
      <c r="Z16" s="13">
        <f t="shared" si="0"/>
        <v>3.2000000000000001E-2</v>
      </c>
      <c r="AA16" s="13">
        <f t="shared" si="0"/>
        <v>7.4666666666666673E-2</v>
      </c>
      <c r="AB16" s="13">
        <f t="shared" si="0"/>
        <v>0.24</v>
      </c>
      <c r="AC16" s="13">
        <f t="shared" si="0"/>
        <v>0.58666666666666667</v>
      </c>
      <c r="AD16" s="14">
        <f t="shared" si="0"/>
        <v>5.3333333333333337E-2</v>
      </c>
      <c r="AE16" s="15">
        <f>(R16+S16)/(R16+S16+T16+U16+V16)</f>
        <v>4.788732394366197E-2</v>
      </c>
      <c r="AF16" s="16">
        <f t="shared" ref="AF16:AF17" si="1">(T16+U16+V16)/(R16+S16+T16+U16+V16)</f>
        <v>0.95211267605633798</v>
      </c>
      <c r="AG16" s="17">
        <v>4.43</v>
      </c>
      <c r="AH16" s="17">
        <v>0.88</v>
      </c>
      <c r="AI16" s="43">
        <v>5</v>
      </c>
      <c r="AJ16" s="43">
        <v>5</v>
      </c>
    </row>
    <row r="17" spans="1:36" s="19" customFormat="1" ht="20.100000000000001" customHeight="1" x14ac:dyDescent="0.25">
      <c r="A17" s="10">
        <v>2</v>
      </c>
      <c r="B17" s="64" t="s">
        <v>93</v>
      </c>
      <c r="C17" s="65" t="s">
        <v>93</v>
      </c>
      <c r="D17" s="65" t="s">
        <v>93</v>
      </c>
      <c r="E17" s="65" t="s">
        <v>93</v>
      </c>
      <c r="F17" s="65" t="s">
        <v>93</v>
      </c>
      <c r="G17" s="65" t="s">
        <v>93</v>
      </c>
      <c r="H17" s="65" t="s">
        <v>93</v>
      </c>
      <c r="I17" s="65" t="s">
        <v>93</v>
      </c>
      <c r="J17" s="65" t="s">
        <v>93</v>
      </c>
      <c r="K17" s="65" t="s">
        <v>93</v>
      </c>
      <c r="L17" s="65" t="s">
        <v>93</v>
      </c>
      <c r="M17" s="65" t="s">
        <v>93</v>
      </c>
      <c r="N17" s="65" t="s">
        <v>93</v>
      </c>
      <c r="O17" s="65" t="s">
        <v>93</v>
      </c>
      <c r="P17" s="65" t="s">
        <v>93</v>
      </c>
      <c r="Q17" s="65" t="s">
        <v>93</v>
      </c>
      <c r="R17" s="11">
        <v>6</v>
      </c>
      <c r="S17" s="11">
        <v>10</v>
      </c>
      <c r="T17" s="11">
        <v>14</v>
      </c>
      <c r="U17" s="11">
        <v>78</v>
      </c>
      <c r="V17" s="11">
        <v>265</v>
      </c>
      <c r="W17" s="11">
        <v>2</v>
      </c>
      <c r="X17" s="12">
        <v>375</v>
      </c>
      <c r="Y17" s="13">
        <f t="shared" si="0"/>
        <v>1.6E-2</v>
      </c>
      <c r="Z17" s="13">
        <f t="shared" si="0"/>
        <v>2.6666666666666668E-2</v>
      </c>
      <c r="AA17" s="13">
        <f t="shared" si="0"/>
        <v>3.7333333333333336E-2</v>
      </c>
      <c r="AB17" s="13">
        <f t="shared" si="0"/>
        <v>0.20799999999999999</v>
      </c>
      <c r="AC17" s="13">
        <f t="shared" si="0"/>
        <v>0.70666666666666667</v>
      </c>
      <c r="AD17" s="14">
        <f t="shared" si="0"/>
        <v>5.3333333333333332E-3</v>
      </c>
      <c r="AE17" s="15">
        <f t="shared" ref="AE17" si="2">(R17+S17)/(R17+S17+T17+U17+V17)</f>
        <v>4.2895442359249331E-2</v>
      </c>
      <c r="AF17" s="16">
        <f t="shared" si="1"/>
        <v>0.95710455764075064</v>
      </c>
      <c r="AG17" s="17">
        <v>4.57</v>
      </c>
      <c r="AH17" s="17">
        <v>0.82</v>
      </c>
      <c r="AI17" s="43">
        <v>5</v>
      </c>
      <c r="AJ17" s="43">
        <v>5</v>
      </c>
    </row>
    <row r="18" spans="1:36" s="19" customFormat="1" ht="20.100000000000001" customHeight="1" x14ac:dyDescent="0.25">
      <c r="A18" s="10">
        <v>3</v>
      </c>
      <c r="B18" s="64" t="s">
        <v>94</v>
      </c>
      <c r="C18" s="65" t="s">
        <v>94</v>
      </c>
      <c r="D18" s="65" t="s">
        <v>94</v>
      </c>
      <c r="E18" s="65" t="s">
        <v>94</v>
      </c>
      <c r="F18" s="65" t="s">
        <v>94</v>
      </c>
      <c r="G18" s="65" t="s">
        <v>94</v>
      </c>
      <c r="H18" s="65" t="s">
        <v>94</v>
      </c>
      <c r="I18" s="65" t="s">
        <v>94</v>
      </c>
      <c r="J18" s="65" t="s">
        <v>94</v>
      </c>
      <c r="K18" s="65" t="s">
        <v>94</v>
      </c>
      <c r="L18" s="65" t="s">
        <v>94</v>
      </c>
      <c r="M18" s="65" t="s">
        <v>94</v>
      </c>
      <c r="N18" s="65" t="s">
        <v>94</v>
      </c>
      <c r="O18" s="65" t="s">
        <v>94</v>
      </c>
      <c r="P18" s="65" t="s">
        <v>94</v>
      </c>
      <c r="Q18" s="65" t="s">
        <v>94</v>
      </c>
      <c r="R18" s="11">
        <v>13</v>
      </c>
      <c r="S18" s="11">
        <v>29</v>
      </c>
      <c r="T18" s="11">
        <v>69</v>
      </c>
      <c r="U18" s="11">
        <v>122</v>
      </c>
      <c r="V18" s="11">
        <v>141</v>
      </c>
      <c r="W18" s="11">
        <v>1</v>
      </c>
      <c r="X18" s="12">
        <v>375</v>
      </c>
      <c r="Y18" s="13">
        <f t="shared" ref="Y18:Y29" si="3">R18/$X18</f>
        <v>3.4666666666666665E-2</v>
      </c>
      <c r="Z18" s="13">
        <f t="shared" ref="Z18:Z29" si="4">S18/$X18</f>
        <v>7.7333333333333337E-2</v>
      </c>
      <c r="AA18" s="13">
        <f t="shared" ref="AA18:AA29" si="5">T18/$X18</f>
        <v>0.184</v>
      </c>
      <c r="AB18" s="13">
        <f t="shared" ref="AB18:AB29" si="6">U18/$X18</f>
        <v>0.32533333333333331</v>
      </c>
      <c r="AC18" s="13">
        <f t="shared" ref="AC18:AC29" si="7">V18/$X18</f>
        <v>0.376</v>
      </c>
      <c r="AD18" s="14">
        <f t="shared" ref="AD18:AD29" si="8">W18/$X18</f>
        <v>2.6666666666666666E-3</v>
      </c>
      <c r="AE18" s="15">
        <f t="shared" ref="AE18:AE29" si="9">(R18+S18)/(R18+S18+T18+U18+V18)</f>
        <v>0.11229946524064172</v>
      </c>
      <c r="AF18" s="16">
        <f t="shared" ref="AF18:AF29" si="10">(T18+U18+V18)/(R18+S18+T18+U18+V18)</f>
        <v>0.88770053475935828</v>
      </c>
      <c r="AG18" s="17">
        <v>3.93</v>
      </c>
      <c r="AH18" s="17">
        <v>1.0900000000000001</v>
      </c>
      <c r="AI18" s="43">
        <v>4</v>
      </c>
      <c r="AJ18" s="43">
        <v>5</v>
      </c>
    </row>
    <row r="19" spans="1:36" s="19" customFormat="1" ht="20.100000000000001" customHeight="1" x14ac:dyDescent="0.25">
      <c r="A19" s="10">
        <v>4</v>
      </c>
      <c r="B19" s="64" t="s">
        <v>95</v>
      </c>
      <c r="C19" s="65" t="s">
        <v>95</v>
      </c>
      <c r="D19" s="65" t="s">
        <v>95</v>
      </c>
      <c r="E19" s="65" t="s">
        <v>95</v>
      </c>
      <c r="F19" s="65" t="s">
        <v>95</v>
      </c>
      <c r="G19" s="65" t="s">
        <v>95</v>
      </c>
      <c r="H19" s="65" t="s">
        <v>95</v>
      </c>
      <c r="I19" s="65" t="s">
        <v>95</v>
      </c>
      <c r="J19" s="65" t="s">
        <v>95</v>
      </c>
      <c r="K19" s="65" t="s">
        <v>95</v>
      </c>
      <c r="L19" s="65" t="s">
        <v>95</v>
      </c>
      <c r="M19" s="65" t="s">
        <v>95</v>
      </c>
      <c r="N19" s="65" t="s">
        <v>95</v>
      </c>
      <c r="O19" s="65" t="s">
        <v>95</v>
      </c>
      <c r="P19" s="65" t="s">
        <v>95</v>
      </c>
      <c r="Q19" s="65" t="s">
        <v>95</v>
      </c>
      <c r="R19" s="11">
        <v>18</v>
      </c>
      <c r="S19" s="11">
        <v>33</v>
      </c>
      <c r="T19" s="11">
        <v>95</v>
      </c>
      <c r="U19" s="11">
        <v>120</v>
      </c>
      <c r="V19" s="11">
        <v>99</v>
      </c>
      <c r="W19" s="11">
        <v>10</v>
      </c>
      <c r="X19" s="12">
        <v>375</v>
      </c>
      <c r="Y19" s="13">
        <f t="shared" si="3"/>
        <v>4.8000000000000001E-2</v>
      </c>
      <c r="Z19" s="13">
        <f t="shared" si="4"/>
        <v>8.7999999999999995E-2</v>
      </c>
      <c r="AA19" s="13">
        <f t="shared" si="5"/>
        <v>0.25333333333333335</v>
      </c>
      <c r="AB19" s="13">
        <f t="shared" si="6"/>
        <v>0.32</v>
      </c>
      <c r="AC19" s="13">
        <f t="shared" si="7"/>
        <v>0.26400000000000001</v>
      </c>
      <c r="AD19" s="14">
        <f t="shared" si="8"/>
        <v>2.6666666666666668E-2</v>
      </c>
      <c r="AE19" s="15">
        <f t="shared" si="9"/>
        <v>0.13972602739726028</v>
      </c>
      <c r="AF19" s="16">
        <f t="shared" si="10"/>
        <v>0.86027397260273974</v>
      </c>
      <c r="AG19" s="17">
        <v>3.68</v>
      </c>
      <c r="AH19" s="17">
        <v>1.1100000000000001</v>
      </c>
      <c r="AI19" s="43">
        <v>4</v>
      </c>
      <c r="AJ19" s="43">
        <v>4</v>
      </c>
    </row>
    <row r="20" spans="1:36" s="19" customFormat="1" ht="20.100000000000001" customHeight="1" x14ac:dyDescent="0.25">
      <c r="A20" s="10">
        <v>5</v>
      </c>
      <c r="B20" s="64" t="s">
        <v>96</v>
      </c>
      <c r="C20" s="65" t="s">
        <v>96</v>
      </c>
      <c r="D20" s="65" t="s">
        <v>96</v>
      </c>
      <c r="E20" s="65" t="s">
        <v>96</v>
      </c>
      <c r="F20" s="65" t="s">
        <v>96</v>
      </c>
      <c r="G20" s="65" t="s">
        <v>96</v>
      </c>
      <c r="H20" s="65" t="s">
        <v>96</v>
      </c>
      <c r="I20" s="65" t="s">
        <v>96</v>
      </c>
      <c r="J20" s="65" t="s">
        <v>96</v>
      </c>
      <c r="K20" s="65" t="s">
        <v>96</v>
      </c>
      <c r="L20" s="65" t="s">
        <v>96</v>
      </c>
      <c r="M20" s="65" t="s">
        <v>96</v>
      </c>
      <c r="N20" s="65" t="s">
        <v>96</v>
      </c>
      <c r="O20" s="65" t="s">
        <v>96</v>
      </c>
      <c r="P20" s="65" t="s">
        <v>96</v>
      </c>
      <c r="Q20" s="65" t="s">
        <v>96</v>
      </c>
      <c r="R20" s="11">
        <v>11</v>
      </c>
      <c r="S20" s="11">
        <v>21</v>
      </c>
      <c r="T20" s="11">
        <v>58</v>
      </c>
      <c r="U20" s="11">
        <v>108</v>
      </c>
      <c r="V20" s="11">
        <v>170</v>
      </c>
      <c r="W20" s="11">
        <v>7</v>
      </c>
      <c r="X20" s="12">
        <v>375</v>
      </c>
      <c r="Y20" s="13">
        <f t="shared" si="3"/>
        <v>2.9333333333333333E-2</v>
      </c>
      <c r="Z20" s="13">
        <f t="shared" si="4"/>
        <v>5.6000000000000001E-2</v>
      </c>
      <c r="AA20" s="13">
        <f t="shared" si="5"/>
        <v>0.15466666666666667</v>
      </c>
      <c r="AB20" s="13">
        <f t="shared" si="6"/>
        <v>0.28799999999999998</v>
      </c>
      <c r="AC20" s="13">
        <f t="shared" si="7"/>
        <v>0.45333333333333331</v>
      </c>
      <c r="AD20" s="14">
        <f t="shared" si="8"/>
        <v>1.8666666666666668E-2</v>
      </c>
      <c r="AE20" s="15">
        <f t="shared" si="9"/>
        <v>8.6956521739130432E-2</v>
      </c>
      <c r="AF20" s="16">
        <f t="shared" si="10"/>
        <v>0.91304347826086951</v>
      </c>
      <c r="AG20" s="17">
        <v>4.0999999999999996</v>
      </c>
      <c r="AH20" s="17">
        <v>1.05</v>
      </c>
      <c r="AI20" s="43">
        <v>4</v>
      </c>
      <c r="AJ20" s="43">
        <v>5</v>
      </c>
    </row>
    <row r="21" spans="1:36" s="19" customFormat="1" ht="20.100000000000001" customHeight="1" x14ac:dyDescent="0.25">
      <c r="A21" s="10">
        <v>6</v>
      </c>
      <c r="B21" s="64" t="s">
        <v>64</v>
      </c>
      <c r="C21" s="65" t="s">
        <v>64</v>
      </c>
      <c r="D21" s="65" t="s">
        <v>64</v>
      </c>
      <c r="E21" s="65" t="s">
        <v>64</v>
      </c>
      <c r="F21" s="65" t="s">
        <v>64</v>
      </c>
      <c r="G21" s="65" t="s">
        <v>64</v>
      </c>
      <c r="H21" s="65" t="s">
        <v>64</v>
      </c>
      <c r="I21" s="65" t="s">
        <v>64</v>
      </c>
      <c r="J21" s="65" t="s">
        <v>64</v>
      </c>
      <c r="K21" s="65" t="s">
        <v>64</v>
      </c>
      <c r="L21" s="65" t="s">
        <v>64</v>
      </c>
      <c r="M21" s="65" t="s">
        <v>64</v>
      </c>
      <c r="N21" s="65" t="s">
        <v>64</v>
      </c>
      <c r="O21" s="65" t="s">
        <v>64</v>
      </c>
      <c r="P21" s="65" t="s">
        <v>64</v>
      </c>
      <c r="Q21" s="65" t="s">
        <v>64</v>
      </c>
      <c r="R21" s="11">
        <v>21</v>
      </c>
      <c r="S21" s="11">
        <v>21</v>
      </c>
      <c r="T21" s="11">
        <v>65</v>
      </c>
      <c r="U21" s="11">
        <v>121</v>
      </c>
      <c r="V21" s="11">
        <v>140</v>
      </c>
      <c r="W21" s="11">
        <v>7</v>
      </c>
      <c r="X21" s="12">
        <v>375</v>
      </c>
      <c r="Y21" s="13">
        <f t="shared" si="3"/>
        <v>5.6000000000000001E-2</v>
      </c>
      <c r="Z21" s="13">
        <f t="shared" si="4"/>
        <v>5.6000000000000001E-2</v>
      </c>
      <c r="AA21" s="13">
        <f t="shared" si="5"/>
        <v>0.17333333333333334</v>
      </c>
      <c r="AB21" s="13">
        <f t="shared" si="6"/>
        <v>0.32266666666666666</v>
      </c>
      <c r="AC21" s="13">
        <f t="shared" si="7"/>
        <v>0.37333333333333335</v>
      </c>
      <c r="AD21" s="14">
        <f t="shared" si="8"/>
        <v>1.8666666666666668E-2</v>
      </c>
      <c r="AE21" s="15">
        <f t="shared" si="9"/>
        <v>0.11413043478260869</v>
      </c>
      <c r="AF21" s="16">
        <f t="shared" si="10"/>
        <v>0.88586956521739135</v>
      </c>
      <c r="AG21" s="17">
        <v>3.92</v>
      </c>
      <c r="AH21" s="17">
        <v>1.1399999999999999</v>
      </c>
      <c r="AI21" s="43">
        <v>4</v>
      </c>
      <c r="AJ21" s="43">
        <v>5</v>
      </c>
    </row>
    <row r="22" spans="1:36" s="19" customFormat="1" ht="20.100000000000001" customHeight="1" x14ac:dyDescent="0.25">
      <c r="A22" s="10">
        <v>7</v>
      </c>
      <c r="B22" s="64" t="s">
        <v>97</v>
      </c>
      <c r="C22" s="65" t="s">
        <v>97</v>
      </c>
      <c r="D22" s="65" t="s">
        <v>97</v>
      </c>
      <c r="E22" s="65" t="s">
        <v>97</v>
      </c>
      <c r="F22" s="65" t="s">
        <v>97</v>
      </c>
      <c r="G22" s="65" t="s">
        <v>97</v>
      </c>
      <c r="H22" s="65" t="s">
        <v>97</v>
      </c>
      <c r="I22" s="65" t="s">
        <v>97</v>
      </c>
      <c r="J22" s="65" t="s">
        <v>97</v>
      </c>
      <c r="K22" s="65" t="s">
        <v>97</v>
      </c>
      <c r="L22" s="65" t="s">
        <v>97</v>
      </c>
      <c r="M22" s="65" t="s">
        <v>97</v>
      </c>
      <c r="N22" s="65" t="s">
        <v>97</v>
      </c>
      <c r="O22" s="65" t="s">
        <v>97</v>
      </c>
      <c r="P22" s="65" t="s">
        <v>97</v>
      </c>
      <c r="Q22" s="65" t="s">
        <v>97</v>
      </c>
      <c r="R22" s="11">
        <v>14</v>
      </c>
      <c r="S22" s="11">
        <v>12</v>
      </c>
      <c r="T22" s="11">
        <v>36</v>
      </c>
      <c r="U22" s="11">
        <v>57</v>
      </c>
      <c r="V22" s="11">
        <v>117</v>
      </c>
      <c r="W22" s="11">
        <v>139</v>
      </c>
      <c r="X22" s="12">
        <v>375</v>
      </c>
      <c r="Y22" s="13">
        <f t="shared" si="3"/>
        <v>3.7333333333333336E-2</v>
      </c>
      <c r="Z22" s="13">
        <f t="shared" si="4"/>
        <v>3.2000000000000001E-2</v>
      </c>
      <c r="AA22" s="13">
        <f t="shared" si="5"/>
        <v>9.6000000000000002E-2</v>
      </c>
      <c r="AB22" s="13">
        <f t="shared" si="6"/>
        <v>0.152</v>
      </c>
      <c r="AC22" s="13">
        <f t="shared" si="7"/>
        <v>0.312</v>
      </c>
      <c r="AD22" s="14">
        <f t="shared" si="8"/>
        <v>0.37066666666666664</v>
      </c>
      <c r="AE22" s="15">
        <f t="shared" si="9"/>
        <v>0.11016949152542373</v>
      </c>
      <c r="AF22" s="16">
        <f t="shared" si="10"/>
        <v>0.88983050847457623</v>
      </c>
      <c r="AG22" s="17">
        <v>4.0599999999999996</v>
      </c>
      <c r="AH22" s="17">
        <v>1.18</v>
      </c>
      <c r="AI22" s="43">
        <v>4</v>
      </c>
      <c r="AJ22" s="43">
        <v>5</v>
      </c>
    </row>
    <row r="23" spans="1:36" s="19" customFormat="1" ht="20.100000000000001" customHeight="1" x14ac:dyDescent="0.25">
      <c r="A23" s="10">
        <v>8</v>
      </c>
      <c r="B23" s="64" t="s">
        <v>98</v>
      </c>
      <c r="C23" s="65" t="s">
        <v>98</v>
      </c>
      <c r="D23" s="65" t="s">
        <v>98</v>
      </c>
      <c r="E23" s="65" t="s">
        <v>98</v>
      </c>
      <c r="F23" s="65" t="s">
        <v>98</v>
      </c>
      <c r="G23" s="65" t="s">
        <v>98</v>
      </c>
      <c r="H23" s="65" t="s">
        <v>98</v>
      </c>
      <c r="I23" s="65" t="s">
        <v>98</v>
      </c>
      <c r="J23" s="65" t="s">
        <v>98</v>
      </c>
      <c r="K23" s="65" t="s">
        <v>98</v>
      </c>
      <c r="L23" s="65" t="s">
        <v>98</v>
      </c>
      <c r="M23" s="65" t="s">
        <v>98</v>
      </c>
      <c r="N23" s="65" t="s">
        <v>98</v>
      </c>
      <c r="O23" s="65" t="s">
        <v>98</v>
      </c>
      <c r="P23" s="65" t="s">
        <v>98</v>
      </c>
      <c r="Q23" s="65" t="s">
        <v>98</v>
      </c>
      <c r="R23" s="11">
        <v>4</v>
      </c>
      <c r="S23" s="11">
        <v>16</v>
      </c>
      <c r="T23" s="11">
        <v>53</v>
      </c>
      <c r="U23" s="11">
        <v>123</v>
      </c>
      <c r="V23" s="11">
        <v>164</v>
      </c>
      <c r="W23" s="11">
        <v>15</v>
      </c>
      <c r="X23" s="12">
        <v>375</v>
      </c>
      <c r="Y23" s="13">
        <f t="shared" si="3"/>
        <v>1.0666666666666666E-2</v>
      </c>
      <c r="Z23" s="13">
        <f t="shared" si="4"/>
        <v>4.2666666666666665E-2</v>
      </c>
      <c r="AA23" s="13">
        <f t="shared" si="5"/>
        <v>0.14133333333333334</v>
      </c>
      <c r="AB23" s="13">
        <f t="shared" si="6"/>
        <v>0.32800000000000001</v>
      </c>
      <c r="AC23" s="13">
        <f t="shared" si="7"/>
        <v>0.43733333333333335</v>
      </c>
      <c r="AD23" s="14">
        <f t="shared" si="8"/>
        <v>0.04</v>
      </c>
      <c r="AE23" s="15">
        <f t="shared" si="9"/>
        <v>5.5555555555555552E-2</v>
      </c>
      <c r="AF23" s="16">
        <f t="shared" si="10"/>
        <v>0.94444444444444442</v>
      </c>
      <c r="AG23" s="17">
        <v>4.1900000000000004</v>
      </c>
      <c r="AH23" s="17">
        <v>0.92</v>
      </c>
      <c r="AI23" s="43">
        <v>4</v>
      </c>
      <c r="AJ23" s="43">
        <v>5</v>
      </c>
    </row>
    <row r="24" spans="1:36" s="19" customFormat="1" ht="20.100000000000001" customHeight="1" x14ac:dyDescent="0.25">
      <c r="A24" s="10">
        <v>9</v>
      </c>
      <c r="B24" s="64" t="s">
        <v>99</v>
      </c>
      <c r="C24" s="65" t="s">
        <v>99</v>
      </c>
      <c r="D24" s="65" t="s">
        <v>99</v>
      </c>
      <c r="E24" s="65" t="s">
        <v>99</v>
      </c>
      <c r="F24" s="65" t="s">
        <v>99</v>
      </c>
      <c r="G24" s="65" t="s">
        <v>99</v>
      </c>
      <c r="H24" s="65" t="s">
        <v>99</v>
      </c>
      <c r="I24" s="65" t="s">
        <v>99</v>
      </c>
      <c r="J24" s="65" t="s">
        <v>99</v>
      </c>
      <c r="K24" s="65" t="s">
        <v>99</v>
      </c>
      <c r="L24" s="65" t="s">
        <v>99</v>
      </c>
      <c r="M24" s="65" t="s">
        <v>99</v>
      </c>
      <c r="N24" s="65" t="s">
        <v>99</v>
      </c>
      <c r="O24" s="65" t="s">
        <v>99</v>
      </c>
      <c r="P24" s="65" t="s">
        <v>99</v>
      </c>
      <c r="Q24" s="65" t="s">
        <v>99</v>
      </c>
      <c r="R24" s="11">
        <v>17</v>
      </c>
      <c r="S24" s="11">
        <v>30</v>
      </c>
      <c r="T24" s="11">
        <v>52</v>
      </c>
      <c r="U24" s="11">
        <v>111</v>
      </c>
      <c r="V24" s="11">
        <v>156</v>
      </c>
      <c r="W24" s="11">
        <v>9</v>
      </c>
      <c r="X24" s="12">
        <v>375</v>
      </c>
      <c r="Y24" s="13">
        <f t="shared" si="3"/>
        <v>4.5333333333333337E-2</v>
      </c>
      <c r="Z24" s="13">
        <f t="shared" si="4"/>
        <v>0.08</v>
      </c>
      <c r="AA24" s="13">
        <f t="shared" si="5"/>
        <v>0.13866666666666666</v>
      </c>
      <c r="AB24" s="13">
        <f t="shared" si="6"/>
        <v>0.29599999999999999</v>
      </c>
      <c r="AC24" s="13">
        <f t="shared" si="7"/>
        <v>0.41599999999999998</v>
      </c>
      <c r="AD24" s="14">
        <f t="shared" si="8"/>
        <v>2.4E-2</v>
      </c>
      <c r="AE24" s="15">
        <f t="shared" si="9"/>
        <v>0.12841530054644809</v>
      </c>
      <c r="AF24" s="16">
        <f t="shared" si="10"/>
        <v>0.87158469945355188</v>
      </c>
      <c r="AG24" s="17">
        <v>3.98</v>
      </c>
      <c r="AH24" s="17">
        <v>1.1499999999999999</v>
      </c>
      <c r="AI24" s="43">
        <v>4</v>
      </c>
      <c r="AJ24" s="43">
        <v>5</v>
      </c>
    </row>
    <row r="25" spans="1:36" s="19" customFormat="1" ht="20.100000000000001" customHeight="1" x14ac:dyDescent="0.25">
      <c r="A25" s="10">
        <v>10</v>
      </c>
      <c r="B25" s="64" t="s">
        <v>100</v>
      </c>
      <c r="C25" s="65" t="s">
        <v>100</v>
      </c>
      <c r="D25" s="65" t="s">
        <v>100</v>
      </c>
      <c r="E25" s="65" t="s">
        <v>100</v>
      </c>
      <c r="F25" s="65" t="s">
        <v>100</v>
      </c>
      <c r="G25" s="65" t="s">
        <v>100</v>
      </c>
      <c r="H25" s="65" t="s">
        <v>100</v>
      </c>
      <c r="I25" s="65" t="s">
        <v>100</v>
      </c>
      <c r="J25" s="65" t="s">
        <v>100</v>
      </c>
      <c r="K25" s="65" t="s">
        <v>100</v>
      </c>
      <c r="L25" s="65" t="s">
        <v>100</v>
      </c>
      <c r="M25" s="65" t="s">
        <v>100</v>
      </c>
      <c r="N25" s="65" t="s">
        <v>100</v>
      </c>
      <c r="O25" s="65" t="s">
        <v>100</v>
      </c>
      <c r="P25" s="65" t="s">
        <v>100</v>
      </c>
      <c r="Q25" s="65" t="s">
        <v>100</v>
      </c>
      <c r="R25" s="11">
        <v>18</v>
      </c>
      <c r="S25" s="11">
        <v>35</v>
      </c>
      <c r="T25" s="11">
        <v>71</v>
      </c>
      <c r="U25" s="11">
        <v>106</v>
      </c>
      <c r="V25" s="11">
        <v>140</v>
      </c>
      <c r="W25" s="11">
        <v>5</v>
      </c>
      <c r="X25" s="12">
        <v>375</v>
      </c>
      <c r="Y25" s="13">
        <f t="shared" si="3"/>
        <v>4.8000000000000001E-2</v>
      </c>
      <c r="Z25" s="13">
        <f t="shared" si="4"/>
        <v>9.3333333333333338E-2</v>
      </c>
      <c r="AA25" s="13">
        <f t="shared" si="5"/>
        <v>0.18933333333333333</v>
      </c>
      <c r="AB25" s="13">
        <f t="shared" si="6"/>
        <v>0.28266666666666668</v>
      </c>
      <c r="AC25" s="13">
        <f t="shared" si="7"/>
        <v>0.37333333333333335</v>
      </c>
      <c r="AD25" s="14">
        <f t="shared" si="8"/>
        <v>1.3333333333333334E-2</v>
      </c>
      <c r="AE25" s="15">
        <f t="shared" si="9"/>
        <v>0.14324324324324325</v>
      </c>
      <c r="AF25" s="16">
        <f t="shared" si="10"/>
        <v>0.85675675675675678</v>
      </c>
      <c r="AG25" s="17">
        <v>3.85</v>
      </c>
      <c r="AH25" s="17">
        <v>1.17</v>
      </c>
      <c r="AI25" s="43">
        <v>4</v>
      </c>
      <c r="AJ25" s="43">
        <v>5</v>
      </c>
    </row>
    <row r="26" spans="1:36" s="19" customFormat="1" ht="20.100000000000001" customHeight="1" x14ac:dyDescent="0.25">
      <c r="A26" s="10">
        <v>11</v>
      </c>
      <c r="B26" s="64" t="s">
        <v>101</v>
      </c>
      <c r="C26" s="65" t="s">
        <v>101</v>
      </c>
      <c r="D26" s="65" t="s">
        <v>101</v>
      </c>
      <c r="E26" s="65" t="s">
        <v>101</v>
      </c>
      <c r="F26" s="65" t="s">
        <v>101</v>
      </c>
      <c r="G26" s="65" t="s">
        <v>101</v>
      </c>
      <c r="H26" s="65" t="s">
        <v>101</v>
      </c>
      <c r="I26" s="65" t="s">
        <v>101</v>
      </c>
      <c r="J26" s="65" t="s">
        <v>101</v>
      </c>
      <c r="K26" s="65" t="s">
        <v>101</v>
      </c>
      <c r="L26" s="65" t="s">
        <v>101</v>
      </c>
      <c r="M26" s="65" t="s">
        <v>101</v>
      </c>
      <c r="N26" s="65" t="s">
        <v>101</v>
      </c>
      <c r="O26" s="65" t="s">
        <v>101</v>
      </c>
      <c r="P26" s="65" t="s">
        <v>101</v>
      </c>
      <c r="Q26" s="65" t="s">
        <v>101</v>
      </c>
      <c r="R26" s="11">
        <v>19</v>
      </c>
      <c r="S26" s="11">
        <v>40</v>
      </c>
      <c r="T26" s="11">
        <v>65</v>
      </c>
      <c r="U26" s="11">
        <v>101</v>
      </c>
      <c r="V26" s="11">
        <v>133</v>
      </c>
      <c r="W26" s="11">
        <v>17</v>
      </c>
      <c r="X26" s="12">
        <v>375</v>
      </c>
      <c r="Y26" s="13">
        <f t="shared" si="3"/>
        <v>5.0666666666666665E-2</v>
      </c>
      <c r="Z26" s="13">
        <f t="shared" si="4"/>
        <v>0.10666666666666667</v>
      </c>
      <c r="AA26" s="13">
        <f t="shared" si="5"/>
        <v>0.17333333333333334</v>
      </c>
      <c r="AB26" s="13">
        <f t="shared" si="6"/>
        <v>0.26933333333333331</v>
      </c>
      <c r="AC26" s="13">
        <f t="shared" si="7"/>
        <v>0.35466666666666669</v>
      </c>
      <c r="AD26" s="14">
        <f t="shared" si="8"/>
        <v>4.5333333333333337E-2</v>
      </c>
      <c r="AE26" s="15">
        <f t="shared" si="9"/>
        <v>0.16480446927374301</v>
      </c>
      <c r="AF26" s="16">
        <f t="shared" si="10"/>
        <v>0.83519553072625696</v>
      </c>
      <c r="AG26" s="17">
        <v>3.81</v>
      </c>
      <c r="AH26" s="17">
        <v>1.2</v>
      </c>
      <c r="AI26" s="43">
        <v>4</v>
      </c>
      <c r="AJ26" s="43">
        <v>5</v>
      </c>
    </row>
    <row r="27" spans="1:36" s="19" customFormat="1" ht="20.100000000000001" customHeight="1" x14ac:dyDescent="0.25">
      <c r="A27" s="10">
        <v>12</v>
      </c>
      <c r="B27" s="64" t="s">
        <v>102</v>
      </c>
      <c r="C27" s="65" t="s">
        <v>102</v>
      </c>
      <c r="D27" s="65" t="s">
        <v>102</v>
      </c>
      <c r="E27" s="65" t="s">
        <v>102</v>
      </c>
      <c r="F27" s="65" t="s">
        <v>102</v>
      </c>
      <c r="G27" s="65" t="s">
        <v>102</v>
      </c>
      <c r="H27" s="65" t="s">
        <v>102</v>
      </c>
      <c r="I27" s="65" t="s">
        <v>102</v>
      </c>
      <c r="J27" s="65" t="s">
        <v>102</v>
      </c>
      <c r="K27" s="65" t="s">
        <v>102</v>
      </c>
      <c r="L27" s="65" t="s">
        <v>102</v>
      </c>
      <c r="M27" s="65" t="s">
        <v>102</v>
      </c>
      <c r="N27" s="65" t="s">
        <v>102</v>
      </c>
      <c r="O27" s="65" t="s">
        <v>102</v>
      </c>
      <c r="P27" s="65" t="s">
        <v>102</v>
      </c>
      <c r="Q27" s="65" t="s">
        <v>102</v>
      </c>
      <c r="R27" s="11">
        <v>39</v>
      </c>
      <c r="S27" s="11">
        <v>37</v>
      </c>
      <c r="T27" s="11">
        <v>69</v>
      </c>
      <c r="U27" s="11">
        <v>76</v>
      </c>
      <c r="V27" s="11">
        <v>97</v>
      </c>
      <c r="W27" s="11">
        <v>57</v>
      </c>
      <c r="X27" s="12">
        <v>375</v>
      </c>
      <c r="Y27" s="13">
        <f t="shared" si="3"/>
        <v>0.104</v>
      </c>
      <c r="Z27" s="13">
        <f t="shared" si="4"/>
        <v>9.8666666666666666E-2</v>
      </c>
      <c r="AA27" s="13">
        <f t="shared" si="5"/>
        <v>0.184</v>
      </c>
      <c r="AB27" s="13">
        <f t="shared" si="6"/>
        <v>0.20266666666666666</v>
      </c>
      <c r="AC27" s="13">
        <f t="shared" si="7"/>
        <v>0.25866666666666666</v>
      </c>
      <c r="AD27" s="14">
        <f t="shared" si="8"/>
        <v>0.152</v>
      </c>
      <c r="AE27" s="15">
        <f t="shared" si="9"/>
        <v>0.2389937106918239</v>
      </c>
      <c r="AF27" s="16">
        <f t="shared" si="10"/>
        <v>0.76100628930817615</v>
      </c>
      <c r="AG27" s="17">
        <v>3.49</v>
      </c>
      <c r="AH27" s="17">
        <v>1.35</v>
      </c>
      <c r="AI27" s="43">
        <v>4</v>
      </c>
      <c r="AJ27" s="43">
        <v>5</v>
      </c>
    </row>
    <row r="28" spans="1:36" s="19" customFormat="1" ht="20.100000000000001" customHeight="1" x14ac:dyDescent="0.25">
      <c r="A28" s="10">
        <v>13</v>
      </c>
      <c r="B28" s="64" t="s">
        <v>103</v>
      </c>
      <c r="C28" s="65" t="s">
        <v>103</v>
      </c>
      <c r="D28" s="65" t="s">
        <v>103</v>
      </c>
      <c r="E28" s="65" t="s">
        <v>103</v>
      </c>
      <c r="F28" s="65" t="s">
        <v>103</v>
      </c>
      <c r="G28" s="65" t="s">
        <v>103</v>
      </c>
      <c r="H28" s="65" t="s">
        <v>103</v>
      </c>
      <c r="I28" s="65" t="s">
        <v>103</v>
      </c>
      <c r="J28" s="65" t="s">
        <v>103</v>
      </c>
      <c r="K28" s="65" t="s">
        <v>103</v>
      </c>
      <c r="L28" s="65" t="s">
        <v>103</v>
      </c>
      <c r="M28" s="65" t="s">
        <v>103</v>
      </c>
      <c r="N28" s="65" t="s">
        <v>103</v>
      </c>
      <c r="O28" s="65" t="s">
        <v>103</v>
      </c>
      <c r="P28" s="65" t="s">
        <v>103</v>
      </c>
      <c r="Q28" s="65" t="s">
        <v>103</v>
      </c>
      <c r="R28" s="11">
        <v>6</v>
      </c>
      <c r="S28" s="11">
        <v>16</v>
      </c>
      <c r="T28" s="11">
        <v>29</v>
      </c>
      <c r="U28" s="11">
        <v>51</v>
      </c>
      <c r="V28" s="11">
        <v>64</v>
      </c>
      <c r="W28" s="11">
        <v>209</v>
      </c>
      <c r="X28" s="12">
        <v>375</v>
      </c>
      <c r="Y28" s="13">
        <f t="shared" si="3"/>
        <v>1.6E-2</v>
      </c>
      <c r="Z28" s="13">
        <f t="shared" si="4"/>
        <v>4.2666666666666665E-2</v>
      </c>
      <c r="AA28" s="13">
        <f t="shared" si="5"/>
        <v>7.7333333333333337E-2</v>
      </c>
      <c r="AB28" s="13">
        <f t="shared" si="6"/>
        <v>0.13600000000000001</v>
      </c>
      <c r="AC28" s="13">
        <f t="shared" si="7"/>
        <v>0.17066666666666666</v>
      </c>
      <c r="AD28" s="14">
        <f t="shared" si="8"/>
        <v>0.55733333333333335</v>
      </c>
      <c r="AE28" s="15">
        <f t="shared" si="9"/>
        <v>0.13253012048192772</v>
      </c>
      <c r="AF28" s="16">
        <f t="shared" si="10"/>
        <v>0.86746987951807231</v>
      </c>
      <c r="AG28" s="17">
        <v>3.91</v>
      </c>
      <c r="AH28" s="17">
        <v>1.1299999999999999</v>
      </c>
      <c r="AI28" s="43">
        <v>4</v>
      </c>
      <c r="AJ28" s="43">
        <v>5</v>
      </c>
    </row>
    <row r="29" spans="1:36" s="19" customFormat="1" ht="20.100000000000001" customHeight="1" x14ac:dyDescent="0.25">
      <c r="A29" s="10">
        <v>14</v>
      </c>
      <c r="B29" s="64" t="s">
        <v>104</v>
      </c>
      <c r="C29" s="65" t="s">
        <v>104</v>
      </c>
      <c r="D29" s="65" t="s">
        <v>104</v>
      </c>
      <c r="E29" s="65" t="s">
        <v>104</v>
      </c>
      <c r="F29" s="65" t="s">
        <v>104</v>
      </c>
      <c r="G29" s="65" t="s">
        <v>104</v>
      </c>
      <c r="H29" s="65" t="s">
        <v>104</v>
      </c>
      <c r="I29" s="65" t="s">
        <v>104</v>
      </c>
      <c r="J29" s="65" t="s">
        <v>104</v>
      </c>
      <c r="K29" s="65" t="s">
        <v>104</v>
      </c>
      <c r="L29" s="65" t="s">
        <v>104</v>
      </c>
      <c r="M29" s="65" t="s">
        <v>104</v>
      </c>
      <c r="N29" s="65" t="s">
        <v>104</v>
      </c>
      <c r="O29" s="65" t="s">
        <v>104</v>
      </c>
      <c r="P29" s="65" t="s">
        <v>104</v>
      </c>
      <c r="Q29" s="65" t="s">
        <v>104</v>
      </c>
      <c r="R29" s="11">
        <v>8</v>
      </c>
      <c r="S29" s="11">
        <v>8</v>
      </c>
      <c r="T29" s="11">
        <v>33</v>
      </c>
      <c r="U29" s="11">
        <v>71</v>
      </c>
      <c r="V29" s="11">
        <v>75</v>
      </c>
      <c r="W29" s="11">
        <v>180</v>
      </c>
      <c r="X29" s="12">
        <v>375</v>
      </c>
      <c r="Y29" s="13">
        <f t="shared" si="3"/>
        <v>2.1333333333333333E-2</v>
      </c>
      <c r="Z29" s="13">
        <f t="shared" si="4"/>
        <v>2.1333333333333333E-2</v>
      </c>
      <c r="AA29" s="13">
        <f t="shared" si="5"/>
        <v>8.7999999999999995E-2</v>
      </c>
      <c r="AB29" s="13">
        <f t="shared" si="6"/>
        <v>0.18933333333333333</v>
      </c>
      <c r="AC29" s="13">
        <f t="shared" si="7"/>
        <v>0.2</v>
      </c>
      <c r="AD29" s="14">
        <f t="shared" si="8"/>
        <v>0.48</v>
      </c>
      <c r="AE29" s="15">
        <f t="shared" si="9"/>
        <v>8.2051282051282051E-2</v>
      </c>
      <c r="AF29" s="16">
        <f t="shared" si="10"/>
        <v>0.91794871794871791</v>
      </c>
      <c r="AG29" s="17">
        <v>4.01</v>
      </c>
      <c r="AH29" s="17">
        <v>1.05</v>
      </c>
      <c r="AI29" s="43">
        <v>4</v>
      </c>
      <c r="AJ29" s="43">
        <v>5</v>
      </c>
    </row>
    <row r="30" spans="1:36" ht="18.75" x14ac:dyDescent="0.25">
      <c r="A30" s="66" t="s">
        <v>191</v>
      </c>
      <c r="B30" s="67"/>
      <c r="C30" s="67"/>
      <c r="D30" s="67"/>
      <c r="E30" s="67"/>
      <c r="F30" s="67"/>
      <c r="G30" s="67"/>
      <c r="H30" s="67"/>
      <c r="I30" s="67"/>
      <c r="J30" s="67"/>
      <c r="K30" s="67"/>
      <c r="L30" s="67"/>
      <c r="M30" s="67"/>
      <c r="N30" s="67"/>
      <c r="O30" s="67"/>
      <c r="P30" s="67"/>
      <c r="Q30" s="68"/>
      <c r="R30" s="25">
        <f>+SUM(R16:R29)</f>
        <v>199</v>
      </c>
      <c r="S30" s="25">
        <f t="shared" ref="S30:X30" si="11">+SUM(S16:S29)</f>
        <v>320</v>
      </c>
      <c r="T30" s="25">
        <f t="shared" si="11"/>
        <v>737</v>
      </c>
      <c r="U30" s="25">
        <f t="shared" si="11"/>
        <v>1335</v>
      </c>
      <c r="V30" s="25">
        <f t="shared" si="11"/>
        <v>1981</v>
      </c>
      <c r="W30" s="25">
        <f t="shared" si="11"/>
        <v>678</v>
      </c>
      <c r="X30" s="25">
        <f t="shared" si="11"/>
        <v>5250</v>
      </c>
      <c r="Y30" s="26">
        <f t="shared" ref="Y30" si="12">R30/$X30</f>
        <v>3.7904761904761906E-2</v>
      </c>
      <c r="Z30" s="26">
        <f t="shared" ref="Z30" si="13">S30/$X30</f>
        <v>6.0952380952380952E-2</v>
      </c>
      <c r="AA30" s="26">
        <f t="shared" ref="AA30" si="14">T30/$X30</f>
        <v>0.14038095238095238</v>
      </c>
      <c r="AB30" s="26">
        <f t="shared" ref="AB30" si="15">U30/$X30</f>
        <v>0.25428571428571428</v>
      </c>
      <c r="AC30" s="26">
        <f t="shared" ref="AC30" si="16">V30/$X30</f>
        <v>0.37733333333333335</v>
      </c>
      <c r="AD30" s="27">
        <f t="shared" ref="AD30" si="17">W30/$X30</f>
        <v>0.12914285714285714</v>
      </c>
      <c r="AE30" s="28">
        <f t="shared" ref="AE30" si="18">(R30+S30)/(R30+S30+T30+U30+V30)</f>
        <v>0.11351706036745407</v>
      </c>
      <c r="AF30" s="29">
        <f t="shared" ref="AF30" si="19">(T30+U30+V30)/(R30+S30+T30+U30+V30)</f>
        <v>0.88648293963254599</v>
      </c>
      <c r="AG30" s="30">
        <f>+SUMPRODUCT(R30:V30,R15:V15)/SUM(R30:V30)</f>
        <v>4.0015310586176724</v>
      </c>
      <c r="AH30" s="23"/>
      <c r="AI30" s="31">
        <f>+MEDIAN(AI16:AI29)</f>
        <v>4</v>
      </c>
      <c r="AJ30" s="24"/>
    </row>
    <row r="31" spans="1:36" ht="15.75" thickBot="1" x14ac:dyDescent="0.3"/>
    <row r="32" spans="1:36" s="9" customFormat="1" ht="33.75" customHeight="1" x14ac:dyDescent="0.25">
      <c r="A32" s="7"/>
      <c r="B32" s="62" t="s">
        <v>65</v>
      </c>
      <c r="C32" s="62"/>
      <c r="D32" s="62"/>
      <c r="E32" s="62"/>
      <c r="F32" s="62"/>
      <c r="G32" s="62"/>
      <c r="H32" s="62"/>
      <c r="I32" s="62"/>
      <c r="J32" s="62"/>
      <c r="K32" s="62"/>
      <c r="L32" s="62"/>
      <c r="M32" s="62"/>
      <c r="N32" s="62"/>
      <c r="O32" s="62"/>
      <c r="P32" s="62"/>
      <c r="Q32" s="63"/>
      <c r="R32" s="20">
        <v>1</v>
      </c>
      <c r="S32" s="20">
        <v>2</v>
      </c>
      <c r="T32" s="20">
        <v>3</v>
      </c>
      <c r="U32" s="20">
        <v>4</v>
      </c>
      <c r="V32" s="20">
        <v>5</v>
      </c>
      <c r="W32" s="20" t="s">
        <v>85</v>
      </c>
      <c r="X32" s="8" t="s">
        <v>86</v>
      </c>
      <c r="Y32" s="20">
        <v>1</v>
      </c>
      <c r="Z32" s="20">
        <v>2</v>
      </c>
      <c r="AA32" s="20">
        <v>3</v>
      </c>
      <c r="AB32" s="20">
        <v>4</v>
      </c>
      <c r="AC32" s="20">
        <v>5</v>
      </c>
      <c r="AD32" s="20" t="s">
        <v>85</v>
      </c>
      <c r="AE32" s="21" t="s">
        <v>87</v>
      </c>
      <c r="AF32" s="22" t="s">
        <v>88</v>
      </c>
      <c r="AG32" s="20" t="s">
        <v>89</v>
      </c>
      <c r="AH32" s="20" t="s">
        <v>90</v>
      </c>
      <c r="AI32" s="20" t="s">
        <v>91</v>
      </c>
      <c r="AJ32" s="20" t="s">
        <v>92</v>
      </c>
    </row>
    <row r="33" spans="1:36" ht="18.75" x14ac:dyDescent="0.25">
      <c r="A33" s="10">
        <v>15</v>
      </c>
      <c r="B33" s="64" t="s">
        <v>105</v>
      </c>
      <c r="C33" s="65" t="s">
        <v>105</v>
      </c>
      <c r="D33" s="65" t="s">
        <v>105</v>
      </c>
      <c r="E33" s="65" t="s">
        <v>105</v>
      </c>
      <c r="F33" s="65" t="s">
        <v>105</v>
      </c>
      <c r="G33" s="65" t="s">
        <v>105</v>
      </c>
      <c r="H33" s="65" t="s">
        <v>105</v>
      </c>
      <c r="I33" s="65" t="s">
        <v>105</v>
      </c>
      <c r="J33" s="65" t="s">
        <v>105</v>
      </c>
      <c r="K33" s="65" t="s">
        <v>105</v>
      </c>
      <c r="L33" s="65" t="s">
        <v>105</v>
      </c>
      <c r="M33" s="65" t="s">
        <v>105</v>
      </c>
      <c r="N33" s="65" t="s">
        <v>105</v>
      </c>
      <c r="O33" s="65" t="s">
        <v>105</v>
      </c>
      <c r="P33" s="65" t="s">
        <v>105</v>
      </c>
      <c r="Q33" s="65" t="s">
        <v>105</v>
      </c>
      <c r="R33" s="11">
        <v>6</v>
      </c>
      <c r="S33" s="11">
        <v>13</v>
      </c>
      <c r="T33" s="11">
        <v>30</v>
      </c>
      <c r="U33" s="11">
        <v>77</v>
      </c>
      <c r="V33" s="11">
        <v>233</v>
      </c>
      <c r="W33" s="11">
        <v>16</v>
      </c>
      <c r="X33" s="12">
        <v>375</v>
      </c>
      <c r="Y33" s="13">
        <f t="shared" ref="Y33:Y42" si="20">R33/$X33</f>
        <v>1.6E-2</v>
      </c>
      <c r="Z33" s="13">
        <f t="shared" ref="Z33:Z42" si="21">S33/$X33</f>
        <v>3.4666666666666665E-2</v>
      </c>
      <c r="AA33" s="13">
        <f t="shared" ref="AA33:AA42" si="22">T33/$X33</f>
        <v>0.08</v>
      </c>
      <c r="AB33" s="13">
        <f t="shared" ref="AB33:AB42" si="23">U33/$X33</f>
        <v>0.20533333333333334</v>
      </c>
      <c r="AC33" s="13">
        <f t="shared" ref="AC33:AC42" si="24">V33/$X33</f>
        <v>0.62133333333333329</v>
      </c>
      <c r="AD33" s="14">
        <f t="shared" ref="AD33:AD42" si="25">W33/$X33</f>
        <v>4.2666666666666665E-2</v>
      </c>
      <c r="AE33" s="15">
        <f t="shared" ref="AE33:AE42" si="26">(R33+S33)/(R33+S33+T33+U33+V33)</f>
        <v>5.2924791086350974E-2</v>
      </c>
      <c r="AF33" s="16">
        <f t="shared" ref="AF33:AF42" si="27">(T33+U33+V33)/(R33+S33+T33+U33+V33)</f>
        <v>0.94707520891364905</v>
      </c>
      <c r="AG33" s="17">
        <v>4.4400000000000004</v>
      </c>
      <c r="AH33" s="17">
        <v>0.91</v>
      </c>
      <c r="AI33" s="43">
        <v>5</v>
      </c>
      <c r="AJ33" s="43">
        <v>5</v>
      </c>
    </row>
    <row r="34" spans="1:36" s="2" customFormat="1" ht="18.75" x14ac:dyDescent="0.25">
      <c r="A34" s="10">
        <v>16</v>
      </c>
      <c r="B34" s="64" t="s">
        <v>106</v>
      </c>
      <c r="C34" s="65" t="s">
        <v>106</v>
      </c>
      <c r="D34" s="65" t="s">
        <v>106</v>
      </c>
      <c r="E34" s="65" t="s">
        <v>106</v>
      </c>
      <c r="F34" s="65" t="s">
        <v>106</v>
      </c>
      <c r="G34" s="65" t="s">
        <v>106</v>
      </c>
      <c r="H34" s="65" t="s">
        <v>106</v>
      </c>
      <c r="I34" s="65" t="s">
        <v>106</v>
      </c>
      <c r="J34" s="65" t="s">
        <v>106</v>
      </c>
      <c r="K34" s="65" t="s">
        <v>106</v>
      </c>
      <c r="L34" s="65" t="s">
        <v>106</v>
      </c>
      <c r="M34" s="65" t="s">
        <v>106</v>
      </c>
      <c r="N34" s="65" t="s">
        <v>106</v>
      </c>
      <c r="O34" s="65" t="s">
        <v>106</v>
      </c>
      <c r="P34" s="65" t="s">
        <v>106</v>
      </c>
      <c r="Q34" s="65" t="s">
        <v>106</v>
      </c>
      <c r="R34" s="11">
        <v>46</v>
      </c>
      <c r="S34" s="11">
        <v>69</v>
      </c>
      <c r="T34" s="11">
        <v>122</v>
      </c>
      <c r="U34" s="11">
        <v>81</v>
      </c>
      <c r="V34" s="11">
        <v>50</v>
      </c>
      <c r="W34" s="11">
        <v>7</v>
      </c>
      <c r="X34" s="12">
        <v>375</v>
      </c>
      <c r="Y34" s="13">
        <f t="shared" ref="Y34:Y38" si="28">R34/$X34</f>
        <v>0.12266666666666666</v>
      </c>
      <c r="Z34" s="13">
        <f t="shared" ref="Z34:Z38" si="29">S34/$X34</f>
        <v>0.184</v>
      </c>
      <c r="AA34" s="13">
        <f t="shared" ref="AA34:AA38" si="30">T34/$X34</f>
        <v>0.32533333333333331</v>
      </c>
      <c r="AB34" s="13">
        <f t="shared" ref="AB34:AB38" si="31">U34/$X34</f>
        <v>0.216</v>
      </c>
      <c r="AC34" s="13">
        <f t="shared" ref="AC34:AC38" si="32">V34/$X34</f>
        <v>0.13333333333333333</v>
      </c>
      <c r="AD34" s="14">
        <f t="shared" ref="AD34:AD38" si="33">W34/$X34</f>
        <v>1.8666666666666668E-2</v>
      </c>
      <c r="AE34" s="15">
        <f t="shared" ref="AE34:AE38" si="34">(R34+S34)/(R34+S34+T34+U34+V34)</f>
        <v>0.3125</v>
      </c>
      <c r="AF34" s="16">
        <f t="shared" ref="AF34:AF38" si="35">(T34+U34+V34)/(R34+S34+T34+U34+V34)</f>
        <v>0.6875</v>
      </c>
      <c r="AG34" s="17">
        <v>3.05</v>
      </c>
      <c r="AH34" s="17">
        <v>1.21</v>
      </c>
      <c r="AI34" s="43">
        <v>3</v>
      </c>
      <c r="AJ34" s="43">
        <v>3</v>
      </c>
    </row>
    <row r="35" spans="1:36" s="2" customFormat="1" ht="18.75" x14ac:dyDescent="0.25">
      <c r="A35" s="10">
        <v>17</v>
      </c>
      <c r="B35" s="64" t="s">
        <v>107</v>
      </c>
      <c r="C35" s="65" t="s">
        <v>107</v>
      </c>
      <c r="D35" s="65" t="s">
        <v>107</v>
      </c>
      <c r="E35" s="65" t="s">
        <v>107</v>
      </c>
      <c r="F35" s="65" t="s">
        <v>107</v>
      </c>
      <c r="G35" s="65" t="s">
        <v>107</v>
      </c>
      <c r="H35" s="65" t="s">
        <v>107</v>
      </c>
      <c r="I35" s="65" t="s">
        <v>107</v>
      </c>
      <c r="J35" s="65" t="s">
        <v>107</v>
      </c>
      <c r="K35" s="65" t="s">
        <v>107</v>
      </c>
      <c r="L35" s="65" t="s">
        <v>107</v>
      </c>
      <c r="M35" s="65" t="s">
        <v>107</v>
      </c>
      <c r="N35" s="65" t="s">
        <v>107</v>
      </c>
      <c r="O35" s="65" t="s">
        <v>107</v>
      </c>
      <c r="P35" s="65" t="s">
        <v>107</v>
      </c>
      <c r="Q35" s="65" t="s">
        <v>107</v>
      </c>
      <c r="R35" s="11">
        <v>58</v>
      </c>
      <c r="S35" s="11">
        <v>76</v>
      </c>
      <c r="T35" s="11">
        <v>90</v>
      </c>
      <c r="U35" s="11">
        <v>66</v>
      </c>
      <c r="V35" s="11">
        <v>43</v>
      </c>
      <c r="W35" s="11">
        <v>42</v>
      </c>
      <c r="X35" s="12">
        <v>375</v>
      </c>
      <c r="Y35" s="13">
        <f t="shared" si="28"/>
        <v>0.15466666666666667</v>
      </c>
      <c r="Z35" s="13">
        <f t="shared" si="29"/>
        <v>0.20266666666666666</v>
      </c>
      <c r="AA35" s="13">
        <f t="shared" si="30"/>
        <v>0.24</v>
      </c>
      <c r="AB35" s="13">
        <f t="shared" si="31"/>
        <v>0.17599999999999999</v>
      </c>
      <c r="AC35" s="13">
        <f t="shared" si="32"/>
        <v>0.11466666666666667</v>
      </c>
      <c r="AD35" s="14">
        <f t="shared" si="33"/>
        <v>0.112</v>
      </c>
      <c r="AE35" s="15">
        <f t="shared" si="34"/>
        <v>0.40240240240240238</v>
      </c>
      <c r="AF35" s="16">
        <f t="shared" si="35"/>
        <v>0.59759759759759756</v>
      </c>
      <c r="AG35" s="17">
        <v>2.88</v>
      </c>
      <c r="AH35" s="17">
        <v>1.28</v>
      </c>
      <c r="AI35" s="43">
        <v>3</v>
      </c>
      <c r="AJ35" s="43">
        <v>3</v>
      </c>
    </row>
    <row r="36" spans="1:36" s="2" customFormat="1" ht="18.75" x14ac:dyDescent="0.25">
      <c r="A36" s="10">
        <v>18</v>
      </c>
      <c r="B36" s="64" t="s">
        <v>108</v>
      </c>
      <c r="C36" s="65" t="s">
        <v>108</v>
      </c>
      <c r="D36" s="65" t="s">
        <v>108</v>
      </c>
      <c r="E36" s="65" t="s">
        <v>108</v>
      </c>
      <c r="F36" s="65" t="s">
        <v>108</v>
      </c>
      <c r="G36" s="65" t="s">
        <v>108</v>
      </c>
      <c r="H36" s="65" t="s">
        <v>108</v>
      </c>
      <c r="I36" s="65" t="s">
        <v>108</v>
      </c>
      <c r="J36" s="65" t="s">
        <v>108</v>
      </c>
      <c r="K36" s="65" t="s">
        <v>108</v>
      </c>
      <c r="L36" s="65" t="s">
        <v>108</v>
      </c>
      <c r="M36" s="65" t="s">
        <v>108</v>
      </c>
      <c r="N36" s="65" t="s">
        <v>108</v>
      </c>
      <c r="O36" s="65" t="s">
        <v>108</v>
      </c>
      <c r="P36" s="65" t="s">
        <v>108</v>
      </c>
      <c r="Q36" s="65" t="s">
        <v>108</v>
      </c>
      <c r="R36" s="11">
        <v>39</v>
      </c>
      <c r="S36" s="11">
        <v>76</v>
      </c>
      <c r="T36" s="11">
        <v>104</v>
      </c>
      <c r="U36" s="11">
        <v>88</v>
      </c>
      <c r="V36" s="11">
        <v>40</v>
      </c>
      <c r="W36" s="11">
        <v>28</v>
      </c>
      <c r="X36" s="12">
        <v>375</v>
      </c>
      <c r="Y36" s="13">
        <f t="shared" si="28"/>
        <v>0.104</v>
      </c>
      <c r="Z36" s="13">
        <f t="shared" si="29"/>
        <v>0.20266666666666666</v>
      </c>
      <c r="AA36" s="13">
        <f t="shared" si="30"/>
        <v>0.27733333333333332</v>
      </c>
      <c r="AB36" s="13">
        <f t="shared" si="31"/>
        <v>0.23466666666666666</v>
      </c>
      <c r="AC36" s="13">
        <f t="shared" si="32"/>
        <v>0.10666666666666667</v>
      </c>
      <c r="AD36" s="14">
        <f t="shared" si="33"/>
        <v>7.4666666666666673E-2</v>
      </c>
      <c r="AE36" s="15">
        <f t="shared" si="34"/>
        <v>0.33141210374639768</v>
      </c>
      <c r="AF36" s="16">
        <f t="shared" si="35"/>
        <v>0.66858789625360227</v>
      </c>
      <c r="AG36" s="17">
        <v>3.04</v>
      </c>
      <c r="AH36" s="17">
        <v>1.18</v>
      </c>
      <c r="AI36" s="43">
        <v>3</v>
      </c>
      <c r="AJ36" s="43">
        <v>3</v>
      </c>
    </row>
    <row r="37" spans="1:36" s="2" customFormat="1" ht="18.75" x14ac:dyDescent="0.25">
      <c r="A37" s="10">
        <v>19</v>
      </c>
      <c r="B37" s="64" t="s">
        <v>66</v>
      </c>
      <c r="C37" s="65" t="s">
        <v>66</v>
      </c>
      <c r="D37" s="65" t="s">
        <v>66</v>
      </c>
      <c r="E37" s="65" t="s">
        <v>66</v>
      </c>
      <c r="F37" s="65" t="s">
        <v>66</v>
      </c>
      <c r="G37" s="65" t="s">
        <v>66</v>
      </c>
      <c r="H37" s="65" t="s">
        <v>66</v>
      </c>
      <c r="I37" s="65" t="s">
        <v>66</v>
      </c>
      <c r="J37" s="65" t="s">
        <v>66</v>
      </c>
      <c r="K37" s="65" t="s">
        <v>66</v>
      </c>
      <c r="L37" s="65" t="s">
        <v>66</v>
      </c>
      <c r="M37" s="65" t="s">
        <v>66</v>
      </c>
      <c r="N37" s="65" t="s">
        <v>66</v>
      </c>
      <c r="O37" s="65" t="s">
        <v>66</v>
      </c>
      <c r="P37" s="65" t="s">
        <v>66</v>
      </c>
      <c r="Q37" s="65" t="s">
        <v>66</v>
      </c>
      <c r="R37" s="11">
        <v>24</v>
      </c>
      <c r="S37" s="11">
        <v>43</v>
      </c>
      <c r="T37" s="11">
        <v>94</v>
      </c>
      <c r="U37" s="11">
        <v>98</v>
      </c>
      <c r="V37" s="11">
        <v>48</v>
      </c>
      <c r="W37" s="11">
        <v>68</v>
      </c>
      <c r="X37" s="12">
        <v>375</v>
      </c>
      <c r="Y37" s="13">
        <f t="shared" si="28"/>
        <v>6.4000000000000001E-2</v>
      </c>
      <c r="Z37" s="13">
        <f t="shared" si="29"/>
        <v>0.11466666666666667</v>
      </c>
      <c r="AA37" s="13">
        <f t="shared" si="30"/>
        <v>0.25066666666666665</v>
      </c>
      <c r="AB37" s="13">
        <f t="shared" si="31"/>
        <v>0.26133333333333331</v>
      </c>
      <c r="AC37" s="13">
        <f t="shared" si="32"/>
        <v>0.128</v>
      </c>
      <c r="AD37" s="14">
        <f t="shared" si="33"/>
        <v>0.18133333333333335</v>
      </c>
      <c r="AE37" s="15">
        <f t="shared" si="34"/>
        <v>0.21824104234527689</v>
      </c>
      <c r="AF37" s="16">
        <f t="shared" si="35"/>
        <v>0.78175895765472314</v>
      </c>
      <c r="AG37" s="17">
        <v>3.34</v>
      </c>
      <c r="AH37" s="17">
        <v>1.1399999999999999</v>
      </c>
      <c r="AI37" s="43">
        <v>3</v>
      </c>
      <c r="AJ37" s="43">
        <v>4</v>
      </c>
    </row>
    <row r="38" spans="1:36" s="2" customFormat="1" ht="18.75" x14ac:dyDescent="0.25">
      <c r="A38" s="10">
        <v>20</v>
      </c>
      <c r="B38" s="64" t="s">
        <v>109</v>
      </c>
      <c r="C38" s="65" t="s">
        <v>109</v>
      </c>
      <c r="D38" s="65" t="s">
        <v>109</v>
      </c>
      <c r="E38" s="65" t="s">
        <v>109</v>
      </c>
      <c r="F38" s="65" t="s">
        <v>109</v>
      </c>
      <c r="G38" s="65" t="s">
        <v>109</v>
      </c>
      <c r="H38" s="65" t="s">
        <v>109</v>
      </c>
      <c r="I38" s="65" t="s">
        <v>109</v>
      </c>
      <c r="J38" s="65" t="s">
        <v>109</v>
      </c>
      <c r="K38" s="65" t="s">
        <v>109</v>
      </c>
      <c r="L38" s="65" t="s">
        <v>109</v>
      </c>
      <c r="M38" s="65" t="s">
        <v>109</v>
      </c>
      <c r="N38" s="65" t="s">
        <v>109</v>
      </c>
      <c r="O38" s="65" t="s">
        <v>109</v>
      </c>
      <c r="P38" s="65" t="s">
        <v>109</v>
      </c>
      <c r="Q38" s="65" t="s">
        <v>109</v>
      </c>
      <c r="R38" s="11">
        <v>21</v>
      </c>
      <c r="S38" s="11">
        <v>41</v>
      </c>
      <c r="T38" s="11">
        <v>107</v>
      </c>
      <c r="U38" s="11">
        <v>99</v>
      </c>
      <c r="V38" s="11">
        <v>55</v>
      </c>
      <c r="W38" s="11">
        <v>52</v>
      </c>
      <c r="X38" s="12">
        <v>375</v>
      </c>
      <c r="Y38" s="13">
        <f t="shared" si="28"/>
        <v>5.6000000000000001E-2</v>
      </c>
      <c r="Z38" s="13">
        <f t="shared" si="29"/>
        <v>0.10933333333333334</v>
      </c>
      <c r="AA38" s="13">
        <f t="shared" si="30"/>
        <v>0.28533333333333333</v>
      </c>
      <c r="AB38" s="13">
        <f t="shared" si="31"/>
        <v>0.26400000000000001</v>
      </c>
      <c r="AC38" s="13">
        <f t="shared" si="32"/>
        <v>0.14666666666666667</v>
      </c>
      <c r="AD38" s="14">
        <f t="shared" si="33"/>
        <v>0.13866666666666666</v>
      </c>
      <c r="AE38" s="15">
        <f t="shared" si="34"/>
        <v>0.19195046439628483</v>
      </c>
      <c r="AF38" s="16">
        <f t="shared" si="35"/>
        <v>0.80804953560371517</v>
      </c>
      <c r="AG38" s="17">
        <v>3.39</v>
      </c>
      <c r="AH38" s="17">
        <v>1.1100000000000001</v>
      </c>
      <c r="AI38" s="43">
        <v>3</v>
      </c>
      <c r="AJ38" s="43">
        <v>3</v>
      </c>
    </row>
    <row r="39" spans="1:36" ht="18.75" x14ac:dyDescent="0.25">
      <c r="A39" s="10">
        <v>21</v>
      </c>
      <c r="B39" s="64" t="s">
        <v>110</v>
      </c>
      <c r="C39" s="65" t="s">
        <v>110</v>
      </c>
      <c r="D39" s="65" t="s">
        <v>110</v>
      </c>
      <c r="E39" s="65" t="s">
        <v>110</v>
      </c>
      <c r="F39" s="65" t="s">
        <v>110</v>
      </c>
      <c r="G39" s="65" t="s">
        <v>110</v>
      </c>
      <c r="H39" s="65" t="s">
        <v>110</v>
      </c>
      <c r="I39" s="65" t="s">
        <v>110</v>
      </c>
      <c r="J39" s="65" t="s">
        <v>110</v>
      </c>
      <c r="K39" s="65" t="s">
        <v>110</v>
      </c>
      <c r="L39" s="65" t="s">
        <v>110</v>
      </c>
      <c r="M39" s="65" t="s">
        <v>110</v>
      </c>
      <c r="N39" s="65" t="s">
        <v>110</v>
      </c>
      <c r="O39" s="65" t="s">
        <v>110</v>
      </c>
      <c r="P39" s="65" t="s">
        <v>110</v>
      </c>
      <c r="Q39" s="65" t="s">
        <v>110</v>
      </c>
      <c r="R39" s="11">
        <v>20</v>
      </c>
      <c r="S39" s="11">
        <v>47</v>
      </c>
      <c r="T39" s="11">
        <v>100</v>
      </c>
      <c r="U39" s="11">
        <v>89</v>
      </c>
      <c r="V39" s="11">
        <v>49</v>
      </c>
      <c r="W39" s="11">
        <v>70</v>
      </c>
      <c r="X39" s="12">
        <v>375</v>
      </c>
      <c r="Y39" s="13">
        <f t="shared" si="20"/>
        <v>5.3333333333333337E-2</v>
      </c>
      <c r="Z39" s="13">
        <f t="shared" si="21"/>
        <v>0.12533333333333332</v>
      </c>
      <c r="AA39" s="13">
        <f t="shared" si="22"/>
        <v>0.26666666666666666</v>
      </c>
      <c r="AB39" s="13">
        <f t="shared" si="23"/>
        <v>0.23733333333333334</v>
      </c>
      <c r="AC39" s="13">
        <f t="shared" si="24"/>
        <v>0.13066666666666665</v>
      </c>
      <c r="AD39" s="14">
        <f t="shared" si="25"/>
        <v>0.18666666666666668</v>
      </c>
      <c r="AE39" s="15">
        <f t="shared" si="26"/>
        <v>0.21967213114754097</v>
      </c>
      <c r="AF39" s="16">
        <f t="shared" si="27"/>
        <v>0.78032786885245897</v>
      </c>
      <c r="AG39" s="17">
        <v>3.33</v>
      </c>
      <c r="AH39" s="17">
        <v>1.1200000000000001</v>
      </c>
      <c r="AI39" s="43">
        <v>3</v>
      </c>
      <c r="AJ39" s="43">
        <v>3</v>
      </c>
    </row>
    <row r="40" spans="1:36" ht="33.75" customHeight="1" x14ac:dyDescent="0.25">
      <c r="A40" s="10">
        <v>22</v>
      </c>
      <c r="B40" s="64" t="s">
        <v>111</v>
      </c>
      <c r="C40" s="65" t="s">
        <v>111</v>
      </c>
      <c r="D40" s="65" t="s">
        <v>111</v>
      </c>
      <c r="E40" s="65" t="s">
        <v>111</v>
      </c>
      <c r="F40" s="65" t="s">
        <v>111</v>
      </c>
      <c r="G40" s="65" t="s">
        <v>111</v>
      </c>
      <c r="H40" s="65" t="s">
        <v>111</v>
      </c>
      <c r="I40" s="65" t="s">
        <v>111</v>
      </c>
      <c r="J40" s="65" t="s">
        <v>111</v>
      </c>
      <c r="K40" s="65" t="s">
        <v>111</v>
      </c>
      <c r="L40" s="65" t="s">
        <v>111</v>
      </c>
      <c r="M40" s="65" t="s">
        <v>111</v>
      </c>
      <c r="N40" s="65" t="s">
        <v>111</v>
      </c>
      <c r="O40" s="65" t="s">
        <v>111</v>
      </c>
      <c r="P40" s="65" t="s">
        <v>111</v>
      </c>
      <c r="Q40" s="65" t="s">
        <v>111</v>
      </c>
      <c r="R40" s="11">
        <v>28</v>
      </c>
      <c r="S40" s="11">
        <v>44</v>
      </c>
      <c r="T40" s="11">
        <v>82</v>
      </c>
      <c r="U40" s="11">
        <v>82</v>
      </c>
      <c r="V40" s="11">
        <v>85</v>
      </c>
      <c r="W40" s="11">
        <v>54</v>
      </c>
      <c r="X40" s="12">
        <v>375</v>
      </c>
      <c r="Y40" s="13">
        <f t="shared" si="20"/>
        <v>7.4666666666666673E-2</v>
      </c>
      <c r="Z40" s="13">
        <f t="shared" si="21"/>
        <v>0.11733333333333333</v>
      </c>
      <c r="AA40" s="13">
        <f t="shared" si="22"/>
        <v>0.21866666666666668</v>
      </c>
      <c r="AB40" s="13">
        <f t="shared" si="23"/>
        <v>0.21866666666666668</v>
      </c>
      <c r="AC40" s="13">
        <f t="shared" si="24"/>
        <v>0.22666666666666666</v>
      </c>
      <c r="AD40" s="14">
        <f t="shared" si="25"/>
        <v>0.14399999999999999</v>
      </c>
      <c r="AE40" s="15">
        <f t="shared" si="26"/>
        <v>0.22429906542056074</v>
      </c>
      <c r="AF40" s="16">
        <f t="shared" si="27"/>
        <v>0.77570093457943923</v>
      </c>
      <c r="AG40" s="17">
        <v>3.47</v>
      </c>
      <c r="AH40" s="17">
        <v>1.26</v>
      </c>
      <c r="AI40" s="43">
        <v>4</v>
      </c>
      <c r="AJ40" s="43">
        <v>5</v>
      </c>
    </row>
    <row r="41" spans="1:36" ht="18.75" customHeight="1" x14ac:dyDescent="0.25">
      <c r="A41" s="10">
        <v>23</v>
      </c>
      <c r="B41" s="64" t="s">
        <v>112</v>
      </c>
      <c r="C41" s="65" t="s">
        <v>112</v>
      </c>
      <c r="D41" s="65" t="s">
        <v>112</v>
      </c>
      <c r="E41" s="65" t="s">
        <v>112</v>
      </c>
      <c r="F41" s="65" t="s">
        <v>112</v>
      </c>
      <c r="G41" s="65" t="s">
        <v>112</v>
      </c>
      <c r="H41" s="65" t="s">
        <v>112</v>
      </c>
      <c r="I41" s="65" t="s">
        <v>112</v>
      </c>
      <c r="J41" s="65" t="s">
        <v>112</v>
      </c>
      <c r="K41" s="65" t="s">
        <v>112</v>
      </c>
      <c r="L41" s="65" t="s">
        <v>112</v>
      </c>
      <c r="M41" s="65" t="s">
        <v>112</v>
      </c>
      <c r="N41" s="65" t="s">
        <v>112</v>
      </c>
      <c r="O41" s="65" t="s">
        <v>112</v>
      </c>
      <c r="P41" s="65" t="s">
        <v>112</v>
      </c>
      <c r="Q41" s="65" t="s">
        <v>112</v>
      </c>
      <c r="R41" s="11">
        <v>22</v>
      </c>
      <c r="S41" s="11">
        <v>36</v>
      </c>
      <c r="T41" s="11">
        <v>69</v>
      </c>
      <c r="U41" s="11">
        <v>86</v>
      </c>
      <c r="V41" s="11">
        <v>72</v>
      </c>
      <c r="W41" s="11">
        <v>90</v>
      </c>
      <c r="X41" s="12">
        <v>375</v>
      </c>
      <c r="Y41" s="13">
        <f t="shared" si="20"/>
        <v>5.8666666666666666E-2</v>
      </c>
      <c r="Z41" s="13">
        <f t="shared" si="21"/>
        <v>9.6000000000000002E-2</v>
      </c>
      <c r="AA41" s="13">
        <f t="shared" si="22"/>
        <v>0.184</v>
      </c>
      <c r="AB41" s="13">
        <f t="shared" si="23"/>
        <v>0.22933333333333333</v>
      </c>
      <c r="AC41" s="13">
        <f t="shared" si="24"/>
        <v>0.192</v>
      </c>
      <c r="AD41" s="14">
        <f t="shared" si="25"/>
        <v>0.24</v>
      </c>
      <c r="AE41" s="15">
        <f t="shared" si="26"/>
        <v>0.20350877192982456</v>
      </c>
      <c r="AF41" s="16">
        <f t="shared" si="27"/>
        <v>0.79649122807017547</v>
      </c>
      <c r="AG41" s="17">
        <v>3.53</v>
      </c>
      <c r="AH41" s="17">
        <v>1.21</v>
      </c>
      <c r="AI41" s="43">
        <v>4</v>
      </c>
      <c r="AJ41" s="43">
        <v>4</v>
      </c>
    </row>
    <row r="42" spans="1:36" ht="18.75" x14ac:dyDescent="0.25">
      <c r="A42" s="66" t="s">
        <v>191</v>
      </c>
      <c r="B42" s="67"/>
      <c r="C42" s="67"/>
      <c r="D42" s="67"/>
      <c r="E42" s="67"/>
      <c r="F42" s="67"/>
      <c r="G42" s="67"/>
      <c r="H42" s="67"/>
      <c r="I42" s="67"/>
      <c r="J42" s="67"/>
      <c r="K42" s="67"/>
      <c r="L42" s="67"/>
      <c r="M42" s="67"/>
      <c r="N42" s="67"/>
      <c r="O42" s="67"/>
      <c r="P42" s="67"/>
      <c r="Q42" s="68"/>
      <c r="R42" s="25">
        <f>+SUM(R33:R41)</f>
        <v>264</v>
      </c>
      <c r="S42" s="25">
        <f t="shared" ref="S42:X42" si="36">+SUM(S33:S41)</f>
        <v>445</v>
      </c>
      <c r="T42" s="25">
        <f t="shared" si="36"/>
        <v>798</v>
      </c>
      <c r="U42" s="25">
        <f t="shared" si="36"/>
        <v>766</v>
      </c>
      <c r="V42" s="25">
        <f t="shared" si="36"/>
        <v>675</v>
      </c>
      <c r="W42" s="25">
        <f t="shared" si="36"/>
        <v>427</v>
      </c>
      <c r="X42" s="25">
        <f t="shared" si="36"/>
        <v>3375</v>
      </c>
      <c r="Y42" s="26">
        <f t="shared" si="20"/>
        <v>7.8222222222222221E-2</v>
      </c>
      <c r="Z42" s="26">
        <f t="shared" si="21"/>
        <v>0.13185185185185186</v>
      </c>
      <c r="AA42" s="26">
        <f t="shared" si="22"/>
        <v>0.23644444444444446</v>
      </c>
      <c r="AB42" s="26">
        <f t="shared" si="23"/>
        <v>0.22696296296296295</v>
      </c>
      <c r="AC42" s="26">
        <f t="shared" si="24"/>
        <v>0.2</v>
      </c>
      <c r="AD42" s="27">
        <f t="shared" si="25"/>
        <v>0.12651851851851853</v>
      </c>
      <c r="AE42" s="28">
        <f t="shared" si="26"/>
        <v>0.24050203527815467</v>
      </c>
      <c r="AF42" s="29">
        <f t="shared" si="27"/>
        <v>0.75949796472184528</v>
      </c>
      <c r="AG42" s="30">
        <f>+SUMPRODUCT(R42:V42,R32:V32)/SUM(R42:V42)</f>
        <v>3.3877204884667571</v>
      </c>
      <c r="AH42" s="23"/>
      <c r="AI42" s="31">
        <f>+MEDIAN(AI33:AI41)</f>
        <v>3</v>
      </c>
      <c r="AJ42" s="24"/>
    </row>
    <row r="46" spans="1:36" ht="15.75" thickBot="1" x14ac:dyDescent="0.3"/>
    <row r="47" spans="1:36" s="9" customFormat="1" ht="33.75" customHeight="1" x14ac:dyDescent="0.25">
      <c r="A47" s="7"/>
      <c r="B47" s="62" t="s">
        <v>67</v>
      </c>
      <c r="C47" s="62"/>
      <c r="D47" s="62"/>
      <c r="E47" s="62"/>
      <c r="F47" s="62"/>
      <c r="G47" s="62"/>
      <c r="H47" s="62"/>
      <c r="I47" s="62"/>
      <c r="J47" s="62"/>
      <c r="K47" s="62"/>
      <c r="L47" s="62"/>
      <c r="M47" s="62"/>
      <c r="N47" s="62"/>
      <c r="O47" s="62"/>
      <c r="P47" s="62"/>
      <c r="Q47" s="63"/>
      <c r="R47" s="20">
        <v>1</v>
      </c>
      <c r="S47" s="20">
        <v>2</v>
      </c>
      <c r="T47" s="20">
        <v>3</v>
      </c>
      <c r="U47" s="20">
        <v>4</v>
      </c>
      <c r="V47" s="20">
        <v>5</v>
      </c>
      <c r="W47" s="20" t="s">
        <v>85</v>
      </c>
      <c r="X47" s="8" t="s">
        <v>86</v>
      </c>
      <c r="Y47" s="20">
        <v>1</v>
      </c>
      <c r="Z47" s="20">
        <v>2</v>
      </c>
      <c r="AA47" s="20">
        <v>3</v>
      </c>
      <c r="AB47" s="20">
        <v>4</v>
      </c>
      <c r="AC47" s="20">
        <v>5</v>
      </c>
      <c r="AD47" s="20" t="s">
        <v>85</v>
      </c>
      <c r="AE47" s="21" t="s">
        <v>87</v>
      </c>
      <c r="AF47" s="22" t="s">
        <v>88</v>
      </c>
      <c r="AG47" s="20" t="s">
        <v>89</v>
      </c>
      <c r="AH47" s="20" t="s">
        <v>90</v>
      </c>
      <c r="AI47" s="20" t="s">
        <v>91</v>
      </c>
      <c r="AJ47" s="20" t="s">
        <v>92</v>
      </c>
    </row>
    <row r="48" spans="1:36" ht="18.75" customHeight="1" x14ac:dyDescent="0.25">
      <c r="A48" s="10">
        <v>24</v>
      </c>
      <c r="B48" s="64" t="s">
        <v>113</v>
      </c>
      <c r="C48" s="65" t="s">
        <v>113</v>
      </c>
      <c r="D48" s="65" t="s">
        <v>113</v>
      </c>
      <c r="E48" s="65" t="s">
        <v>113</v>
      </c>
      <c r="F48" s="65" t="s">
        <v>113</v>
      </c>
      <c r="G48" s="65" t="s">
        <v>113</v>
      </c>
      <c r="H48" s="65" t="s">
        <v>113</v>
      </c>
      <c r="I48" s="65" t="s">
        <v>113</v>
      </c>
      <c r="J48" s="65" t="s">
        <v>113</v>
      </c>
      <c r="K48" s="65" t="s">
        <v>113</v>
      </c>
      <c r="L48" s="65" t="s">
        <v>113</v>
      </c>
      <c r="M48" s="65" t="s">
        <v>113</v>
      </c>
      <c r="N48" s="65" t="s">
        <v>113</v>
      </c>
      <c r="O48" s="65" t="s">
        <v>113</v>
      </c>
      <c r="P48" s="65" t="s">
        <v>113</v>
      </c>
      <c r="Q48" s="69" t="s">
        <v>113</v>
      </c>
      <c r="R48" s="11">
        <v>63</v>
      </c>
      <c r="S48" s="11">
        <v>84</v>
      </c>
      <c r="T48" s="11">
        <v>100</v>
      </c>
      <c r="U48" s="11">
        <v>75</v>
      </c>
      <c r="V48" s="11">
        <v>34</v>
      </c>
      <c r="W48" s="11">
        <v>19</v>
      </c>
      <c r="X48" s="12">
        <v>375</v>
      </c>
      <c r="Y48" s="13">
        <f t="shared" ref="Y48:Y52" si="37">R48/$X48</f>
        <v>0.16800000000000001</v>
      </c>
      <c r="Z48" s="13">
        <f t="shared" ref="Z48:Z52" si="38">S48/$X48</f>
        <v>0.224</v>
      </c>
      <c r="AA48" s="13">
        <f t="shared" ref="AA48:AA52" si="39">T48/$X48</f>
        <v>0.26666666666666666</v>
      </c>
      <c r="AB48" s="13">
        <f t="shared" ref="AB48:AB52" si="40">U48/$X48</f>
        <v>0.2</v>
      </c>
      <c r="AC48" s="13">
        <f t="shared" ref="AC48:AC52" si="41">V48/$X48</f>
        <v>9.0666666666666673E-2</v>
      </c>
      <c r="AD48" s="14">
        <f t="shared" ref="AD48:AD52" si="42">W48/$X48</f>
        <v>5.0666666666666665E-2</v>
      </c>
      <c r="AE48" s="15">
        <f t="shared" ref="AE48:AE52" si="43">(R48+S48)/(R48+S48+T48+U48+V48)</f>
        <v>0.41292134831460675</v>
      </c>
      <c r="AF48" s="16">
        <f t="shared" ref="AF48:AF52" si="44">(T48+U48+V48)/(R48+S48+T48+U48+V48)</f>
        <v>0.5870786516853933</v>
      </c>
      <c r="AG48" s="17">
        <v>2.81</v>
      </c>
      <c r="AH48" s="17">
        <v>1.23</v>
      </c>
      <c r="AI48" s="43">
        <v>3</v>
      </c>
      <c r="AJ48" s="43">
        <v>3</v>
      </c>
    </row>
    <row r="49" spans="1:42" ht="18.75" x14ac:dyDescent="0.25">
      <c r="A49" s="10">
        <v>25</v>
      </c>
      <c r="B49" s="64" t="s">
        <v>114</v>
      </c>
      <c r="C49" s="65" t="s">
        <v>114</v>
      </c>
      <c r="D49" s="65" t="s">
        <v>114</v>
      </c>
      <c r="E49" s="65" t="s">
        <v>114</v>
      </c>
      <c r="F49" s="65" t="s">
        <v>114</v>
      </c>
      <c r="G49" s="65" t="s">
        <v>114</v>
      </c>
      <c r="H49" s="65" t="s">
        <v>114</v>
      </c>
      <c r="I49" s="65" t="s">
        <v>114</v>
      </c>
      <c r="J49" s="65" t="s">
        <v>114</v>
      </c>
      <c r="K49" s="65" t="s">
        <v>114</v>
      </c>
      <c r="L49" s="65" t="s">
        <v>114</v>
      </c>
      <c r="M49" s="65" t="s">
        <v>114</v>
      </c>
      <c r="N49" s="65" t="s">
        <v>114</v>
      </c>
      <c r="O49" s="65" t="s">
        <v>114</v>
      </c>
      <c r="P49" s="65" t="s">
        <v>114</v>
      </c>
      <c r="Q49" s="69" t="s">
        <v>114</v>
      </c>
      <c r="R49" s="11">
        <v>20</v>
      </c>
      <c r="S49" s="11">
        <v>24</v>
      </c>
      <c r="T49" s="11">
        <v>30</v>
      </c>
      <c r="U49" s="11">
        <v>26</v>
      </c>
      <c r="V49" s="11">
        <v>27</v>
      </c>
      <c r="W49" s="11">
        <v>3</v>
      </c>
      <c r="X49" s="12">
        <v>130</v>
      </c>
      <c r="Y49" s="13">
        <f t="shared" si="37"/>
        <v>0.15384615384615385</v>
      </c>
      <c r="Z49" s="13">
        <f t="shared" si="38"/>
        <v>0.18461538461538463</v>
      </c>
      <c r="AA49" s="13">
        <f t="shared" si="39"/>
        <v>0.23076923076923078</v>
      </c>
      <c r="AB49" s="13">
        <f t="shared" si="40"/>
        <v>0.2</v>
      </c>
      <c r="AC49" s="13">
        <f t="shared" si="41"/>
        <v>0.2076923076923077</v>
      </c>
      <c r="AD49" s="14">
        <f t="shared" si="42"/>
        <v>2.3076923076923078E-2</v>
      </c>
      <c r="AE49" s="15">
        <f t="shared" si="43"/>
        <v>0.34645669291338582</v>
      </c>
      <c r="AF49" s="16">
        <f t="shared" si="44"/>
        <v>0.65354330708661412</v>
      </c>
      <c r="AG49" s="17">
        <v>3.13</v>
      </c>
      <c r="AH49" s="17">
        <v>1.37</v>
      </c>
      <c r="AI49" s="43">
        <v>3</v>
      </c>
      <c r="AJ49" s="43">
        <v>3</v>
      </c>
    </row>
    <row r="50" spans="1:42" ht="18.75" x14ac:dyDescent="0.25">
      <c r="A50" s="10">
        <v>26</v>
      </c>
      <c r="B50" s="64" t="s">
        <v>115</v>
      </c>
      <c r="C50" s="65" t="s">
        <v>115</v>
      </c>
      <c r="D50" s="65" t="s">
        <v>115</v>
      </c>
      <c r="E50" s="65" t="s">
        <v>115</v>
      </c>
      <c r="F50" s="65" t="s">
        <v>115</v>
      </c>
      <c r="G50" s="65" t="s">
        <v>115</v>
      </c>
      <c r="H50" s="65" t="s">
        <v>115</v>
      </c>
      <c r="I50" s="65" t="s">
        <v>115</v>
      </c>
      <c r="J50" s="65" t="s">
        <v>115</v>
      </c>
      <c r="K50" s="65" t="s">
        <v>115</v>
      </c>
      <c r="L50" s="65" t="s">
        <v>115</v>
      </c>
      <c r="M50" s="65" t="s">
        <v>115</v>
      </c>
      <c r="N50" s="65" t="s">
        <v>115</v>
      </c>
      <c r="O50" s="65" t="s">
        <v>115</v>
      </c>
      <c r="P50" s="65" t="s">
        <v>115</v>
      </c>
      <c r="Q50" s="69" t="s">
        <v>115</v>
      </c>
      <c r="R50" s="11">
        <v>20</v>
      </c>
      <c r="S50" s="11">
        <v>21</v>
      </c>
      <c r="T50" s="11">
        <v>29</v>
      </c>
      <c r="U50" s="11">
        <v>21</v>
      </c>
      <c r="V50" s="11">
        <v>36</v>
      </c>
      <c r="W50" s="11">
        <v>3</v>
      </c>
      <c r="X50" s="12">
        <v>130</v>
      </c>
      <c r="Y50" s="13">
        <f t="shared" si="37"/>
        <v>0.15384615384615385</v>
      </c>
      <c r="Z50" s="13">
        <f t="shared" si="38"/>
        <v>0.16153846153846155</v>
      </c>
      <c r="AA50" s="13">
        <f t="shared" si="39"/>
        <v>0.22307692307692309</v>
      </c>
      <c r="AB50" s="13">
        <f t="shared" si="40"/>
        <v>0.16153846153846155</v>
      </c>
      <c r="AC50" s="13">
        <f t="shared" si="41"/>
        <v>0.27692307692307694</v>
      </c>
      <c r="AD50" s="14">
        <f t="shared" si="42"/>
        <v>2.3076923076923078E-2</v>
      </c>
      <c r="AE50" s="15">
        <f t="shared" si="43"/>
        <v>0.32283464566929132</v>
      </c>
      <c r="AF50" s="16">
        <f t="shared" si="44"/>
        <v>0.67716535433070868</v>
      </c>
      <c r="AG50" s="17">
        <v>3.25</v>
      </c>
      <c r="AH50" s="17">
        <v>1.43</v>
      </c>
      <c r="AI50" s="43">
        <v>3</v>
      </c>
      <c r="AJ50" s="43">
        <v>5</v>
      </c>
    </row>
    <row r="51" spans="1:42" ht="18.75" x14ac:dyDescent="0.25">
      <c r="A51" s="10">
        <v>27</v>
      </c>
      <c r="B51" s="64" t="s">
        <v>116</v>
      </c>
      <c r="C51" s="65" t="s">
        <v>116</v>
      </c>
      <c r="D51" s="65" t="s">
        <v>116</v>
      </c>
      <c r="E51" s="65" t="s">
        <v>116</v>
      </c>
      <c r="F51" s="65" t="s">
        <v>116</v>
      </c>
      <c r="G51" s="65" t="s">
        <v>116</v>
      </c>
      <c r="H51" s="65" t="s">
        <v>116</v>
      </c>
      <c r="I51" s="65" t="s">
        <v>116</v>
      </c>
      <c r="J51" s="65" t="s">
        <v>116</v>
      </c>
      <c r="K51" s="65" t="s">
        <v>116</v>
      </c>
      <c r="L51" s="65" t="s">
        <v>116</v>
      </c>
      <c r="M51" s="65" t="s">
        <v>116</v>
      </c>
      <c r="N51" s="65" t="s">
        <v>116</v>
      </c>
      <c r="O51" s="65" t="s">
        <v>116</v>
      </c>
      <c r="P51" s="65" t="s">
        <v>116</v>
      </c>
      <c r="Q51" s="69" t="s">
        <v>116</v>
      </c>
      <c r="R51" s="11">
        <v>14</v>
      </c>
      <c r="S51" s="11">
        <v>22</v>
      </c>
      <c r="T51" s="11">
        <v>35</v>
      </c>
      <c r="U51" s="11">
        <v>29</v>
      </c>
      <c r="V51" s="11">
        <v>27</v>
      </c>
      <c r="W51" s="11">
        <v>3</v>
      </c>
      <c r="X51" s="12">
        <v>130</v>
      </c>
      <c r="Y51" s="13">
        <f t="shared" si="37"/>
        <v>0.1076923076923077</v>
      </c>
      <c r="Z51" s="13">
        <f t="shared" si="38"/>
        <v>0.16923076923076924</v>
      </c>
      <c r="AA51" s="13">
        <f t="shared" si="39"/>
        <v>0.26923076923076922</v>
      </c>
      <c r="AB51" s="13">
        <f t="shared" si="40"/>
        <v>0.22307692307692309</v>
      </c>
      <c r="AC51" s="13">
        <f t="shared" si="41"/>
        <v>0.2076923076923077</v>
      </c>
      <c r="AD51" s="14">
        <f t="shared" si="42"/>
        <v>2.3076923076923078E-2</v>
      </c>
      <c r="AE51" s="15">
        <f t="shared" si="43"/>
        <v>0.28346456692913385</v>
      </c>
      <c r="AF51" s="16">
        <f t="shared" si="44"/>
        <v>0.71653543307086609</v>
      </c>
      <c r="AG51" s="17">
        <v>3.26</v>
      </c>
      <c r="AH51" s="17">
        <v>1.28</v>
      </c>
      <c r="AI51" s="43">
        <v>3</v>
      </c>
      <c r="AJ51" s="43">
        <v>3</v>
      </c>
    </row>
    <row r="52" spans="1:42" ht="18.75" x14ac:dyDescent="0.25">
      <c r="A52" s="66" t="s">
        <v>191</v>
      </c>
      <c r="B52" s="67"/>
      <c r="C52" s="67"/>
      <c r="D52" s="67"/>
      <c r="E52" s="67"/>
      <c r="F52" s="67"/>
      <c r="G52" s="67"/>
      <c r="H52" s="67"/>
      <c r="I52" s="67"/>
      <c r="J52" s="67"/>
      <c r="K52" s="67"/>
      <c r="L52" s="67"/>
      <c r="M52" s="67"/>
      <c r="N52" s="67"/>
      <c r="O52" s="67"/>
      <c r="P52" s="67"/>
      <c r="Q52" s="68"/>
      <c r="R52" s="25">
        <f t="shared" ref="R52:W52" si="45">+SUM(R48:R51)</f>
        <v>117</v>
      </c>
      <c r="S52" s="25">
        <f t="shared" si="45"/>
        <v>151</v>
      </c>
      <c r="T52" s="25">
        <f t="shared" si="45"/>
        <v>194</v>
      </c>
      <c r="U52" s="25">
        <f t="shared" si="45"/>
        <v>151</v>
      </c>
      <c r="V52" s="25">
        <f t="shared" si="45"/>
        <v>124</v>
      </c>
      <c r="W52" s="25">
        <f t="shared" si="45"/>
        <v>28</v>
      </c>
      <c r="X52" s="25">
        <f>+SUM(X48:X51)</f>
        <v>765</v>
      </c>
      <c r="Y52" s="26">
        <f t="shared" si="37"/>
        <v>0.15294117647058825</v>
      </c>
      <c r="Z52" s="26">
        <f t="shared" si="38"/>
        <v>0.19738562091503267</v>
      </c>
      <c r="AA52" s="26">
        <f t="shared" si="39"/>
        <v>0.25359477124183005</v>
      </c>
      <c r="AB52" s="26">
        <f t="shared" si="40"/>
        <v>0.19738562091503267</v>
      </c>
      <c r="AC52" s="26">
        <f t="shared" si="41"/>
        <v>0.16209150326797386</v>
      </c>
      <c r="AD52" s="27">
        <f t="shared" si="42"/>
        <v>3.6601307189542485E-2</v>
      </c>
      <c r="AE52" s="28">
        <f t="shared" si="43"/>
        <v>0.36363636363636365</v>
      </c>
      <c r="AF52" s="29">
        <f t="shared" si="44"/>
        <v>0.63636363636363635</v>
      </c>
      <c r="AG52" s="30">
        <f>+SUMPRODUCT(R52:V52,R47:V47)/SUM(R52:V52)</f>
        <v>3.0189959294436908</v>
      </c>
      <c r="AH52" s="23"/>
      <c r="AI52" s="31">
        <f>+MEDIAN(AI48:AI51)</f>
        <v>3</v>
      </c>
      <c r="AJ52" s="24"/>
    </row>
    <row r="56" spans="1:42" x14ac:dyDescent="0.25">
      <c r="F56" s="2"/>
      <c r="G56" s="2"/>
      <c r="H56" s="2"/>
      <c r="I56" s="2"/>
      <c r="J56" s="2"/>
      <c r="K56" s="2"/>
      <c r="AK56" s="2"/>
      <c r="AL56" s="2"/>
      <c r="AM56" s="2"/>
      <c r="AN56" s="2"/>
      <c r="AO56" s="2"/>
      <c r="AP56" s="2"/>
    </row>
    <row r="57" spans="1:42" x14ac:dyDescent="0.25">
      <c r="F57" s="2"/>
      <c r="G57" s="2"/>
      <c r="H57" s="2"/>
      <c r="I57" s="2"/>
      <c r="J57" s="2"/>
      <c r="K57" s="2"/>
      <c r="AK57" s="2"/>
      <c r="AL57" s="2"/>
      <c r="AM57" s="2"/>
      <c r="AN57" s="2"/>
      <c r="AO57" s="2"/>
      <c r="AP57" s="2"/>
    </row>
    <row r="58" spans="1:42" x14ac:dyDescent="0.25">
      <c r="F58" s="2"/>
      <c r="G58" s="2"/>
      <c r="H58" s="2"/>
      <c r="I58" s="2"/>
      <c r="J58" s="2"/>
      <c r="K58" s="2"/>
      <c r="AK58" s="2"/>
      <c r="AL58" s="2"/>
      <c r="AM58" s="2"/>
      <c r="AN58" s="2"/>
      <c r="AO58" s="2"/>
      <c r="AP58" s="2"/>
    </row>
    <row r="59" spans="1:42" x14ac:dyDescent="0.25">
      <c r="F59" s="2"/>
      <c r="G59" s="2"/>
      <c r="H59" s="2"/>
      <c r="I59" s="2"/>
      <c r="J59" s="2"/>
      <c r="K59" s="2"/>
      <c r="AK59" s="2"/>
      <c r="AL59" s="2"/>
      <c r="AM59" s="2"/>
      <c r="AN59" s="2"/>
      <c r="AO59" s="2"/>
      <c r="AP59" s="2"/>
    </row>
    <row r="60" spans="1:42" x14ac:dyDescent="0.25">
      <c r="F60" s="2"/>
      <c r="G60" s="2"/>
      <c r="H60" s="2"/>
      <c r="I60" s="2"/>
      <c r="J60" s="2"/>
      <c r="K60" s="2"/>
      <c r="AK60" s="2"/>
      <c r="AL60" s="2"/>
      <c r="AM60" s="2"/>
      <c r="AN60" s="2"/>
      <c r="AO60" s="2"/>
      <c r="AP60" s="2"/>
    </row>
    <row r="61" spans="1:42" x14ac:dyDescent="0.25">
      <c r="F61" s="2"/>
      <c r="G61" s="2"/>
      <c r="H61" s="2"/>
      <c r="I61" s="2"/>
      <c r="J61" s="2"/>
      <c r="K61" s="2"/>
      <c r="AK61" s="2"/>
      <c r="AL61" s="2"/>
      <c r="AM61" s="2"/>
      <c r="AN61" s="2"/>
      <c r="AO61" s="2"/>
      <c r="AP61" s="2"/>
    </row>
    <row r="62" spans="1:42" x14ac:dyDescent="0.25">
      <c r="F62" s="2"/>
      <c r="G62" s="2"/>
      <c r="H62" s="2"/>
      <c r="I62" s="2"/>
      <c r="J62" s="2"/>
      <c r="K62" s="2"/>
      <c r="AK62" s="2"/>
      <c r="AL62" s="2"/>
      <c r="AM62" s="2"/>
      <c r="AN62" s="2"/>
      <c r="AO62" s="2"/>
      <c r="AP62" s="2"/>
    </row>
    <row r="63" spans="1:42" x14ac:dyDescent="0.25">
      <c r="F63" s="2"/>
      <c r="G63" s="2"/>
      <c r="H63" s="2"/>
      <c r="I63" s="2"/>
      <c r="J63" s="2"/>
      <c r="K63" s="2"/>
    </row>
    <row r="64" spans="1:42" x14ac:dyDescent="0.25">
      <c r="F64" s="2"/>
      <c r="G64" s="2"/>
      <c r="H64" s="2"/>
      <c r="I64" s="2"/>
      <c r="J64" s="2"/>
      <c r="K64" s="2"/>
    </row>
    <row r="65" spans="1:36" x14ac:dyDescent="0.25">
      <c r="F65" s="2"/>
      <c r="G65" s="2"/>
      <c r="H65" s="2"/>
      <c r="I65" s="2"/>
      <c r="J65" s="2"/>
      <c r="K65" s="2"/>
    </row>
    <row r="66" spans="1:36" x14ac:dyDescent="0.25">
      <c r="F66" s="2"/>
      <c r="G66" s="2"/>
      <c r="H66" s="2"/>
      <c r="I66" s="2"/>
      <c r="J66" s="2"/>
      <c r="K66" s="2"/>
    </row>
    <row r="67" spans="1:36" x14ac:dyDescent="0.25">
      <c r="F67" s="2"/>
      <c r="G67" s="2"/>
      <c r="H67" s="2"/>
      <c r="I67" s="2"/>
      <c r="J67" s="2"/>
      <c r="K67" s="2"/>
    </row>
    <row r="68" spans="1:36" x14ac:dyDescent="0.25">
      <c r="F68" s="2"/>
      <c r="G68" s="2"/>
      <c r="H68" s="2"/>
      <c r="I68" s="2"/>
      <c r="J68" s="2"/>
      <c r="K68" s="2"/>
    </row>
    <row r="69" spans="1:36" x14ac:dyDescent="0.25">
      <c r="F69" s="2"/>
      <c r="G69" s="2"/>
      <c r="H69" s="2"/>
      <c r="I69" s="2"/>
      <c r="J69" s="2"/>
      <c r="K69" s="2"/>
    </row>
    <row r="70" spans="1:36" x14ac:dyDescent="0.25">
      <c r="F70" s="2"/>
      <c r="G70" s="2"/>
      <c r="H70" s="2"/>
      <c r="I70" s="2"/>
      <c r="J70" s="2"/>
      <c r="K70" s="2"/>
    </row>
    <row r="71" spans="1:36" x14ac:dyDescent="0.25">
      <c r="F71" s="2"/>
      <c r="G71" s="2"/>
      <c r="H71" s="2"/>
      <c r="I71" s="2"/>
      <c r="J71" s="2"/>
      <c r="K71" s="2"/>
    </row>
    <row r="75" spans="1:36" s="2" customFormat="1" x14ac:dyDescent="0.25">
      <c r="A75"/>
      <c r="B75"/>
      <c r="C75"/>
      <c r="D75"/>
      <c r="E75"/>
      <c r="F75"/>
      <c r="G75"/>
      <c r="H75"/>
      <c r="I75"/>
      <c r="J75"/>
      <c r="K75"/>
      <c r="L75"/>
      <c r="M75"/>
      <c r="N75"/>
      <c r="O75"/>
      <c r="P75"/>
      <c r="Q75"/>
      <c r="R75"/>
      <c r="S75"/>
      <c r="T75"/>
      <c r="U75"/>
      <c r="V75"/>
      <c r="W75"/>
      <c r="X75"/>
      <c r="Y75"/>
      <c r="Z75"/>
      <c r="AA75"/>
      <c r="AB75"/>
      <c r="AC75"/>
      <c r="AD75"/>
      <c r="AE75"/>
      <c r="AF75"/>
      <c r="AG75"/>
      <c r="AH75"/>
      <c r="AI75"/>
      <c r="AJ75"/>
    </row>
  </sheetData>
  <sheetProtection sheet="1" objects="1" scenarios="1"/>
  <mergeCells count="37">
    <mergeCell ref="B36:Q36"/>
    <mergeCell ref="B37:Q37"/>
    <mergeCell ref="B34:Q34"/>
    <mergeCell ref="B35:Q35"/>
    <mergeCell ref="B32:Q32"/>
    <mergeCell ref="B33:Q33"/>
    <mergeCell ref="A52:Q52"/>
    <mergeCell ref="B39:Q39"/>
    <mergeCell ref="B40:Q40"/>
    <mergeCell ref="B41:Q41"/>
    <mergeCell ref="B48:Q48"/>
    <mergeCell ref="B49:Q49"/>
    <mergeCell ref="B47:Q47"/>
    <mergeCell ref="B50:Q50"/>
    <mergeCell ref="B51:Q51"/>
    <mergeCell ref="A42:Q42"/>
    <mergeCell ref="A5:AJ5"/>
    <mergeCell ref="A6:AJ6"/>
    <mergeCell ref="A7:AJ7"/>
    <mergeCell ref="B15:Q15"/>
    <mergeCell ref="B16:Q16"/>
    <mergeCell ref="A12:AJ12"/>
    <mergeCell ref="B17:Q17"/>
    <mergeCell ref="B26:Q26"/>
    <mergeCell ref="B27:Q27"/>
    <mergeCell ref="B28:Q28"/>
    <mergeCell ref="B29:Q29"/>
    <mergeCell ref="B18:Q18"/>
    <mergeCell ref="B19:Q19"/>
    <mergeCell ref="B20:Q20"/>
    <mergeCell ref="B21:Q21"/>
    <mergeCell ref="B22:Q22"/>
    <mergeCell ref="B23:Q23"/>
    <mergeCell ref="B24:Q24"/>
    <mergeCell ref="B25:Q25"/>
    <mergeCell ref="B38:Q38"/>
    <mergeCell ref="A30:Q30"/>
  </mergeCells>
  <pageMargins left="0.70866141732283472" right="0.70866141732283472" top="0.74803149606299213" bottom="0.74803149606299213" header="0.31496062992125984" footer="0.31496062992125984"/>
  <pageSetup paperSize="9"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1"/>
  <sheetViews>
    <sheetView showGridLines="0" view="pageBreakPreview" zoomScale="70" zoomScaleNormal="40" zoomScaleSheetLayoutView="70" workbookViewId="0">
      <selection activeCell="S33" sqref="S33"/>
    </sheetView>
  </sheetViews>
  <sheetFormatPr baseColWidth="10" defaultRowHeight="15" x14ac:dyDescent="0.25"/>
  <cols>
    <col min="24" max="24" width="15.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s="2" customFormat="1" ht="15.75" customHeight="1" x14ac:dyDescent="0.25">
      <c r="A6" s="70" t="s">
        <v>728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row>
    <row r="7" spans="1:35" s="2" customFormat="1" x14ac:dyDescent="0.25">
      <c r="A7" s="61" t="s">
        <v>649</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5" t="s">
        <v>68</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4" spans="1:35" s="2" customFormat="1" x14ac:dyDescent="0.25"/>
    <row r="15" spans="1:35" s="2" customFormat="1" x14ac:dyDescent="0.25"/>
    <row r="16" spans="1:35" s="2" customFormat="1" x14ac:dyDescent="0.25"/>
    <row r="17" spans="1:35" s="2" customFormat="1" x14ac:dyDescent="0.25"/>
    <row r="18" spans="1:35" ht="15.75" thickBot="1" x14ac:dyDescent="0.3"/>
    <row r="19" spans="1:35" ht="56.25" customHeight="1" x14ac:dyDescent="0.25">
      <c r="B19" s="62" t="s">
        <v>120</v>
      </c>
      <c r="C19" s="62"/>
      <c r="D19" s="62"/>
      <c r="E19" s="62"/>
      <c r="F19" s="62"/>
      <c r="G19" s="62"/>
      <c r="H19" s="62"/>
      <c r="I19" s="62"/>
      <c r="J19" s="62"/>
      <c r="K19" s="62"/>
      <c r="L19" s="62"/>
      <c r="M19" s="62"/>
      <c r="N19" s="62"/>
      <c r="O19" s="62"/>
      <c r="P19" s="63"/>
      <c r="Q19" s="20">
        <v>1</v>
      </c>
      <c r="R19" s="20">
        <v>2</v>
      </c>
      <c r="S19" s="20">
        <v>3</v>
      </c>
      <c r="T19" s="20">
        <v>4</v>
      </c>
      <c r="U19" s="20">
        <v>5</v>
      </c>
      <c r="V19" s="20" t="s">
        <v>85</v>
      </c>
      <c r="W19" s="8" t="s">
        <v>86</v>
      </c>
      <c r="X19" s="20">
        <v>1</v>
      </c>
      <c r="Y19" s="20">
        <v>2</v>
      </c>
      <c r="Z19" s="20">
        <v>3</v>
      </c>
      <c r="AA19" s="20">
        <v>4</v>
      </c>
      <c r="AB19" s="20">
        <v>5</v>
      </c>
      <c r="AC19" s="20" t="s">
        <v>85</v>
      </c>
      <c r="AD19" s="21" t="s">
        <v>87</v>
      </c>
      <c r="AE19" s="22" t="s">
        <v>88</v>
      </c>
      <c r="AF19" s="20" t="s">
        <v>89</v>
      </c>
      <c r="AG19" s="20" t="s">
        <v>90</v>
      </c>
      <c r="AH19" s="20" t="s">
        <v>91</v>
      </c>
      <c r="AI19" s="20" t="s">
        <v>92</v>
      </c>
    </row>
    <row r="20" spans="1:35" ht="38.25" customHeight="1" x14ac:dyDescent="0.25">
      <c r="A20" s="10">
        <v>28</v>
      </c>
      <c r="B20" s="64" t="s">
        <v>117</v>
      </c>
      <c r="C20" s="65" t="s">
        <v>117</v>
      </c>
      <c r="D20" s="65" t="s">
        <v>117</v>
      </c>
      <c r="E20" s="65" t="s">
        <v>117</v>
      </c>
      <c r="F20" s="65" t="s">
        <v>117</v>
      </c>
      <c r="G20" s="65" t="s">
        <v>117</v>
      </c>
      <c r="H20" s="65" t="s">
        <v>117</v>
      </c>
      <c r="I20" s="65" t="s">
        <v>117</v>
      </c>
      <c r="J20" s="65" t="s">
        <v>117</v>
      </c>
      <c r="K20" s="65" t="s">
        <v>117</v>
      </c>
      <c r="L20" s="65" t="s">
        <v>117</v>
      </c>
      <c r="M20" s="65" t="s">
        <v>117</v>
      </c>
      <c r="N20" s="65" t="s">
        <v>117</v>
      </c>
      <c r="O20" s="65" t="s">
        <v>117</v>
      </c>
      <c r="P20" s="65" t="s">
        <v>117</v>
      </c>
      <c r="Q20" s="11">
        <v>22</v>
      </c>
      <c r="R20" s="11">
        <v>34</v>
      </c>
      <c r="S20" s="11">
        <v>80</v>
      </c>
      <c r="T20" s="11">
        <v>101</v>
      </c>
      <c r="U20" s="11">
        <v>101</v>
      </c>
      <c r="V20" s="11">
        <v>37</v>
      </c>
      <c r="W20" s="12">
        <v>375</v>
      </c>
      <c r="X20" s="13">
        <f t="shared" ref="X20:AC23" si="0">Q20/$W20</f>
        <v>5.8666666666666666E-2</v>
      </c>
      <c r="Y20" s="13">
        <f t="shared" si="0"/>
        <v>9.0666666666666673E-2</v>
      </c>
      <c r="Z20" s="13">
        <f t="shared" si="0"/>
        <v>0.21333333333333335</v>
      </c>
      <c r="AA20" s="13">
        <f t="shared" si="0"/>
        <v>0.26933333333333331</v>
      </c>
      <c r="AB20" s="13">
        <f t="shared" si="0"/>
        <v>0.26933333333333331</v>
      </c>
      <c r="AC20" s="14">
        <f t="shared" si="0"/>
        <v>9.8666666666666666E-2</v>
      </c>
      <c r="AD20" s="15">
        <f t="shared" ref="AD20:AD22" si="1">(Q20+R20)/(Q20+R20+S20+T20+U20)</f>
        <v>0.16568047337278108</v>
      </c>
      <c r="AE20" s="16">
        <f t="shared" ref="AE20:AE23" si="2">(S20+T20+U20)/(Q20+R20+S20+T20+U20)</f>
        <v>0.83431952662721898</v>
      </c>
      <c r="AF20" s="17">
        <v>3.67</v>
      </c>
      <c r="AG20" s="17">
        <v>1.19</v>
      </c>
      <c r="AH20" s="43">
        <v>4</v>
      </c>
      <c r="AI20" s="43">
        <v>4</v>
      </c>
    </row>
    <row r="21" spans="1:35" ht="18.75" x14ac:dyDescent="0.25">
      <c r="A21" s="10">
        <v>29</v>
      </c>
      <c r="B21" s="64" t="s">
        <v>118</v>
      </c>
      <c r="C21" s="65" t="s">
        <v>118</v>
      </c>
      <c r="D21" s="65" t="s">
        <v>118</v>
      </c>
      <c r="E21" s="65" t="s">
        <v>118</v>
      </c>
      <c r="F21" s="65" t="s">
        <v>118</v>
      </c>
      <c r="G21" s="65" t="s">
        <v>118</v>
      </c>
      <c r="H21" s="65" t="s">
        <v>118</v>
      </c>
      <c r="I21" s="65" t="s">
        <v>118</v>
      </c>
      <c r="J21" s="65" t="s">
        <v>118</v>
      </c>
      <c r="K21" s="65" t="s">
        <v>118</v>
      </c>
      <c r="L21" s="65" t="s">
        <v>118</v>
      </c>
      <c r="M21" s="65" t="s">
        <v>118</v>
      </c>
      <c r="N21" s="65" t="s">
        <v>118</v>
      </c>
      <c r="O21" s="65" t="s">
        <v>118</v>
      </c>
      <c r="P21" s="65" t="s">
        <v>118</v>
      </c>
      <c r="Q21" s="11">
        <v>16</v>
      </c>
      <c r="R21" s="11">
        <v>34</v>
      </c>
      <c r="S21" s="11">
        <v>76</v>
      </c>
      <c r="T21" s="11">
        <v>117</v>
      </c>
      <c r="U21" s="11">
        <v>129</v>
      </c>
      <c r="V21" s="11">
        <v>3</v>
      </c>
      <c r="W21" s="12">
        <v>375</v>
      </c>
      <c r="X21" s="13">
        <f t="shared" si="0"/>
        <v>4.2666666666666665E-2</v>
      </c>
      <c r="Y21" s="13">
        <f t="shared" si="0"/>
        <v>9.0666666666666673E-2</v>
      </c>
      <c r="Z21" s="13">
        <f t="shared" si="0"/>
        <v>0.20266666666666666</v>
      </c>
      <c r="AA21" s="13">
        <f t="shared" si="0"/>
        <v>0.312</v>
      </c>
      <c r="AB21" s="13">
        <f t="shared" si="0"/>
        <v>0.34399999999999997</v>
      </c>
      <c r="AC21" s="14">
        <f t="shared" si="0"/>
        <v>8.0000000000000002E-3</v>
      </c>
      <c r="AD21" s="15">
        <f t="shared" si="1"/>
        <v>0.13440860215053763</v>
      </c>
      <c r="AE21" s="16">
        <f t="shared" si="2"/>
        <v>0.86559139784946237</v>
      </c>
      <c r="AF21" s="17">
        <v>3.83</v>
      </c>
      <c r="AG21" s="17">
        <v>1.1299999999999999</v>
      </c>
      <c r="AH21" s="43">
        <v>4</v>
      </c>
      <c r="AI21" s="43">
        <v>5</v>
      </c>
    </row>
    <row r="22" spans="1:35" ht="18.75" x14ac:dyDescent="0.25">
      <c r="A22" s="10">
        <v>30</v>
      </c>
      <c r="B22" s="64" t="s">
        <v>119</v>
      </c>
      <c r="C22" s="65" t="s">
        <v>119</v>
      </c>
      <c r="D22" s="65" t="s">
        <v>119</v>
      </c>
      <c r="E22" s="65" t="s">
        <v>119</v>
      </c>
      <c r="F22" s="65" t="s">
        <v>119</v>
      </c>
      <c r="G22" s="65" t="s">
        <v>119</v>
      </c>
      <c r="H22" s="65" t="s">
        <v>119</v>
      </c>
      <c r="I22" s="65" t="s">
        <v>119</v>
      </c>
      <c r="J22" s="65" t="s">
        <v>119</v>
      </c>
      <c r="K22" s="65" t="s">
        <v>119</v>
      </c>
      <c r="L22" s="65" t="s">
        <v>119</v>
      </c>
      <c r="M22" s="65" t="s">
        <v>119</v>
      </c>
      <c r="N22" s="65" t="s">
        <v>119</v>
      </c>
      <c r="O22" s="65" t="s">
        <v>119</v>
      </c>
      <c r="P22" s="65" t="s">
        <v>119</v>
      </c>
      <c r="Q22" s="11">
        <v>18</v>
      </c>
      <c r="R22" s="11">
        <v>10</v>
      </c>
      <c r="S22" s="11">
        <v>53</v>
      </c>
      <c r="T22" s="11">
        <v>138</v>
      </c>
      <c r="U22" s="11">
        <v>154</v>
      </c>
      <c r="V22" s="11">
        <v>2</v>
      </c>
      <c r="W22" s="12">
        <v>375</v>
      </c>
      <c r="X22" s="13">
        <f t="shared" si="0"/>
        <v>4.8000000000000001E-2</v>
      </c>
      <c r="Y22" s="13">
        <f t="shared" si="0"/>
        <v>2.6666666666666668E-2</v>
      </c>
      <c r="Z22" s="13">
        <f t="shared" si="0"/>
        <v>0.14133333333333334</v>
      </c>
      <c r="AA22" s="13">
        <f t="shared" si="0"/>
        <v>0.36799999999999999</v>
      </c>
      <c r="AB22" s="13">
        <f t="shared" si="0"/>
        <v>0.41066666666666668</v>
      </c>
      <c r="AC22" s="14">
        <f t="shared" si="0"/>
        <v>5.3333333333333332E-3</v>
      </c>
      <c r="AD22" s="15">
        <f t="shared" si="1"/>
        <v>7.5067024128686322E-2</v>
      </c>
      <c r="AE22" s="16">
        <f t="shared" si="2"/>
        <v>0.92493297587131362</v>
      </c>
      <c r="AF22" s="17">
        <v>4.07</v>
      </c>
      <c r="AG22" s="17">
        <v>1.05</v>
      </c>
      <c r="AH22" s="43">
        <v>4</v>
      </c>
      <c r="AI22" s="43">
        <v>5</v>
      </c>
    </row>
    <row r="23" spans="1:35" s="2" customFormat="1" ht="18.75" x14ac:dyDescent="0.25">
      <c r="A23" s="66" t="s">
        <v>191</v>
      </c>
      <c r="B23" s="67"/>
      <c r="C23" s="67"/>
      <c r="D23" s="67"/>
      <c r="E23" s="67"/>
      <c r="F23" s="67"/>
      <c r="G23" s="67"/>
      <c r="H23" s="67"/>
      <c r="I23" s="67"/>
      <c r="J23" s="67"/>
      <c r="K23" s="67"/>
      <c r="L23" s="67"/>
      <c r="M23" s="67"/>
      <c r="N23" s="67"/>
      <c r="O23" s="67"/>
      <c r="P23" s="68"/>
      <c r="Q23" s="25">
        <f>+SUM(Q20:Q22)</f>
        <v>56</v>
      </c>
      <c r="R23" s="25">
        <f t="shared" ref="R23:W23" si="3">+SUM(R20:R22)</f>
        <v>78</v>
      </c>
      <c r="S23" s="25">
        <f t="shared" si="3"/>
        <v>209</v>
      </c>
      <c r="T23" s="25">
        <f t="shared" si="3"/>
        <v>356</v>
      </c>
      <c r="U23" s="25">
        <f t="shared" si="3"/>
        <v>384</v>
      </c>
      <c r="V23" s="25">
        <f t="shared" si="3"/>
        <v>42</v>
      </c>
      <c r="W23" s="25">
        <f t="shared" si="3"/>
        <v>1125</v>
      </c>
      <c r="X23" s="26">
        <f>Q23/$W23</f>
        <v>4.9777777777777775E-2</v>
      </c>
      <c r="Y23" s="26">
        <f>R23/$W23</f>
        <v>6.933333333333333E-2</v>
      </c>
      <c r="Z23" s="26">
        <f t="shared" si="0"/>
        <v>0.18577777777777776</v>
      </c>
      <c r="AA23" s="26">
        <f t="shared" si="0"/>
        <v>0.31644444444444442</v>
      </c>
      <c r="AB23" s="26">
        <f t="shared" si="0"/>
        <v>0.34133333333333332</v>
      </c>
      <c r="AC23" s="27">
        <f t="shared" si="0"/>
        <v>3.7333333333333336E-2</v>
      </c>
      <c r="AD23" s="28">
        <f>(Q23+R23)/(Q23+R23+S23+T23+U23)</f>
        <v>0.12373037857802401</v>
      </c>
      <c r="AE23" s="29">
        <f t="shared" si="2"/>
        <v>0.87626962142197595</v>
      </c>
      <c r="AF23" s="30">
        <f>+SUMPRODUCT(Q23:U23,Q19:U19)/SUM(Q23:U23)</f>
        <v>3.8624192059095108</v>
      </c>
      <c r="AG23" s="23"/>
      <c r="AH23" s="31">
        <f>+MEDIAN(AH20:AH22)</f>
        <v>4</v>
      </c>
      <c r="AI23" s="24"/>
    </row>
    <row r="26" spans="1:35" ht="15.75" thickBot="1" x14ac:dyDescent="0.3"/>
    <row r="27" spans="1:35" s="2" customFormat="1" ht="56.25" customHeight="1" x14ac:dyDescent="0.25">
      <c r="B27" s="62" t="s">
        <v>121</v>
      </c>
      <c r="C27" s="62"/>
      <c r="D27" s="62"/>
      <c r="E27" s="62"/>
      <c r="F27" s="62"/>
      <c r="G27" s="62"/>
      <c r="H27" s="62"/>
      <c r="I27" s="62"/>
      <c r="J27" s="62"/>
      <c r="K27" s="62"/>
      <c r="L27" s="62"/>
      <c r="M27" s="62"/>
      <c r="N27" s="62"/>
      <c r="O27" s="62"/>
      <c r="P27" s="63"/>
      <c r="Q27" s="20">
        <v>1</v>
      </c>
      <c r="R27" s="20">
        <v>2</v>
      </c>
      <c r="S27" s="20">
        <v>3</v>
      </c>
      <c r="T27" s="20">
        <v>4</v>
      </c>
      <c r="U27" s="20">
        <v>5</v>
      </c>
      <c r="V27" s="20" t="s">
        <v>85</v>
      </c>
      <c r="W27" s="8" t="s">
        <v>86</v>
      </c>
      <c r="X27" s="20">
        <v>1</v>
      </c>
      <c r="Y27" s="20">
        <v>2</v>
      </c>
      <c r="Z27" s="20">
        <v>3</v>
      </c>
      <c r="AA27" s="20">
        <v>4</v>
      </c>
      <c r="AB27" s="20">
        <v>5</v>
      </c>
      <c r="AC27" s="20" t="s">
        <v>85</v>
      </c>
      <c r="AD27" s="21" t="s">
        <v>87</v>
      </c>
      <c r="AE27" s="22" t="s">
        <v>88</v>
      </c>
      <c r="AF27" s="20" t="s">
        <v>89</v>
      </c>
      <c r="AG27" s="20" t="s">
        <v>90</v>
      </c>
      <c r="AH27" s="20" t="s">
        <v>91</v>
      </c>
      <c r="AI27" s="20" t="s">
        <v>92</v>
      </c>
    </row>
    <row r="28" spans="1:35" s="2" customFormat="1" ht="18.75" x14ac:dyDescent="0.25">
      <c r="A28" s="10">
        <v>31</v>
      </c>
      <c r="B28" s="64" t="s">
        <v>69</v>
      </c>
      <c r="C28" s="65" t="s">
        <v>69</v>
      </c>
      <c r="D28" s="65" t="s">
        <v>69</v>
      </c>
      <c r="E28" s="65" t="s">
        <v>69</v>
      </c>
      <c r="F28" s="65" t="s">
        <v>69</v>
      </c>
      <c r="G28" s="65" t="s">
        <v>69</v>
      </c>
      <c r="H28" s="65" t="s">
        <v>69</v>
      </c>
      <c r="I28" s="65" t="s">
        <v>69</v>
      </c>
      <c r="J28" s="65" t="s">
        <v>69</v>
      </c>
      <c r="K28" s="65" t="s">
        <v>69</v>
      </c>
      <c r="L28" s="65" t="s">
        <v>69</v>
      </c>
      <c r="M28" s="65" t="s">
        <v>69</v>
      </c>
      <c r="N28" s="65" t="s">
        <v>69</v>
      </c>
      <c r="O28" s="65" t="s">
        <v>69</v>
      </c>
      <c r="P28" s="65" t="s">
        <v>69</v>
      </c>
      <c r="Q28" s="11">
        <v>6</v>
      </c>
      <c r="R28" s="11">
        <v>20</v>
      </c>
      <c r="S28" s="11">
        <v>61</v>
      </c>
      <c r="T28" s="11">
        <v>148</v>
      </c>
      <c r="U28" s="11">
        <v>139</v>
      </c>
      <c r="V28" s="11">
        <v>1</v>
      </c>
      <c r="W28" s="12">
        <v>375</v>
      </c>
      <c r="X28" s="13">
        <f t="shared" ref="X28:X30" si="4">Q28/$W28</f>
        <v>1.6E-2</v>
      </c>
      <c r="Y28" s="13">
        <f t="shared" ref="Y28:Y30" si="5">R28/$W28</f>
        <v>5.3333333333333337E-2</v>
      </c>
      <c r="Z28" s="13">
        <f t="shared" ref="Z28:Z30" si="6">S28/$W28</f>
        <v>0.16266666666666665</v>
      </c>
      <c r="AA28" s="13">
        <f t="shared" ref="AA28:AA30" si="7">T28/$W28</f>
        <v>0.39466666666666667</v>
      </c>
      <c r="AB28" s="13">
        <f t="shared" ref="AB28:AB30" si="8">U28/$W28</f>
        <v>0.37066666666666664</v>
      </c>
      <c r="AC28" s="14">
        <f t="shared" ref="AC28:AC30" si="9">V28/$W28</f>
        <v>2.6666666666666666E-3</v>
      </c>
      <c r="AD28" s="15">
        <f t="shared" ref="AD28:AD30" si="10">(Q28+R28)/(Q28+R28+S28+T28+U28)</f>
        <v>6.9518716577540107E-2</v>
      </c>
      <c r="AE28" s="16">
        <f t="shared" ref="AE28:AE30" si="11">(S28+T28+U28)/(Q28+R28+S28+T28+U28)</f>
        <v>0.93048128342245995</v>
      </c>
      <c r="AF28" s="17">
        <v>4.05</v>
      </c>
      <c r="AG28" s="17">
        <v>0.94</v>
      </c>
      <c r="AH28" s="43">
        <v>4</v>
      </c>
      <c r="AI28" s="43">
        <v>4</v>
      </c>
    </row>
    <row r="29" spans="1:35" s="2" customFormat="1" ht="18.75" x14ac:dyDescent="0.25">
      <c r="A29" s="10">
        <v>32</v>
      </c>
      <c r="B29" s="64" t="s">
        <v>122</v>
      </c>
      <c r="C29" s="65" t="s">
        <v>122</v>
      </c>
      <c r="D29" s="65" t="s">
        <v>122</v>
      </c>
      <c r="E29" s="65" t="s">
        <v>122</v>
      </c>
      <c r="F29" s="65" t="s">
        <v>122</v>
      </c>
      <c r="G29" s="65" t="s">
        <v>122</v>
      </c>
      <c r="H29" s="65" t="s">
        <v>122</v>
      </c>
      <c r="I29" s="65" t="s">
        <v>122</v>
      </c>
      <c r="J29" s="65" t="s">
        <v>122</v>
      </c>
      <c r="K29" s="65" t="s">
        <v>122</v>
      </c>
      <c r="L29" s="65" t="s">
        <v>122</v>
      </c>
      <c r="M29" s="65" t="s">
        <v>122</v>
      </c>
      <c r="N29" s="65" t="s">
        <v>122</v>
      </c>
      <c r="O29" s="65" t="s">
        <v>122</v>
      </c>
      <c r="P29" s="65" t="s">
        <v>122</v>
      </c>
      <c r="Q29" s="11">
        <v>12</v>
      </c>
      <c r="R29" s="11">
        <v>35</v>
      </c>
      <c r="S29" s="11">
        <v>65</v>
      </c>
      <c r="T29" s="11">
        <v>122</v>
      </c>
      <c r="U29" s="11">
        <v>99</v>
      </c>
      <c r="V29" s="11">
        <v>42</v>
      </c>
      <c r="W29" s="12">
        <v>375</v>
      </c>
      <c r="X29" s="13">
        <f t="shared" si="4"/>
        <v>3.2000000000000001E-2</v>
      </c>
      <c r="Y29" s="13">
        <f t="shared" si="5"/>
        <v>9.3333333333333338E-2</v>
      </c>
      <c r="Z29" s="13">
        <f t="shared" si="6"/>
        <v>0.17333333333333334</v>
      </c>
      <c r="AA29" s="13">
        <f t="shared" si="7"/>
        <v>0.32533333333333331</v>
      </c>
      <c r="AB29" s="13">
        <f t="shared" si="8"/>
        <v>0.26400000000000001</v>
      </c>
      <c r="AC29" s="14">
        <f t="shared" si="9"/>
        <v>0.112</v>
      </c>
      <c r="AD29" s="15">
        <f t="shared" si="10"/>
        <v>0.14114114114114115</v>
      </c>
      <c r="AE29" s="16">
        <f t="shared" si="11"/>
        <v>0.85885885885885882</v>
      </c>
      <c r="AF29" s="17">
        <v>3.78</v>
      </c>
      <c r="AG29" s="17">
        <v>1.0900000000000001</v>
      </c>
      <c r="AH29" s="43">
        <v>4</v>
      </c>
      <c r="AI29" s="43">
        <v>4</v>
      </c>
    </row>
    <row r="30" spans="1:35" s="2" customFormat="1" ht="18.75" x14ac:dyDescent="0.25">
      <c r="A30" s="10">
        <v>33</v>
      </c>
      <c r="B30" s="64" t="s">
        <v>123</v>
      </c>
      <c r="C30" s="65" t="s">
        <v>123</v>
      </c>
      <c r="D30" s="65" t="s">
        <v>123</v>
      </c>
      <c r="E30" s="65" t="s">
        <v>123</v>
      </c>
      <c r="F30" s="65" t="s">
        <v>123</v>
      </c>
      <c r="G30" s="65" t="s">
        <v>123</v>
      </c>
      <c r="H30" s="65" t="s">
        <v>123</v>
      </c>
      <c r="I30" s="65" t="s">
        <v>123</v>
      </c>
      <c r="J30" s="65" t="s">
        <v>123</v>
      </c>
      <c r="K30" s="65" t="s">
        <v>123</v>
      </c>
      <c r="L30" s="65" t="s">
        <v>123</v>
      </c>
      <c r="M30" s="65" t="s">
        <v>123</v>
      </c>
      <c r="N30" s="65" t="s">
        <v>123</v>
      </c>
      <c r="O30" s="65" t="s">
        <v>123</v>
      </c>
      <c r="P30" s="65" t="s">
        <v>123</v>
      </c>
      <c r="Q30" s="11">
        <v>4</v>
      </c>
      <c r="R30" s="11">
        <v>12</v>
      </c>
      <c r="S30" s="11">
        <v>52</v>
      </c>
      <c r="T30" s="11">
        <v>143</v>
      </c>
      <c r="U30" s="11">
        <v>158</v>
      </c>
      <c r="V30" s="11">
        <v>6</v>
      </c>
      <c r="W30" s="12">
        <v>375</v>
      </c>
      <c r="X30" s="13">
        <f t="shared" si="4"/>
        <v>1.0666666666666666E-2</v>
      </c>
      <c r="Y30" s="13">
        <f t="shared" si="5"/>
        <v>3.2000000000000001E-2</v>
      </c>
      <c r="Z30" s="13">
        <f t="shared" si="6"/>
        <v>0.13866666666666666</v>
      </c>
      <c r="AA30" s="13">
        <f t="shared" si="7"/>
        <v>0.38133333333333336</v>
      </c>
      <c r="AB30" s="13">
        <f t="shared" si="8"/>
        <v>0.42133333333333334</v>
      </c>
      <c r="AC30" s="14">
        <f t="shared" si="9"/>
        <v>1.6E-2</v>
      </c>
      <c r="AD30" s="15">
        <f t="shared" si="10"/>
        <v>4.3360433604336043E-2</v>
      </c>
      <c r="AE30" s="16">
        <f t="shared" si="11"/>
        <v>0.95663956639566394</v>
      </c>
      <c r="AF30" s="17">
        <v>4.1900000000000004</v>
      </c>
      <c r="AG30" s="17">
        <v>0.87</v>
      </c>
      <c r="AH30" s="43">
        <v>4</v>
      </c>
      <c r="AI30" s="43">
        <v>5</v>
      </c>
    </row>
    <row r="31" spans="1:35" s="2" customFormat="1" ht="18.75" x14ac:dyDescent="0.25">
      <c r="A31" s="10">
        <v>34</v>
      </c>
      <c r="B31" s="64" t="s">
        <v>124</v>
      </c>
      <c r="C31" s="65" t="s">
        <v>124</v>
      </c>
      <c r="D31" s="65" t="s">
        <v>124</v>
      </c>
      <c r="E31" s="65" t="s">
        <v>124</v>
      </c>
      <c r="F31" s="65" t="s">
        <v>124</v>
      </c>
      <c r="G31" s="65" t="s">
        <v>124</v>
      </c>
      <c r="H31" s="65" t="s">
        <v>124</v>
      </c>
      <c r="I31" s="65" t="s">
        <v>124</v>
      </c>
      <c r="J31" s="65" t="s">
        <v>124</v>
      </c>
      <c r="K31" s="65" t="s">
        <v>124</v>
      </c>
      <c r="L31" s="65" t="s">
        <v>124</v>
      </c>
      <c r="M31" s="65" t="s">
        <v>124</v>
      </c>
      <c r="N31" s="65" t="s">
        <v>124</v>
      </c>
      <c r="O31" s="65" t="s">
        <v>124</v>
      </c>
      <c r="P31" s="65" t="s">
        <v>124</v>
      </c>
      <c r="Q31" s="11">
        <v>25</v>
      </c>
      <c r="R31" s="11">
        <v>35</v>
      </c>
      <c r="S31" s="11">
        <v>94</v>
      </c>
      <c r="T31" s="11">
        <v>115</v>
      </c>
      <c r="U31" s="11">
        <v>105</v>
      </c>
      <c r="V31" s="11">
        <v>1</v>
      </c>
      <c r="W31" s="12">
        <v>375</v>
      </c>
      <c r="X31" s="13">
        <f t="shared" ref="X31:X33" si="12">Q31/$W31</f>
        <v>6.6666666666666666E-2</v>
      </c>
      <c r="Y31" s="13">
        <f t="shared" ref="Y31:Y33" si="13">R31/$W31</f>
        <v>9.3333333333333338E-2</v>
      </c>
      <c r="Z31" s="13">
        <f t="shared" ref="Z31:Z33" si="14">S31/$W31</f>
        <v>0.25066666666666665</v>
      </c>
      <c r="AA31" s="13">
        <f t="shared" ref="AA31:AA33" si="15">T31/$W31</f>
        <v>0.30666666666666664</v>
      </c>
      <c r="AB31" s="13">
        <f t="shared" ref="AB31:AB33" si="16">U31/$W31</f>
        <v>0.28000000000000003</v>
      </c>
      <c r="AC31" s="14">
        <f t="shared" ref="AC31:AC33" si="17">V31/$W31</f>
        <v>2.6666666666666666E-3</v>
      </c>
      <c r="AD31" s="15">
        <f t="shared" ref="AD31:AD33" si="18">(Q31+R31)/(Q31+R31+S31+T31+U31)</f>
        <v>0.16042780748663102</v>
      </c>
      <c r="AE31" s="16">
        <f t="shared" ref="AE31:AE33" si="19">(S31+T31+U31)/(Q31+R31+S31+T31+U31)</f>
        <v>0.83957219251336901</v>
      </c>
      <c r="AF31" s="17">
        <v>3.64</v>
      </c>
      <c r="AG31" s="17">
        <v>1.18</v>
      </c>
      <c r="AH31" s="43">
        <v>4</v>
      </c>
      <c r="AI31" s="43">
        <v>4</v>
      </c>
    </row>
    <row r="32" spans="1:35" s="2" customFormat="1" ht="18.75" customHeight="1" x14ac:dyDescent="0.25">
      <c r="A32" s="10">
        <v>35</v>
      </c>
      <c r="B32" s="64" t="s">
        <v>125</v>
      </c>
      <c r="C32" s="65" t="s">
        <v>125</v>
      </c>
      <c r="D32" s="65" t="s">
        <v>125</v>
      </c>
      <c r="E32" s="65" t="s">
        <v>125</v>
      </c>
      <c r="F32" s="65" t="s">
        <v>125</v>
      </c>
      <c r="G32" s="65" t="s">
        <v>125</v>
      </c>
      <c r="H32" s="65" t="s">
        <v>125</v>
      </c>
      <c r="I32" s="65" t="s">
        <v>125</v>
      </c>
      <c r="J32" s="65" t="s">
        <v>125</v>
      </c>
      <c r="K32" s="65" t="s">
        <v>125</v>
      </c>
      <c r="L32" s="65" t="s">
        <v>125</v>
      </c>
      <c r="M32" s="65" t="s">
        <v>125</v>
      </c>
      <c r="N32" s="65" t="s">
        <v>125</v>
      </c>
      <c r="O32" s="65" t="s">
        <v>125</v>
      </c>
      <c r="P32" s="69" t="s">
        <v>125</v>
      </c>
      <c r="Q32" s="11">
        <v>6</v>
      </c>
      <c r="R32" s="11">
        <v>12</v>
      </c>
      <c r="S32" s="11">
        <v>58</v>
      </c>
      <c r="T32" s="11">
        <v>115</v>
      </c>
      <c r="U32" s="11">
        <v>178</v>
      </c>
      <c r="V32" s="11">
        <v>6</v>
      </c>
      <c r="W32" s="12">
        <v>375</v>
      </c>
      <c r="X32" s="13">
        <f t="shared" si="12"/>
        <v>1.6E-2</v>
      </c>
      <c r="Y32" s="13">
        <f t="shared" si="13"/>
        <v>3.2000000000000001E-2</v>
      </c>
      <c r="Z32" s="13">
        <f t="shared" si="14"/>
        <v>0.15466666666666667</v>
      </c>
      <c r="AA32" s="13">
        <f t="shared" si="15"/>
        <v>0.30666666666666664</v>
      </c>
      <c r="AB32" s="13">
        <f t="shared" si="16"/>
        <v>0.47466666666666668</v>
      </c>
      <c r="AC32" s="14">
        <f t="shared" si="17"/>
        <v>1.6E-2</v>
      </c>
      <c r="AD32" s="15">
        <f t="shared" si="18"/>
        <v>4.878048780487805E-2</v>
      </c>
      <c r="AE32" s="16">
        <f t="shared" si="19"/>
        <v>0.95121951219512191</v>
      </c>
      <c r="AF32" s="17">
        <v>4.21</v>
      </c>
      <c r="AG32" s="17">
        <v>0.93</v>
      </c>
      <c r="AH32" s="43">
        <v>4</v>
      </c>
      <c r="AI32" s="43">
        <v>5</v>
      </c>
    </row>
    <row r="33" spans="1:35" s="2" customFormat="1" ht="18.75" customHeight="1" x14ac:dyDescent="0.25">
      <c r="A33" s="10">
        <v>36</v>
      </c>
      <c r="B33" s="64" t="s">
        <v>126</v>
      </c>
      <c r="C33" s="65" t="s">
        <v>126</v>
      </c>
      <c r="D33" s="65" t="s">
        <v>126</v>
      </c>
      <c r="E33" s="65" t="s">
        <v>126</v>
      </c>
      <c r="F33" s="65" t="s">
        <v>126</v>
      </c>
      <c r="G33" s="65" t="s">
        <v>126</v>
      </c>
      <c r="H33" s="65" t="s">
        <v>126</v>
      </c>
      <c r="I33" s="65" t="s">
        <v>126</v>
      </c>
      <c r="J33" s="65" t="s">
        <v>126</v>
      </c>
      <c r="K33" s="65" t="s">
        <v>126</v>
      </c>
      <c r="L33" s="65" t="s">
        <v>126</v>
      </c>
      <c r="M33" s="65" t="s">
        <v>126</v>
      </c>
      <c r="N33" s="65" t="s">
        <v>126</v>
      </c>
      <c r="O33" s="65" t="s">
        <v>126</v>
      </c>
      <c r="P33" s="69" t="s">
        <v>126</v>
      </c>
      <c r="Q33" s="11">
        <v>8</v>
      </c>
      <c r="R33" s="11">
        <v>28</v>
      </c>
      <c r="S33" s="11">
        <v>71</v>
      </c>
      <c r="T33" s="11">
        <v>122</v>
      </c>
      <c r="U33" s="11">
        <v>146</v>
      </c>
      <c r="V33" s="11">
        <v>0</v>
      </c>
      <c r="W33" s="12">
        <v>375</v>
      </c>
      <c r="X33" s="13">
        <f t="shared" si="12"/>
        <v>2.1333333333333333E-2</v>
      </c>
      <c r="Y33" s="13">
        <f t="shared" si="13"/>
        <v>7.4666666666666673E-2</v>
      </c>
      <c r="Z33" s="13">
        <f t="shared" si="14"/>
        <v>0.18933333333333333</v>
      </c>
      <c r="AA33" s="13">
        <f t="shared" si="15"/>
        <v>0.32533333333333331</v>
      </c>
      <c r="AB33" s="13">
        <f t="shared" si="16"/>
        <v>0.38933333333333331</v>
      </c>
      <c r="AC33" s="14">
        <f t="shared" si="17"/>
        <v>0</v>
      </c>
      <c r="AD33" s="15">
        <f t="shared" si="18"/>
        <v>9.6000000000000002E-2</v>
      </c>
      <c r="AE33" s="16">
        <f t="shared" si="19"/>
        <v>0.90400000000000003</v>
      </c>
      <c r="AF33" s="17">
        <v>3.99</v>
      </c>
      <c r="AG33" s="17">
        <v>1.04</v>
      </c>
      <c r="AH33" s="43">
        <v>4</v>
      </c>
      <c r="AI33" s="43">
        <v>5</v>
      </c>
    </row>
    <row r="34" spans="1:35" s="2" customFormat="1" ht="18.75" customHeight="1" x14ac:dyDescent="0.25">
      <c r="A34" s="10">
        <v>37</v>
      </c>
      <c r="B34" s="64" t="s">
        <v>127</v>
      </c>
      <c r="C34" s="65" t="s">
        <v>127</v>
      </c>
      <c r="D34" s="65" t="s">
        <v>127</v>
      </c>
      <c r="E34" s="65" t="s">
        <v>127</v>
      </c>
      <c r="F34" s="65" t="s">
        <v>127</v>
      </c>
      <c r="G34" s="65" t="s">
        <v>127</v>
      </c>
      <c r="H34" s="65" t="s">
        <v>127</v>
      </c>
      <c r="I34" s="65" t="s">
        <v>127</v>
      </c>
      <c r="J34" s="65" t="s">
        <v>127</v>
      </c>
      <c r="K34" s="65" t="s">
        <v>127</v>
      </c>
      <c r="L34" s="65" t="s">
        <v>127</v>
      </c>
      <c r="M34" s="65" t="s">
        <v>127</v>
      </c>
      <c r="N34" s="65" t="s">
        <v>127</v>
      </c>
      <c r="O34" s="65" t="s">
        <v>127</v>
      </c>
      <c r="P34" s="69" t="s">
        <v>127</v>
      </c>
      <c r="Q34" s="11">
        <v>7</v>
      </c>
      <c r="R34" s="11">
        <v>14</v>
      </c>
      <c r="S34" s="11">
        <v>52</v>
      </c>
      <c r="T34" s="11">
        <v>94</v>
      </c>
      <c r="U34" s="11">
        <v>94</v>
      </c>
      <c r="V34" s="11">
        <v>114</v>
      </c>
      <c r="W34" s="12">
        <v>375</v>
      </c>
      <c r="X34" s="13">
        <f t="shared" ref="X34:X35" si="20">Q34/$W34</f>
        <v>1.8666666666666668E-2</v>
      </c>
      <c r="Y34" s="13">
        <f t="shared" ref="Y34:Y35" si="21">R34/$W34</f>
        <v>3.7333333333333336E-2</v>
      </c>
      <c r="Z34" s="13">
        <f t="shared" ref="Z34:Z35" si="22">S34/$W34</f>
        <v>0.13866666666666666</v>
      </c>
      <c r="AA34" s="13">
        <f t="shared" ref="AA34:AA35" si="23">T34/$W34</f>
        <v>0.25066666666666665</v>
      </c>
      <c r="AB34" s="13">
        <f t="shared" ref="AB34:AB35" si="24">U34/$W34</f>
        <v>0.25066666666666665</v>
      </c>
      <c r="AC34" s="14">
        <f t="shared" ref="AC34:AC35" si="25">V34/$W34</f>
        <v>0.30399999999999999</v>
      </c>
      <c r="AD34" s="15">
        <f t="shared" ref="AD34:AD35" si="26">(Q34+R34)/(Q34+R34+S34+T34+U34)</f>
        <v>8.0459770114942528E-2</v>
      </c>
      <c r="AE34" s="16">
        <f t="shared" ref="AE34:AE35" si="27">(S34+T34+U34)/(Q34+R34+S34+T34+U34)</f>
        <v>0.91954022988505746</v>
      </c>
      <c r="AF34" s="17">
        <v>3.97</v>
      </c>
      <c r="AG34" s="17">
        <v>1.01</v>
      </c>
      <c r="AH34" s="43">
        <v>4</v>
      </c>
      <c r="AI34" s="43">
        <v>4</v>
      </c>
    </row>
    <row r="35" spans="1:35" s="2" customFormat="1" ht="18.75" customHeight="1" x14ac:dyDescent="0.25">
      <c r="A35" s="10">
        <v>38</v>
      </c>
      <c r="B35" s="64" t="s">
        <v>128</v>
      </c>
      <c r="C35" s="65" t="s">
        <v>128</v>
      </c>
      <c r="D35" s="65" t="s">
        <v>128</v>
      </c>
      <c r="E35" s="65" t="s">
        <v>128</v>
      </c>
      <c r="F35" s="65" t="s">
        <v>128</v>
      </c>
      <c r="G35" s="65" t="s">
        <v>128</v>
      </c>
      <c r="H35" s="65" t="s">
        <v>128</v>
      </c>
      <c r="I35" s="65" t="s">
        <v>128</v>
      </c>
      <c r="J35" s="65" t="s">
        <v>128</v>
      </c>
      <c r="K35" s="65" t="s">
        <v>128</v>
      </c>
      <c r="L35" s="65" t="s">
        <v>128</v>
      </c>
      <c r="M35" s="65" t="s">
        <v>128</v>
      </c>
      <c r="N35" s="65" t="s">
        <v>128</v>
      </c>
      <c r="O35" s="65" t="s">
        <v>128</v>
      </c>
      <c r="P35" s="69" t="s">
        <v>128</v>
      </c>
      <c r="Q35" s="11">
        <v>4</v>
      </c>
      <c r="R35" s="11">
        <v>16</v>
      </c>
      <c r="S35" s="11">
        <v>73</v>
      </c>
      <c r="T35" s="11">
        <v>123</v>
      </c>
      <c r="U35" s="11">
        <v>151</v>
      </c>
      <c r="V35" s="11">
        <v>8</v>
      </c>
      <c r="W35" s="12">
        <v>375</v>
      </c>
      <c r="X35" s="13">
        <f t="shared" si="20"/>
        <v>1.0666666666666666E-2</v>
      </c>
      <c r="Y35" s="13">
        <f t="shared" si="21"/>
        <v>4.2666666666666665E-2</v>
      </c>
      <c r="Z35" s="13">
        <f t="shared" si="22"/>
        <v>0.19466666666666665</v>
      </c>
      <c r="AA35" s="13">
        <f t="shared" si="23"/>
        <v>0.32800000000000001</v>
      </c>
      <c r="AB35" s="13">
        <f t="shared" si="24"/>
        <v>0.40266666666666667</v>
      </c>
      <c r="AC35" s="14">
        <f t="shared" si="25"/>
        <v>2.1333333333333333E-2</v>
      </c>
      <c r="AD35" s="15">
        <f t="shared" si="26"/>
        <v>5.4495912806539509E-2</v>
      </c>
      <c r="AE35" s="16">
        <f t="shared" si="27"/>
        <v>0.94550408719346046</v>
      </c>
      <c r="AF35" s="17">
        <v>4.09</v>
      </c>
      <c r="AG35" s="17">
        <v>0.94</v>
      </c>
      <c r="AH35" s="43">
        <v>4</v>
      </c>
      <c r="AI35" s="43">
        <v>5</v>
      </c>
    </row>
    <row r="36" spans="1:35" ht="18.75" x14ac:dyDescent="0.25">
      <c r="A36" s="66" t="s">
        <v>191</v>
      </c>
      <c r="B36" s="67"/>
      <c r="C36" s="67"/>
      <c r="D36" s="67"/>
      <c r="E36" s="67"/>
      <c r="F36" s="67"/>
      <c r="G36" s="67"/>
      <c r="H36" s="67"/>
      <c r="I36" s="67"/>
      <c r="J36" s="67"/>
      <c r="K36" s="67"/>
      <c r="L36" s="67"/>
      <c r="M36" s="67"/>
      <c r="N36" s="67"/>
      <c r="O36" s="67"/>
      <c r="P36" s="68"/>
      <c r="Q36" s="25">
        <f>+SUM(Q28:Q35)</f>
        <v>72</v>
      </c>
      <c r="R36" s="25">
        <f t="shared" ref="R36:V36" si="28">+SUM(R28:R35)</f>
        <v>172</v>
      </c>
      <c r="S36" s="25">
        <f t="shared" si="28"/>
        <v>526</v>
      </c>
      <c r="T36" s="25">
        <f t="shared" si="28"/>
        <v>982</v>
      </c>
      <c r="U36" s="25">
        <f>+SUM(U28:U35)</f>
        <v>1070</v>
      </c>
      <c r="V36" s="25">
        <f t="shared" si="28"/>
        <v>178</v>
      </c>
      <c r="W36" s="25">
        <f>+SUM(W28:W35)</f>
        <v>3000</v>
      </c>
      <c r="X36" s="26">
        <f>Q36/$W36</f>
        <v>2.4E-2</v>
      </c>
      <c r="Y36" s="26">
        <f t="shared" ref="Y36:AC36" si="29">R36/$W36</f>
        <v>5.7333333333333333E-2</v>
      </c>
      <c r="Z36" s="26">
        <f t="shared" si="29"/>
        <v>0.17533333333333334</v>
      </c>
      <c r="AA36" s="26">
        <f t="shared" si="29"/>
        <v>0.32733333333333331</v>
      </c>
      <c r="AB36" s="26">
        <f t="shared" si="29"/>
        <v>0.35666666666666669</v>
      </c>
      <c r="AC36" s="27">
        <f t="shared" si="29"/>
        <v>5.9333333333333335E-2</v>
      </c>
      <c r="AD36" s="28">
        <f>(Q36+R36)/(Q36+R36+S36+T36+U36)</f>
        <v>8.6463501063075834E-2</v>
      </c>
      <c r="AE36" s="29">
        <f>(S36+T36+U36)/(Q36+R36+S36+T36+U36)</f>
        <v>0.91353649893692412</v>
      </c>
      <c r="AF36" s="30">
        <f>+SUMPRODUCT(Q36:U36,Q27:U27)/SUM(Q36:U36)</f>
        <v>3.9943302622253722</v>
      </c>
      <c r="AG36" s="23"/>
      <c r="AH36" s="31">
        <f>+MEDIAN(AH28:AH35)</f>
        <v>4</v>
      </c>
      <c r="AI36" s="24"/>
    </row>
    <row r="38" spans="1:35" s="2" customFormat="1" x14ac:dyDescent="0.25"/>
    <row r="39" spans="1:35" s="2" customFormat="1" x14ac:dyDescent="0.25"/>
    <row r="40" spans="1:35" s="2" customFormat="1" x14ac:dyDescent="0.25"/>
    <row r="41" spans="1:35" s="2" customFormat="1" x14ac:dyDescent="0.25"/>
  </sheetData>
  <sheetProtection sheet="1" objects="1" scenarios="1"/>
  <mergeCells count="19">
    <mergeCell ref="A12:AI12"/>
    <mergeCell ref="B20:P20"/>
    <mergeCell ref="B21:P21"/>
    <mergeCell ref="B22:P22"/>
    <mergeCell ref="B19:P19"/>
    <mergeCell ref="B33:P33"/>
    <mergeCell ref="B34:P34"/>
    <mergeCell ref="B35:P35"/>
    <mergeCell ref="B32:P32"/>
    <mergeCell ref="B27:P27"/>
    <mergeCell ref="B28:P28"/>
    <mergeCell ref="B29:P29"/>
    <mergeCell ref="B30:P30"/>
    <mergeCell ref="B31:P31"/>
    <mergeCell ref="A36:P36"/>
    <mergeCell ref="A5:AI5"/>
    <mergeCell ref="A6:AI6"/>
    <mergeCell ref="A7:AI7"/>
    <mergeCell ref="A23:P23"/>
  </mergeCells>
  <pageMargins left="0.7" right="0.7" top="0.75" bottom="0.75" header="0.3" footer="0.3"/>
  <pageSetup paperSize="9" scale="2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2"/>
  <sheetViews>
    <sheetView showGridLines="0" view="pageBreakPreview" zoomScale="90" zoomScaleNormal="40" zoomScaleSheetLayoutView="90" workbookViewId="0">
      <selection activeCell="J23" sqref="J23"/>
    </sheetView>
  </sheetViews>
  <sheetFormatPr baseColWidth="10" defaultRowHeight="15" x14ac:dyDescent="0.25"/>
  <cols>
    <col min="13" max="13" width="19.28515625" customWidth="1"/>
    <col min="14" max="14" width="21.140625" customWidth="1"/>
  </cols>
  <sheetData>
    <row r="1" spans="1:43" s="2" customFormat="1" x14ac:dyDescent="0.25">
      <c r="AI1" s="41"/>
      <c r="AJ1" s="41"/>
      <c r="AK1" s="41"/>
      <c r="AL1" s="41"/>
      <c r="AM1" s="41"/>
      <c r="AN1" s="41"/>
      <c r="AO1" s="41"/>
      <c r="AP1" s="41"/>
      <c r="AQ1" s="41"/>
    </row>
    <row r="2" spans="1:43" s="2" customFormat="1" x14ac:dyDescent="0.25">
      <c r="AI2" s="41"/>
      <c r="AJ2" s="41"/>
      <c r="AK2" s="41"/>
      <c r="AL2" s="41"/>
      <c r="AM2" s="41"/>
      <c r="AN2" s="41"/>
      <c r="AO2" s="41"/>
      <c r="AP2" s="41"/>
      <c r="AQ2" s="41"/>
    </row>
    <row r="3" spans="1:43" s="2" customFormat="1" x14ac:dyDescent="0.25">
      <c r="AI3" s="41"/>
      <c r="AJ3" s="41"/>
      <c r="AK3" s="41"/>
      <c r="AL3" s="41"/>
      <c r="AM3" s="41"/>
      <c r="AN3" s="41"/>
      <c r="AO3" s="41"/>
      <c r="AP3" s="41"/>
      <c r="AQ3" s="41"/>
    </row>
    <row r="4" spans="1:43" s="2" customFormat="1" x14ac:dyDescent="0.25">
      <c r="AI4" s="41"/>
      <c r="AJ4" s="41"/>
      <c r="AK4" s="41"/>
      <c r="AL4" s="41"/>
      <c r="AM4" s="41"/>
      <c r="AN4" s="41"/>
      <c r="AO4" s="41"/>
      <c r="AP4" s="41"/>
      <c r="AQ4" s="41"/>
    </row>
    <row r="5" spans="1:43"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41"/>
      <c r="AJ5" s="41"/>
      <c r="AK5" s="41"/>
      <c r="AL5" s="41"/>
      <c r="AM5" s="41"/>
      <c r="AN5" s="41"/>
      <c r="AO5" s="41"/>
      <c r="AP5" s="41"/>
      <c r="AQ5" s="41"/>
    </row>
    <row r="6" spans="1:43" s="2" customFormat="1" ht="15.75" customHeight="1" x14ac:dyDescent="0.25">
      <c r="A6" s="70" t="s">
        <v>728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41"/>
      <c r="AJ6" s="41"/>
      <c r="AK6" s="41"/>
      <c r="AL6" s="41"/>
      <c r="AM6" s="41"/>
      <c r="AN6" s="41"/>
      <c r="AO6" s="41"/>
      <c r="AP6" s="41"/>
      <c r="AQ6" s="41"/>
    </row>
    <row r="7" spans="1:43" s="2" customFormat="1" x14ac:dyDescent="0.25">
      <c r="A7" s="61" t="s">
        <v>208</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41"/>
      <c r="AJ7" s="41"/>
      <c r="AK7" s="41"/>
      <c r="AL7" s="41"/>
      <c r="AM7" s="41"/>
      <c r="AN7" s="41"/>
      <c r="AO7" s="41"/>
      <c r="AP7" s="41"/>
      <c r="AQ7" s="41"/>
    </row>
    <row r="8" spans="1:43" s="2" customFormat="1" x14ac:dyDescent="0.25">
      <c r="AI8" s="41"/>
      <c r="AJ8" s="41"/>
      <c r="AK8" s="41"/>
      <c r="AL8" s="41"/>
      <c r="AM8" s="41"/>
      <c r="AN8" s="41"/>
      <c r="AO8" s="41"/>
      <c r="AP8" s="41"/>
      <c r="AQ8" s="41"/>
    </row>
    <row r="9" spans="1:43" s="2" customFormat="1" ht="15.75" customHeight="1" x14ac:dyDescent="0.25">
      <c r="AI9" s="41"/>
      <c r="AJ9" s="41"/>
      <c r="AK9" s="41"/>
      <c r="AL9" s="41"/>
      <c r="AM9" s="41"/>
      <c r="AN9" s="41"/>
      <c r="AO9" s="41"/>
      <c r="AP9" s="41"/>
      <c r="AQ9" s="41"/>
    </row>
    <row r="10" spans="1:43" s="2" customFormat="1" ht="15.75" customHeight="1" x14ac:dyDescent="0.25">
      <c r="AI10" s="41"/>
      <c r="AJ10" s="41"/>
      <c r="AK10" s="41"/>
      <c r="AL10" s="41"/>
      <c r="AM10" s="41"/>
      <c r="AN10" s="41"/>
      <c r="AO10" s="41"/>
      <c r="AP10" s="41"/>
      <c r="AQ10" s="41"/>
    </row>
    <row r="11" spans="1:43" s="2" customFormat="1" x14ac:dyDescent="0.25">
      <c r="AI11" s="41"/>
      <c r="AJ11" s="41"/>
      <c r="AK11" s="41"/>
      <c r="AL11" s="41"/>
      <c r="AM11" s="41"/>
      <c r="AN11" s="41"/>
      <c r="AO11" s="41"/>
      <c r="AP11" s="41"/>
      <c r="AQ11" s="41"/>
    </row>
    <row r="12" spans="1:43" s="2" customFormat="1" ht="18.75" customHeight="1" x14ac:dyDescent="0.25">
      <c r="A12" s="55" t="s">
        <v>70</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41"/>
      <c r="AJ12" s="41"/>
      <c r="AK12" s="41"/>
      <c r="AL12" s="41"/>
      <c r="AM12" s="41"/>
      <c r="AN12" s="41"/>
      <c r="AO12" s="41"/>
      <c r="AP12" s="41"/>
      <c r="AQ12" s="41"/>
    </row>
    <row r="13" spans="1:43" ht="15.75" thickBot="1" x14ac:dyDescent="0.3">
      <c r="AI13" s="41"/>
      <c r="AJ13" s="41"/>
      <c r="AK13" s="41"/>
      <c r="AL13" s="41"/>
      <c r="AM13" s="41"/>
      <c r="AN13" s="41"/>
      <c r="AO13" s="41"/>
      <c r="AP13" s="41"/>
      <c r="AQ13" s="41"/>
    </row>
    <row r="14" spans="1:43" ht="56.25" x14ac:dyDescent="0.25">
      <c r="P14" s="20">
        <v>1</v>
      </c>
      <c r="Q14" s="20">
        <v>2</v>
      </c>
      <c r="R14" s="20">
        <v>3</v>
      </c>
      <c r="S14" s="20">
        <v>4</v>
      </c>
      <c r="T14" s="20">
        <v>5</v>
      </c>
      <c r="U14" s="20" t="s">
        <v>85</v>
      </c>
      <c r="V14" s="8" t="s">
        <v>86</v>
      </c>
      <c r="W14" s="20">
        <v>1</v>
      </c>
      <c r="X14" s="20">
        <v>2</v>
      </c>
      <c r="Y14" s="20">
        <v>3</v>
      </c>
      <c r="Z14" s="20">
        <v>4</v>
      </c>
      <c r="AA14" s="20">
        <v>5</v>
      </c>
      <c r="AB14" s="20" t="s">
        <v>85</v>
      </c>
      <c r="AC14" s="21" t="s">
        <v>87</v>
      </c>
      <c r="AD14" s="22" t="s">
        <v>88</v>
      </c>
      <c r="AE14" s="20" t="s">
        <v>89</v>
      </c>
      <c r="AF14" s="20" t="s">
        <v>90</v>
      </c>
      <c r="AG14" s="20" t="s">
        <v>91</v>
      </c>
      <c r="AH14" s="20" t="s">
        <v>92</v>
      </c>
      <c r="AI14" s="2"/>
      <c r="AJ14" s="2"/>
      <c r="AK14" s="2"/>
      <c r="AL14" s="2"/>
      <c r="AM14" s="2"/>
      <c r="AN14" s="2"/>
    </row>
    <row r="15" spans="1:43" ht="18.75" x14ac:dyDescent="0.25">
      <c r="A15" s="10">
        <v>39</v>
      </c>
      <c r="B15" s="64" t="s">
        <v>129</v>
      </c>
      <c r="C15" s="65" t="s">
        <v>129</v>
      </c>
      <c r="D15" s="65" t="s">
        <v>129</v>
      </c>
      <c r="E15" s="65" t="s">
        <v>129</v>
      </c>
      <c r="F15" s="65" t="s">
        <v>129</v>
      </c>
      <c r="G15" s="65" t="s">
        <v>129</v>
      </c>
      <c r="H15" s="65" t="s">
        <v>129</v>
      </c>
      <c r="I15" s="65" t="s">
        <v>129</v>
      </c>
      <c r="J15" s="65" t="s">
        <v>129</v>
      </c>
      <c r="K15" s="65" t="s">
        <v>129</v>
      </c>
      <c r="L15" s="65" t="s">
        <v>129</v>
      </c>
      <c r="M15" s="65" t="s">
        <v>129</v>
      </c>
      <c r="N15" s="65" t="s">
        <v>129</v>
      </c>
      <c r="O15" s="65" t="s">
        <v>129</v>
      </c>
      <c r="P15" s="11">
        <v>13</v>
      </c>
      <c r="Q15" s="11">
        <v>22</v>
      </c>
      <c r="R15" s="11">
        <v>66</v>
      </c>
      <c r="S15" s="11">
        <v>132</v>
      </c>
      <c r="T15" s="11">
        <v>129</v>
      </c>
      <c r="U15" s="11">
        <v>13</v>
      </c>
      <c r="V15" s="12">
        <v>375</v>
      </c>
      <c r="W15" s="13">
        <f t="shared" ref="W15:AB18" si="0">P15/$V15</f>
        <v>3.4666666666666665E-2</v>
      </c>
      <c r="X15" s="13">
        <f t="shared" si="0"/>
        <v>5.8666666666666666E-2</v>
      </c>
      <c r="Y15" s="13">
        <f t="shared" si="0"/>
        <v>0.17599999999999999</v>
      </c>
      <c r="Z15" s="13">
        <f t="shared" si="0"/>
        <v>0.35199999999999998</v>
      </c>
      <c r="AA15" s="13">
        <f t="shared" si="0"/>
        <v>0.34399999999999997</v>
      </c>
      <c r="AB15" s="14">
        <f t="shared" si="0"/>
        <v>3.4666666666666665E-2</v>
      </c>
      <c r="AC15" s="15">
        <f t="shared" ref="AC15:AC18" si="1">(P15+Q15)/(P15+Q15+R15+S15+T15)</f>
        <v>9.668508287292818E-2</v>
      </c>
      <c r="AD15" s="16">
        <f t="shared" ref="AD15:AD18" si="2">(R15+S15+T15)/(P15+Q15+R15+S15+T15)</f>
        <v>0.90331491712707179</v>
      </c>
      <c r="AE15" s="17">
        <v>3.94</v>
      </c>
      <c r="AF15" s="17">
        <v>1.05</v>
      </c>
      <c r="AG15" s="43">
        <v>4</v>
      </c>
      <c r="AH15" s="43">
        <v>4</v>
      </c>
      <c r="AI15" s="2"/>
      <c r="AJ15" s="2"/>
      <c r="AK15" s="2"/>
      <c r="AL15" s="2"/>
      <c r="AM15" s="2"/>
      <c r="AN15" s="2"/>
    </row>
    <row r="16" spans="1:43" ht="18.75" x14ac:dyDescent="0.25">
      <c r="A16" s="10">
        <v>40</v>
      </c>
      <c r="B16" s="64" t="s">
        <v>130</v>
      </c>
      <c r="C16" s="65" t="s">
        <v>130</v>
      </c>
      <c r="D16" s="65" t="s">
        <v>130</v>
      </c>
      <c r="E16" s="65" t="s">
        <v>130</v>
      </c>
      <c r="F16" s="65" t="s">
        <v>130</v>
      </c>
      <c r="G16" s="65" t="s">
        <v>130</v>
      </c>
      <c r="H16" s="65" t="s">
        <v>130</v>
      </c>
      <c r="I16" s="65" t="s">
        <v>130</v>
      </c>
      <c r="J16" s="65" t="s">
        <v>130</v>
      </c>
      <c r="K16" s="65" t="s">
        <v>130</v>
      </c>
      <c r="L16" s="65" t="s">
        <v>130</v>
      </c>
      <c r="M16" s="65" t="s">
        <v>130</v>
      </c>
      <c r="N16" s="65" t="s">
        <v>130</v>
      </c>
      <c r="O16" s="65" t="s">
        <v>130</v>
      </c>
      <c r="P16" s="11">
        <v>24</v>
      </c>
      <c r="Q16" s="11">
        <v>54</v>
      </c>
      <c r="R16" s="11">
        <v>91</v>
      </c>
      <c r="S16" s="11">
        <v>92</v>
      </c>
      <c r="T16" s="11">
        <v>86</v>
      </c>
      <c r="U16" s="11">
        <v>28</v>
      </c>
      <c r="V16" s="12">
        <v>375</v>
      </c>
      <c r="W16" s="13">
        <f t="shared" si="0"/>
        <v>6.4000000000000001E-2</v>
      </c>
      <c r="X16" s="13">
        <f t="shared" si="0"/>
        <v>0.14399999999999999</v>
      </c>
      <c r="Y16" s="13">
        <f t="shared" si="0"/>
        <v>0.24266666666666667</v>
      </c>
      <c r="Z16" s="13">
        <f t="shared" si="0"/>
        <v>0.24533333333333332</v>
      </c>
      <c r="AA16" s="13">
        <f t="shared" si="0"/>
        <v>0.22933333333333333</v>
      </c>
      <c r="AB16" s="14">
        <f t="shared" si="0"/>
        <v>7.4666666666666673E-2</v>
      </c>
      <c r="AC16" s="15">
        <f t="shared" si="1"/>
        <v>0.22478386167146974</v>
      </c>
      <c r="AD16" s="16">
        <f t="shared" si="2"/>
        <v>0.77521613832853031</v>
      </c>
      <c r="AE16" s="17">
        <v>3.47</v>
      </c>
      <c r="AF16" s="17">
        <v>1.21</v>
      </c>
      <c r="AG16" s="43">
        <v>4</v>
      </c>
      <c r="AH16" s="43">
        <v>4</v>
      </c>
      <c r="AI16" s="2"/>
      <c r="AJ16" s="2"/>
      <c r="AK16" s="2"/>
      <c r="AL16" s="2"/>
      <c r="AM16" s="2"/>
      <c r="AN16" s="2"/>
    </row>
    <row r="17" spans="1:40" ht="19.5" customHeight="1" x14ac:dyDescent="0.25">
      <c r="A17" s="10">
        <v>41</v>
      </c>
      <c r="B17" s="64" t="s">
        <v>131</v>
      </c>
      <c r="C17" s="65" t="s">
        <v>131</v>
      </c>
      <c r="D17" s="65" t="s">
        <v>131</v>
      </c>
      <c r="E17" s="65" t="s">
        <v>131</v>
      </c>
      <c r="F17" s="65" t="s">
        <v>131</v>
      </c>
      <c r="G17" s="65" t="s">
        <v>131</v>
      </c>
      <c r="H17" s="65" t="s">
        <v>131</v>
      </c>
      <c r="I17" s="65" t="s">
        <v>131</v>
      </c>
      <c r="J17" s="65" t="s">
        <v>131</v>
      </c>
      <c r="K17" s="65" t="s">
        <v>131</v>
      </c>
      <c r="L17" s="65" t="s">
        <v>131</v>
      </c>
      <c r="M17" s="65" t="s">
        <v>131</v>
      </c>
      <c r="N17" s="65" t="s">
        <v>131</v>
      </c>
      <c r="O17" s="65" t="s">
        <v>131</v>
      </c>
      <c r="P17" s="11">
        <v>30</v>
      </c>
      <c r="Q17" s="11">
        <v>45</v>
      </c>
      <c r="R17" s="11">
        <v>87</v>
      </c>
      <c r="S17" s="11">
        <v>91</v>
      </c>
      <c r="T17" s="11">
        <v>72</v>
      </c>
      <c r="U17" s="11">
        <v>50</v>
      </c>
      <c r="V17" s="12">
        <v>375</v>
      </c>
      <c r="W17" s="13">
        <f t="shared" si="0"/>
        <v>0.08</v>
      </c>
      <c r="X17" s="13">
        <f t="shared" si="0"/>
        <v>0.12</v>
      </c>
      <c r="Y17" s="13">
        <f t="shared" si="0"/>
        <v>0.23200000000000001</v>
      </c>
      <c r="Z17" s="13">
        <f t="shared" si="0"/>
        <v>0.24266666666666667</v>
      </c>
      <c r="AA17" s="13">
        <f t="shared" si="0"/>
        <v>0.192</v>
      </c>
      <c r="AB17" s="14">
        <f t="shared" si="0"/>
        <v>0.13333333333333333</v>
      </c>
      <c r="AC17" s="15">
        <f t="shared" si="1"/>
        <v>0.23076923076923078</v>
      </c>
      <c r="AD17" s="16">
        <f t="shared" si="2"/>
        <v>0.76923076923076927</v>
      </c>
      <c r="AE17" s="17">
        <v>3.4</v>
      </c>
      <c r="AF17" s="17">
        <v>1.23</v>
      </c>
      <c r="AG17" s="43">
        <v>4</v>
      </c>
      <c r="AH17" s="43">
        <v>4</v>
      </c>
      <c r="AI17" s="2"/>
      <c r="AJ17" s="2"/>
      <c r="AK17" s="2"/>
      <c r="AL17" s="2"/>
      <c r="AM17" s="2"/>
      <c r="AN17" s="2"/>
    </row>
    <row r="18" spans="1:40" ht="18.75" x14ac:dyDescent="0.25">
      <c r="A18" s="10">
        <v>42</v>
      </c>
      <c r="B18" s="64" t="s">
        <v>132</v>
      </c>
      <c r="C18" s="65" t="s">
        <v>132</v>
      </c>
      <c r="D18" s="65" t="s">
        <v>132</v>
      </c>
      <c r="E18" s="65" t="s">
        <v>132</v>
      </c>
      <c r="F18" s="65" t="s">
        <v>132</v>
      </c>
      <c r="G18" s="65" t="s">
        <v>132</v>
      </c>
      <c r="H18" s="65" t="s">
        <v>132</v>
      </c>
      <c r="I18" s="65" t="s">
        <v>132</v>
      </c>
      <c r="J18" s="65" t="s">
        <v>132</v>
      </c>
      <c r="K18" s="65" t="s">
        <v>132</v>
      </c>
      <c r="L18" s="65" t="s">
        <v>132</v>
      </c>
      <c r="M18" s="65" t="s">
        <v>132</v>
      </c>
      <c r="N18" s="65" t="s">
        <v>132</v>
      </c>
      <c r="O18" s="65" t="s">
        <v>132</v>
      </c>
      <c r="P18" s="11">
        <v>16</v>
      </c>
      <c r="Q18" s="11">
        <v>17</v>
      </c>
      <c r="R18" s="11">
        <v>78</v>
      </c>
      <c r="S18" s="11">
        <v>74</v>
      </c>
      <c r="T18" s="11">
        <v>86</v>
      </c>
      <c r="U18" s="11">
        <v>104</v>
      </c>
      <c r="V18" s="12">
        <v>375</v>
      </c>
      <c r="W18" s="13">
        <f t="shared" si="0"/>
        <v>4.2666666666666665E-2</v>
      </c>
      <c r="X18" s="13">
        <f t="shared" si="0"/>
        <v>4.5333333333333337E-2</v>
      </c>
      <c r="Y18" s="13">
        <f t="shared" si="0"/>
        <v>0.20799999999999999</v>
      </c>
      <c r="Z18" s="13">
        <f t="shared" si="0"/>
        <v>0.19733333333333333</v>
      </c>
      <c r="AA18" s="13">
        <f t="shared" si="0"/>
        <v>0.22933333333333333</v>
      </c>
      <c r="AB18" s="14">
        <f t="shared" si="0"/>
        <v>0.27733333333333332</v>
      </c>
      <c r="AC18" s="15">
        <f t="shared" si="1"/>
        <v>0.12177121771217712</v>
      </c>
      <c r="AD18" s="16">
        <f t="shared" si="2"/>
        <v>0.87822878228782286</v>
      </c>
      <c r="AE18" s="17">
        <v>3.73</v>
      </c>
      <c r="AF18" s="17">
        <v>1.1499999999999999</v>
      </c>
      <c r="AG18" s="43">
        <v>4</v>
      </c>
      <c r="AH18" s="43">
        <v>5</v>
      </c>
      <c r="AI18" s="2"/>
      <c r="AJ18" s="2"/>
      <c r="AK18" s="2"/>
      <c r="AL18" s="2"/>
      <c r="AM18" s="2"/>
      <c r="AN18" s="2"/>
    </row>
    <row r="19" spans="1:40" s="2" customFormat="1" ht="18.75" x14ac:dyDescent="0.25">
      <c r="A19" s="32" t="s">
        <v>191</v>
      </c>
      <c r="B19" s="33"/>
      <c r="C19" s="33"/>
      <c r="D19" s="33"/>
      <c r="E19" s="33"/>
      <c r="F19" s="33"/>
      <c r="G19" s="33"/>
      <c r="H19" s="33"/>
      <c r="I19" s="33"/>
      <c r="J19" s="33"/>
      <c r="K19" s="33"/>
      <c r="L19" s="33"/>
      <c r="M19" s="33"/>
      <c r="N19" s="33"/>
      <c r="O19" s="33"/>
      <c r="P19" s="25">
        <f>+SUM(P15:P18)</f>
        <v>83</v>
      </c>
      <c r="Q19" s="25">
        <f t="shared" ref="Q19:V19" si="3">+SUM(Q15:Q18)</f>
        <v>138</v>
      </c>
      <c r="R19" s="25">
        <f t="shared" si="3"/>
        <v>322</v>
      </c>
      <c r="S19" s="25">
        <f t="shared" si="3"/>
        <v>389</v>
      </c>
      <c r="T19" s="25">
        <f t="shared" si="3"/>
        <v>373</v>
      </c>
      <c r="U19" s="25">
        <f t="shared" si="3"/>
        <v>195</v>
      </c>
      <c r="V19" s="25">
        <f t="shared" si="3"/>
        <v>1500</v>
      </c>
      <c r="W19" s="26">
        <f>P19/$V19</f>
        <v>5.5333333333333332E-2</v>
      </c>
      <c r="X19" s="26">
        <f t="shared" ref="X19:AB19" si="4">Q19/$V19</f>
        <v>9.1999999999999998E-2</v>
      </c>
      <c r="Y19" s="26">
        <f t="shared" si="4"/>
        <v>0.21466666666666667</v>
      </c>
      <c r="Z19" s="26">
        <f t="shared" si="4"/>
        <v>0.25933333333333336</v>
      </c>
      <c r="AA19" s="26">
        <f t="shared" si="4"/>
        <v>0.24866666666666667</v>
      </c>
      <c r="AB19" s="27">
        <f t="shared" si="4"/>
        <v>0.13</v>
      </c>
      <c r="AC19" s="28">
        <f>(P19+Q19)/(P19+Q19+R19+S19+T19)</f>
        <v>0.16934865900383142</v>
      </c>
      <c r="AD19" s="29">
        <f>(R19+S19+T19)/(P19+Q19+R19+S19+T19)</f>
        <v>0.83065134099616855</v>
      </c>
      <c r="AE19" s="30">
        <f>+SUMPRODUCT(P19:T19,P14:T14)/SUM(P19:T19)</f>
        <v>3.6367816091954022</v>
      </c>
      <c r="AF19" s="23"/>
      <c r="AG19" s="31">
        <f>+MEDIAN(AG15:AG18)</f>
        <v>4</v>
      </c>
      <c r="AH19" s="24"/>
    </row>
    <row r="20" spans="1:40" x14ac:dyDescent="0.25">
      <c r="AI20" s="2"/>
      <c r="AJ20" s="2"/>
      <c r="AK20" s="2"/>
      <c r="AL20" s="2"/>
      <c r="AM20" s="2"/>
      <c r="AN20" s="2"/>
    </row>
    <row r="21" spans="1:40" x14ac:dyDescent="0.25">
      <c r="AI21" s="2"/>
      <c r="AJ21" s="2"/>
      <c r="AK21" s="2"/>
      <c r="AL21" s="2"/>
      <c r="AM21" s="2"/>
      <c r="AN21" s="2"/>
    </row>
    <row r="22" spans="1:40" x14ac:dyDescent="0.25">
      <c r="AI22" s="2"/>
      <c r="AJ22" s="2"/>
      <c r="AK22" s="2"/>
      <c r="AL22" s="2"/>
      <c r="AM22" s="2"/>
      <c r="AN22" s="2"/>
    </row>
  </sheetData>
  <sheetProtection sheet="1" objects="1" scenarios="1"/>
  <mergeCells count="8">
    <mergeCell ref="A5:AH5"/>
    <mergeCell ref="A6:AH6"/>
    <mergeCell ref="A7:AH7"/>
    <mergeCell ref="B18:O18"/>
    <mergeCell ref="A12:AH12"/>
    <mergeCell ref="B15:O15"/>
    <mergeCell ref="B16:O16"/>
    <mergeCell ref="B17:O17"/>
  </mergeCells>
  <pageMargins left="0.7" right="0.7" top="0.75" bottom="0.75" header="0.3" footer="0.3"/>
  <pageSetup paperSize="9" scale="2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37"/>
  <sheetViews>
    <sheetView showGridLines="0" view="pageBreakPreview" zoomScale="90" zoomScaleNormal="40" zoomScaleSheetLayoutView="90" workbookViewId="0">
      <selection activeCell="J39" sqref="J39"/>
    </sheetView>
  </sheetViews>
  <sheetFormatPr baseColWidth="10" defaultRowHeight="15" x14ac:dyDescent="0.25"/>
  <cols>
    <col min="29" max="29" width="18.28515625" bestFit="1" customWidth="1"/>
    <col min="30" max="30" width="20.42578125" bestFit="1" customWidth="1"/>
  </cols>
  <sheetData>
    <row r="1" spans="1:34" s="2" customFormat="1" x14ac:dyDescent="0.25"/>
    <row r="2" spans="1:34" s="2" customFormat="1" x14ac:dyDescent="0.25"/>
    <row r="3" spans="1:34" s="2" customFormat="1" x14ac:dyDescent="0.25"/>
    <row r="4" spans="1:34" s="2" customFormat="1" x14ac:dyDescent="0.25"/>
    <row r="5" spans="1:34"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row>
    <row r="6" spans="1:34"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s="2" customFormat="1" ht="15.75" x14ac:dyDescent="0.25">
      <c r="A7" s="71" t="s">
        <v>650</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row>
    <row r="8" spans="1:34" s="2" customFormat="1" x14ac:dyDescent="0.25"/>
    <row r="9" spans="1:34" s="2" customFormat="1" ht="15.75" customHeight="1" x14ac:dyDescent="0.25"/>
    <row r="10" spans="1:34" s="2" customFormat="1" ht="15.75" customHeight="1" x14ac:dyDescent="0.25"/>
    <row r="11" spans="1:34" s="2" customFormat="1" x14ac:dyDescent="0.25"/>
    <row r="12" spans="1:34" s="2" customFormat="1" ht="18.75" customHeight="1" x14ac:dyDescent="0.25">
      <c r="A12" s="55" t="s">
        <v>71</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row>
    <row r="13" spans="1:34" s="2" customFormat="1" x14ac:dyDescent="0.25"/>
    <row r="14" spans="1:34" s="2" customFormat="1" x14ac:dyDescent="0.25"/>
    <row r="15" spans="1:34" s="2" customFormat="1" x14ac:dyDescent="0.25"/>
    <row r="16" spans="1:34" ht="15.75" thickBot="1" x14ac:dyDescent="0.3"/>
    <row r="17" spans="1:40" ht="37.5" x14ac:dyDescent="0.25">
      <c r="P17" s="20">
        <v>1</v>
      </c>
      <c r="Q17" s="20">
        <v>2</v>
      </c>
      <c r="R17" s="20">
        <v>3</v>
      </c>
      <c r="S17" s="20">
        <v>4</v>
      </c>
      <c r="T17" s="20">
        <v>5</v>
      </c>
      <c r="U17" s="20" t="s">
        <v>85</v>
      </c>
      <c r="V17" s="8" t="s">
        <v>86</v>
      </c>
      <c r="W17" s="20">
        <v>1</v>
      </c>
      <c r="X17" s="20">
        <v>2</v>
      </c>
      <c r="Y17" s="20">
        <v>3</v>
      </c>
      <c r="Z17" s="20">
        <v>4</v>
      </c>
      <c r="AA17" s="20">
        <v>5</v>
      </c>
      <c r="AB17" s="20" t="s">
        <v>85</v>
      </c>
      <c r="AC17" s="21" t="s">
        <v>87</v>
      </c>
      <c r="AD17" s="22" t="s">
        <v>88</v>
      </c>
      <c r="AE17" s="20" t="s">
        <v>89</v>
      </c>
      <c r="AF17" s="20" t="s">
        <v>90</v>
      </c>
      <c r="AG17" s="20" t="s">
        <v>91</v>
      </c>
      <c r="AH17" s="20" t="s">
        <v>92</v>
      </c>
    </row>
    <row r="18" spans="1:40" ht="18.75" x14ac:dyDescent="0.25">
      <c r="A18" s="10">
        <v>43</v>
      </c>
      <c r="B18" s="64" t="s">
        <v>133</v>
      </c>
      <c r="C18" s="65" t="s">
        <v>133</v>
      </c>
      <c r="D18" s="65" t="s">
        <v>133</v>
      </c>
      <c r="E18" s="65" t="s">
        <v>133</v>
      </c>
      <c r="F18" s="65" t="s">
        <v>133</v>
      </c>
      <c r="G18" s="65" t="s">
        <v>133</v>
      </c>
      <c r="H18" s="65" t="s">
        <v>133</v>
      </c>
      <c r="I18" s="65" t="s">
        <v>133</v>
      </c>
      <c r="J18" s="65" t="s">
        <v>133</v>
      </c>
      <c r="K18" s="65" t="s">
        <v>133</v>
      </c>
      <c r="L18" s="65" t="s">
        <v>133</v>
      </c>
      <c r="M18" s="65" t="s">
        <v>133</v>
      </c>
      <c r="N18" s="65" t="s">
        <v>133</v>
      </c>
      <c r="O18" s="65" t="s">
        <v>133</v>
      </c>
      <c r="P18" s="11">
        <v>17</v>
      </c>
      <c r="Q18" s="11">
        <v>24</v>
      </c>
      <c r="R18" s="11">
        <v>88</v>
      </c>
      <c r="S18" s="11">
        <v>108</v>
      </c>
      <c r="T18" s="11">
        <v>88</v>
      </c>
      <c r="U18" s="11">
        <v>50</v>
      </c>
      <c r="V18" s="12">
        <v>375</v>
      </c>
      <c r="W18" s="13">
        <f t="shared" ref="W18:AB21" si="0">P18/$V18</f>
        <v>4.5333333333333337E-2</v>
      </c>
      <c r="X18" s="13">
        <f t="shared" si="0"/>
        <v>6.4000000000000001E-2</v>
      </c>
      <c r="Y18" s="13">
        <f t="shared" si="0"/>
        <v>0.23466666666666666</v>
      </c>
      <c r="Z18" s="13">
        <f t="shared" si="0"/>
        <v>0.28799999999999998</v>
      </c>
      <c r="AA18" s="13">
        <f t="shared" si="0"/>
        <v>0.23466666666666666</v>
      </c>
      <c r="AB18" s="14">
        <f t="shared" si="0"/>
        <v>0.13333333333333333</v>
      </c>
      <c r="AC18" s="15">
        <f t="shared" ref="AC18:AC21" si="1">(P18+Q18)/(P18+Q18+R18+S18+T18)</f>
        <v>0.12615384615384614</v>
      </c>
      <c r="AD18" s="16">
        <f t="shared" ref="AD18:AD21" si="2">(R18+S18+T18)/(P18+Q18+R18+S18+T18)</f>
        <v>0.87384615384615383</v>
      </c>
      <c r="AE18" s="17">
        <v>3.7</v>
      </c>
      <c r="AF18" s="17">
        <v>1.1000000000000001</v>
      </c>
      <c r="AG18" s="43">
        <v>4</v>
      </c>
      <c r="AH18" s="43">
        <v>4</v>
      </c>
    </row>
    <row r="19" spans="1:40" ht="18.75" x14ac:dyDescent="0.25">
      <c r="A19" s="10">
        <v>44</v>
      </c>
      <c r="B19" s="64" t="s">
        <v>134</v>
      </c>
      <c r="C19" s="65" t="s">
        <v>134</v>
      </c>
      <c r="D19" s="65" t="s">
        <v>134</v>
      </c>
      <c r="E19" s="65" t="s">
        <v>134</v>
      </c>
      <c r="F19" s="65" t="s">
        <v>134</v>
      </c>
      <c r="G19" s="65" t="s">
        <v>134</v>
      </c>
      <c r="H19" s="65" t="s">
        <v>134</v>
      </c>
      <c r="I19" s="65" t="s">
        <v>134</v>
      </c>
      <c r="J19" s="65" t="s">
        <v>134</v>
      </c>
      <c r="K19" s="65" t="s">
        <v>134</v>
      </c>
      <c r="L19" s="65" t="s">
        <v>134</v>
      </c>
      <c r="M19" s="65" t="s">
        <v>134</v>
      </c>
      <c r="N19" s="65" t="s">
        <v>134</v>
      </c>
      <c r="O19" s="65" t="s">
        <v>134</v>
      </c>
      <c r="P19" s="11">
        <v>8</v>
      </c>
      <c r="Q19" s="11">
        <v>23</v>
      </c>
      <c r="R19" s="11">
        <v>76</v>
      </c>
      <c r="S19" s="11">
        <v>127</v>
      </c>
      <c r="T19" s="11">
        <v>115</v>
      </c>
      <c r="U19" s="11">
        <v>26</v>
      </c>
      <c r="V19" s="12">
        <v>375</v>
      </c>
      <c r="W19" s="13">
        <f t="shared" si="0"/>
        <v>2.1333333333333333E-2</v>
      </c>
      <c r="X19" s="13">
        <f t="shared" si="0"/>
        <v>6.133333333333333E-2</v>
      </c>
      <c r="Y19" s="13">
        <f t="shared" si="0"/>
        <v>0.20266666666666666</v>
      </c>
      <c r="Z19" s="13">
        <f t="shared" si="0"/>
        <v>0.33866666666666667</v>
      </c>
      <c r="AA19" s="13">
        <f t="shared" si="0"/>
        <v>0.30666666666666664</v>
      </c>
      <c r="AB19" s="14">
        <f t="shared" si="0"/>
        <v>6.933333333333333E-2</v>
      </c>
      <c r="AC19" s="15">
        <f t="shared" si="1"/>
        <v>8.882521489971347E-2</v>
      </c>
      <c r="AD19" s="16">
        <f t="shared" si="2"/>
        <v>0.91117478510028649</v>
      </c>
      <c r="AE19" s="17">
        <v>3.91</v>
      </c>
      <c r="AF19" s="17">
        <v>1.01</v>
      </c>
      <c r="AG19" s="43">
        <v>4</v>
      </c>
      <c r="AH19" s="43">
        <v>4</v>
      </c>
    </row>
    <row r="20" spans="1:40" ht="35.25" customHeight="1" x14ac:dyDescent="0.25">
      <c r="A20" s="10">
        <v>45</v>
      </c>
      <c r="B20" s="64" t="s">
        <v>135</v>
      </c>
      <c r="C20" s="65" t="s">
        <v>135</v>
      </c>
      <c r="D20" s="65" t="s">
        <v>135</v>
      </c>
      <c r="E20" s="65" t="s">
        <v>135</v>
      </c>
      <c r="F20" s="65" t="s">
        <v>135</v>
      </c>
      <c r="G20" s="65" t="s">
        <v>135</v>
      </c>
      <c r="H20" s="65" t="s">
        <v>135</v>
      </c>
      <c r="I20" s="65" t="s">
        <v>135</v>
      </c>
      <c r="J20" s="65" t="s">
        <v>135</v>
      </c>
      <c r="K20" s="65" t="s">
        <v>135</v>
      </c>
      <c r="L20" s="65" t="s">
        <v>135</v>
      </c>
      <c r="M20" s="65" t="s">
        <v>135</v>
      </c>
      <c r="N20" s="65" t="s">
        <v>135</v>
      </c>
      <c r="O20" s="65" t="s">
        <v>135</v>
      </c>
      <c r="P20" s="11">
        <v>17</v>
      </c>
      <c r="Q20" s="11">
        <v>30</v>
      </c>
      <c r="R20" s="11">
        <v>94</v>
      </c>
      <c r="S20" s="11">
        <v>110</v>
      </c>
      <c r="T20" s="11">
        <v>89</v>
      </c>
      <c r="U20" s="11">
        <v>35</v>
      </c>
      <c r="V20" s="12">
        <v>375</v>
      </c>
      <c r="W20" s="13">
        <f t="shared" si="0"/>
        <v>4.5333333333333337E-2</v>
      </c>
      <c r="X20" s="13">
        <f t="shared" si="0"/>
        <v>0.08</v>
      </c>
      <c r="Y20" s="13">
        <f t="shared" si="0"/>
        <v>0.25066666666666665</v>
      </c>
      <c r="Z20" s="13">
        <f t="shared" si="0"/>
        <v>0.29333333333333333</v>
      </c>
      <c r="AA20" s="13">
        <f t="shared" si="0"/>
        <v>0.23733333333333334</v>
      </c>
      <c r="AB20" s="14">
        <f t="shared" si="0"/>
        <v>9.3333333333333338E-2</v>
      </c>
      <c r="AC20" s="15">
        <f t="shared" si="1"/>
        <v>0.13823529411764707</v>
      </c>
      <c r="AD20" s="16">
        <f t="shared" si="2"/>
        <v>0.86176470588235299</v>
      </c>
      <c r="AE20" s="17">
        <v>3.66</v>
      </c>
      <c r="AF20" s="17">
        <v>1.1100000000000001</v>
      </c>
      <c r="AG20" s="43">
        <v>4</v>
      </c>
      <c r="AH20" s="43">
        <v>4</v>
      </c>
    </row>
    <row r="21" spans="1:40" ht="33.75" customHeight="1" x14ac:dyDescent="0.25">
      <c r="A21" s="10">
        <v>46</v>
      </c>
      <c r="B21" s="64" t="s">
        <v>136</v>
      </c>
      <c r="C21" s="65" t="s">
        <v>136</v>
      </c>
      <c r="D21" s="65" t="s">
        <v>136</v>
      </c>
      <c r="E21" s="65" t="s">
        <v>136</v>
      </c>
      <c r="F21" s="65" t="s">
        <v>136</v>
      </c>
      <c r="G21" s="65" t="s">
        <v>136</v>
      </c>
      <c r="H21" s="65" t="s">
        <v>136</v>
      </c>
      <c r="I21" s="65" t="s">
        <v>136</v>
      </c>
      <c r="J21" s="65" t="s">
        <v>136</v>
      </c>
      <c r="K21" s="65" t="s">
        <v>136</v>
      </c>
      <c r="L21" s="65" t="s">
        <v>136</v>
      </c>
      <c r="M21" s="65" t="s">
        <v>136</v>
      </c>
      <c r="N21" s="65" t="s">
        <v>136</v>
      </c>
      <c r="O21" s="65" t="s">
        <v>136</v>
      </c>
      <c r="P21" s="11">
        <v>13</v>
      </c>
      <c r="Q21" s="11">
        <v>32</v>
      </c>
      <c r="R21" s="11">
        <v>93</v>
      </c>
      <c r="S21" s="11">
        <v>125</v>
      </c>
      <c r="T21" s="11">
        <v>78</v>
      </c>
      <c r="U21" s="11">
        <v>34</v>
      </c>
      <c r="V21" s="12">
        <v>375</v>
      </c>
      <c r="W21" s="13">
        <f t="shared" si="0"/>
        <v>3.4666666666666665E-2</v>
      </c>
      <c r="X21" s="13">
        <f t="shared" si="0"/>
        <v>8.533333333333333E-2</v>
      </c>
      <c r="Y21" s="13">
        <f t="shared" si="0"/>
        <v>0.248</v>
      </c>
      <c r="Z21" s="13">
        <f t="shared" si="0"/>
        <v>0.33333333333333331</v>
      </c>
      <c r="AA21" s="13">
        <f t="shared" si="0"/>
        <v>0.20799999999999999</v>
      </c>
      <c r="AB21" s="14">
        <f t="shared" si="0"/>
        <v>9.0666666666666673E-2</v>
      </c>
      <c r="AC21" s="15">
        <f t="shared" si="1"/>
        <v>0.13196480938416422</v>
      </c>
      <c r="AD21" s="16">
        <f t="shared" si="2"/>
        <v>0.86803519061583578</v>
      </c>
      <c r="AE21" s="17">
        <v>3.65</v>
      </c>
      <c r="AF21" s="17">
        <v>1.05</v>
      </c>
      <c r="AG21" s="43">
        <v>4</v>
      </c>
      <c r="AH21" s="43">
        <v>4</v>
      </c>
    </row>
    <row r="22" spans="1:40" s="2" customFormat="1" ht="18.75" x14ac:dyDescent="0.25">
      <c r="A22" s="10">
        <v>47</v>
      </c>
      <c r="B22" s="64" t="s">
        <v>643</v>
      </c>
      <c r="C22" s="65" t="s">
        <v>137</v>
      </c>
      <c r="D22" s="65" t="s">
        <v>137</v>
      </c>
      <c r="E22" s="65" t="s">
        <v>137</v>
      </c>
      <c r="F22" s="65" t="s">
        <v>137</v>
      </c>
      <c r="G22" s="65" t="s">
        <v>137</v>
      </c>
      <c r="H22" s="65" t="s">
        <v>137</v>
      </c>
      <c r="I22" s="65" t="s">
        <v>137</v>
      </c>
      <c r="J22" s="65" t="s">
        <v>137</v>
      </c>
      <c r="K22" s="65" t="s">
        <v>137</v>
      </c>
      <c r="L22" s="65" t="s">
        <v>137</v>
      </c>
      <c r="M22" s="65" t="s">
        <v>137</v>
      </c>
      <c r="N22" s="65" t="s">
        <v>137</v>
      </c>
      <c r="O22" s="65" t="s">
        <v>137</v>
      </c>
      <c r="P22" s="11">
        <v>20</v>
      </c>
      <c r="Q22" s="11">
        <v>33</v>
      </c>
      <c r="R22" s="11">
        <v>92</v>
      </c>
      <c r="S22" s="11">
        <v>117</v>
      </c>
      <c r="T22" s="11">
        <v>76</v>
      </c>
      <c r="U22" s="11">
        <v>37</v>
      </c>
      <c r="V22" s="12">
        <v>375</v>
      </c>
      <c r="W22" s="13">
        <f t="shared" ref="W22:W23" si="3">P22/$V22</f>
        <v>5.3333333333333337E-2</v>
      </c>
      <c r="X22" s="13">
        <f t="shared" ref="X22:X23" si="4">Q22/$V22</f>
        <v>8.7999999999999995E-2</v>
      </c>
      <c r="Y22" s="13">
        <f t="shared" ref="Y22:Y23" si="5">R22/$V22</f>
        <v>0.24533333333333332</v>
      </c>
      <c r="Z22" s="13">
        <f t="shared" ref="Z22:Z23" si="6">S22/$V22</f>
        <v>0.312</v>
      </c>
      <c r="AA22" s="13">
        <f t="shared" ref="AA22:AA23" si="7">T22/$V22</f>
        <v>0.20266666666666666</v>
      </c>
      <c r="AB22" s="14">
        <f t="shared" ref="AB22:AB23" si="8">U22/$V22</f>
        <v>9.8666666666666666E-2</v>
      </c>
      <c r="AC22" s="15">
        <f t="shared" ref="AC22:AC23" si="9">(P22+Q22)/(P22+Q22+R22+S22+T22)</f>
        <v>0.15680473372781065</v>
      </c>
      <c r="AD22" s="16">
        <f t="shared" ref="AD22:AD23" si="10">(R22+S22+T22)/(P22+Q22+R22+S22+T22)</f>
        <v>0.84319526627218933</v>
      </c>
      <c r="AE22" s="17">
        <v>3.58</v>
      </c>
      <c r="AF22" s="17">
        <v>1.1200000000000001</v>
      </c>
      <c r="AG22" s="43">
        <v>4</v>
      </c>
      <c r="AH22" s="43">
        <v>4</v>
      </c>
    </row>
    <row r="23" spans="1:40" s="2" customFormat="1" ht="18.75" x14ac:dyDescent="0.25">
      <c r="A23" s="10">
        <v>48</v>
      </c>
      <c r="B23" s="64" t="s">
        <v>138</v>
      </c>
      <c r="C23" s="65" t="s">
        <v>138</v>
      </c>
      <c r="D23" s="65" t="s">
        <v>138</v>
      </c>
      <c r="E23" s="65" t="s">
        <v>138</v>
      </c>
      <c r="F23" s="65" t="s">
        <v>138</v>
      </c>
      <c r="G23" s="65" t="s">
        <v>138</v>
      </c>
      <c r="H23" s="65" t="s">
        <v>138</v>
      </c>
      <c r="I23" s="65" t="s">
        <v>138</v>
      </c>
      <c r="J23" s="65" t="s">
        <v>138</v>
      </c>
      <c r="K23" s="65" t="s">
        <v>138</v>
      </c>
      <c r="L23" s="65" t="s">
        <v>138</v>
      </c>
      <c r="M23" s="65" t="s">
        <v>138</v>
      </c>
      <c r="N23" s="65" t="s">
        <v>138</v>
      </c>
      <c r="O23" s="65" t="s">
        <v>138</v>
      </c>
      <c r="P23" s="11">
        <v>28</v>
      </c>
      <c r="Q23" s="11">
        <v>44</v>
      </c>
      <c r="R23" s="11">
        <v>76</v>
      </c>
      <c r="S23" s="11">
        <v>79</v>
      </c>
      <c r="T23" s="11">
        <v>53</v>
      </c>
      <c r="U23" s="11">
        <v>95</v>
      </c>
      <c r="V23" s="12">
        <v>375</v>
      </c>
      <c r="W23" s="13">
        <f t="shared" si="3"/>
        <v>7.4666666666666673E-2</v>
      </c>
      <c r="X23" s="13">
        <f t="shared" si="4"/>
        <v>0.11733333333333333</v>
      </c>
      <c r="Y23" s="13">
        <f t="shared" si="5"/>
        <v>0.20266666666666666</v>
      </c>
      <c r="Z23" s="13">
        <f t="shared" si="6"/>
        <v>0.21066666666666667</v>
      </c>
      <c r="AA23" s="13">
        <f t="shared" si="7"/>
        <v>0.14133333333333334</v>
      </c>
      <c r="AB23" s="14">
        <f t="shared" si="8"/>
        <v>0.25333333333333335</v>
      </c>
      <c r="AC23" s="15">
        <f t="shared" si="9"/>
        <v>0.25714285714285712</v>
      </c>
      <c r="AD23" s="16">
        <f t="shared" si="10"/>
        <v>0.74285714285714288</v>
      </c>
      <c r="AE23" s="17">
        <v>3.3</v>
      </c>
      <c r="AF23" s="17">
        <v>1.23</v>
      </c>
      <c r="AG23" s="43">
        <v>3</v>
      </c>
      <c r="AH23" s="43">
        <v>4</v>
      </c>
    </row>
    <row r="24" spans="1:40" s="2" customFormat="1" ht="18.75" x14ac:dyDescent="0.25">
      <c r="A24" s="10">
        <v>49</v>
      </c>
      <c r="B24" s="64" t="s">
        <v>139</v>
      </c>
      <c r="C24" s="65" t="s">
        <v>139</v>
      </c>
      <c r="D24" s="65" t="s">
        <v>139</v>
      </c>
      <c r="E24" s="65" t="s">
        <v>139</v>
      </c>
      <c r="F24" s="65" t="s">
        <v>139</v>
      </c>
      <c r="G24" s="65" t="s">
        <v>139</v>
      </c>
      <c r="H24" s="65" t="s">
        <v>139</v>
      </c>
      <c r="I24" s="65" t="s">
        <v>139</v>
      </c>
      <c r="J24" s="65" t="s">
        <v>139</v>
      </c>
      <c r="K24" s="65" t="s">
        <v>139</v>
      </c>
      <c r="L24" s="65" t="s">
        <v>139</v>
      </c>
      <c r="M24" s="65" t="s">
        <v>139</v>
      </c>
      <c r="N24" s="65" t="s">
        <v>139</v>
      </c>
      <c r="O24" s="65" t="s">
        <v>139</v>
      </c>
      <c r="P24" s="11">
        <v>101</v>
      </c>
      <c r="Q24" s="11">
        <v>74</v>
      </c>
      <c r="R24" s="11">
        <v>89</v>
      </c>
      <c r="S24" s="11">
        <v>60</v>
      </c>
      <c r="T24" s="11">
        <v>44</v>
      </c>
      <c r="U24" s="11">
        <v>7</v>
      </c>
      <c r="V24" s="12">
        <v>375</v>
      </c>
      <c r="W24" s="13">
        <f t="shared" ref="W24" si="11">P24/$V24</f>
        <v>0.26933333333333331</v>
      </c>
      <c r="X24" s="13">
        <f t="shared" ref="X24:AB25" si="12">Q24/$V24</f>
        <v>0.19733333333333333</v>
      </c>
      <c r="Y24" s="13">
        <f t="shared" ref="Y24" si="13">R24/$V24</f>
        <v>0.23733333333333334</v>
      </c>
      <c r="Z24" s="13">
        <f t="shared" ref="Z24" si="14">S24/$V24</f>
        <v>0.16</v>
      </c>
      <c r="AA24" s="13">
        <f t="shared" ref="AA24" si="15">T24/$V24</f>
        <v>0.11733333333333333</v>
      </c>
      <c r="AB24" s="14">
        <f t="shared" ref="AB24" si="16">U24/$V24</f>
        <v>1.8666666666666668E-2</v>
      </c>
      <c r="AC24" s="15">
        <f t="shared" ref="AC24" si="17">(P24+Q24)/(P24+Q24+R24+S24+T24)</f>
        <v>0.47554347826086957</v>
      </c>
      <c r="AD24" s="16">
        <f t="shared" ref="AD24" si="18">(R24+S24+T24)/(P24+Q24+R24+S24+T24)</f>
        <v>0.52445652173913049</v>
      </c>
      <c r="AE24" s="17">
        <v>2.65</v>
      </c>
      <c r="AF24" s="17">
        <v>1.35</v>
      </c>
      <c r="AG24" s="43">
        <v>3</v>
      </c>
      <c r="AH24" s="43">
        <v>1</v>
      </c>
    </row>
    <row r="25" spans="1:40" s="2" customFormat="1" ht="18.75" x14ac:dyDescent="0.25">
      <c r="A25" s="32" t="s">
        <v>191</v>
      </c>
      <c r="B25" s="33"/>
      <c r="C25" s="33"/>
      <c r="D25" s="33"/>
      <c r="E25" s="33"/>
      <c r="F25" s="33"/>
      <c r="G25" s="33"/>
      <c r="H25" s="33"/>
      <c r="I25" s="33"/>
      <c r="J25" s="33"/>
      <c r="K25" s="33"/>
      <c r="L25" s="33"/>
      <c r="M25" s="33"/>
      <c r="N25" s="33"/>
      <c r="O25" s="33"/>
      <c r="P25" s="25">
        <f>+SUM(P18:P24)</f>
        <v>204</v>
      </c>
      <c r="Q25" s="25">
        <f t="shared" ref="Q25:V25" si="19">+SUM(Q18:Q24)</f>
        <v>260</v>
      </c>
      <c r="R25" s="25">
        <f t="shared" si="19"/>
        <v>608</v>
      </c>
      <c r="S25" s="25">
        <f t="shared" si="19"/>
        <v>726</v>
      </c>
      <c r="T25" s="25">
        <f t="shared" si="19"/>
        <v>543</v>
      </c>
      <c r="U25" s="25">
        <f t="shared" si="19"/>
        <v>284</v>
      </c>
      <c r="V25" s="25">
        <f t="shared" si="19"/>
        <v>2625</v>
      </c>
      <c r="W25" s="26">
        <f>P25/$V25</f>
        <v>7.7714285714285708E-2</v>
      </c>
      <c r="X25" s="26">
        <f t="shared" si="12"/>
        <v>9.9047619047619051E-2</v>
      </c>
      <c r="Y25" s="26">
        <f t="shared" si="12"/>
        <v>0.23161904761904761</v>
      </c>
      <c r="Z25" s="26">
        <f t="shared" si="12"/>
        <v>0.27657142857142858</v>
      </c>
      <c r="AA25" s="26">
        <f t="shared" si="12"/>
        <v>0.20685714285714285</v>
      </c>
      <c r="AB25" s="27">
        <f t="shared" si="12"/>
        <v>0.10819047619047618</v>
      </c>
      <c r="AC25" s="28">
        <f>(P25+Q25)/(P25+Q25+R25+S25+T25)</f>
        <v>0.19820589491670226</v>
      </c>
      <c r="AD25" s="29">
        <f>(R25+S25+T25)/(P25+Q25+R25+S25+T25)</f>
        <v>0.80179410508329774</v>
      </c>
      <c r="AE25" s="30">
        <f>+SUMPRODUCT(P25:T25,P17:T17)/SUM(P25:T25)</f>
        <v>3.488680051260145</v>
      </c>
      <c r="AF25" s="23"/>
      <c r="AG25" s="31">
        <f>+MEDIAN(AG18:AG24)</f>
        <v>4</v>
      </c>
      <c r="AH25" s="24"/>
    </row>
    <row r="31" spans="1:40" x14ac:dyDescent="0.25">
      <c r="AI31" s="2"/>
      <c r="AJ31" s="2"/>
      <c r="AK31" s="2"/>
      <c r="AL31" s="2"/>
      <c r="AM31" s="2"/>
      <c r="AN31" s="2"/>
    </row>
    <row r="32" spans="1:40" x14ac:dyDescent="0.25">
      <c r="AI32" s="2"/>
      <c r="AJ32" s="2"/>
      <c r="AK32" s="2"/>
      <c r="AL32" s="2"/>
      <c r="AM32" s="2"/>
      <c r="AN32" s="2"/>
    </row>
    <row r="33" spans="35:40" x14ac:dyDescent="0.25">
      <c r="AI33" s="2"/>
      <c r="AJ33" s="2"/>
      <c r="AK33" s="2"/>
      <c r="AL33" s="2"/>
      <c r="AM33" s="2"/>
      <c r="AN33" s="2"/>
    </row>
    <row r="34" spans="35:40" x14ac:dyDescent="0.25">
      <c r="AI34" s="2"/>
      <c r="AJ34" s="2"/>
      <c r="AK34" s="2"/>
      <c r="AL34" s="2"/>
      <c r="AM34" s="2"/>
      <c r="AN34" s="2"/>
    </row>
    <row r="35" spans="35:40" x14ac:dyDescent="0.25">
      <c r="AI35" s="2"/>
      <c r="AJ35" s="2"/>
      <c r="AK35" s="2"/>
      <c r="AL35" s="2"/>
      <c r="AM35" s="2"/>
      <c r="AN35" s="2"/>
    </row>
    <row r="36" spans="35:40" x14ac:dyDescent="0.25">
      <c r="AI36" s="2"/>
      <c r="AJ36" s="2"/>
      <c r="AK36" s="2"/>
      <c r="AL36" s="2"/>
      <c r="AM36" s="2"/>
      <c r="AN36" s="2"/>
    </row>
    <row r="37" spans="35:40" x14ac:dyDescent="0.25">
      <c r="AI37" s="2"/>
      <c r="AJ37" s="2"/>
      <c r="AK37" s="2"/>
      <c r="AL37" s="2"/>
      <c r="AM37" s="2"/>
      <c r="AN37" s="2"/>
    </row>
  </sheetData>
  <sheetProtection sheet="1" objects="1" scenarios="1"/>
  <mergeCells count="11">
    <mergeCell ref="A12:AH12"/>
    <mergeCell ref="B18:O18"/>
    <mergeCell ref="B19:O19"/>
    <mergeCell ref="B20:O20"/>
    <mergeCell ref="B21:O21"/>
    <mergeCell ref="B22:O22"/>
    <mergeCell ref="B23:O23"/>
    <mergeCell ref="B24:O24"/>
    <mergeCell ref="A5:AH5"/>
    <mergeCell ref="A6:AH6"/>
    <mergeCell ref="A7:AH7"/>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6"/>
  <sheetViews>
    <sheetView showGridLines="0" view="pageBreakPreview" zoomScale="86" zoomScaleNormal="55" zoomScaleSheetLayoutView="86" workbookViewId="0">
      <selection activeCell="F34" sqref="F34"/>
    </sheetView>
  </sheetViews>
  <sheetFormatPr baseColWidth="10" defaultRowHeight="15" x14ac:dyDescent="0.25"/>
  <cols>
    <col min="25" max="25" width="18.28515625" bestFit="1" customWidth="1"/>
    <col min="26" max="26" width="17.5703125" bestFit="1" customWidth="1"/>
  </cols>
  <sheetData>
    <row r="1" spans="1:30" s="2" customFormat="1" x14ac:dyDescent="0.25"/>
    <row r="2" spans="1:30" s="2" customFormat="1" x14ac:dyDescent="0.25"/>
    <row r="3" spans="1:30" s="2" customFormat="1" x14ac:dyDescent="0.25"/>
    <row r="4" spans="1:30" s="2" customFormat="1" x14ac:dyDescent="0.25"/>
    <row r="5" spans="1:30"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row>
    <row r="6" spans="1:30" s="2" customFormat="1" ht="15" customHeight="1" x14ac:dyDescent="0.25">
      <c r="A6" s="60" t="s">
        <v>728</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row>
    <row r="7" spans="1:30" s="2" customFormat="1" ht="15.75" x14ac:dyDescent="0.25">
      <c r="A7" s="71" t="s">
        <v>209</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row>
    <row r="8" spans="1:30" s="2" customFormat="1" x14ac:dyDescent="0.25"/>
    <row r="9" spans="1:30" s="2" customFormat="1" ht="15.75" customHeight="1" x14ac:dyDescent="0.25"/>
    <row r="10" spans="1:30" s="2" customFormat="1" ht="15.75" customHeight="1" x14ac:dyDescent="0.25"/>
    <row r="11" spans="1:30" s="2" customFormat="1" x14ac:dyDescent="0.25"/>
    <row r="12" spans="1:30" s="2" customFormat="1" ht="18.75" customHeight="1" x14ac:dyDescent="0.25">
      <c r="A12" s="55" t="s">
        <v>72</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row>
    <row r="13" spans="1:30" s="2" customFormat="1" x14ac:dyDescent="0.25"/>
    <row r="14" spans="1:30" s="2" customFormat="1" x14ac:dyDescent="0.25"/>
    <row r="15" spans="1:30" s="2" customFormat="1" x14ac:dyDescent="0.25"/>
    <row r="16" spans="1:30" s="2" customFormat="1" x14ac:dyDescent="0.25"/>
    <row r="17" spans="1:30" ht="15.75" thickBot="1" x14ac:dyDescent="0.3"/>
    <row r="18" spans="1:30" ht="37.5" x14ac:dyDescent="0.25">
      <c r="L18" s="20">
        <v>1</v>
      </c>
      <c r="M18" s="20">
        <v>2</v>
      </c>
      <c r="N18" s="20">
        <v>3</v>
      </c>
      <c r="O18" s="20">
        <v>4</v>
      </c>
      <c r="P18" s="20">
        <v>5</v>
      </c>
      <c r="Q18" s="20" t="s">
        <v>85</v>
      </c>
      <c r="R18" s="8" t="s">
        <v>86</v>
      </c>
      <c r="S18" s="20">
        <v>1</v>
      </c>
      <c r="T18" s="20">
        <v>2</v>
      </c>
      <c r="U18" s="20">
        <v>3</v>
      </c>
      <c r="V18" s="20">
        <v>4</v>
      </c>
      <c r="W18" s="20">
        <v>5</v>
      </c>
      <c r="X18" s="20" t="s">
        <v>85</v>
      </c>
      <c r="Y18" s="21" t="s">
        <v>87</v>
      </c>
      <c r="Z18" s="22" t="s">
        <v>88</v>
      </c>
      <c r="AA18" s="20" t="s">
        <v>89</v>
      </c>
      <c r="AB18" s="20" t="s">
        <v>90</v>
      </c>
      <c r="AC18" s="20" t="s">
        <v>91</v>
      </c>
      <c r="AD18" s="20" t="s">
        <v>92</v>
      </c>
    </row>
    <row r="19" spans="1:30" ht="18.75" x14ac:dyDescent="0.25">
      <c r="A19" s="10">
        <v>50</v>
      </c>
      <c r="B19" s="64" t="s">
        <v>140</v>
      </c>
      <c r="C19" s="65" t="s">
        <v>140</v>
      </c>
      <c r="D19" s="65" t="s">
        <v>140</v>
      </c>
      <c r="E19" s="65" t="s">
        <v>140</v>
      </c>
      <c r="F19" s="65" t="s">
        <v>140</v>
      </c>
      <c r="G19" s="65" t="s">
        <v>140</v>
      </c>
      <c r="H19" s="65" t="s">
        <v>140</v>
      </c>
      <c r="I19" s="65" t="s">
        <v>140</v>
      </c>
      <c r="J19" s="65" t="s">
        <v>140</v>
      </c>
      <c r="K19" s="65" t="s">
        <v>140</v>
      </c>
      <c r="L19" s="11">
        <v>18</v>
      </c>
      <c r="M19" s="11">
        <v>26</v>
      </c>
      <c r="N19" s="11">
        <v>54</v>
      </c>
      <c r="O19" s="11">
        <v>107</v>
      </c>
      <c r="P19" s="11">
        <v>166</v>
      </c>
      <c r="Q19" s="11">
        <v>4</v>
      </c>
      <c r="R19" s="12">
        <v>375</v>
      </c>
      <c r="S19" s="13">
        <f t="shared" ref="S19:X22" si="0">L19/$R19</f>
        <v>4.8000000000000001E-2</v>
      </c>
      <c r="T19" s="13">
        <f t="shared" si="0"/>
        <v>6.933333333333333E-2</v>
      </c>
      <c r="U19" s="13">
        <f t="shared" si="0"/>
        <v>0.14399999999999999</v>
      </c>
      <c r="V19" s="13">
        <f t="shared" si="0"/>
        <v>0.28533333333333333</v>
      </c>
      <c r="W19" s="13">
        <f t="shared" si="0"/>
        <v>0.44266666666666665</v>
      </c>
      <c r="X19" s="14">
        <f t="shared" si="0"/>
        <v>1.0666666666666666E-2</v>
      </c>
      <c r="Y19" s="15">
        <f t="shared" ref="Y19:Y22" si="1">(L19+M19)/(L19+M19+N19+O19+P19)</f>
        <v>0.11859838274932614</v>
      </c>
      <c r="Z19" s="16">
        <f t="shared" ref="Z19:Z22" si="2">(N19+O19+P19)/(L19+M19+N19+O19+P19)</f>
        <v>0.8814016172506739</v>
      </c>
      <c r="AA19" s="17">
        <v>4.0199999999999996</v>
      </c>
      <c r="AB19" s="17">
        <v>1.1499999999999999</v>
      </c>
      <c r="AC19" s="43">
        <v>4</v>
      </c>
      <c r="AD19" s="43">
        <v>5</v>
      </c>
    </row>
    <row r="20" spans="1:30" ht="18.75" x14ac:dyDescent="0.25">
      <c r="A20" s="10">
        <v>51</v>
      </c>
      <c r="B20" s="64" t="s">
        <v>141</v>
      </c>
      <c r="C20" s="65" t="s">
        <v>141</v>
      </c>
      <c r="D20" s="65" t="s">
        <v>141</v>
      </c>
      <c r="E20" s="65" t="s">
        <v>141</v>
      </c>
      <c r="F20" s="65" t="s">
        <v>141</v>
      </c>
      <c r="G20" s="65" t="s">
        <v>141</v>
      </c>
      <c r="H20" s="65" t="s">
        <v>141</v>
      </c>
      <c r="I20" s="65" t="s">
        <v>141</v>
      </c>
      <c r="J20" s="65" t="s">
        <v>141</v>
      </c>
      <c r="K20" s="65" t="s">
        <v>141</v>
      </c>
      <c r="L20" s="11">
        <v>21</v>
      </c>
      <c r="M20" s="11">
        <v>24</v>
      </c>
      <c r="N20" s="11">
        <v>77</v>
      </c>
      <c r="O20" s="11">
        <v>107</v>
      </c>
      <c r="P20" s="11">
        <v>96</v>
      </c>
      <c r="Q20" s="11">
        <v>50</v>
      </c>
      <c r="R20" s="12">
        <v>375</v>
      </c>
      <c r="S20" s="13">
        <f t="shared" si="0"/>
        <v>5.6000000000000001E-2</v>
      </c>
      <c r="T20" s="13">
        <f t="shared" si="0"/>
        <v>6.4000000000000001E-2</v>
      </c>
      <c r="U20" s="13">
        <f t="shared" si="0"/>
        <v>0.20533333333333334</v>
      </c>
      <c r="V20" s="13">
        <f t="shared" si="0"/>
        <v>0.28533333333333333</v>
      </c>
      <c r="W20" s="13">
        <f t="shared" si="0"/>
        <v>0.25600000000000001</v>
      </c>
      <c r="X20" s="14">
        <f t="shared" si="0"/>
        <v>0.13333333333333333</v>
      </c>
      <c r="Y20" s="15">
        <f t="shared" si="1"/>
        <v>0.13846153846153847</v>
      </c>
      <c r="Z20" s="16">
        <f t="shared" si="2"/>
        <v>0.86153846153846159</v>
      </c>
      <c r="AA20" s="17">
        <v>3.72</v>
      </c>
      <c r="AB20" s="17">
        <v>1.1499999999999999</v>
      </c>
      <c r="AC20" s="43">
        <v>4</v>
      </c>
      <c r="AD20" s="43">
        <v>4</v>
      </c>
    </row>
    <row r="21" spans="1:30" ht="18.75" x14ac:dyDescent="0.25">
      <c r="A21" s="10">
        <v>52</v>
      </c>
      <c r="B21" s="64" t="s">
        <v>142</v>
      </c>
      <c r="C21" s="65" t="s">
        <v>142</v>
      </c>
      <c r="D21" s="65" t="s">
        <v>142</v>
      </c>
      <c r="E21" s="65" t="s">
        <v>142</v>
      </c>
      <c r="F21" s="65" t="s">
        <v>142</v>
      </c>
      <c r="G21" s="65" t="s">
        <v>142</v>
      </c>
      <c r="H21" s="65" t="s">
        <v>142</v>
      </c>
      <c r="I21" s="65" t="s">
        <v>142</v>
      </c>
      <c r="J21" s="65" t="s">
        <v>142</v>
      </c>
      <c r="K21" s="65" t="s">
        <v>142</v>
      </c>
      <c r="L21" s="11">
        <v>14</v>
      </c>
      <c r="M21" s="11">
        <v>14</v>
      </c>
      <c r="N21" s="11">
        <v>53</v>
      </c>
      <c r="O21" s="11">
        <v>105</v>
      </c>
      <c r="P21" s="11">
        <v>158</v>
      </c>
      <c r="Q21" s="11">
        <v>31</v>
      </c>
      <c r="R21" s="12">
        <v>375</v>
      </c>
      <c r="S21" s="13">
        <f t="shared" si="0"/>
        <v>3.7333333333333336E-2</v>
      </c>
      <c r="T21" s="13">
        <f t="shared" si="0"/>
        <v>3.7333333333333336E-2</v>
      </c>
      <c r="U21" s="13">
        <f t="shared" si="0"/>
        <v>0.14133333333333334</v>
      </c>
      <c r="V21" s="13">
        <f t="shared" si="0"/>
        <v>0.28000000000000003</v>
      </c>
      <c r="W21" s="13">
        <f t="shared" si="0"/>
        <v>0.42133333333333334</v>
      </c>
      <c r="X21" s="14">
        <f t="shared" si="0"/>
        <v>8.2666666666666666E-2</v>
      </c>
      <c r="Y21" s="15">
        <f t="shared" si="1"/>
        <v>8.1395348837209308E-2</v>
      </c>
      <c r="Z21" s="16">
        <f t="shared" si="2"/>
        <v>0.91860465116279066</v>
      </c>
      <c r="AA21" s="17">
        <v>4.0999999999999996</v>
      </c>
      <c r="AB21" s="17">
        <v>1.07</v>
      </c>
      <c r="AC21" s="43">
        <v>4</v>
      </c>
      <c r="AD21" s="43">
        <v>5</v>
      </c>
    </row>
    <row r="22" spans="1:30" ht="18.75" x14ac:dyDescent="0.25">
      <c r="A22" s="10">
        <v>53</v>
      </c>
      <c r="B22" s="64" t="s">
        <v>143</v>
      </c>
      <c r="C22" s="65" t="s">
        <v>143</v>
      </c>
      <c r="D22" s="65" t="s">
        <v>143</v>
      </c>
      <c r="E22" s="65" t="s">
        <v>143</v>
      </c>
      <c r="F22" s="65" t="s">
        <v>143</v>
      </c>
      <c r="G22" s="65" t="s">
        <v>143</v>
      </c>
      <c r="H22" s="65" t="s">
        <v>143</v>
      </c>
      <c r="I22" s="65" t="s">
        <v>143</v>
      </c>
      <c r="J22" s="65" t="s">
        <v>143</v>
      </c>
      <c r="K22" s="65" t="s">
        <v>143</v>
      </c>
      <c r="L22" s="11">
        <v>13</v>
      </c>
      <c r="M22" s="11">
        <v>28</v>
      </c>
      <c r="N22" s="11">
        <v>71</v>
      </c>
      <c r="O22" s="11">
        <v>99</v>
      </c>
      <c r="P22" s="11">
        <v>90</v>
      </c>
      <c r="Q22" s="11">
        <v>74</v>
      </c>
      <c r="R22" s="12">
        <v>375</v>
      </c>
      <c r="S22" s="13">
        <f t="shared" si="0"/>
        <v>3.4666666666666665E-2</v>
      </c>
      <c r="T22" s="13">
        <f t="shared" si="0"/>
        <v>7.4666666666666673E-2</v>
      </c>
      <c r="U22" s="13">
        <f t="shared" si="0"/>
        <v>0.18933333333333333</v>
      </c>
      <c r="V22" s="13">
        <f t="shared" si="0"/>
        <v>0.26400000000000001</v>
      </c>
      <c r="W22" s="13">
        <f t="shared" si="0"/>
        <v>0.24</v>
      </c>
      <c r="X22" s="14">
        <f t="shared" si="0"/>
        <v>0.19733333333333333</v>
      </c>
      <c r="Y22" s="15">
        <f t="shared" si="1"/>
        <v>0.13621262458471761</v>
      </c>
      <c r="Z22" s="16">
        <f t="shared" si="2"/>
        <v>0.86378737541528239</v>
      </c>
      <c r="AA22" s="17">
        <v>3.75</v>
      </c>
      <c r="AB22" s="17">
        <v>1.1100000000000001</v>
      </c>
      <c r="AC22" s="43">
        <v>4</v>
      </c>
      <c r="AD22" s="43">
        <v>4</v>
      </c>
    </row>
    <row r="23" spans="1:30" s="2" customFormat="1" ht="18.75" x14ac:dyDescent="0.25">
      <c r="A23" s="32" t="s">
        <v>191</v>
      </c>
      <c r="B23" s="33"/>
      <c r="C23" s="33"/>
      <c r="D23" s="33"/>
      <c r="E23" s="33"/>
      <c r="F23" s="33"/>
      <c r="G23" s="33"/>
      <c r="H23" s="33"/>
      <c r="I23" s="33"/>
      <c r="J23" s="33"/>
      <c r="K23" s="33"/>
      <c r="L23" s="25">
        <f>+SUM(L19:L22)</f>
        <v>66</v>
      </c>
      <c r="M23" s="25">
        <f t="shared" ref="M23:R23" si="3">+SUM(M19:M22)</f>
        <v>92</v>
      </c>
      <c r="N23" s="25">
        <f t="shared" si="3"/>
        <v>255</v>
      </c>
      <c r="O23" s="25">
        <f t="shared" si="3"/>
        <v>418</v>
      </c>
      <c r="P23" s="25">
        <f t="shared" si="3"/>
        <v>510</v>
      </c>
      <c r="Q23" s="25">
        <f t="shared" si="3"/>
        <v>159</v>
      </c>
      <c r="R23" s="25">
        <f t="shared" si="3"/>
        <v>1500</v>
      </c>
      <c r="S23" s="26">
        <f>L23/$R23</f>
        <v>4.3999999999999997E-2</v>
      </c>
      <c r="T23" s="26">
        <f t="shared" ref="T23:X23" si="4">M23/$R23</f>
        <v>6.133333333333333E-2</v>
      </c>
      <c r="U23" s="26">
        <f t="shared" si="4"/>
        <v>0.17</v>
      </c>
      <c r="V23" s="26">
        <f t="shared" si="4"/>
        <v>0.27866666666666667</v>
      </c>
      <c r="W23" s="26">
        <f t="shared" si="4"/>
        <v>0.34</v>
      </c>
      <c r="X23" s="27">
        <f t="shared" si="4"/>
        <v>0.106</v>
      </c>
      <c r="Y23" s="28">
        <f>(L23+M23)/(L23+M23+N23+O23+P23)</f>
        <v>0.11782252050708426</v>
      </c>
      <c r="Z23" s="29">
        <f>(N23+O23+P23)/(L23+M23+N23+O23+P23)</f>
        <v>0.88217747949291569</v>
      </c>
      <c r="AA23" s="30">
        <f>+SUMPRODUCT(L23:P23,L18:P18)/SUM(L23:P23)</f>
        <v>3.9052945563012678</v>
      </c>
      <c r="AB23" s="23"/>
      <c r="AC23" s="31">
        <f>+MEDIAN(AC19:AC22)</f>
        <v>4</v>
      </c>
      <c r="AD23" s="24"/>
    </row>
    <row r="31" spans="1:30" x14ac:dyDescent="0.25">
      <c r="F31" s="2"/>
      <c r="G31" s="2"/>
      <c r="H31" s="2"/>
      <c r="I31" s="2"/>
      <c r="J31" s="2"/>
      <c r="K31" s="2"/>
    </row>
    <row r="32" spans="1:30" x14ac:dyDescent="0.25">
      <c r="F32" s="2"/>
      <c r="G32" s="2"/>
      <c r="H32" s="2"/>
      <c r="I32" s="2"/>
      <c r="J32" s="2"/>
      <c r="K32" s="2"/>
    </row>
    <row r="33" spans="6:23" x14ac:dyDescent="0.25">
      <c r="F33" s="2"/>
      <c r="G33" s="2"/>
      <c r="H33" s="2"/>
      <c r="I33" s="2"/>
      <c r="J33" s="2"/>
      <c r="K33" s="2"/>
      <c r="R33" s="2"/>
      <c r="S33" s="2"/>
      <c r="T33" s="2"/>
      <c r="U33" s="2"/>
      <c r="V33" s="2"/>
      <c r="W33" s="2"/>
    </row>
    <row r="34" spans="6:23" x14ac:dyDescent="0.25">
      <c r="F34" s="2"/>
      <c r="G34" s="2"/>
      <c r="H34" s="2"/>
      <c r="I34" s="2"/>
      <c r="J34" s="2"/>
      <c r="K34" s="2"/>
      <c r="R34" s="2"/>
      <c r="S34" s="2"/>
      <c r="T34" s="2"/>
      <c r="U34" s="2"/>
      <c r="V34" s="2"/>
      <c r="W34" s="2"/>
    </row>
    <row r="35" spans="6:23" x14ac:dyDescent="0.25">
      <c r="F35" s="2"/>
      <c r="G35" s="2"/>
      <c r="H35" s="2"/>
      <c r="I35" s="2"/>
      <c r="J35" s="2"/>
      <c r="K35" s="2"/>
      <c r="R35" s="2"/>
      <c r="S35" s="2"/>
      <c r="T35" s="2"/>
      <c r="U35" s="2"/>
      <c r="V35" s="2"/>
      <c r="W35" s="2"/>
    </row>
    <row r="36" spans="6:23" x14ac:dyDescent="0.25">
      <c r="F36" s="2"/>
      <c r="G36" s="2"/>
      <c r="H36" s="2"/>
      <c r="I36" s="2"/>
      <c r="J36" s="2"/>
      <c r="K36" s="2"/>
      <c r="R36" s="2"/>
      <c r="S36" s="2"/>
      <c r="T36" s="2"/>
      <c r="U36" s="2"/>
      <c r="V36" s="2"/>
      <c r="W36" s="2"/>
    </row>
    <row r="37" spans="6:23" x14ac:dyDescent="0.25">
      <c r="F37" s="2"/>
      <c r="G37" s="2"/>
      <c r="H37" s="2"/>
      <c r="I37" s="2"/>
      <c r="J37" s="2"/>
      <c r="K37" s="2"/>
      <c r="R37" s="2"/>
      <c r="S37" s="2"/>
      <c r="T37" s="2"/>
      <c r="U37" s="2"/>
      <c r="V37" s="2"/>
      <c r="W37" s="2"/>
    </row>
    <row r="38" spans="6:23" x14ac:dyDescent="0.25">
      <c r="F38" s="2"/>
      <c r="G38" s="2"/>
      <c r="H38" s="2"/>
      <c r="I38" s="2"/>
      <c r="J38" s="2"/>
      <c r="K38" s="2"/>
      <c r="R38" s="2"/>
      <c r="S38" s="2"/>
      <c r="T38" s="2"/>
      <c r="U38" s="2"/>
      <c r="V38" s="2"/>
      <c r="W38" s="2"/>
    </row>
    <row r="39" spans="6:23" x14ac:dyDescent="0.25">
      <c r="F39" s="2"/>
      <c r="G39" s="2"/>
      <c r="H39" s="2"/>
      <c r="I39" s="2"/>
      <c r="J39" s="2"/>
      <c r="K39" s="2"/>
      <c r="R39" s="2"/>
      <c r="S39" s="2"/>
      <c r="T39" s="2"/>
      <c r="U39" s="2"/>
      <c r="V39" s="2"/>
      <c r="W39" s="2"/>
    </row>
    <row r="40" spans="6:23" x14ac:dyDescent="0.25">
      <c r="F40" s="2"/>
      <c r="G40" s="2"/>
      <c r="H40" s="2"/>
      <c r="I40" s="2"/>
      <c r="J40" s="2"/>
      <c r="K40" s="2"/>
      <c r="R40" s="2"/>
      <c r="S40" s="2"/>
      <c r="T40" s="2"/>
      <c r="U40" s="2"/>
      <c r="V40" s="2"/>
      <c r="W40" s="2"/>
    </row>
    <row r="41" spans="6:23" x14ac:dyDescent="0.25">
      <c r="F41" s="2"/>
      <c r="G41" s="2"/>
      <c r="H41" s="2"/>
      <c r="I41" s="2"/>
      <c r="J41" s="2"/>
      <c r="K41" s="2"/>
      <c r="R41" s="2"/>
      <c r="S41" s="2"/>
      <c r="T41" s="2"/>
      <c r="U41" s="2"/>
      <c r="V41" s="2"/>
      <c r="W41" s="2"/>
    </row>
    <row r="42" spans="6:23" x14ac:dyDescent="0.25">
      <c r="F42" s="2"/>
      <c r="G42" s="2"/>
      <c r="H42" s="2"/>
      <c r="I42" s="2"/>
      <c r="J42" s="2"/>
      <c r="K42" s="2"/>
      <c r="R42" s="2"/>
      <c r="S42" s="2"/>
      <c r="T42" s="2"/>
      <c r="U42" s="2"/>
      <c r="V42" s="2"/>
      <c r="W42" s="2"/>
    </row>
    <row r="43" spans="6:23" x14ac:dyDescent="0.25">
      <c r="F43" s="2"/>
      <c r="G43" s="2"/>
      <c r="H43" s="2"/>
      <c r="I43" s="2"/>
      <c r="J43" s="2"/>
      <c r="K43" s="2"/>
      <c r="R43" s="2"/>
      <c r="S43" s="2"/>
      <c r="T43" s="2"/>
      <c r="U43" s="2"/>
      <c r="V43" s="2"/>
      <c r="W43" s="2"/>
    </row>
    <row r="44" spans="6:23" x14ac:dyDescent="0.25">
      <c r="F44" s="2"/>
      <c r="G44" s="2"/>
      <c r="H44" s="2"/>
      <c r="I44" s="2"/>
      <c r="J44" s="2"/>
      <c r="K44" s="2"/>
      <c r="R44" s="2"/>
      <c r="S44" s="2"/>
      <c r="T44" s="2"/>
      <c r="U44" s="2"/>
      <c r="V44" s="2"/>
      <c r="W44" s="2"/>
    </row>
    <row r="45" spans="6:23" x14ac:dyDescent="0.25">
      <c r="F45" s="2"/>
      <c r="G45" s="2"/>
      <c r="H45" s="2"/>
      <c r="I45" s="2"/>
      <c r="J45" s="2"/>
      <c r="K45" s="2"/>
    </row>
    <row r="46" spans="6:23" x14ac:dyDescent="0.25">
      <c r="F46" s="2"/>
      <c r="G46" s="2"/>
      <c r="H46" s="2"/>
      <c r="I46" s="2"/>
      <c r="J46" s="2"/>
      <c r="K46" s="2"/>
    </row>
  </sheetData>
  <sheetProtection sheet="1" objects="1" scenarios="1"/>
  <mergeCells count="8">
    <mergeCell ref="A5:AD5"/>
    <mergeCell ref="A6:AD6"/>
    <mergeCell ref="A7:AD7"/>
    <mergeCell ref="B22:K22"/>
    <mergeCell ref="A12:AD12"/>
    <mergeCell ref="B19:K19"/>
    <mergeCell ref="B20:K20"/>
    <mergeCell ref="B21:K21"/>
  </mergeCells>
  <pageMargins left="0.7" right="0.7" top="0.75" bottom="0.75" header="0.3" footer="0.3"/>
  <pageSetup paperSize="9" scale="2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49"/>
  <sheetViews>
    <sheetView showGridLines="0" view="pageBreakPreview" topLeftCell="C1" zoomScale="80" zoomScaleNormal="55" zoomScaleSheetLayoutView="80" workbookViewId="0">
      <selection activeCell="F29" sqref="F29"/>
    </sheetView>
  </sheetViews>
  <sheetFormatPr baseColWidth="10" defaultRowHeight="15" x14ac:dyDescent="0.25"/>
  <cols>
    <col min="28" max="28" width="18.28515625" bestFit="1" customWidth="1"/>
    <col min="29" max="29" width="20.42578125" bestFit="1" customWidth="1"/>
  </cols>
  <sheetData>
    <row r="1" spans="1:33" s="2" customFormat="1" x14ac:dyDescent="0.25"/>
    <row r="2" spans="1:33" s="2" customFormat="1" x14ac:dyDescent="0.25"/>
    <row r="3" spans="1:33" s="2" customFormat="1" x14ac:dyDescent="0.25"/>
    <row r="4" spans="1:33" s="2" customFormat="1" x14ac:dyDescent="0.25"/>
    <row r="5" spans="1:33"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row>
    <row r="6" spans="1:33" s="2" customFormat="1" ht="15.75" customHeight="1" x14ac:dyDescent="0.25">
      <c r="A6" s="70" t="s">
        <v>728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1:33" s="2" customFormat="1" x14ac:dyDescent="0.25">
      <c r="A7" s="61" t="s">
        <v>651</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row>
    <row r="8" spans="1:33" s="2" customFormat="1" x14ac:dyDescent="0.25"/>
    <row r="9" spans="1:33" s="2" customFormat="1" ht="15.75" customHeight="1" x14ac:dyDescent="0.25"/>
    <row r="10" spans="1:33" s="2" customFormat="1" ht="15.75" customHeight="1" x14ac:dyDescent="0.25"/>
    <row r="11" spans="1:33" s="2" customFormat="1" x14ac:dyDescent="0.25"/>
    <row r="12" spans="1:33" s="2" customFormat="1" ht="18.75" customHeight="1" x14ac:dyDescent="0.25">
      <c r="A12" s="55" t="s">
        <v>73</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row>
    <row r="13" spans="1:33" s="2" customFormat="1" x14ac:dyDescent="0.25"/>
    <row r="14" spans="1:33" s="2" customFormat="1" x14ac:dyDescent="0.25"/>
    <row r="15" spans="1:33" s="2" customFormat="1" x14ac:dyDescent="0.25"/>
    <row r="16" spans="1:33" s="2" customFormat="1" x14ac:dyDescent="0.25"/>
    <row r="17" spans="1:33" s="2" customFormat="1" x14ac:dyDescent="0.25"/>
    <row r="18" spans="1:33" ht="15.75" thickBot="1" x14ac:dyDescent="0.3"/>
    <row r="19" spans="1:3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row>
    <row r="20" spans="1:33" ht="18.75" x14ac:dyDescent="0.25">
      <c r="A20" s="10">
        <v>52</v>
      </c>
      <c r="B20" s="64" t="s">
        <v>144</v>
      </c>
      <c r="C20" s="65" t="s">
        <v>144</v>
      </c>
      <c r="D20" s="65" t="s">
        <v>144</v>
      </c>
      <c r="E20" s="65" t="s">
        <v>144</v>
      </c>
      <c r="F20" s="65" t="s">
        <v>144</v>
      </c>
      <c r="G20" s="65" t="s">
        <v>144</v>
      </c>
      <c r="H20" s="65" t="s">
        <v>144</v>
      </c>
      <c r="I20" s="65" t="s">
        <v>144</v>
      </c>
      <c r="J20" s="65" t="s">
        <v>144</v>
      </c>
      <c r="K20" s="65" t="s">
        <v>144</v>
      </c>
      <c r="L20" s="65" t="s">
        <v>144</v>
      </c>
      <c r="M20" s="65" t="s">
        <v>144</v>
      </c>
      <c r="N20" s="69" t="s">
        <v>144</v>
      </c>
      <c r="O20" s="11">
        <v>15</v>
      </c>
      <c r="P20" s="11">
        <v>15</v>
      </c>
      <c r="Q20" s="11">
        <v>52</v>
      </c>
      <c r="R20" s="11">
        <v>105</v>
      </c>
      <c r="S20" s="11">
        <v>173</v>
      </c>
      <c r="T20" s="11">
        <v>15</v>
      </c>
      <c r="U20" s="12">
        <v>375</v>
      </c>
      <c r="V20" s="13">
        <f t="shared" ref="V20:AA23" si="0">O20/$U20</f>
        <v>0.04</v>
      </c>
      <c r="W20" s="13">
        <f t="shared" si="0"/>
        <v>0.04</v>
      </c>
      <c r="X20" s="13">
        <f t="shared" si="0"/>
        <v>0.13866666666666666</v>
      </c>
      <c r="Y20" s="13">
        <f t="shared" si="0"/>
        <v>0.28000000000000003</v>
      </c>
      <c r="Z20" s="13">
        <f t="shared" si="0"/>
        <v>0.46133333333333332</v>
      </c>
      <c r="AA20" s="14">
        <f t="shared" si="0"/>
        <v>0.04</v>
      </c>
      <c r="AB20" s="15">
        <f t="shared" ref="AB20:AB23" si="1">(O20+P20)/(O20+P20+Q20+R20+S20)</f>
        <v>8.3333333333333329E-2</v>
      </c>
      <c r="AC20" s="16">
        <f t="shared" ref="AC20:AC23" si="2">(Q20+R20+S20)/(O20+P20+Q20+R20+S20)</f>
        <v>0.91666666666666663</v>
      </c>
      <c r="AD20" s="17">
        <v>4.13</v>
      </c>
      <c r="AE20" s="17">
        <v>1.07</v>
      </c>
      <c r="AF20" s="43">
        <v>4</v>
      </c>
      <c r="AG20" s="43">
        <v>5</v>
      </c>
    </row>
    <row r="21" spans="1:33" ht="18.75" x14ac:dyDescent="0.25">
      <c r="A21" s="10">
        <v>53</v>
      </c>
      <c r="B21" s="64" t="s">
        <v>145</v>
      </c>
      <c r="C21" s="65" t="s">
        <v>145</v>
      </c>
      <c r="D21" s="65" t="s">
        <v>145</v>
      </c>
      <c r="E21" s="65" t="s">
        <v>145</v>
      </c>
      <c r="F21" s="65" t="s">
        <v>145</v>
      </c>
      <c r="G21" s="65" t="s">
        <v>145</v>
      </c>
      <c r="H21" s="65" t="s">
        <v>145</v>
      </c>
      <c r="I21" s="65" t="s">
        <v>145</v>
      </c>
      <c r="J21" s="65" t="s">
        <v>145</v>
      </c>
      <c r="K21" s="65" t="s">
        <v>145</v>
      </c>
      <c r="L21" s="65" t="s">
        <v>145</v>
      </c>
      <c r="M21" s="65" t="s">
        <v>145</v>
      </c>
      <c r="N21" s="69" t="s">
        <v>145</v>
      </c>
      <c r="O21" s="11">
        <v>14</v>
      </c>
      <c r="P21" s="11">
        <v>20</v>
      </c>
      <c r="Q21" s="11">
        <v>66</v>
      </c>
      <c r="R21" s="11">
        <v>114</v>
      </c>
      <c r="S21" s="11">
        <v>133</v>
      </c>
      <c r="T21" s="11">
        <v>28</v>
      </c>
      <c r="U21" s="12">
        <v>375</v>
      </c>
      <c r="V21" s="13">
        <f t="shared" si="0"/>
        <v>3.7333333333333336E-2</v>
      </c>
      <c r="W21" s="13">
        <f t="shared" si="0"/>
        <v>5.3333333333333337E-2</v>
      </c>
      <c r="X21" s="13">
        <f t="shared" si="0"/>
        <v>0.17599999999999999</v>
      </c>
      <c r="Y21" s="13">
        <f t="shared" si="0"/>
        <v>0.30399999999999999</v>
      </c>
      <c r="Z21" s="13">
        <f t="shared" si="0"/>
        <v>0.35466666666666669</v>
      </c>
      <c r="AA21" s="14">
        <f t="shared" si="0"/>
        <v>7.4666666666666673E-2</v>
      </c>
      <c r="AB21" s="15">
        <f t="shared" si="1"/>
        <v>9.7982708933717577E-2</v>
      </c>
      <c r="AC21" s="16">
        <f t="shared" si="2"/>
        <v>0.90201729106628237</v>
      </c>
      <c r="AD21" s="17">
        <v>3.96</v>
      </c>
      <c r="AE21" s="17">
        <v>1.08</v>
      </c>
      <c r="AF21" s="43">
        <v>4</v>
      </c>
      <c r="AG21" s="43">
        <v>5</v>
      </c>
    </row>
    <row r="22" spans="1:33" ht="18.75" x14ac:dyDescent="0.25">
      <c r="A22" s="10">
        <v>54</v>
      </c>
      <c r="B22" s="64" t="s">
        <v>146</v>
      </c>
      <c r="C22" s="65" t="s">
        <v>146</v>
      </c>
      <c r="D22" s="65" t="s">
        <v>146</v>
      </c>
      <c r="E22" s="65" t="s">
        <v>146</v>
      </c>
      <c r="F22" s="65" t="s">
        <v>146</v>
      </c>
      <c r="G22" s="65" t="s">
        <v>146</v>
      </c>
      <c r="H22" s="65" t="s">
        <v>146</v>
      </c>
      <c r="I22" s="65" t="s">
        <v>146</v>
      </c>
      <c r="J22" s="65" t="s">
        <v>146</v>
      </c>
      <c r="K22" s="65" t="s">
        <v>146</v>
      </c>
      <c r="L22" s="65" t="s">
        <v>146</v>
      </c>
      <c r="M22" s="65" t="s">
        <v>146</v>
      </c>
      <c r="N22" s="69" t="s">
        <v>146</v>
      </c>
      <c r="O22" s="11">
        <v>11</v>
      </c>
      <c r="P22" s="11">
        <v>17</v>
      </c>
      <c r="Q22" s="11">
        <v>67</v>
      </c>
      <c r="R22" s="11">
        <v>112</v>
      </c>
      <c r="S22" s="11">
        <v>143</v>
      </c>
      <c r="T22" s="11">
        <v>25</v>
      </c>
      <c r="U22" s="12">
        <v>375</v>
      </c>
      <c r="V22" s="13">
        <f t="shared" si="0"/>
        <v>2.9333333333333333E-2</v>
      </c>
      <c r="W22" s="13">
        <f t="shared" si="0"/>
        <v>4.5333333333333337E-2</v>
      </c>
      <c r="X22" s="13">
        <f t="shared" si="0"/>
        <v>0.17866666666666667</v>
      </c>
      <c r="Y22" s="13">
        <f t="shared" si="0"/>
        <v>0.29866666666666669</v>
      </c>
      <c r="Z22" s="13">
        <f t="shared" si="0"/>
        <v>0.38133333333333336</v>
      </c>
      <c r="AA22" s="14">
        <f t="shared" si="0"/>
        <v>6.6666666666666666E-2</v>
      </c>
      <c r="AB22" s="15">
        <f t="shared" si="1"/>
        <v>0.08</v>
      </c>
      <c r="AC22" s="16">
        <f t="shared" si="2"/>
        <v>0.92</v>
      </c>
      <c r="AD22" s="17">
        <v>4.03</v>
      </c>
      <c r="AE22" s="17">
        <v>1.04</v>
      </c>
      <c r="AF22" s="43">
        <v>4</v>
      </c>
      <c r="AG22" s="43">
        <v>5</v>
      </c>
    </row>
    <row r="23" spans="1:33" ht="18.75" x14ac:dyDescent="0.25">
      <c r="A23" s="10">
        <v>55</v>
      </c>
      <c r="B23" s="64" t="s">
        <v>147</v>
      </c>
      <c r="C23" s="65" t="s">
        <v>147</v>
      </c>
      <c r="D23" s="65" t="s">
        <v>147</v>
      </c>
      <c r="E23" s="65" t="s">
        <v>147</v>
      </c>
      <c r="F23" s="65" t="s">
        <v>147</v>
      </c>
      <c r="G23" s="65" t="s">
        <v>147</v>
      </c>
      <c r="H23" s="65" t="s">
        <v>147</v>
      </c>
      <c r="I23" s="65" t="s">
        <v>147</v>
      </c>
      <c r="J23" s="65" t="s">
        <v>147</v>
      </c>
      <c r="K23" s="65" t="s">
        <v>147</v>
      </c>
      <c r="L23" s="65" t="s">
        <v>147</v>
      </c>
      <c r="M23" s="65" t="s">
        <v>147</v>
      </c>
      <c r="N23" s="69" t="s">
        <v>147</v>
      </c>
      <c r="O23" s="11">
        <v>7</v>
      </c>
      <c r="P23" s="11">
        <v>19</v>
      </c>
      <c r="Q23" s="11">
        <v>75</v>
      </c>
      <c r="R23" s="11">
        <v>127</v>
      </c>
      <c r="S23" s="11">
        <v>132</v>
      </c>
      <c r="T23" s="11">
        <v>15</v>
      </c>
      <c r="U23" s="12">
        <v>375</v>
      </c>
      <c r="V23" s="13">
        <f t="shared" si="0"/>
        <v>1.8666666666666668E-2</v>
      </c>
      <c r="W23" s="13">
        <f t="shared" si="0"/>
        <v>5.0666666666666665E-2</v>
      </c>
      <c r="X23" s="13">
        <f t="shared" si="0"/>
        <v>0.2</v>
      </c>
      <c r="Y23" s="13">
        <f t="shared" si="0"/>
        <v>0.33866666666666667</v>
      </c>
      <c r="Z23" s="13">
        <f t="shared" si="0"/>
        <v>0.35199999999999998</v>
      </c>
      <c r="AA23" s="14">
        <f t="shared" si="0"/>
        <v>0.04</v>
      </c>
      <c r="AB23" s="15">
        <f t="shared" si="1"/>
        <v>7.2222222222222215E-2</v>
      </c>
      <c r="AC23" s="16">
        <f t="shared" si="2"/>
        <v>0.92777777777777781</v>
      </c>
      <c r="AD23" s="17">
        <v>3.99</v>
      </c>
      <c r="AE23" s="17">
        <v>0.98</v>
      </c>
      <c r="AF23" s="43">
        <v>4</v>
      </c>
      <c r="AG23" s="43">
        <v>5</v>
      </c>
    </row>
    <row r="24" spans="1:33" s="2" customFormat="1" ht="18.75" x14ac:dyDescent="0.25">
      <c r="A24" s="10">
        <v>56</v>
      </c>
      <c r="B24" s="64" t="s">
        <v>148</v>
      </c>
      <c r="C24" s="65" t="s">
        <v>148</v>
      </c>
      <c r="D24" s="65" t="s">
        <v>148</v>
      </c>
      <c r="E24" s="65" t="s">
        <v>148</v>
      </c>
      <c r="F24" s="65" t="s">
        <v>148</v>
      </c>
      <c r="G24" s="65" t="s">
        <v>148</v>
      </c>
      <c r="H24" s="65" t="s">
        <v>148</v>
      </c>
      <c r="I24" s="65" t="s">
        <v>148</v>
      </c>
      <c r="J24" s="65" t="s">
        <v>148</v>
      </c>
      <c r="K24" s="65" t="s">
        <v>148</v>
      </c>
      <c r="L24" s="65" t="s">
        <v>148</v>
      </c>
      <c r="M24" s="65" t="s">
        <v>148</v>
      </c>
      <c r="N24" s="69" t="s">
        <v>148</v>
      </c>
      <c r="O24" s="11">
        <v>8</v>
      </c>
      <c r="P24" s="11">
        <v>14</v>
      </c>
      <c r="Q24" s="11">
        <v>76</v>
      </c>
      <c r="R24" s="11">
        <v>126</v>
      </c>
      <c r="S24" s="11">
        <v>145</v>
      </c>
      <c r="T24" s="11">
        <v>6</v>
      </c>
      <c r="U24" s="12">
        <v>375</v>
      </c>
      <c r="V24" s="13">
        <f t="shared" ref="V24:V25" si="3">O24/$U24</f>
        <v>2.1333333333333333E-2</v>
      </c>
      <c r="W24" s="13">
        <f t="shared" ref="W24:W25" si="4">P24/$U24</f>
        <v>3.7333333333333336E-2</v>
      </c>
      <c r="X24" s="13">
        <f t="shared" ref="X24:X25" si="5">Q24/$U24</f>
        <v>0.20266666666666666</v>
      </c>
      <c r="Y24" s="13">
        <f t="shared" ref="Y24:Y25" si="6">R24/$U24</f>
        <v>0.33600000000000002</v>
      </c>
      <c r="Z24" s="13">
        <f t="shared" ref="Z24:Z25" si="7">S24/$U24</f>
        <v>0.38666666666666666</v>
      </c>
      <c r="AA24" s="14">
        <f t="shared" ref="AA24:AA25" si="8">T24/$U24</f>
        <v>1.6E-2</v>
      </c>
      <c r="AB24" s="15">
        <f t="shared" ref="AB24:AB25" si="9">(O24+P24)/(O24+P24+Q24+R24+S24)</f>
        <v>5.9620596205962058E-2</v>
      </c>
      <c r="AC24" s="16">
        <f t="shared" ref="AC24:AC25" si="10">(Q24+R24+S24)/(O24+P24+Q24+R24+S24)</f>
        <v>0.94037940379403795</v>
      </c>
      <c r="AD24" s="17">
        <v>4.05</v>
      </c>
      <c r="AE24" s="17">
        <v>0.97</v>
      </c>
      <c r="AF24" s="43">
        <v>4</v>
      </c>
      <c r="AG24" s="43">
        <v>5</v>
      </c>
    </row>
    <row r="25" spans="1:33" s="2" customFormat="1" ht="18.75" x14ac:dyDescent="0.25">
      <c r="A25" s="10">
        <v>57</v>
      </c>
      <c r="B25" s="64" t="s">
        <v>149</v>
      </c>
      <c r="C25" s="65" t="s">
        <v>149</v>
      </c>
      <c r="D25" s="65" t="s">
        <v>149</v>
      </c>
      <c r="E25" s="65" t="s">
        <v>149</v>
      </c>
      <c r="F25" s="65" t="s">
        <v>149</v>
      </c>
      <c r="G25" s="65" t="s">
        <v>149</v>
      </c>
      <c r="H25" s="65" t="s">
        <v>149</v>
      </c>
      <c r="I25" s="65" t="s">
        <v>149</v>
      </c>
      <c r="J25" s="65" t="s">
        <v>149</v>
      </c>
      <c r="K25" s="65" t="s">
        <v>149</v>
      </c>
      <c r="L25" s="65" t="s">
        <v>149</v>
      </c>
      <c r="M25" s="65" t="s">
        <v>149</v>
      </c>
      <c r="N25" s="69" t="s">
        <v>149</v>
      </c>
      <c r="O25" s="11">
        <v>11</v>
      </c>
      <c r="P25" s="11">
        <v>26</v>
      </c>
      <c r="Q25" s="11">
        <v>77</v>
      </c>
      <c r="R25" s="11">
        <v>115</v>
      </c>
      <c r="S25" s="11">
        <v>110</v>
      </c>
      <c r="T25" s="11">
        <v>36</v>
      </c>
      <c r="U25" s="12">
        <v>375</v>
      </c>
      <c r="V25" s="13">
        <f t="shared" si="3"/>
        <v>2.9333333333333333E-2</v>
      </c>
      <c r="W25" s="13">
        <f t="shared" si="4"/>
        <v>6.933333333333333E-2</v>
      </c>
      <c r="X25" s="13">
        <f t="shared" si="5"/>
        <v>0.20533333333333334</v>
      </c>
      <c r="Y25" s="13">
        <f t="shared" si="6"/>
        <v>0.30666666666666664</v>
      </c>
      <c r="Z25" s="13">
        <f t="shared" si="7"/>
        <v>0.29333333333333333</v>
      </c>
      <c r="AA25" s="14">
        <f t="shared" si="8"/>
        <v>9.6000000000000002E-2</v>
      </c>
      <c r="AB25" s="15">
        <f t="shared" si="9"/>
        <v>0.10914454277286136</v>
      </c>
      <c r="AC25" s="16">
        <f t="shared" si="10"/>
        <v>0.89085545722713866</v>
      </c>
      <c r="AD25" s="17">
        <v>3.85</v>
      </c>
      <c r="AE25" s="17">
        <v>1.06</v>
      </c>
      <c r="AF25" s="43">
        <v>4</v>
      </c>
      <c r="AG25" s="43">
        <v>4</v>
      </c>
    </row>
    <row r="26" spans="1:33" s="2" customFormat="1" ht="18.75" x14ac:dyDescent="0.25">
      <c r="A26" s="32" t="s">
        <v>191</v>
      </c>
      <c r="B26" s="33"/>
      <c r="C26" s="33"/>
      <c r="D26" s="33"/>
      <c r="E26" s="33"/>
      <c r="F26" s="33"/>
      <c r="G26" s="33"/>
      <c r="H26" s="33"/>
      <c r="I26" s="33"/>
      <c r="J26" s="33"/>
      <c r="K26" s="33"/>
      <c r="L26" s="33"/>
      <c r="M26" s="33"/>
      <c r="N26" s="33"/>
      <c r="O26" s="25">
        <f>+SUM(O20:O25)</f>
        <v>66</v>
      </c>
      <c r="P26" s="25">
        <f t="shared" ref="P26:U26" si="11">+SUM(P20:P25)</f>
        <v>111</v>
      </c>
      <c r="Q26" s="25">
        <f t="shared" si="11"/>
        <v>413</v>
      </c>
      <c r="R26" s="25">
        <f t="shared" si="11"/>
        <v>699</v>
      </c>
      <c r="S26" s="25">
        <f t="shared" si="11"/>
        <v>836</v>
      </c>
      <c r="T26" s="25">
        <f t="shared" si="11"/>
        <v>125</v>
      </c>
      <c r="U26" s="25">
        <f t="shared" si="11"/>
        <v>2250</v>
      </c>
      <c r="V26" s="26">
        <f>O26/$U26</f>
        <v>2.9333333333333333E-2</v>
      </c>
      <c r="W26" s="26">
        <f t="shared" ref="W26:AA26" si="12">P26/$U26</f>
        <v>4.9333333333333333E-2</v>
      </c>
      <c r="X26" s="26">
        <f t="shared" si="12"/>
        <v>0.18355555555555556</v>
      </c>
      <c r="Y26" s="26">
        <f t="shared" si="12"/>
        <v>0.31066666666666665</v>
      </c>
      <c r="Z26" s="26">
        <f t="shared" si="12"/>
        <v>0.37155555555555553</v>
      </c>
      <c r="AA26" s="27">
        <f t="shared" si="12"/>
        <v>5.5555555555555552E-2</v>
      </c>
      <c r="AB26" s="28">
        <f>(O26+P26)/(O26+P26+Q26+R26+S26)</f>
        <v>8.3294117647058824E-2</v>
      </c>
      <c r="AC26" s="29">
        <f>(Q26+R26+S26)/(O26+P26+Q26+R26+S26)</f>
        <v>0.91670588235294115</v>
      </c>
      <c r="AD26" s="30">
        <f>+SUMPRODUCT(O26:S26,O19:S19)/SUM(O26:S26)</f>
        <v>4.0014117647058827</v>
      </c>
      <c r="AE26" s="23"/>
      <c r="AF26" s="31">
        <f>+MEDIAN(AF20:AF25)</f>
        <v>4</v>
      </c>
      <c r="AG26" s="24"/>
    </row>
    <row r="32" spans="1:33" x14ac:dyDescent="0.25">
      <c r="A32" s="2"/>
      <c r="B32" s="2"/>
      <c r="C32" s="2"/>
      <c r="D32" s="2"/>
      <c r="E32" s="2"/>
      <c r="F32" s="2"/>
      <c r="G32" s="2"/>
      <c r="H32" s="2"/>
      <c r="I32" s="2"/>
      <c r="J32" s="2"/>
      <c r="K32" s="2"/>
      <c r="L32" s="2"/>
      <c r="M32" s="2"/>
      <c r="N32" s="2"/>
      <c r="O32" s="2"/>
      <c r="P32" s="2"/>
      <c r="Q32" s="2"/>
      <c r="R32" s="2"/>
      <c r="S32" s="2"/>
      <c r="T32" s="2"/>
      <c r="U32" s="2"/>
      <c r="V32" s="2"/>
      <c r="W32" s="2"/>
    </row>
    <row r="33" spans="1:33"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x14ac:dyDescent="0.25">
      <c r="H34" s="2"/>
      <c r="I34" s="2"/>
      <c r="J34" s="2"/>
      <c r="K34" s="2"/>
      <c r="L34" s="2"/>
      <c r="M34" s="2"/>
    </row>
    <row r="35" spans="1:33" x14ac:dyDescent="0.25">
      <c r="H35" s="2"/>
      <c r="I35" s="2"/>
      <c r="J35" s="2"/>
      <c r="K35" s="2"/>
      <c r="L35" s="2"/>
      <c r="M35" s="2"/>
    </row>
    <row r="36" spans="1:33" x14ac:dyDescent="0.25">
      <c r="H36" s="2"/>
      <c r="I36" s="2"/>
      <c r="J36" s="2"/>
      <c r="K36" s="2"/>
      <c r="L36" s="2"/>
      <c r="M36" s="2"/>
      <c r="U36" s="2"/>
      <c r="V36" s="2"/>
      <c r="W36" s="2"/>
      <c r="X36" s="2"/>
      <c r="Y36" s="2"/>
      <c r="Z36" s="2"/>
    </row>
    <row r="37" spans="1:33" x14ac:dyDescent="0.25">
      <c r="H37" s="2"/>
      <c r="I37" s="2"/>
      <c r="J37" s="2"/>
      <c r="K37" s="2"/>
      <c r="L37" s="2"/>
      <c r="M37" s="2"/>
      <c r="U37" s="2"/>
      <c r="V37" s="2"/>
      <c r="W37" s="2"/>
      <c r="X37" s="2"/>
      <c r="Y37" s="2"/>
      <c r="Z37" s="2"/>
    </row>
    <row r="38" spans="1:33" x14ac:dyDescent="0.25">
      <c r="H38" s="2"/>
      <c r="I38" s="2"/>
      <c r="J38" s="2"/>
      <c r="K38" s="2"/>
      <c r="L38" s="2"/>
      <c r="M38" s="2"/>
      <c r="U38" s="2"/>
      <c r="V38" s="2"/>
      <c r="W38" s="2"/>
      <c r="X38" s="2"/>
      <c r="Y38" s="2"/>
      <c r="Z38" s="2"/>
    </row>
    <row r="39" spans="1:33" x14ac:dyDescent="0.25">
      <c r="H39" s="2"/>
      <c r="I39" s="2"/>
      <c r="J39" s="2"/>
      <c r="K39" s="2"/>
      <c r="L39" s="2"/>
      <c r="M39" s="2"/>
      <c r="U39" s="2"/>
      <c r="V39" s="2"/>
      <c r="W39" s="2"/>
      <c r="X39" s="2"/>
      <c r="Y39" s="2"/>
      <c r="Z39" s="2"/>
    </row>
    <row r="40" spans="1:33" x14ac:dyDescent="0.25">
      <c r="H40" s="2"/>
      <c r="I40" s="2"/>
      <c r="J40" s="2"/>
      <c r="K40" s="2"/>
      <c r="L40" s="2"/>
      <c r="M40" s="2"/>
      <c r="U40" s="2"/>
      <c r="V40" s="2"/>
      <c r="W40" s="2"/>
      <c r="X40" s="2"/>
      <c r="Y40" s="2"/>
      <c r="Z40" s="2"/>
    </row>
    <row r="41" spans="1:33" x14ac:dyDescent="0.25">
      <c r="H41" s="2"/>
      <c r="I41" s="2"/>
      <c r="J41" s="2"/>
      <c r="K41" s="2"/>
      <c r="L41" s="2"/>
      <c r="M41" s="2"/>
      <c r="U41" s="2"/>
      <c r="V41" s="2"/>
      <c r="W41" s="2"/>
      <c r="X41" s="2"/>
      <c r="Y41" s="2"/>
      <c r="Z41" s="2"/>
    </row>
    <row r="42" spans="1:33" x14ac:dyDescent="0.25">
      <c r="H42" s="2"/>
      <c r="I42" s="2"/>
      <c r="J42" s="2"/>
      <c r="K42" s="2"/>
      <c r="L42" s="2"/>
      <c r="M42" s="2"/>
      <c r="U42" s="2"/>
      <c r="V42" s="2"/>
      <c r="W42" s="2"/>
      <c r="X42" s="2"/>
      <c r="Y42" s="2"/>
      <c r="Z42" s="2"/>
    </row>
    <row r="43" spans="1:33" x14ac:dyDescent="0.25">
      <c r="H43" s="2"/>
      <c r="I43" s="2"/>
      <c r="J43" s="2"/>
      <c r="K43" s="2"/>
      <c r="L43" s="2"/>
      <c r="M43" s="2"/>
      <c r="U43" s="2"/>
      <c r="V43" s="2"/>
      <c r="W43" s="2"/>
      <c r="X43" s="2"/>
      <c r="Y43" s="2"/>
      <c r="Z43" s="2"/>
    </row>
    <row r="44" spans="1:33" x14ac:dyDescent="0.25">
      <c r="H44" s="2"/>
      <c r="I44" s="2"/>
      <c r="J44" s="2"/>
      <c r="K44" s="2"/>
      <c r="L44" s="2"/>
      <c r="M44" s="2"/>
      <c r="U44" s="2"/>
      <c r="V44" s="2"/>
      <c r="W44" s="2"/>
      <c r="X44" s="2"/>
      <c r="Y44" s="2"/>
      <c r="Z44" s="2"/>
    </row>
    <row r="45" spans="1:33" x14ac:dyDescent="0.25">
      <c r="H45" s="2"/>
      <c r="I45" s="2"/>
      <c r="J45" s="2"/>
      <c r="K45" s="2"/>
      <c r="L45" s="2"/>
      <c r="M45" s="2"/>
      <c r="U45" s="2"/>
      <c r="V45" s="2"/>
      <c r="W45" s="2"/>
      <c r="X45" s="2"/>
      <c r="Y45" s="2"/>
      <c r="Z45" s="2"/>
    </row>
    <row r="46" spans="1:33" x14ac:dyDescent="0.25">
      <c r="U46" s="2"/>
      <c r="V46" s="2"/>
      <c r="W46" s="2"/>
      <c r="X46" s="2"/>
      <c r="Y46" s="2"/>
      <c r="Z46" s="2"/>
    </row>
    <row r="47" spans="1:33" x14ac:dyDescent="0.25">
      <c r="U47" s="2"/>
      <c r="V47" s="2"/>
      <c r="W47" s="2"/>
      <c r="X47" s="2"/>
      <c r="Y47" s="2"/>
      <c r="Z47" s="2"/>
    </row>
    <row r="48" spans="1:33" x14ac:dyDescent="0.25">
      <c r="U48" s="2"/>
      <c r="V48" s="2"/>
      <c r="W48" s="2"/>
      <c r="X48" s="2"/>
      <c r="Y48" s="2"/>
      <c r="Z48" s="2"/>
    </row>
    <row r="49" spans="21:26" x14ac:dyDescent="0.25">
      <c r="U49" s="2"/>
      <c r="V49" s="2"/>
      <c r="W49" s="2"/>
      <c r="X49" s="2"/>
      <c r="Y49" s="2"/>
      <c r="Z49" s="2"/>
    </row>
  </sheetData>
  <sheetProtection sheet="1" objects="1" scenarios="1"/>
  <mergeCells count="10">
    <mergeCell ref="A5:AG5"/>
    <mergeCell ref="A7:AG7"/>
    <mergeCell ref="B23:N23"/>
    <mergeCell ref="B24:N24"/>
    <mergeCell ref="B25:N25"/>
    <mergeCell ref="A12:AG12"/>
    <mergeCell ref="B20:N20"/>
    <mergeCell ref="B21:N21"/>
    <mergeCell ref="B22:N22"/>
    <mergeCell ref="A6:AG6"/>
  </mergeCells>
  <pageMargins left="0.7" right="0.7" top="0.75" bottom="0.75" header="0.3" footer="0.3"/>
  <pageSetup paperSize="9" scale="2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59"/>
  <sheetViews>
    <sheetView showGridLines="0" view="pageBreakPreview" zoomScale="80" zoomScaleNormal="40" zoomScaleSheetLayoutView="80" workbookViewId="0">
      <selection activeCell="S36" sqref="S36"/>
    </sheetView>
  </sheetViews>
  <sheetFormatPr baseColWidth="10" defaultRowHeight="15" x14ac:dyDescent="0.25"/>
  <cols>
    <col min="30" max="30" width="24.140625" bestFit="1" customWidth="1"/>
    <col min="31" max="31" width="22.28515625" bestFit="1" customWidth="1"/>
    <col min="32" max="32" width="13" bestFit="1" customWidth="1"/>
  </cols>
  <sheetData>
    <row r="1" spans="1:44" s="2" customFormat="1" x14ac:dyDescent="0.25">
      <c r="AJ1" s="41"/>
      <c r="AK1" s="41"/>
      <c r="AL1" s="41"/>
      <c r="AM1" s="41"/>
      <c r="AN1" s="41"/>
      <c r="AO1" s="41"/>
      <c r="AP1" s="41"/>
      <c r="AQ1" s="41"/>
      <c r="AR1" s="41"/>
    </row>
    <row r="2" spans="1:44" s="2" customFormat="1" x14ac:dyDescent="0.25">
      <c r="AJ2" s="41"/>
      <c r="AK2" s="41"/>
      <c r="AL2" s="41"/>
      <c r="AM2" s="41"/>
      <c r="AN2" s="41"/>
      <c r="AO2" s="41"/>
      <c r="AP2" s="41"/>
      <c r="AQ2" s="41"/>
      <c r="AR2" s="41"/>
    </row>
    <row r="3" spans="1:44" s="2" customFormat="1" x14ac:dyDescent="0.25">
      <c r="AJ3" s="41"/>
      <c r="AK3" s="41"/>
      <c r="AL3" s="41"/>
      <c r="AM3" s="41"/>
      <c r="AN3" s="41"/>
      <c r="AO3" s="41"/>
      <c r="AP3" s="41"/>
      <c r="AQ3" s="41"/>
      <c r="AR3" s="41"/>
    </row>
    <row r="4" spans="1:44" s="2" customFormat="1" x14ac:dyDescent="0.25">
      <c r="AJ4" s="41"/>
      <c r="AK4" s="41"/>
      <c r="AL4" s="41"/>
      <c r="AM4" s="41"/>
      <c r="AN4" s="41"/>
      <c r="AO4" s="41"/>
      <c r="AP4" s="41"/>
      <c r="AQ4" s="41"/>
      <c r="AR4" s="41"/>
    </row>
    <row r="5" spans="1:44" s="2" customFormat="1" x14ac:dyDescent="0.25">
      <c r="A5" s="59" t="s">
        <v>0</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41"/>
      <c r="AK5" s="41"/>
      <c r="AL5" s="41"/>
      <c r="AM5" s="41"/>
      <c r="AN5" s="41"/>
      <c r="AO5" s="41"/>
      <c r="AP5" s="41"/>
      <c r="AQ5" s="41"/>
      <c r="AR5" s="41"/>
    </row>
    <row r="6" spans="1:44" s="2" customFormat="1" ht="15" customHeight="1" x14ac:dyDescent="0.25">
      <c r="A6" s="70" t="s">
        <v>728</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41"/>
      <c r="AK6" s="41"/>
      <c r="AL6" s="41"/>
      <c r="AM6" s="41"/>
      <c r="AN6" s="41"/>
      <c r="AO6" s="41"/>
      <c r="AP6" s="41"/>
      <c r="AQ6" s="41"/>
      <c r="AR6" s="41"/>
    </row>
    <row r="7" spans="1:44" s="2" customFormat="1" x14ac:dyDescent="0.25">
      <c r="A7" s="72" t="s">
        <v>648</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41"/>
      <c r="AK7" s="41"/>
      <c r="AL7" s="41"/>
      <c r="AM7" s="41"/>
      <c r="AN7" s="41"/>
      <c r="AO7" s="41"/>
      <c r="AP7" s="41"/>
      <c r="AQ7" s="41"/>
      <c r="AR7" s="41"/>
    </row>
    <row r="8" spans="1:44" s="2" customFormat="1" x14ac:dyDescent="0.25">
      <c r="AJ8" s="41"/>
      <c r="AK8" s="41"/>
      <c r="AL8" s="41"/>
      <c r="AM8" s="41"/>
      <c r="AN8" s="41"/>
      <c r="AO8" s="41"/>
      <c r="AP8" s="41"/>
      <c r="AQ8" s="41"/>
      <c r="AR8" s="41"/>
    </row>
    <row r="9" spans="1:44" s="2" customFormat="1" ht="15.75" customHeight="1" x14ac:dyDescent="0.25">
      <c r="AJ9" s="41"/>
      <c r="AK9" s="41"/>
      <c r="AL9" s="41"/>
      <c r="AM9" s="41"/>
      <c r="AN9" s="41"/>
      <c r="AO9" s="41"/>
      <c r="AP9" s="41"/>
      <c r="AQ9" s="41"/>
      <c r="AR9" s="41"/>
    </row>
    <row r="10" spans="1:44" s="2" customFormat="1" ht="15.75" customHeight="1" x14ac:dyDescent="0.25">
      <c r="AJ10" s="41"/>
      <c r="AK10" s="41"/>
      <c r="AL10" s="41"/>
      <c r="AM10" s="41"/>
      <c r="AN10" s="41"/>
      <c r="AO10" s="41"/>
      <c r="AP10" s="41"/>
      <c r="AQ10" s="41"/>
      <c r="AR10" s="41"/>
    </row>
    <row r="11" spans="1:44" s="2" customFormat="1" x14ac:dyDescent="0.25">
      <c r="AJ11" s="41"/>
      <c r="AK11" s="41"/>
      <c r="AL11" s="41"/>
      <c r="AM11" s="41"/>
      <c r="AN11" s="41"/>
      <c r="AO11" s="41"/>
      <c r="AP11" s="41"/>
      <c r="AQ11" s="41"/>
      <c r="AR11" s="41"/>
    </row>
    <row r="12" spans="1:44" s="2" customFormat="1" ht="18.75" customHeight="1" x14ac:dyDescent="0.25">
      <c r="A12" s="55" t="s">
        <v>74</v>
      </c>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row>
    <row r="13" spans="1:44" s="2" customFormat="1" ht="18.75" customHeight="1" x14ac:dyDescent="0.25"/>
    <row r="14" spans="1:44" s="2" customFormat="1" ht="18.75" customHeight="1" x14ac:dyDescent="0.25"/>
    <row r="15" spans="1:44" s="2" customFormat="1" ht="18.75" customHeight="1" x14ac:dyDescent="0.25"/>
    <row r="16" spans="1:44" ht="15.75" thickBot="1" x14ac:dyDescent="0.3"/>
    <row r="17" spans="1:3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58</v>
      </c>
      <c r="B18" s="64" t="s">
        <v>150</v>
      </c>
      <c r="C18" s="65" t="s">
        <v>150</v>
      </c>
      <c r="D18" s="65" t="s">
        <v>150</v>
      </c>
      <c r="E18" s="65" t="s">
        <v>150</v>
      </c>
      <c r="F18" s="65" t="s">
        <v>150</v>
      </c>
      <c r="G18" s="65" t="s">
        <v>150</v>
      </c>
      <c r="H18" s="65" t="s">
        <v>150</v>
      </c>
      <c r="I18" s="65" t="s">
        <v>150</v>
      </c>
      <c r="J18" s="65" t="s">
        <v>150</v>
      </c>
      <c r="K18" s="65" t="s">
        <v>150</v>
      </c>
      <c r="L18" s="65" t="s">
        <v>150</v>
      </c>
      <c r="M18" s="65" t="s">
        <v>150</v>
      </c>
      <c r="N18" s="65" t="s">
        <v>150</v>
      </c>
      <c r="O18" s="65" t="s">
        <v>150</v>
      </c>
      <c r="P18" s="69" t="s">
        <v>150</v>
      </c>
      <c r="Q18" s="11">
        <v>30</v>
      </c>
      <c r="R18" s="11">
        <v>37</v>
      </c>
      <c r="S18" s="11">
        <v>82</v>
      </c>
      <c r="T18" s="11">
        <v>101</v>
      </c>
      <c r="U18" s="11">
        <v>85</v>
      </c>
      <c r="V18" s="11">
        <v>40</v>
      </c>
      <c r="W18" s="12">
        <v>375</v>
      </c>
      <c r="X18" s="13">
        <f t="shared" ref="X18:AC21" si="0">Q18/$W18</f>
        <v>0.08</v>
      </c>
      <c r="Y18" s="13">
        <f t="shared" si="0"/>
        <v>9.8666666666666666E-2</v>
      </c>
      <c r="Z18" s="13">
        <f t="shared" si="0"/>
        <v>0.21866666666666668</v>
      </c>
      <c r="AA18" s="13">
        <f t="shared" si="0"/>
        <v>0.26933333333333331</v>
      </c>
      <c r="AB18" s="13">
        <f t="shared" si="0"/>
        <v>0.22666666666666666</v>
      </c>
      <c r="AC18" s="14">
        <f t="shared" si="0"/>
        <v>0.10666666666666667</v>
      </c>
      <c r="AD18" s="15">
        <f t="shared" ref="AD18:AD21" si="1">(Q18+R18)/(Q18+R18+S18+T18+U18)</f>
        <v>0.2</v>
      </c>
      <c r="AE18" s="16">
        <f t="shared" ref="AE18:AE21" si="2">(S18+T18+U18)/(Q18+R18+S18+T18+U18)</f>
        <v>0.8</v>
      </c>
      <c r="AF18" s="18">
        <v>3.52</v>
      </c>
      <c r="AG18" s="18">
        <v>1.23</v>
      </c>
      <c r="AH18" s="46">
        <v>4</v>
      </c>
      <c r="AI18" s="46">
        <v>4</v>
      </c>
    </row>
    <row r="19" spans="1:35" ht="18.75" x14ac:dyDescent="0.25">
      <c r="A19" s="10">
        <v>59</v>
      </c>
      <c r="B19" s="64" t="s">
        <v>151</v>
      </c>
      <c r="C19" s="65" t="s">
        <v>151</v>
      </c>
      <c r="D19" s="65" t="s">
        <v>151</v>
      </c>
      <c r="E19" s="65" t="s">
        <v>151</v>
      </c>
      <c r="F19" s="65" t="s">
        <v>151</v>
      </c>
      <c r="G19" s="65" t="s">
        <v>151</v>
      </c>
      <c r="H19" s="65" t="s">
        <v>151</v>
      </c>
      <c r="I19" s="65" t="s">
        <v>151</v>
      </c>
      <c r="J19" s="65" t="s">
        <v>151</v>
      </c>
      <c r="K19" s="65" t="s">
        <v>151</v>
      </c>
      <c r="L19" s="65" t="s">
        <v>151</v>
      </c>
      <c r="M19" s="65" t="s">
        <v>151</v>
      </c>
      <c r="N19" s="65" t="s">
        <v>151</v>
      </c>
      <c r="O19" s="65" t="s">
        <v>151</v>
      </c>
      <c r="P19" s="69" t="s">
        <v>151</v>
      </c>
      <c r="Q19" s="11">
        <v>40</v>
      </c>
      <c r="R19" s="11">
        <v>36</v>
      </c>
      <c r="S19" s="11">
        <v>68</v>
      </c>
      <c r="T19" s="11">
        <v>91</v>
      </c>
      <c r="U19" s="11">
        <v>108</v>
      </c>
      <c r="V19" s="11">
        <v>32</v>
      </c>
      <c r="W19" s="12">
        <v>375</v>
      </c>
      <c r="X19" s="13">
        <f t="shared" si="0"/>
        <v>0.10666666666666667</v>
      </c>
      <c r="Y19" s="13">
        <f t="shared" si="0"/>
        <v>9.6000000000000002E-2</v>
      </c>
      <c r="Z19" s="13">
        <f t="shared" si="0"/>
        <v>0.18133333333333335</v>
      </c>
      <c r="AA19" s="13">
        <f t="shared" si="0"/>
        <v>0.24266666666666667</v>
      </c>
      <c r="AB19" s="13">
        <f t="shared" si="0"/>
        <v>0.28799999999999998</v>
      </c>
      <c r="AC19" s="14">
        <f t="shared" si="0"/>
        <v>8.533333333333333E-2</v>
      </c>
      <c r="AD19" s="15">
        <f t="shared" si="1"/>
        <v>0.22157434402332363</v>
      </c>
      <c r="AE19" s="16">
        <f t="shared" si="2"/>
        <v>0.77842565597667635</v>
      </c>
      <c r="AF19" s="18">
        <v>3.56</v>
      </c>
      <c r="AG19" s="18">
        <v>1.34</v>
      </c>
      <c r="AH19" s="46">
        <v>4</v>
      </c>
      <c r="AI19" s="46">
        <v>5</v>
      </c>
    </row>
    <row r="20" spans="1:35" ht="18.75" x14ac:dyDescent="0.25">
      <c r="A20" s="10">
        <v>60</v>
      </c>
      <c r="B20" s="64" t="s">
        <v>152</v>
      </c>
      <c r="C20" s="65" t="s">
        <v>152</v>
      </c>
      <c r="D20" s="65" t="s">
        <v>152</v>
      </c>
      <c r="E20" s="65" t="s">
        <v>152</v>
      </c>
      <c r="F20" s="65" t="s">
        <v>152</v>
      </c>
      <c r="G20" s="65" t="s">
        <v>152</v>
      </c>
      <c r="H20" s="65" t="s">
        <v>152</v>
      </c>
      <c r="I20" s="65" t="s">
        <v>152</v>
      </c>
      <c r="J20" s="65" t="s">
        <v>152</v>
      </c>
      <c r="K20" s="65" t="s">
        <v>152</v>
      </c>
      <c r="L20" s="65" t="s">
        <v>152</v>
      </c>
      <c r="M20" s="65" t="s">
        <v>152</v>
      </c>
      <c r="N20" s="65" t="s">
        <v>152</v>
      </c>
      <c r="O20" s="65" t="s">
        <v>152</v>
      </c>
      <c r="P20" s="69" t="s">
        <v>152</v>
      </c>
      <c r="Q20" s="11">
        <v>40</v>
      </c>
      <c r="R20" s="11">
        <v>47</v>
      </c>
      <c r="S20" s="11">
        <v>74</v>
      </c>
      <c r="T20" s="11">
        <v>85</v>
      </c>
      <c r="U20" s="11">
        <v>91</v>
      </c>
      <c r="V20" s="11">
        <v>38</v>
      </c>
      <c r="W20" s="12">
        <v>375</v>
      </c>
      <c r="X20" s="13">
        <f t="shared" si="0"/>
        <v>0.10666666666666667</v>
      </c>
      <c r="Y20" s="13">
        <f t="shared" si="0"/>
        <v>0.12533333333333332</v>
      </c>
      <c r="Z20" s="13">
        <f t="shared" si="0"/>
        <v>0.19733333333333333</v>
      </c>
      <c r="AA20" s="13">
        <f t="shared" si="0"/>
        <v>0.22666666666666666</v>
      </c>
      <c r="AB20" s="13">
        <f t="shared" si="0"/>
        <v>0.24266666666666667</v>
      </c>
      <c r="AC20" s="14">
        <f t="shared" si="0"/>
        <v>0.10133333333333333</v>
      </c>
      <c r="AD20" s="15">
        <f t="shared" si="1"/>
        <v>0.25816023738872401</v>
      </c>
      <c r="AE20" s="16">
        <f t="shared" si="2"/>
        <v>0.74183976261127593</v>
      </c>
      <c r="AF20" s="18">
        <v>3.42</v>
      </c>
      <c r="AG20" s="18">
        <v>1.33</v>
      </c>
      <c r="AH20" s="46">
        <v>4</v>
      </c>
      <c r="AI20" s="46">
        <v>5</v>
      </c>
    </row>
    <row r="21" spans="1:35" ht="18.75" x14ac:dyDescent="0.25">
      <c r="A21" s="10">
        <v>61</v>
      </c>
      <c r="B21" s="64" t="s">
        <v>153</v>
      </c>
      <c r="C21" s="65" t="s">
        <v>153</v>
      </c>
      <c r="D21" s="65" t="s">
        <v>153</v>
      </c>
      <c r="E21" s="65" t="s">
        <v>153</v>
      </c>
      <c r="F21" s="65" t="s">
        <v>153</v>
      </c>
      <c r="G21" s="65" t="s">
        <v>153</v>
      </c>
      <c r="H21" s="65" t="s">
        <v>153</v>
      </c>
      <c r="I21" s="65" t="s">
        <v>153</v>
      </c>
      <c r="J21" s="65" t="s">
        <v>153</v>
      </c>
      <c r="K21" s="65" t="s">
        <v>153</v>
      </c>
      <c r="L21" s="65" t="s">
        <v>153</v>
      </c>
      <c r="M21" s="65" t="s">
        <v>153</v>
      </c>
      <c r="N21" s="65" t="s">
        <v>153</v>
      </c>
      <c r="O21" s="65" t="s">
        <v>153</v>
      </c>
      <c r="P21" s="69" t="s">
        <v>153</v>
      </c>
      <c r="Q21" s="11">
        <v>22</v>
      </c>
      <c r="R21" s="11">
        <v>15</v>
      </c>
      <c r="S21" s="11">
        <v>60</v>
      </c>
      <c r="T21" s="11">
        <v>73</v>
      </c>
      <c r="U21" s="11">
        <v>95</v>
      </c>
      <c r="V21" s="11">
        <v>110</v>
      </c>
      <c r="W21" s="12">
        <v>375</v>
      </c>
      <c r="X21" s="13">
        <f t="shared" si="0"/>
        <v>5.8666666666666666E-2</v>
      </c>
      <c r="Y21" s="13">
        <f t="shared" si="0"/>
        <v>0.04</v>
      </c>
      <c r="Z21" s="13">
        <f t="shared" si="0"/>
        <v>0.16</v>
      </c>
      <c r="AA21" s="13">
        <f t="shared" si="0"/>
        <v>0.19466666666666665</v>
      </c>
      <c r="AB21" s="13">
        <f t="shared" si="0"/>
        <v>0.25333333333333335</v>
      </c>
      <c r="AC21" s="14">
        <f t="shared" si="0"/>
        <v>0.29333333333333333</v>
      </c>
      <c r="AD21" s="15">
        <f t="shared" si="1"/>
        <v>0.13962264150943396</v>
      </c>
      <c r="AE21" s="16">
        <f t="shared" si="2"/>
        <v>0.86037735849056607</v>
      </c>
      <c r="AF21" s="18">
        <v>3.77</v>
      </c>
      <c r="AG21" s="18">
        <v>1.23</v>
      </c>
      <c r="AH21" s="46">
        <v>4</v>
      </c>
      <c r="AI21" s="46">
        <v>5</v>
      </c>
    </row>
    <row r="22" spans="1:35" s="2" customFormat="1" ht="18.75" x14ac:dyDescent="0.25">
      <c r="A22" s="10">
        <v>62</v>
      </c>
      <c r="B22" s="64" t="s">
        <v>154</v>
      </c>
      <c r="C22" s="65" t="s">
        <v>154</v>
      </c>
      <c r="D22" s="65" t="s">
        <v>154</v>
      </c>
      <c r="E22" s="65" t="s">
        <v>154</v>
      </c>
      <c r="F22" s="65" t="s">
        <v>154</v>
      </c>
      <c r="G22" s="65" t="s">
        <v>154</v>
      </c>
      <c r="H22" s="65" t="s">
        <v>154</v>
      </c>
      <c r="I22" s="65" t="s">
        <v>154</v>
      </c>
      <c r="J22" s="65" t="s">
        <v>154</v>
      </c>
      <c r="K22" s="65" t="s">
        <v>154</v>
      </c>
      <c r="L22" s="65" t="s">
        <v>154</v>
      </c>
      <c r="M22" s="65" t="s">
        <v>154</v>
      </c>
      <c r="N22" s="65" t="s">
        <v>154</v>
      </c>
      <c r="O22" s="65" t="s">
        <v>154</v>
      </c>
      <c r="P22" s="69" t="s">
        <v>154</v>
      </c>
      <c r="Q22" s="11">
        <v>26</v>
      </c>
      <c r="R22" s="11">
        <v>17</v>
      </c>
      <c r="S22" s="11">
        <v>41</v>
      </c>
      <c r="T22" s="11">
        <v>80</v>
      </c>
      <c r="U22" s="11">
        <v>157</v>
      </c>
      <c r="V22" s="11">
        <v>54</v>
      </c>
      <c r="W22" s="12">
        <v>375</v>
      </c>
      <c r="X22" s="13">
        <f t="shared" ref="X22" si="3">Q22/$W22</f>
        <v>6.933333333333333E-2</v>
      </c>
      <c r="Y22" s="13">
        <f t="shared" ref="Y22" si="4">R22/$W22</f>
        <v>4.5333333333333337E-2</v>
      </c>
      <c r="Z22" s="13">
        <f t="shared" ref="Z22" si="5">S22/$W22</f>
        <v>0.10933333333333334</v>
      </c>
      <c r="AA22" s="13">
        <f t="shared" ref="AA22" si="6">T22/$W22</f>
        <v>0.21333333333333335</v>
      </c>
      <c r="AB22" s="13">
        <f t="shared" ref="AB22" si="7">U22/$W22</f>
        <v>0.41866666666666669</v>
      </c>
      <c r="AC22" s="14">
        <f t="shared" ref="AC22" si="8">V22/$W22</f>
        <v>0.14399999999999999</v>
      </c>
      <c r="AD22" s="15">
        <f t="shared" ref="AD22" si="9">(Q22+R22)/(Q22+R22+S22+T22+U22)</f>
        <v>0.13395638629283488</v>
      </c>
      <c r="AE22" s="16">
        <f t="shared" ref="AE22" si="10">(S22+T22+U22)/(Q22+R22+S22+T22+U22)</f>
        <v>0.86604361370716509</v>
      </c>
      <c r="AF22" s="18">
        <v>4.01</v>
      </c>
      <c r="AG22" s="18">
        <v>1.25</v>
      </c>
      <c r="AH22" s="46">
        <v>4</v>
      </c>
      <c r="AI22" s="46">
        <v>5</v>
      </c>
    </row>
    <row r="23" spans="1:35" s="2" customFormat="1" ht="18.75" x14ac:dyDescent="0.25">
      <c r="A23" s="10">
        <v>63</v>
      </c>
      <c r="B23" s="64" t="s">
        <v>185</v>
      </c>
      <c r="C23" s="65" t="s">
        <v>185</v>
      </c>
      <c r="D23" s="65" t="s">
        <v>185</v>
      </c>
      <c r="E23" s="65" t="s">
        <v>185</v>
      </c>
      <c r="F23" s="65" t="s">
        <v>185</v>
      </c>
      <c r="G23" s="65" t="s">
        <v>185</v>
      </c>
      <c r="H23" s="65" t="s">
        <v>185</v>
      </c>
      <c r="I23" s="65" t="s">
        <v>185</v>
      </c>
      <c r="J23" s="65" t="s">
        <v>185</v>
      </c>
      <c r="K23" s="65" t="s">
        <v>185</v>
      </c>
      <c r="L23" s="65" t="s">
        <v>185</v>
      </c>
      <c r="M23" s="65" t="s">
        <v>185</v>
      </c>
      <c r="N23" s="65" t="s">
        <v>185</v>
      </c>
      <c r="O23" s="65" t="s">
        <v>185</v>
      </c>
      <c r="P23" s="69" t="s">
        <v>185</v>
      </c>
      <c r="Q23" s="11">
        <v>15</v>
      </c>
      <c r="R23" s="11">
        <v>12</v>
      </c>
      <c r="S23" s="11">
        <v>33</v>
      </c>
      <c r="T23" s="11">
        <v>62</v>
      </c>
      <c r="U23" s="11">
        <v>149</v>
      </c>
      <c r="V23" s="11">
        <v>104</v>
      </c>
      <c r="W23" s="12">
        <v>375</v>
      </c>
      <c r="X23" s="13">
        <f t="shared" ref="X23" si="11">Q23/$W23</f>
        <v>0.04</v>
      </c>
      <c r="Y23" s="13">
        <f t="shared" ref="Y23" si="12">R23/$W23</f>
        <v>3.2000000000000001E-2</v>
      </c>
      <c r="Z23" s="13">
        <f t="shared" ref="Z23" si="13">S23/$W23</f>
        <v>8.7999999999999995E-2</v>
      </c>
      <c r="AA23" s="13">
        <f t="shared" ref="AA23" si="14">T23/$W23</f>
        <v>0.16533333333333333</v>
      </c>
      <c r="AB23" s="13">
        <f t="shared" ref="AB23" si="15">U23/$W23</f>
        <v>0.39733333333333332</v>
      </c>
      <c r="AC23" s="14">
        <f t="shared" ref="AC23" si="16">V23/$W23</f>
        <v>0.27733333333333332</v>
      </c>
      <c r="AD23" s="15">
        <f t="shared" ref="AD23" si="17">(Q23+R23)/(Q23+R23+S23+T23+U23)</f>
        <v>9.9630996309963096E-2</v>
      </c>
      <c r="AE23" s="16">
        <f t="shared" ref="AE23" si="18">(S23+T23+U23)/(Q23+R23+S23+T23+U23)</f>
        <v>0.90036900369003692</v>
      </c>
      <c r="AF23" s="18">
        <v>4.17</v>
      </c>
      <c r="AG23" s="18">
        <v>1.1499999999999999</v>
      </c>
      <c r="AH23" s="46">
        <v>5</v>
      </c>
      <c r="AI23" s="46">
        <v>5</v>
      </c>
    </row>
    <row r="24" spans="1:35" s="2" customFormat="1" ht="18.75" x14ac:dyDescent="0.25">
      <c r="A24" s="32" t="s">
        <v>191</v>
      </c>
      <c r="B24" s="33"/>
      <c r="C24" s="33"/>
      <c r="D24" s="33"/>
      <c r="E24" s="33"/>
      <c r="F24" s="33"/>
      <c r="G24" s="33"/>
      <c r="H24" s="33"/>
      <c r="I24" s="33"/>
      <c r="J24" s="33"/>
      <c r="K24" s="33"/>
      <c r="L24" s="33"/>
      <c r="M24" s="33"/>
      <c r="N24" s="33"/>
      <c r="O24" s="33"/>
      <c r="P24" s="33"/>
      <c r="Q24" s="25">
        <f t="shared" ref="Q24:V24" si="19">+SUM(Q18:Q23)</f>
        <v>173</v>
      </c>
      <c r="R24" s="25">
        <f t="shared" si="19"/>
        <v>164</v>
      </c>
      <c r="S24" s="25">
        <f t="shared" si="19"/>
        <v>358</v>
      </c>
      <c r="T24" s="25">
        <f t="shared" si="19"/>
        <v>492</v>
      </c>
      <c r="U24" s="25">
        <f t="shared" si="19"/>
        <v>685</v>
      </c>
      <c r="V24" s="25">
        <f t="shared" si="19"/>
        <v>378</v>
      </c>
      <c r="W24" s="25">
        <f>+SUM(W18:W23)</f>
        <v>2250</v>
      </c>
      <c r="X24" s="26">
        <f>Q24/$W24</f>
        <v>7.6888888888888896E-2</v>
      </c>
      <c r="Y24" s="26">
        <f t="shared" ref="Y24:AC24" si="20">R24/$W24</f>
        <v>7.2888888888888892E-2</v>
      </c>
      <c r="Z24" s="26">
        <f t="shared" si="20"/>
        <v>0.15911111111111112</v>
      </c>
      <c r="AA24" s="26">
        <f t="shared" si="20"/>
        <v>0.21866666666666668</v>
      </c>
      <c r="AB24" s="26">
        <f t="shared" si="20"/>
        <v>0.30444444444444446</v>
      </c>
      <c r="AC24" s="27">
        <f t="shared" si="20"/>
        <v>0.16800000000000001</v>
      </c>
      <c r="AD24" s="28">
        <f>(Q24+R24)/(Q24+R24+S24+T24+U24)</f>
        <v>0.18002136752136752</v>
      </c>
      <c r="AE24" s="29">
        <f>(S24+T24+U24)/(Q24+R24+S24+T24+U24)</f>
        <v>0.81997863247863245</v>
      </c>
      <c r="AF24" s="30">
        <f>+SUMPRODUCT(Q24:U24,Q17:U17)/SUM(Q24:U24)</f>
        <v>3.7222222222222223</v>
      </c>
      <c r="AG24" s="23"/>
      <c r="AH24" s="31">
        <f>+MEDIAN(AH18:AH23)</f>
        <v>4</v>
      </c>
      <c r="AI24" s="24"/>
    </row>
    <row r="39" spans="28:33" x14ac:dyDescent="0.25">
      <c r="AB39" s="2"/>
      <c r="AC39" s="2"/>
      <c r="AD39" s="2"/>
      <c r="AE39" s="2"/>
      <c r="AF39" s="2"/>
      <c r="AG39" s="2"/>
    </row>
    <row r="40" spans="28:33" x14ac:dyDescent="0.25">
      <c r="AB40" s="2"/>
      <c r="AC40" s="2"/>
      <c r="AD40" s="2"/>
      <c r="AE40" s="2"/>
      <c r="AF40" s="2"/>
      <c r="AG40" s="2"/>
    </row>
    <row r="41" spans="28:33" x14ac:dyDescent="0.25">
      <c r="AB41" s="2"/>
      <c r="AC41" s="2"/>
      <c r="AD41" s="2"/>
      <c r="AE41" s="2"/>
      <c r="AF41" s="2"/>
      <c r="AG41" s="2"/>
    </row>
    <row r="42" spans="28:33" x14ac:dyDescent="0.25">
      <c r="AB42" s="2"/>
      <c r="AC42" s="2"/>
      <c r="AD42" s="2"/>
      <c r="AE42" s="2"/>
      <c r="AF42" s="2"/>
      <c r="AG42" s="2"/>
    </row>
    <row r="43" spans="28:33" x14ac:dyDescent="0.25">
      <c r="AB43" s="2"/>
      <c r="AC43" s="2"/>
      <c r="AD43" s="2"/>
      <c r="AE43" s="2"/>
      <c r="AF43" s="2"/>
      <c r="AG43" s="2"/>
    </row>
    <row r="44" spans="28:33" x14ac:dyDescent="0.25">
      <c r="AB44" s="2"/>
      <c r="AC44" s="2"/>
      <c r="AD44" s="2"/>
      <c r="AE44" s="2"/>
      <c r="AF44" s="2"/>
      <c r="AG44" s="2"/>
    </row>
    <row r="45" spans="28:33" x14ac:dyDescent="0.25">
      <c r="AB45" s="2"/>
      <c r="AC45" s="2"/>
      <c r="AD45" s="2"/>
      <c r="AE45" s="2"/>
      <c r="AF45" s="2"/>
      <c r="AG45" s="2"/>
    </row>
    <row r="46" spans="28:33" x14ac:dyDescent="0.25">
      <c r="AB46" s="2"/>
      <c r="AC46" s="2"/>
      <c r="AD46" s="2"/>
      <c r="AE46" s="2"/>
      <c r="AF46" s="2"/>
      <c r="AG46" s="2"/>
    </row>
    <row r="47" spans="28:33" x14ac:dyDescent="0.25">
      <c r="AB47" s="2"/>
      <c r="AC47" s="2"/>
      <c r="AD47" s="2"/>
      <c r="AE47" s="2"/>
      <c r="AF47" s="2"/>
      <c r="AG47" s="2"/>
    </row>
    <row r="48" spans="28:33" x14ac:dyDescent="0.25">
      <c r="AB48" s="2"/>
      <c r="AC48" s="2"/>
      <c r="AD48" s="2"/>
      <c r="AE48" s="2"/>
      <c r="AF48" s="2"/>
      <c r="AG48" s="2"/>
    </row>
    <row r="49" spans="28:33" x14ac:dyDescent="0.25">
      <c r="AB49" s="2"/>
      <c r="AC49" s="2"/>
      <c r="AD49" s="2"/>
      <c r="AE49" s="2"/>
      <c r="AF49" s="2"/>
      <c r="AG49" s="2"/>
    </row>
    <row r="50" spans="28:33" x14ac:dyDescent="0.25">
      <c r="AB50" s="2"/>
      <c r="AC50" s="2"/>
      <c r="AD50" s="2"/>
      <c r="AE50" s="2"/>
      <c r="AF50" s="2"/>
      <c r="AG50" s="2"/>
    </row>
    <row r="51" spans="28:33" x14ac:dyDescent="0.25">
      <c r="AB51" s="2"/>
      <c r="AC51" s="2"/>
      <c r="AD51" s="2"/>
      <c r="AE51" s="2"/>
      <c r="AF51" s="2"/>
      <c r="AG51" s="2"/>
    </row>
    <row r="52" spans="28:33" x14ac:dyDescent="0.25">
      <c r="AB52" s="2"/>
      <c r="AC52" s="2"/>
      <c r="AD52" s="2"/>
      <c r="AE52" s="2"/>
      <c r="AF52" s="2"/>
      <c r="AG52" s="2"/>
    </row>
    <row r="53" spans="28:33" x14ac:dyDescent="0.25">
      <c r="AB53" s="2"/>
      <c r="AC53" s="2"/>
      <c r="AD53" s="2"/>
      <c r="AE53" s="2"/>
      <c r="AF53" s="2"/>
      <c r="AG53" s="2"/>
    </row>
    <row r="54" spans="28:33" x14ac:dyDescent="0.25">
      <c r="AB54" s="2"/>
      <c r="AC54" s="2"/>
      <c r="AD54" s="2"/>
      <c r="AE54" s="2"/>
      <c r="AF54" s="2"/>
      <c r="AG54" s="2"/>
    </row>
    <row r="55" spans="28:33" x14ac:dyDescent="0.25">
      <c r="AB55" s="2"/>
      <c r="AC55" s="2"/>
      <c r="AD55" s="2"/>
      <c r="AE55" s="2"/>
      <c r="AF55" s="2"/>
      <c r="AG55" s="2"/>
    </row>
    <row r="56" spans="28:33" x14ac:dyDescent="0.25">
      <c r="AB56" s="2"/>
      <c r="AC56" s="2"/>
      <c r="AD56" s="2"/>
      <c r="AE56" s="2"/>
      <c r="AF56" s="2"/>
      <c r="AG56" s="2"/>
    </row>
    <row r="57" spans="28:33" x14ac:dyDescent="0.25">
      <c r="AB57" s="2"/>
      <c r="AC57" s="2"/>
      <c r="AD57" s="2"/>
      <c r="AE57" s="2"/>
      <c r="AF57" s="2"/>
      <c r="AG57" s="2"/>
    </row>
    <row r="58" spans="28:33" x14ac:dyDescent="0.25">
      <c r="AB58" s="2"/>
      <c r="AC58" s="2"/>
      <c r="AD58" s="2"/>
      <c r="AE58" s="2"/>
      <c r="AF58" s="2"/>
      <c r="AG58" s="2"/>
    </row>
    <row r="59" spans="28:33" x14ac:dyDescent="0.25">
      <c r="AB59" s="2"/>
      <c r="AC59" s="2"/>
      <c r="AD59" s="2"/>
      <c r="AE59" s="2"/>
      <c r="AF59" s="2"/>
      <c r="AG59" s="2"/>
    </row>
  </sheetData>
  <sheetProtection sheet="1" objects="1" scenarios="1"/>
  <mergeCells count="10">
    <mergeCell ref="A6:AI6"/>
    <mergeCell ref="A5:AI5"/>
    <mergeCell ref="A7:AI7"/>
    <mergeCell ref="B23:P23"/>
    <mergeCell ref="B21:P21"/>
    <mergeCell ref="B22:P22"/>
    <mergeCell ref="A12:AI12"/>
    <mergeCell ref="B18:P18"/>
    <mergeCell ref="B19:P19"/>
    <mergeCell ref="B20:P20"/>
  </mergeCells>
  <pageMargins left="0.7" right="0.7" top="0.75" bottom="0.75" header="0.3" footer="0.3"/>
  <pageSetup paperSize="9" scale="2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SEGMENTACIÓN POBLACIÓN</vt:lpstr>
      <vt:lpstr>INDICE</vt:lpstr>
      <vt:lpstr>I. DESEMPEÑO DEL PUESTO DE TRAB</vt:lpstr>
      <vt:lpstr>II. CONDICIONES DESRROLLO PUEST</vt:lpstr>
      <vt:lpstr>III PARTICIPACION</vt:lpstr>
      <vt:lpstr>IV. FORMACIÓN EVALUACIÓN</vt:lpstr>
      <vt:lpstr>V. RELACIONES INTERNAS DE TRABA</vt:lpstr>
      <vt:lpstr>VI. COMUNICACIÓN DESARRLLO TRAB</vt:lpstr>
      <vt:lpstr>VII. PROMOCIÓN Y DESARROLLO CAR</vt:lpstr>
      <vt:lpstr>VIII.RECOMPENSAS, RECONOCIMIENT</vt:lpstr>
      <vt:lpstr>IX. VALORACIÓN GENERAL.</vt:lpstr>
      <vt:lpstr>X. EVALUACIÓN DE LA ACCIÓN LIDE</vt:lpstr>
      <vt:lpstr>XI. OPINIÓN GENERAL INSTITUCION</vt:lpstr>
      <vt:lpstr>XII. OPINIÓN GENERAL ENCUESTA</vt:lpstr>
      <vt:lpstr>'I. DESEMPEÑO DEL PUESTO DE TRAB'!Área_de_impresión</vt:lpstr>
      <vt:lpstr>'II. CONDICIONES DESRROLLO PUEST'!Área_de_impresión</vt:lpstr>
      <vt:lpstr>'III PARTICIPACION'!Área_de_impresión</vt:lpstr>
      <vt:lpstr>INDICE!Área_de_impresión</vt:lpstr>
      <vt:lpstr>'IV. FORMACIÓN EVALUACIÓN'!Área_de_impresión</vt:lpstr>
      <vt:lpstr>'IX. VALORACIÓN GENERAL.'!Área_de_impresión</vt:lpstr>
      <vt:lpstr>'SEGMENTACIÓN POBLACIÓN'!Área_de_impresión</vt:lpstr>
      <vt:lpstr>'V. RELACIONES INTERNAS DE TRABA'!Área_de_impresión</vt:lpstr>
      <vt:lpstr>'VI. COMUNICACIÓN DESARRLLO TRAB'!Área_de_impresión</vt:lpstr>
      <vt:lpstr>'VII. PROMOCIÓN Y DESARROLLO CAR'!Área_de_impresión</vt:lpstr>
      <vt:lpstr>'VIII.RECOMPENSAS, RECONOCIMIENT'!Área_de_impresión</vt:lpstr>
      <vt:lpstr>'X. EVALUACIÓN DE LA ACCIÓN LIDE'!Área_de_impresión</vt:lpstr>
      <vt:lpstr>'XI. OPINIÓN GENERAL INSTITUCION'!Área_de_impresión</vt:lpstr>
      <vt:lpstr>'XII. OPINIÓN GENERAL ENCUESTA'!Área_de_impresión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Edu .</cp:lastModifiedBy>
  <cp:lastPrinted>2018-06-20T12:48:02Z</cp:lastPrinted>
  <dcterms:created xsi:type="dcterms:W3CDTF">2018-06-14T08:30:35Z</dcterms:created>
  <dcterms:modified xsi:type="dcterms:W3CDTF">2025-02-20T08:26:14Z</dcterms:modified>
</cp:coreProperties>
</file>