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Estadisticas\ENCUESTAS\Encuestas 2025\CLIMA PDI\"/>
    </mc:Choice>
  </mc:AlternateContent>
  <xr:revisionPtr revIDLastSave="0" documentId="13_ncr:1_{C5D85649-9451-4EEF-8356-42B9628101C1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SEGMENTACIÓN POBLACIÓN" sheetId="1" r:id="rId1"/>
    <sheet name="INDICE" sheetId="15" r:id="rId2"/>
    <sheet name="I. DESEMPEÑO PUESTO DE TRABAJO" sheetId="3" r:id="rId3"/>
    <sheet name="II. CONDICIONES DESRROLLO PUEST" sheetId="4" r:id="rId4"/>
    <sheet name="III PARTICIPACION" sheetId="5" r:id="rId5"/>
    <sheet name="IV. FORMACIÓN EVALUACIÓN" sheetId="6" r:id="rId6"/>
    <sheet name="V. RELACIONES INTERNAS DE TRABA" sheetId="7" r:id="rId7"/>
    <sheet name="VI. COMUNICACIÓN DESARRLLO TRAB" sheetId="8" r:id="rId8"/>
    <sheet name="VII. PROMOCIÓN Y DESARROLLO CAR" sheetId="9" r:id="rId9"/>
    <sheet name="VIII.RECOMPENSAS, RECONOCIMIENT" sheetId="10" r:id="rId10"/>
    <sheet name="IX. VALORACIÓN GENERAL." sheetId="12" r:id="rId11"/>
    <sheet name="X. EVALUACIÓN DE LA ACCIÓN LIDE" sheetId="13" r:id="rId12"/>
    <sheet name="XI. OPINIÓN GENERAL INSTITUCION" sheetId="11" r:id="rId13"/>
    <sheet name="XII. OPINIÓN GENERAL ENCUESTA" sheetId="14" r:id="rId14"/>
  </sheets>
  <definedNames>
    <definedName name="_xlnm.Print_Area" localSheetId="2">'I. DESEMPEÑO PUESTO DE TRABAJO'!$A$1:$AJ$56</definedName>
    <definedName name="_xlnm.Print_Area" localSheetId="3">'II. CONDICIONES DESRROLLO PUEST'!$A$1:$AI$42</definedName>
    <definedName name="_xlnm.Print_Area" localSheetId="4">'III PARTICIPACION'!$A$1:$AH$29</definedName>
    <definedName name="_xlnm.Print_Area" localSheetId="1">INDICE!$A$1:$J$25</definedName>
    <definedName name="_xlnm.Print_Area" localSheetId="5">'IV. FORMACIÓN EVALUACIÓN'!$A$1:$AH$36</definedName>
    <definedName name="_xlnm.Print_Area" localSheetId="10">'IX. VALORACIÓN GENERAL.'!$A$1:$AG$32</definedName>
    <definedName name="_xlnm.Print_Area" localSheetId="0">'SEGMENTACIÓN POBLACIÓN'!$A$1:$AL$119</definedName>
    <definedName name="_xlnm.Print_Area" localSheetId="6">'V. RELACIONES INTERNAS DE TRABA'!$A$1:$AD$31</definedName>
    <definedName name="_xlnm.Print_Area" localSheetId="7">'VI. COMUNICACIÓN DESARRLLO TRAB'!$A$1:$AG$32</definedName>
    <definedName name="_xlnm.Print_Area" localSheetId="8">'VII. PROMOCIÓN Y DESARROLLO CAR'!$A$1:$AI$30</definedName>
    <definedName name="_xlnm.Print_Area" localSheetId="9">'VIII.RECOMPENSAS, RECONOCIMIENT'!$A$1:$AI$28</definedName>
    <definedName name="_xlnm.Print_Area" localSheetId="11">'X. EVALUACIÓN DE LA ACCIÓN LIDE'!$A$1:$AI$50</definedName>
    <definedName name="_xlnm.Print_Area" localSheetId="12">'XI. OPINIÓN GENERAL INSTITUCION'!$A$1:$AI$31</definedName>
    <definedName name="_xlnm.Print_Area" localSheetId="13">'XII. OPINIÓN GENERAL ENCUESTA'!$A$1:$AI$22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5" i="1" l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P60" i="1"/>
  <c r="AG18" i="14" l="1"/>
  <c r="AH18" i="14"/>
  <c r="AI18" i="14"/>
  <c r="AF18" i="14"/>
  <c r="R18" i="14"/>
  <c r="S18" i="14"/>
  <c r="T18" i="14"/>
  <c r="U18" i="14"/>
  <c r="V18" i="14"/>
  <c r="W18" i="14"/>
  <c r="Q18" i="14"/>
  <c r="AF19" i="11"/>
  <c r="AG19" i="11"/>
  <c r="AH19" i="11"/>
  <c r="AI19" i="11"/>
  <c r="AF20" i="11"/>
  <c r="AG20" i="11"/>
  <c r="AH20" i="11"/>
  <c r="AI20" i="11"/>
  <c r="AF21" i="11"/>
  <c r="AG21" i="11"/>
  <c r="AH21" i="11"/>
  <c r="AI21" i="11"/>
  <c r="AF22" i="11"/>
  <c r="AG22" i="11"/>
  <c r="AH22" i="11"/>
  <c r="AI22" i="11"/>
  <c r="AF23" i="11"/>
  <c r="AG23" i="11"/>
  <c r="AH23" i="11"/>
  <c r="AI23" i="11"/>
  <c r="AG18" i="11"/>
  <c r="AH18" i="11"/>
  <c r="AI18" i="11"/>
  <c r="AF18" i="11"/>
  <c r="Q19" i="11"/>
  <c r="R19" i="11"/>
  <c r="S19" i="11"/>
  <c r="T19" i="11"/>
  <c r="U19" i="11"/>
  <c r="V19" i="11"/>
  <c r="W19" i="11"/>
  <c r="Q20" i="11"/>
  <c r="R20" i="11"/>
  <c r="S20" i="11"/>
  <c r="T20" i="11"/>
  <c r="U20" i="11"/>
  <c r="V20" i="11"/>
  <c r="W20" i="11"/>
  <c r="Q21" i="11"/>
  <c r="R21" i="11"/>
  <c r="S21" i="11"/>
  <c r="T21" i="11"/>
  <c r="U21" i="11"/>
  <c r="V21" i="11"/>
  <c r="W21" i="11"/>
  <c r="Q22" i="11"/>
  <c r="R22" i="11"/>
  <c r="S22" i="11"/>
  <c r="T22" i="11"/>
  <c r="U22" i="11"/>
  <c r="V22" i="11"/>
  <c r="W22" i="11"/>
  <c r="Q23" i="11"/>
  <c r="R23" i="11"/>
  <c r="S23" i="11"/>
  <c r="T23" i="11"/>
  <c r="U23" i="11"/>
  <c r="V23" i="11"/>
  <c r="W23" i="11"/>
  <c r="R18" i="11"/>
  <c r="S18" i="11"/>
  <c r="T18" i="11"/>
  <c r="U18" i="11"/>
  <c r="V18" i="11"/>
  <c r="W18" i="11"/>
  <c r="Q18" i="11"/>
  <c r="AF37" i="13"/>
  <c r="AG37" i="13"/>
  <c r="AH37" i="13"/>
  <c r="AI37" i="13"/>
  <c r="AF38" i="13"/>
  <c r="AG38" i="13"/>
  <c r="AH38" i="13"/>
  <c r="AI38" i="13"/>
  <c r="AF39" i="13"/>
  <c r="AG39" i="13"/>
  <c r="AH39" i="13"/>
  <c r="AI39" i="13"/>
  <c r="AF40" i="13"/>
  <c r="AG40" i="13"/>
  <c r="AH40" i="13"/>
  <c r="AI40" i="13"/>
  <c r="AF41" i="13"/>
  <c r="AG41" i="13"/>
  <c r="AH41" i="13"/>
  <c r="AI41" i="13"/>
  <c r="AF42" i="13"/>
  <c r="AG42" i="13"/>
  <c r="AH42" i="13"/>
  <c r="AI42" i="13"/>
  <c r="AG36" i="13"/>
  <c r="AH36" i="13"/>
  <c r="AI36" i="13"/>
  <c r="AF36" i="13"/>
  <c r="Q37" i="13"/>
  <c r="R37" i="13"/>
  <c r="S37" i="13"/>
  <c r="T37" i="13"/>
  <c r="U37" i="13"/>
  <c r="V37" i="13"/>
  <c r="W37" i="13"/>
  <c r="Q38" i="13"/>
  <c r="R38" i="13"/>
  <c r="S38" i="13"/>
  <c r="T38" i="13"/>
  <c r="U38" i="13"/>
  <c r="V38" i="13"/>
  <c r="W38" i="13"/>
  <c r="Q39" i="13"/>
  <c r="R39" i="13"/>
  <c r="S39" i="13"/>
  <c r="T39" i="13"/>
  <c r="U39" i="13"/>
  <c r="V39" i="13"/>
  <c r="W39" i="13"/>
  <c r="Q40" i="13"/>
  <c r="R40" i="13"/>
  <c r="S40" i="13"/>
  <c r="T40" i="13"/>
  <c r="U40" i="13"/>
  <c r="V40" i="13"/>
  <c r="W40" i="13"/>
  <c r="Q41" i="13"/>
  <c r="R41" i="13"/>
  <c r="S41" i="13"/>
  <c r="T41" i="13"/>
  <c r="U41" i="13"/>
  <c r="V41" i="13"/>
  <c r="W41" i="13"/>
  <c r="Q42" i="13"/>
  <c r="R42" i="13"/>
  <c r="S42" i="13"/>
  <c r="T42" i="13"/>
  <c r="U42" i="13"/>
  <c r="V42" i="13"/>
  <c r="W42" i="13"/>
  <c r="R36" i="13"/>
  <c r="S36" i="13"/>
  <c r="T36" i="13"/>
  <c r="U36" i="13"/>
  <c r="V36" i="13"/>
  <c r="W36" i="13"/>
  <c r="Q36" i="13"/>
  <c r="AF28" i="13"/>
  <c r="AG28" i="13"/>
  <c r="AH28" i="13"/>
  <c r="AI28" i="13"/>
  <c r="AF29" i="13"/>
  <c r="AG29" i="13"/>
  <c r="AH29" i="13"/>
  <c r="AI29" i="13"/>
  <c r="AG27" i="13"/>
  <c r="AH27" i="13"/>
  <c r="AI27" i="13"/>
  <c r="AF27" i="13"/>
  <c r="Q28" i="13"/>
  <c r="R28" i="13"/>
  <c r="S28" i="13"/>
  <c r="T28" i="13"/>
  <c r="U28" i="13"/>
  <c r="V28" i="13"/>
  <c r="W28" i="13"/>
  <c r="Q29" i="13"/>
  <c r="R29" i="13"/>
  <c r="S29" i="13"/>
  <c r="T29" i="13"/>
  <c r="U29" i="13"/>
  <c r="V29" i="13"/>
  <c r="W29" i="13"/>
  <c r="R27" i="13"/>
  <c r="S27" i="13"/>
  <c r="T27" i="13"/>
  <c r="U27" i="13"/>
  <c r="V27" i="13"/>
  <c r="W27" i="13"/>
  <c r="Q27" i="13"/>
  <c r="AF18" i="13"/>
  <c r="AG18" i="13"/>
  <c r="AH18" i="13"/>
  <c r="AI18" i="13"/>
  <c r="AF19" i="13"/>
  <c r="AG19" i="13"/>
  <c r="AH19" i="13"/>
  <c r="AI19" i="13"/>
  <c r="AG17" i="13"/>
  <c r="AH17" i="13"/>
  <c r="AI17" i="13"/>
  <c r="AF17" i="13"/>
  <c r="Q18" i="13"/>
  <c r="R18" i="13"/>
  <c r="S18" i="13"/>
  <c r="T18" i="13"/>
  <c r="U18" i="13"/>
  <c r="V18" i="13"/>
  <c r="W18" i="13"/>
  <c r="Q19" i="13"/>
  <c r="R19" i="13"/>
  <c r="S19" i="13"/>
  <c r="T19" i="13"/>
  <c r="U19" i="13"/>
  <c r="V19" i="13"/>
  <c r="W19" i="13"/>
  <c r="R17" i="13"/>
  <c r="S17" i="13"/>
  <c r="T17" i="13"/>
  <c r="U17" i="13"/>
  <c r="V17" i="13"/>
  <c r="W17" i="13"/>
  <c r="Q17" i="13"/>
  <c r="AD21" i="12"/>
  <c r="AE21" i="12"/>
  <c r="AF21" i="12"/>
  <c r="AG21" i="12"/>
  <c r="AD22" i="12"/>
  <c r="AE22" i="12"/>
  <c r="AF22" i="12"/>
  <c r="AG22" i="12"/>
  <c r="AD23" i="12"/>
  <c r="AE23" i="12"/>
  <c r="AF23" i="12"/>
  <c r="AG23" i="12"/>
  <c r="AD24" i="12"/>
  <c r="AE24" i="12"/>
  <c r="AF24" i="12"/>
  <c r="AG24" i="12"/>
  <c r="AD25" i="12"/>
  <c r="AE25" i="12"/>
  <c r="AF25" i="12"/>
  <c r="AG25" i="12"/>
  <c r="AE20" i="12"/>
  <c r="AF20" i="12"/>
  <c r="AG20" i="12"/>
  <c r="AD20" i="12"/>
  <c r="O21" i="12"/>
  <c r="P21" i="12"/>
  <c r="Q21" i="12"/>
  <c r="R21" i="12"/>
  <c r="S21" i="12"/>
  <c r="T21" i="12"/>
  <c r="U21" i="12"/>
  <c r="O22" i="12"/>
  <c r="P22" i="12"/>
  <c r="Q22" i="12"/>
  <c r="R22" i="12"/>
  <c r="S22" i="12"/>
  <c r="T22" i="12"/>
  <c r="U22" i="12"/>
  <c r="O23" i="12"/>
  <c r="P23" i="12"/>
  <c r="Q23" i="12"/>
  <c r="R23" i="12"/>
  <c r="S23" i="12"/>
  <c r="T23" i="12"/>
  <c r="U23" i="12"/>
  <c r="O24" i="12"/>
  <c r="P24" i="12"/>
  <c r="Q24" i="12"/>
  <c r="R24" i="12"/>
  <c r="S24" i="12"/>
  <c r="T24" i="12"/>
  <c r="U24" i="12"/>
  <c r="O25" i="12"/>
  <c r="P25" i="12"/>
  <c r="Q25" i="12"/>
  <c r="R25" i="12"/>
  <c r="S25" i="12"/>
  <c r="T25" i="12"/>
  <c r="U25" i="12"/>
  <c r="P20" i="12"/>
  <c r="Q20" i="12"/>
  <c r="R20" i="12"/>
  <c r="S20" i="12"/>
  <c r="T20" i="12"/>
  <c r="U20" i="12"/>
  <c r="O20" i="12"/>
  <c r="AF19" i="10"/>
  <c r="AG19" i="10"/>
  <c r="AH19" i="10"/>
  <c r="AI19" i="10"/>
  <c r="AF20" i="10"/>
  <c r="AG20" i="10"/>
  <c r="AH20" i="10"/>
  <c r="AI20" i="10"/>
  <c r="AF21" i="10"/>
  <c r="AG21" i="10"/>
  <c r="AH21" i="10"/>
  <c r="AI21" i="10"/>
  <c r="AF22" i="10"/>
  <c r="AG22" i="10"/>
  <c r="AH22" i="10"/>
  <c r="AI22" i="10"/>
  <c r="AF23" i="10"/>
  <c r="AG23" i="10"/>
  <c r="AH23" i="10"/>
  <c r="AI23" i="10"/>
  <c r="AG18" i="10"/>
  <c r="AH18" i="10"/>
  <c r="AI18" i="10"/>
  <c r="AF18" i="10"/>
  <c r="Q19" i="10"/>
  <c r="R19" i="10"/>
  <c r="S19" i="10"/>
  <c r="T19" i="10"/>
  <c r="U19" i="10"/>
  <c r="V19" i="10"/>
  <c r="W19" i="10"/>
  <c r="Q20" i="10"/>
  <c r="R20" i="10"/>
  <c r="S20" i="10"/>
  <c r="T20" i="10"/>
  <c r="U20" i="10"/>
  <c r="V20" i="10"/>
  <c r="W20" i="10"/>
  <c r="Q21" i="10"/>
  <c r="R21" i="10"/>
  <c r="S21" i="10"/>
  <c r="T21" i="10"/>
  <c r="U21" i="10"/>
  <c r="V21" i="10"/>
  <c r="W21" i="10"/>
  <c r="Q22" i="10"/>
  <c r="R22" i="10"/>
  <c r="S22" i="10"/>
  <c r="T22" i="10"/>
  <c r="U22" i="10"/>
  <c r="V22" i="10"/>
  <c r="W22" i="10"/>
  <c r="Q23" i="10"/>
  <c r="R23" i="10"/>
  <c r="S23" i="10"/>
  <c r="T23" i="10"/>
  <c r="U23" i="10"/>
  <c r="V23" i="10"/>
  <c r="W23" i="10"/>
  <c r="R18" i="10"/>
  <c r="S18" i="10"/>
  <c r="T18" i="10"/>
  <c r="U18" i="10"/>
  <c r="V18" i="10"/>
  <c r="W18" i="10"/>
  <c r="Q18" i="10"/>
  <c r="AF19" i="9"/>
  <c r="AG19" i="9"/>
  <c r="AH19" i="9"/>
  <c r="AI19" i="9"/>
  <c r="AF20" i="9"/>
  <c r="AG20" i="9"/>
  <c r="AH20" i="9"/>
  <c r="AI20" i="9"/>
  <c r="AF21" i="9"/>
  <c r="AG21" i="9"/>
  <c r="AH21" i="9"/>
  <c r="AI21" i="9"/>
  <c r="AF22" i="9"/>
  <c r="AG22" i="9"/>
  <c r="AH22" i="9"/>
  <c r="AI22" i="9"/>
  <c r="AF23" i="9"/>
  <c r="AG23" i="9"/>
  <c r="AH23" i="9"/>
  <c r="AI23" i="9"/>
  <c r="AG18" i="9"/>
  <c r="AH18" i="9"/>
  <c r="AI18" i="9"/>
  <c r="AF18" i="9"/>
  <c r="Q19" i="9"/>
  <c r="R19" i="9"/>
  <c r="S19" i="9"/>
  <c r="T19" i="9"/>
  <c r="U19" i="9"/>
  <c r="V19" i="9"/>
  <c r="W19" i="9"/>
  <c r="Q20" i="9"/>
  <c r="R20" i="9"/>
  <c r="S20" i="9"/>
  <c r="T20" i="9"/>
  <c r="U20" i="9"/>
  <c r="V20" i="9"/>
  <c r="W20" i="9"/>
  <c r="Q21" i="9"/>
  <c r="R21" i="9"/>
  <c r="S21" i="9"/>
  <c r="T21" i="9"/>
  <c r="U21" i="9"/>
  <c r="V21" i="9"/>
  <c r="W21" i="9"/>
  <c r="Q22" i="9"/>
  <c r="R22" i="9"/>
  <c r="S22" i="9"/>
  <c r="T22" i="9"/>
  <c r="U22" i="9"/>
  <c r="V22" i="9"/>
  <c r="W22" i="9"/>
  <c r="Q23" i="9"/>
  <c r="R23" i="9"/>
  <c r="S23" i="9"/>
  <c r="T23" i="9"/>
  <c r="U23" i="9"/>
  <c r="V23" i="9"/>
  <c r="W23" i="9"/>
  <c r="R18" i="9"/>
  <c r="S18" i="9"/>
  <c r="T18" i="9"/>
  <c r="U18" i="9"/>
  <c r="V18" i="9"/>
  <c r="W18" i="9"/>
  <c r="Q18" i="9"/>
  <c r="AD21" i="8"/>
  <c r="AE21" i="8"/>
  <c r="AF21" i="8"/>
  <c r="AG21" i="8"/>
  <c r="AD22" i="8"/>
  <c r="AE22" i="8"/>
  <c r="AF22" i="8"/>
  <c r="AG22" i="8"/>
  <c r="AD23" i="8"/>
  <c r="AE23" i="8"/>
  <c r="AF23" i="8"/>
  <c r="AG23" i="8"/>
  <c r="AD24" i="8"/>
  <c r="AE24" i="8"/>
  <c r="AF24" i="8"/>
  <c r="AG24" i="8"/>
  <c r="AD25" i="8"/>
  <c r="AE25" i="8"/>
  <c r="AF25" i="8"/>
  <c r="AG25" i="8"/>
  <c r="AE20" i="8"/>
  <c r="AF20" i="8"/>
  <c r="AG20" i="8"/>
  <c r="AD20" i="8"/>
  <c r="O21" i="8"/>
  <c r="P21" i="8"/>
  <c r="Q21" i="8"/>
  <c r="R21" i="8"/>
  <c r="S21" i="8"/>
  <c r="T21" i="8"/>
  <c r="U21" i="8"/>
  <c r="O22" i="8"/>
  <c r="P22" i="8"/>
  <c r="Q22" i="8"/>
  <c r="R22" i="8"/>
  <c r="S22" i="8"/>
  <c r="T22" i="8"/>
  <c r="U22" i="8"/>
  <c r="O23" i="8"/>
  <c r="P23" i="8"/>
  <c r="Q23" i="8"/>
  <c r="R23" i="8"/>
  <c r="S23" i="8"/>
  <c r="T23" i="8"/>
  <c r="U23" i="8"/>
  <c r="O24" i="8"/>
  <c r="P24" i="8"/>
  <c r="Q24" i="8"/>
  <c r="R24" i="8"/>
  <c r="S24" i="8"/>
  <c r="T24" i="8"/>
  <c r="U24" i="8"/>
  <c r="O25" i="8"/>
  <c r="P25" i="8"/>
  <c r="Q25" i="8"/>
  <c r="R25" i="8"/>
  <c r="S25" i="8"/>
  <c r="T25" i="8"/>
  <c r="U25" i="8"/>
  <c r="P20" i="8"/>
  <c r="Q20" i="8"/>
  <c r="R20" i="8"/>
  <c r="S20" i="8"/>
  <c r="T20" i="8"/>
  <c r="U20" i="8"/>
  <c r="O20" i="8"/>
  <c r="AA20" i="7"/>
  <c r="AB20" i="7"/>
  <c r="AC20" i="7"/>
  <c r="AD20" i="7"/>
  <c r="AA21" i="7"/>
  <c r="AB21" i="7"/>
  <c r="AC21" i="7"/>
  <c r="AD21" i="7"/>
  <c r="AA22" i="7"/>
  <c r="AB22" i="7"/>
  <c r="AC22" i="7"/>
  <c r="AD22" i="7"/>
  <c r="AB19" i="7"/>
  <c r="AC19" i="7"/>
  <c r="AD19" i="7"/>
  <c r="AA19" i="7"/>
  <c r="L20" i="7"/>
  <c r="M20" i="7"/>
  <c r="N20" i="7"/>
  <c r="O20" i="7"/>
  <c r="P20" i="7"/>
  <c r="Q20" i="7"/>
  <c r="R20" i="7"/>
  <c r="L21" i="7"/>
  <c r="M21" i="7"/>
  <c r="N21" i="7"/>
  <c r="O21" i="7"/>
  <c r="P21" i="7"/>
  <c r="Q21" i="7"/>
  <c r="R21" i="7"/>
  <c r="L22" i="7"/>
  <c r="M22" i="7"/>
  <c r="N22" i="7"/>
  <c r="O22" i="7"/>
  <c r="P22" i="7"/>
  <c r="Q22" i="7"/>
  <c r="R22" i="7"/>
  <c r="M19" i="7"/>
  <c r="N19" i="7"/>
  <c r="O19" i="7"/>
  <c r="P19" i="7"/>
  <c r="Q19" i="7"/>
  <c r="R19" i="7"/>
  <c r="L19" i="7"/>
  <c r="AE19" i="6"/>
  <c r="AF19" i="6"/>
  <c r="AG19" i="6"/>
  <c r="AH19" i="6"/>
  <c r="AE20" i="6"/>
  <c r="AF20" i="6"/>
  <c r="AG20" i="6"/>
  <c r="AH20" i="6"/>
  <c r="AE21" i="6"/>
  <c r="AF21" i="6"/>
  <c r="AG21" i="6"/>
  <c r="AH21" i="6"/>
  <c r="AE22" i="6"/>
  <c r="AF22" i="6"/>
  <c r="AG22" i="6"/>
  <c r="AH22" i="6"/>
  <c r="AE23" i="6"/>
  <c r="AF23" i="6"/>
  <c r="AG23" i="6"/>
  <c r="AH23" i="6"/>
  <c r="AE24" i="6"/>
  <c r="AF24" i="6"/>
  <c r="AG24" i="6"/>
  <c r="AH24" i="6"/>
  <c r="AF18" i="6"/>
  <c r="AG18" i="6"/>
  <c r="AH18" i="6"/>
  <c r="AE18" i="6"/>
  <c r="P19" i="6"/>
  <c r="Q19" i="6"/>
  <c r="R19" i="6"/>
  <c r="S19" i="6"/>
  <c r="T19" i="6"/>
  <c r="U19" i="6"/>
  <c r="V19" i="6"/>
  <c r="P20" i="6"/>
  <c r="Q20" i="6"/>
  <c r="R20" i="6"/>
  <c r="S20" i="6"/>
  <c r="T20" i="6"/>
  <c r="U20" i="6"/>
  <c r="V20" i="6"/>
  <c r="P21" i="6"/>
  <c r="Q21" i="6"/>
  <c r="R21" i="6"/>
  <c r="S21" i="6"/>
  <c r="T21" i="6"/>
  <c r="U21" i="6"/>
  <c r="V21" i="6"/>
  <c r="P22" i="6"/>
  <c r="Q22" i="6"/>
  <c r="R22" i="6"/>
  <c r="S22" i="6"/>
  <c r="T22" i="6"/>
  <c r="U22" i="6"/>
  <c r="V22" i="6"/>
  <c r="P23" i="6"/>
  <c r="Q23" i="6"/>
  <c r="R23" i="6"/>
  <c r="S23" i="6"/>
  <c r="T23" i="6"/>
  <c r="U23" i="6"/>
  <c r="V23" i="6"/>
  <c r="P24" i="6"/>
  <c r="Q24" i="6"/>
  <c r="R24" i="6"/>
  <c r="S24" i="6"/>
  <c r="T24" i="6"/>
  <c r="U24" i="6"/>
  <c r="V24" i="6"/>
  <c r="Q18" i="6"/>
  <c r="R18" i="6"/>
  <c r="S18" i="6"/>
  <c r="T18" i="6"/>
  <c r="U18" i="6"/>
  <c r="V18" i="6"/>
  <c r="P18" i="6"/>
  <c r="AE16" i="5"/>
  <c r="AF16" i="5"/>
  <c r="AG16" i="5"/>
  <c r="AH16" i="5"/>
  <c r="AE17" i="5"/>
  <c r="AF17" i="5"/>
  <c r="AG17" i="5"/>
  <c r="AH17" i="5"/>
  <c r="AE18" i="5"/>
  <c r="AF18" i="5"/>
  <c r="AG18" i="5"/>
  <c r="AH18" i="5"/>
  <c r="AF15" i="5"/>
  <c r="AG15" i="5"/>
  <c r="AH15" i="5"/>
  <c r="AE15" i="5"/>
  <c r="P16" i="5"/>
  <c r="Q16" i="5"/>
  <c r="R16" i="5"/>
  <c r="S16" i="5"/>
  <c r="T16" i="5"/>
  <c r="U16" i="5"/>
  <c r="V16" i="5"/>
  <c r="P17" i="5"/>
  <c r="Q17" i="5"/>
  <c r="R17" i="5"/>
  <c r="S17" i="5"/>
  <c r="T17" i="5"/>
  <c r="U17" i="5"/>
  <c r="V17" i="5"/>
  <c r="P18" i="5"/>
  <c r="Q18" i="5"/>
  <c r="R18" i="5"/>
  <c r="S18" i="5"/>
  <c r="T18" i="5"/>
  <c r="U18" i="5"/>
  <c r="V18" i="5"/>
  <c r="Q15" i="5"/>
  <c r="R15" i="5"/>
  <c r="S15" i="5"/>
  <c r="T15" i="5"/>
  <c r="U15" i="5"/>
  <c r="V15" i="5"/>
  <c r="P15" i="5"/>
  <c r="AF29" i="4"/>
  <c r="AG29" i="4"/>
  <c r="AH29" i="4"/>
  <c r="AI29" i="4"/>
  <c r="AF30" i="4"/>
  <c r="AG30" i="4"/>
  <c r="AH30" i="4"/>
  <c r="AI30" i="4"/>
  <c r="AF31" i="4"/>
  <c r="AG31" i="4"/>
  <c r="AH31" i="4"/>
  <c r="AI31" i="4"/>
  <c r="AF32" i="4"/>
  <c r="AG32" i="4"/>
  <c r="AH32" i="4"/>
  <c r="AI32" i="4"/>
  <c r="AF33" i="4"/>
  <c r="AG33" i="4"/>
  <c r="AH33" i="4"/>
  <c r="AI33" i="4"/>
  <c r="AF34" i="4"/>
  <c r="AG34" i="4"/>
  <c r="AH34" i="4"/>
  <c r="AI34" i="4"/>
  <c r="AF35" i="4"/>
  <c r="AG35" i="4"/>
  <c r="AH35" i="4"/>
  <c r="AI35" i="4"/>
  <c r="AG28" i="4"/>
  <c r="AH28" i="4"/>
  <c r="AI28" i="4"/>
  <c r="AF28" i="4"/>
  <c r="Q29" i="4"/>
  <c r="R29" i="4"/>
  <c r="S29" i="4"/>
  <c r="T29" i="4"/>
  <c r="U29" i="4"/>
  <c r="V29" i="4"/>
  <c r="W29" i="4"/>
  <c r="Q30" i="4"/>
  <c r="R30" i="4"/>
  <c r="S30" i="4"/>
  <c r="T30" i="4"/>
  <c r="U30" i="4"/>
  <c r="V30" i="4"/>
  <c r="W30" i="4"/>
  <c r="Q31" i="4"/>
  <c r="R31" i="4"/>
  <c r="S31" i="4"/>
  <c r="T31" i="4"/>
  <c r="U31" i="4"/>
  <c r="V31" i="4"/>
  <c r="W31" i="4"/>
  <c r="Q32" i="4"/>
  <c r="R32" i="4"/>
  <c r="S32" i="4"/>
  <c r="T32" i="4"/>
  <c r="U32" i="4"/>
  <c r="V32" i="4"/>
  <c r="W32" i="4"/>
  <c r="Q33" i="4"/>
  <c r="R33" i="4"/>
  <c r="S33" i="4"/>
  <c r="T33" i="4"/>
  <c r="U33" i="4"/>
  <c r="V33" i="4"/>
  <c r="W33" i="4"/>
  <c r="Q34" i="4"/>
  <c r="R34" i="4"/>
  <c r="S34" i="4"/>
  <c r="T34" i="4"/>
  <c r="U34" i="4"/>
  <c r="V34" i="4"/>
  <c r="W34" i="4"/>
  <c r="Q35" i="4"/>
  <c r="R35" i="4"/>
  <c r="S35" i="4"/>
  <c r="T35" i="4"/>
  <c r="U35" i="4"/>
  <c r="V35" i="4"/>
  <c r="W35" i="4"/>
  <c r="R28" i="4"/>
  <c r="S28" i="4"/>
  <c r="T28" i="4"/>
  <c r="U28" i="4"/>
  <c r="V28" i="4"/>
  <c r="W28" i="4"/>
  <c r="Q28" i="4"/>
  <c r="AF21" i="4"/>
  <c r="AG21" i="4"/>
  <c r="AH21" i="4"/>
  <c r="AI21" i="4"/>
  <c r="AF22" i="4"/>
  <c r="AG22" i="4"/>
  <c r="AH22" i="4"/>
  <c r="AI22" i="4"/>
  <c r="AG20" i="4"/>
  <c r="AH20" i="4"/>
  <c r="AI20" i="4"/>
  <c r="AF20" i="4"/>
  <c r="Q21" i="4"/>
  <c r="R21" i="4"/>
  <c r="S21" i="4"/>
  <c r="T21" i="4"/>
  <c r="U21" i="4"/>
  <c r="V21" i="4"/>
  <c r="W21" i="4"/>
  <c r="Q22" i="4"/>
  <c r="R22" i="4"/>
  <c r="S22" i="4"/>
  <c r="T22" i="4"/>
  <c r="U22" i="4"/>
  <c r="V22" i="4"/>
  <c r="W22" i="4"/>
  <c r="R20" i="4"/>
  <c r="S20" i="4"/>
  <c r="T20" i="4"/>
  <c r="U20" i="4"/>
  <c r="V20" i="4"/>
  <c r="W20" i="4"/>
  <c r="Q20" i="4"/>
  <c r="AG49" i="3" l="1"/>
  <c r="AH49" i="3"/>
  <c r="AI49" i="3"/>
  <c r="AJ49" i="3"/>
  <c r="AG50" i="3"/>
  <c r="AH50" i="3"/>
  <c r="AI50" i="3"/>
  <c r="AJ50" i="3"/>
  <c r="AG51" i="3"/>
  <c r="AH51" i="3"/>
  <c r="AI51" i="3"/>
  <c r="AJ51" i="3"/>
  <c r="AH48" i="3"/>
  <c r="AI48" i="3"/>
  <c r="AJ48" i="3"/>
  <c r="AG48" i="3"/>
  <c r="R49" i="3"/>
  <c r="S49" i="3"/>
  <c r="T49" i="3"/>
  <c r="U49" i="3"/>
  <c r="V49" i="3"/>
  <c r="W49" i="3"/>
  <c r="X49" i="3"/>
  <c r="R50" i="3"/>
  <c r="S50" i="3"/>
  <c r="T50" i="3"/>
  <c r="U50" i="3"/>
  <c r="V50" i="3"/>
  <c r="W50" i="3"/>
  <c r="X50" i="3"/>
  <c r="R51" i="3"/>
  <c r="S51" i="3"/>
  <c r="T51" i="3"/>
  <c r="U51" i="3"/>
  <c r="V51" i="3"/>
  <c r="W51" i="3"/>
  <c r="X51" i="3"/>
  <c r="S48" i="3"/>
  <c r="T48" i="3"/>
  <c r="U48" i="3"/>
  <c r="V48" i="3"/>
  <c r="W48" i="3"/>
  <c r="X48" i="3"/>
  <c r="R48" i="3"/>
  <c r="AG34" i="3"/>
  <c r="AH34" i="3"/>
  <c r="AI34" i="3"/>
  <c r="AJ34" i="3"/>
  <c r="AG35" i="3"/>
  <c r="AH35" i="3"/>
  <c r="AI35" i="3"/>
  <c r="AJ35" i="3"/>
  <c r="AG36" i="3"/>
  <c r="AH36" i="3"/>
  <c r="AI36" i="3"/>
  <c r="AJ36" i="3"/>
  <c r="AG37" i="3"/>
  <c r="AH37" i="3"/>
  <c r="AI37" i="3"/>
  <c r="AJ37" i="3"/>
  <c r="AG38" i="3"/>
  <c r="AH38" i="3"/>
  <c r="AI38" i="3"/>
  <c r="AJ38" i="3"/>
  <c r="AG39" i="3"/>
  <c r="AH39" i="3"/>
  <c r="AI39" i="3"/>
  <c r="AJ39" i="3"/>
  <c r="AG40" i="3"/>
  <c r="AH40" i="3"/>
  <c r="AI40" i="3"/>
  <c r="AJ40" i="3"/>
  <c r="AG41" i="3"/>
  <c r="AH41" i="3"/>
  <c r="AI41" i="3"/>
  <c r="AJ41" i="3"/>
  <c r="AH33" i="3"/>
  <c r="AI33" i="3"/>
  <c r="AJ33" i="3"/>
  <c r="AG33" i="3"/>
  <c r="R34" i="3"/>
  <c r="S34" i="3"/>
  <c r="T34" i="3"/>
  <c r="U34" i="3"/>
  <c r="V34" i="3"/>
  <c r="W34" i="3"/>
  <c r="X34" i="3"/>
  <c r="R35" i="3"/>
  <c r="S35" i="3"/>
  <c r="T35" i="3"/>
  <c r="U35" i="3"/>
  <c r="V35" i="3"/>
  <c r="W35" i="3"/>
  <c r="X35" i="3"/>
  <c r="R36" i="3"/>
  <c r="S36" i="3"/>
  <c r="T36" i="3"/>
  <c r="U36" i="3"/>
  <c r="V36" i="3"/>
  <c r="W36" i="3"/>
  <c r="X36" i="3"/>
  <c r="R37" i="3"/>
  <c r="S37" i="3"/>
  <c r="T37" i="3"/>
  <c r="U37" i="3"/>
  <c r="V37" i="3"/>
  <c r="W37" i="3"/>
  <c r="X37" i="3"/>
  <c r="R38" i="3"/>
  <c r="S38" i="3"/>
  <c r="T38" i="3"/>
  <c r="U38" i="3"/>
  <c r="V38" i="3"/>
  <c r="W38" i="3"/>
  <c r="X38" i="3"/>
  <c r="R39" i="3"/>
  <c r="S39" i="3"/>
  <c r="T39" i="3"/>
  <c r="U39" i="3"/>
  <c r="V39" i="3"/>
  <c r="W39" i="3"/>
  <c r="X39" i="3"/>
  <c r="R40" i="3"/>
  <c r="S40" i="3"/>
  <c r="T40" i="3"/>
  <c r="U40" i="3"/>
  <c r="V40" i="3"/>
  <c r="W40" i="3"/>
  <c r="X40" i="3"/>
  <c r="R41" i="3"/>
  <c r="S41" i="3"/>
  <c r="T41" i="3"/>
  <c r="U41" i="3"/>
  <c r="V41" i="3"/>
  <c r="W41" i="3"/>
  <c r="X41" i="3"/>
  <c r="S33" i="3"/>
  <c r="T33" i="3"/>
  <c r="U33" i="3"/>
  <c r="V33" i="3"/>
  <c r="W33" i="3"/>
  <c r="X33" i="3"/>
  <c r="R33" i="3"/>
  <c r="AG17" i="3"/>
  <c r="AH17" i="3"/>
  <c r="AI17" i="3"/>
  <c r="AJ17" i="3"/>
  <c r="AG18" i="3"/>
  <c r="AH18" i="3"/>
  <c r="AI18" i="3"/>
  <c r="AJ18" i="3"/>
  <c r="AG19" i="3"/>
  <c r="AH19" i="3"/>
  <c r="AI19" i="3"/>
  <c r="AJ19" i="3"/>
  <c r="AG20" i="3"/>
  <c r="AH20" i="3"/>
  <c r="AI20" i="3"/>
  <c r="AJ20" i="3"/>
  <c r="AG21" i="3"/>
  <c r="AH21" i="3"/>
  <c r="AI21" i="3"/>
  <c r="AJ21" i="3"/>
  <c r="AG22" i="3"/>
  <c r="AH22" i="3"/>
  <c r="AI22" i="3"/>
  <c r="AJ22" i="3"/>
  <c r="AG23" i="3"/>
  <c r="AH23" i="3"/>
  <c r="AI23" i="3"/>
  <c r="AJ23" i="3"/>
  <c r="AG24" i="3"/>
  <c r="AH24" i="3"/>
  <c r="AI24" i="3"/>
  <c r="AJ24" i="3"/>
  <c r="AG25" i="3"/>
  <c r="AH25" i="3"/>
  <c r="AI25" i="3"/>
  <c r="AJ25" i="3"/>
  <c r="AG26" i="3"/>
  <c r="AH26" i="3"/>
  <c r="AI26" i="3"/>
  <c r="AJ26" i="3"/>
  <c r="AG27" i="3"/>
  <c r="AH27" i="3"/>
  <c r="AI27" i="3"/>
  <c r="AJ27" i="3"/>
  <c r="AG28" i="3"/>
  <c r="AH28" i="3"/>
  <c r="AI28" i="3"/>
  <c r="AJ28" i="3"/>
  <c r="AG29" i="3"/>
  <c r="AH29" i="3"/>
  <c r="AI29" i="3"/>
  <c r="AJ29" i="3"/>
  <c r="AH16" i="3"/>
  <c r="AI16" i="3"/>
  <c r="AJ16" i="3"/>
  <c r="AG16" i="3"/>
  <c r="X29" i="3"/>
  <c r="W29" i="3"/>
  <c r="V29" i="3"/>
  <c r="U29" i="3"/>
  <c r="T29" i="3"/>
  <c r="S29" i="3"/>
  <c r="R29" i="3"/>
  <c r="X28" i="3"/>
  <c r="W28" i="3"/>
  <c r="V28" i="3"/>
  <c r="U28" i="3"/>
  <c r="T28" i="3"/>
  <c r="S28" i="3"/>
  <c r="R28" i="3"/>
  <c r="X27" i="3"/>
  <c r="W27" i="3"/>
  <c r="V27" i="3"/>
  <c r="U27" i="3"/>
  <c r="T27" i="3"/>
  <c r="S27" i="3"/>
  <c r="R27" i="3"/>
  <c r="X26" i="3"/>
  <c r="W26" i="3"/>
  <c r="V26" i="3"/>
  <c r="U26" i="3"/>
  <c r="T26" i="3"/>
  <c r="S26" i="3"/>
  <c r="R26" i="3"/>
  <c r="X25" i="3"/>
  <c r="W25" i="3"/>
  <c r="V25" i="3"/>
  <c r="U25" i="3"/>
  <c r="T25" i="3"/>
  <c r="S25" i="3"/>
  <c r="R25" i="3"/>
  <c r="X24" i="3"/>
  <c r="W24" i="3"/>
  <c r="V24" i="3"/>
  <c r="U24" i="3"/>
  <c r="T24" i="3"/>
  <c r="S24" i="3"/>
  <c r="R24" i="3"/>
  <c r="X23" i="3"/>
  <c r="W23" i="3"/>
  <c r="V23" i="3"/>
  <c r="U23" i="3"/>
  <c r="T23" i="3"/>
  <c r="S23" i="3"/>
  <c r="R23" i="3"/>
  <c r="X22" i="3"/>
  <c r="W22" i="3"/>
  <c r="V22" i="3"/>
  <c r="U22" i="3"/>
  <c r="T22" i="3"/>
  <c r="S22" i="3"/>
  <c r="R22" i="3"/>
  <c r="X21" i="3"/>
  <c r="W21" i="3"/>
  <c r="V21" i="3"/>
  <c r="U21" i="3"/>
  <c r="T21" i="3"/>
  <c r="S21" i="3"/>
  <c r="R21" i="3"/>
  <c r="X20" i="3"/>
  <c r="W20" i="3"/>
  <c r="V20" i="3"/>
  <c r="U20" i="3"/>
  <c r="T20" i="3"/>
  <c r="S20" i="3"/>
  <c r="R20" i="3"/>
  <c r="X19" i="3"/>
  <c r="W19" i="3"/>
  <c r="V19" i="3"/>
  <c r="U19" i="3"/>
  <c r="T19" i="3"/>
  <c r="S19" i="3"/>
  <c r="R19" i="3"/>
  <c r="X18" i="3"/>
  <c r="W18" i="3"/>
  <c r="V18" i="3"/>
  <c r="U18" i="3"/>
  <c r="T18" i="3"/>
  <c r="S18" i="3"/>
  <c r="R18" i="3"/>
  <c r="X17" i="3"/>
  <c r="W17" i="3"/>
  <c r="V17" i="3"/>
  <c r="U17" i="3"/>
  <c r="T17" i="3"/>
  <c r="S17" i="3"/>
  <c r="R17" i="3"/>
  <c r="S16" i="3"/>
  <c r="T16" i="3"/>
  <c r="U16" i="3"/>
  <c r="V16" i="3"/>
  <c r="W16" i="3"/>
  <c r="X16" i="3"/>
  <c r="R16" i="3"/>
  <c r="Q36" i="4" l="1"/>
  <c r="U36" i="4"/>
  <c r="R36" i="4"/>
  <c r="V36" i="4"/>
  <c r="S36" i="4"/>
  <c r="T36" i="4"/>
  <c r="R52" i="3"/>
  <c r="V52" i="3"/>
  <c r="S52" i="3"/>
  <c r="W52" i="3"/>
  <c r="T52" i="3"/>
  <c r="U52" i="3"/>
  <c r="X23" i="11" l="1"/>
  <c r="X22" i="11"/>
  <c r="X21" i="11"/>
  <c r="X20" i="11"/>
  <c r="X19" i="11"/>
  <c r="X18" i="11"/>
  <c r="W36" i="4"/>
  <c r="X52" i="3"/>
  <c r="E112" i="1" l="1"/>
  <c r="B105" i="1"/>
  <c r="B106" i="1"/>
  <c r="B107" i="1"/>
  <c r="B108" i="1"/>
  <c r="B109" i="1"/>
  <c r="B110" i="1"/>
  <c r="B111" i="1"/>
  <c r="B112" i="1"/>
  <c r="B104" i="1"/>
  <c r="M55" i="1"/>
  <c r="M56" i="1"/>
  <c r="M57" i="1"/>
  <c r="M58" i="1"/>
  <c r="M59" i="1"/>
  <c r="M54" i="1"/>
  <c r="B55" i="1"/>
  <c r="B56" i="1"/>
  <c r="B57" i="1"/>
  <c r="B54" i="1"/>
  <c r="E58" i="1" l="1"/>
  <c r="X23" i="10" l="1"/>
  <c r="X18" i="10"/>
  <c r="X20" i="10"/>
  <c r="X22" i="10"/>
  <c r="X21" i="10"/>
  <c r="X19" i="10"/>
  <c r="R30" i="3"/>
  <c r="S30" i="3"/>
  <c r="T30" i="3"/>
  <c r="U30" i="3"/>
  <c r="V30" i="3"/>
  <c r="W30" i="3"/>
  <c r="X30" i="3" l="1"/>
  <c r="AH24" i="11"/>
  <c r="R24" i="11"/>
  <c r="S24" i="11"/>
  <c r="T24" i="11"/>
  <c r="U24" i="11"/>
  <c r="V24" i="11"/>
  <c r="W24" i="11"/>
  <c r="Q24" i="11"/>
  <c r="AH43" i="13"/>
  <c r="R43" i="13"/>
  <c r="S43" i="13"/>
  <c r="T43" i="13"/>
  <c r="U43" i="13"/>
  <c r="V43" i="13"/>
  <c r="W43" i="13"/>
  <c r="Q43" i="13"/>
  <c r="Q30" i="13"/>
  <c r="AH30" i="13"/>
  <c r="W30" i="13"/>
  <c r="V30" i="13"/>
  <c r="U30" i="13"/>
  <c r="T30" i="13"/>
  <c r="S30" i="13"/>
  <c r="R30" i="13"/>
  <c r="AH20" i="13"/>
  <c r="R20" i="13"/>
  <c r="S20" i="13"/>
  <c r="T20" i="13"/>
  <c r="U20" i="13"/>
  <c r="V20" i="13"/>
  <c r="W20" i="13"/>
  <c r="Q20" i="13"/>
  <c r="AF26" i="12"/>
  <c r="P26" i="12"/>
  <c r="Q26" i="12"/>
  <c r="R26" i="12"/>
  <c r="S26" i="12"/>
  <c r="T26" i="12"/>
  <c r="U26" i="12"/>
  <c r="O26" i="12"/>
  <c r="AH24" i="10"/>
  <c r="R24" i="10"/>
  <c r="S24" i="10"/>
  <c r="T24" i="10"/>
  <c r="U24" i="10"/>
  <c r="V24" i="10"/>
  <c r="W24" i="10"/>
  <c r="Q24" i="10"/>
  <c r="Q24" i="9"/>
  <c r="R24" i="9"/>
  <c r="S24" i="9"/>
  <c r="T24" i="9"/>
  <c r="U24" i="9"/>
  <c r="V24" i="9"/>
  <c r="W24" i="9"/>
  <c r="AH24" i="9"/>
  <c r="AF26" i="8"/>
  <c r="O26" i="8"/>
  <c r="AC23" i="7"/>
  <c r="M23" i="7"/>
  <c r="N23" i="7"/>
  <c r="O23" i="7"/>
  <c r="P23" i="7"/>
  <c r="Q23" i="7"/>
  <c r="R23" i="7"/>
  <c r="L23" i="7"/>
  <c r="AG25" i="6"/>
  <c r="Q25" i="6"/>
  <c r="R25" i="6"/>
  <c r="S25" i="6"/>
  <c r="T25" i="6"/>
  <c r="U25" i="6"/>
  <c r="V25" i="6"/>
  <c r="P25" i="6"/>
  <c r="P19" i="5"/>
  <c r="P26" i="8"/>
  <c r="Q26" i="8"/>
  <c r="R26" i="8"/>
  <c r="S26" i="8"/>
  <c r="T26" i="8"/>
  <c r="U26" i="8"/>
  <c r="AG19" i="5"/>
  <c r="Q19" i="5"/>
  <c r="R19" i="5"/>
  <c r="S19" i="5"/>
  <c r="T19" i="5"/>
  <c r="U19" i="5"/>
  <c r="V19" i="5"/>
  <c r="AH36" i="4"/>
  <c r="AH23" i="4"/>
  <c r="R23" i="4"/>
  <c r="S23" i="4"/>
  <c r="T23" i="4"/>
  <c r="U23" i="4"/>
  <c r="V23" i="4"/>
  <c r="W23" i="4"/>
  <c r="Q23" i="4"/>
  <c r="AI52" i="3"/>
  <c r="AI30" i="3"/>
  <c r="AI42" i="3"/>
  <c r="S42" i="3"/>
  <c r="T42" i="3"/>
  <c r="U42" i="3"/>
  <c r="V42" i="3"/>
  <c r="W42" i="3"/>
  <c r="X42" i="3"/>
  <c r="R42" i="3"/>
  <c r="AA42" i="3" l="1"/>
  <c r="AB20" i="13"/>
  <c r="AC19" i="5"/>
  <c r="AF24" i="11"/>
  <c r="AF24" i="10"/>
  <c r="AA30" i="13"/>
  <c r="AD26" i="12"/>
  <c r="AB24" i="10"/>
  <c r="AF24" i="9"/>
  <c r="AA24" i="9"/>
  <c r="AD26" i="8"/>
  <c r="AC42" i="3"/>
  <c r="AC52" i="3"/>
  <c r="AE25" i="6"/>
  <c r="AD24" i="9"/>
  <c r="AF43" i="13"/>
  <c r="AC20" i="13"/>
  <c r="Y20" i="13"/>
  <c r="Y43" i="13"/>
  <c r="AD30" i="13"/>
  <c r="AB43" i="13"/>
  <c r="AD20" i="13"/>
  <c r="AF30" i="13"/>
  <c r="AC30" i="13"/>
  <c r="AA43" i="13"/>
  <c r="AF20" i="13"/>
  <c r="Y30" i="13"/>
  <c r="X30" i="13"/>
  <c r="AB30" i="13"/>
  <c r="AC43" i="13"/>
  <c r="AE30" i="13"/>
  <c r="AA26" i="12"/>
  <c r="AC26" i="12"/>
  <c r="AC24" i="10"/>
  <c r="Y24" i="10"/>
  <c r="AA23" i="7"/>
  <c r="AB23" i="4"/>
  <c r="AB42" i="3"/>
  <c r="AG42" i="3"/>
  <c r="AG52" i="3"/>
  <c r="AB26" i="12"/>
  <c r="AE19" i="5"/>
  <c r="AF23" i="4"/>
  <c r="AE23" i="4"/>
  <c r="X36" i="4"/>
  <c r="AE36" i="4"/>
  <c r="X23" i="4"/>
  <c r="Y23" i="4"/>
  <c r="Z23" i="4"/>
  <c r="AD23" i="4"/>
  <c r="AA23" i="4"/>
  <c r="AF36" i="4"/>
  <c r="AC23" i="4"/>
  <c r="Z30" i="13"/>
  <c r="AA20" i="13"/>
  <c r="AE24" i="11"/>
  <c r="AA24" i="11"/>
  <c r="AA24" i="10"/>
  <c r="AE24" i="9"/>
  <c r="AE43" i="13"/>
  <c r="AC24" i="11"/>
  <c r="AD25" i="6"/>
  <c r="AB24" i="9"/>
  <c r="AE24" i="10"/>
  <c r="Y24" i="11"/>
  <c r="AB24" i="11"/>
  <c r="Z24" i="11"/>
  <c r="AD24" i="11"/>
  <c r="X24" i="11"/>
  <c r="Z43" i="13"/>
  <c r="AD43" i="13"/>
  <c r="X43" i="13"/>
  <c r="AE20" i="13"/>
  <c r="Z20" i="13"/>
  <c r="X20" i="13"/>
  <c r="W26" i="12"/>
  <c r="X26" i="12"/>
  <c r="Y26" i="12"/>
  <c r="V26" i="12"/>
  <c r="Z26" i="12"/>
  <c r="Z24" i="10"/>
  <c r="AD24" i="10"/>
  <c r="X24" i="10"/>
  <c r="Y24" i="9"/>
  <c r="AC24" i="9"/>
  <c r="Z24" i="9"/>
  <c r="X24" i="9"/>
  <c r="AC26" i="8"/>
  <c r="AB26" i="8"/>
  <c r="AC25" i="6"/>
  <c r="AD19" i="5"/>
  <c r="AD36" i="4"/>
  <c r="AD42" i="3"/>
  <c r="Z42" i="3"/>
  <c r="AF52" i="3"/>
  <c r="AE52" i="3"/>
  <c r="Z52" i="3"/>
  <c r="AD52" i="3"/>
  <c r="AA52" i="3"/>
  <c r="AB52" i="3"/>
  <c r="Y52" i="3"/>
  <c r="AF42" i="3"/>
  <c r="AE42" i="3"/>
  <c r="Y42" i="3"/>
  <c r="AE16" i="3" l="1"/>
  <c r="Z30" i="3" l="1"/>
  <c r="AB30" i="3"/>
  <c r="AG30" i="3"/>
  <c r="AA30" i="3"/>
  <c r="AD30" i="3"/>
  <c r="AC30" i="3"/>
  <c r="AF30" i="3"/>
  <c r="Y30" i="3"/>
  <c r="AE30" i="3"/>
  <c r="AE23" i="9"/>
  <c r="AD23" i="9"/>
  <c r="AC23" i="9"/>
  <c r="AB23" i="9"/>
  <c r="AA23" i="9"/>
  <c r="Z23" i="9"/>
  <c r="Y23" i="9"/>
  <c r="X23" i="9"/>
  <c r="AE23" i="11"/>
  <c r="AD23" i="11"/>
  <c r="AC23" i="11"/>
  <c r="AB23" i="11"/>
  <c r="AA23" i="11"/>
  <c r="Z23" i="11"/>
  <c r="Y23" i="11"/>
  <c r="AE22" i="11"/>
  <c r="AD22" i="11"/>
  <c r="AC22" i="11"/>
  <c r="AB22" i="11"/>
  <c r="AA22" i="11"/>
  <c r="Z22" i="11"/>
  <c r="Y22" i="11"/>
  <c r="AE42" i="13"/>
  <c r="AD42" i="13"/>
  <c r="AC42" i="13"/>
  <c r="AB42" i="13"/>
  <c r="AA42" i="13"/>
  <c r="Z42" i="13"/>
  <c r="Y42" i="13"/>
  <c r="X42" i="13"/>
  <c r="AE41" i="13"/>
  <c r="AD41" i="13"/>
  <c r="AC41" i="13"/>
  <c r="AB41" i="13"/>
  <c r="AA41" i="13"/>
  <c r="Z41" i="13"/>
  <c r="Y41" i="13"/>
  <c r="X41" i="13"/>
  <c r="AE40" i="13"/>
  <c r="AD40" i="13"/>
  <c r="AC40" i="13"/>
  <c r="AB40" i="13"/>
  <c r="AA40" i="13"/>
  <c r="Z40" i="13"/>
  <c r="Y40" i="13"/>
  <c r="X40" i="13"/>
  <c r="AE39" i="13"/>
  <c r="AD39" i="13"/>
  <c r="AC39" i="13"/>
  <c r="AB39" i="13"/>
  <c r="AA39" i="13"/>
  <c r="Z39" i="13"/>
  <c r="Y39" i="13"/>
  <c r="X39" i="13"/>
  <c r="AE38" i="13"/>
  <c r="AD38" i="13"/>
  <c r="AC38" i="13"/>
  <c r="AB38" i="13"/>
  <c r="AA38" i="13"/>
  <c r="Z38" i="13"/>
  <c r="Y38" i="13"/>
  <c r="X38" i="13"/>
  <c r="AE37" i="13"/>
  <c r="AD37" i="13"/>
  <c r="AC37" i="13"/>
  <c r="AB37" i="13"/>
  <c r="AA37" i="13"/>
  <c r="Z37" i="13"/>
  <c r="Y37" i="13"/>
  <c r="X37" i="13"/>
  <c r="AE36" i="13"/>
  <c r="AD36" i="13"/>
  <c r="AC36" i="13"/>
  <c r="AB36" i="13"/>
  <c r="AA36" i="13"/>
  <c r="Z36" i="13"/>
  <c r="Y36" i="13"/>
  <c r="X36" i="13"/>
  <c r="AE29" i="13"/>
  <c r="AD29" i="13"/>
  <c r="AC29" i="13"/>
  <c r="AB29" i="13"/>
  <c r="AA29" i="13"/>
  <c r="Z29" i="13"/>
  <c r="Y29" i="13"/>
  <c r="X29" i="13"/>
  <c r="AE28" i="13"/>
  <c r="AD28" i="13"/>
  <c r="AC28" i="13"/>
  <c r="AB28" i="13"/>
  <c r="AA28" i="13"/>
  <c r="Z28" i="13"/>
  <c r="Y28" i="13"/>
  <c r="X28" i="13"/>
  <c r="AE27" i="13"/>
  <c r="AD27" i="13"/>
  <c r="AC27" i="13"/>
  <c r="AB27" i="13"/>
  <c r="AA27" i="13"/>
  <c r="Z27" i="13"/>
  <c r="Y27" i="13"/>
  <c r="X27" i="13"/>
  <c r="AC25" i="12"/>
  <c r="AB25" i="12"/>
  <c r="AA25" i="12"/>
  <c r="Z25" i="12"/>
  <c r="Y25" i="12"/>
  <c r="X25" i="12"/>
  <c r="W25" i="12"/>
  <c r="V25" i="12"/>
  <c r="AC24" i="12"/>
  <c r="AB24" i="12"/>
  <c r="AA24" i="12"/>
  <c r="Z24" i="12"/>
  <c r="Y24" i="12"/>
  <c r="X24" i="12"/>
  <c r="W24" i="12"/>
  <c r="V24" i="12"/>
  <c r="AE23" i="10"/>
  <c r="AD23" i="10"/>
  <c r="AC23" i="10"/>
  <c r="AB23" i="10"/>
  <c r="AA23" i="10"/>
  <c r="Z23" i="10"/>
  <c r="Y23" i="10"/>
  <c r="AE22" i="10"/>
  <c r="AD22" i="10"/>
  <c r="AC22" i="10"/>
  <c r="AB22" i="10"/>
  <c r="AA22" i="10"/>
  <c r="Z22" i="10"/>
  <c r="Y22" i="10"/>
  <c r="AE21" i="10"/>
  <c r="AD21" i="10"/>
  <c r="AC21" i="10"/>
  <c r="AB21" i="10"/>
  <c r="AA21" i="10"/>
  <c r="Z21" i="10"/>
  <c r="Y21" i="10"/>
  <c r="AE22" i="9" l="1"/>
  <c r="AD22" i="9"/>
  <c r="AC22" i="9"/>
  <c r="AB22" i="9"/>
  <c r="AA22" i="9"/>
  <c r="Z22" i="9"/>
  <c r="Y22" i="9"/>
  <c r="X22" i="9"/>
  <c r="AC25" i="8"/>
  <c r="AB25" i="8"/>
  <c r="AA25" i="8"/>
  <c r="Z25" i="8"/>
  <c r="Y25" i="8"/>
  <c r="X25" i="8"/>
  <c r="W25" i="8"/>
  <c r="V25" i="8"/>
  <c r="AC24" i="8"/>
  <c r="AB24" i="8"/>
  <c r="AA24" i="8"/>
  <c r="Z24" i="8"/>
  <c r="Y24" i="8"/>
  <c r="X24" i="8"/>
  <c r="W24" i="8"/>
  <c r="V24" i="8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E35" i="4"/>
  <c r="AD35" i="4"/>
  <c r="AC35" i="4"/>
  <c r="AB35" i="4"/>
  <c r="AA35" i="4"/>
  <c r="Z35" i="4"/>
  <c r="Y35" i="4"/>
  <c r="X35" i="4"/>
  <c r="AE34" i="4"/>
  <c r="AD34" i="4"/>
  <c r="AC34" i="4"/>
  <c r="AB34" i="4"/>
  <c r="AA34" i="4"/>
  <c r="Z34" i="4"/>
  <c r="Y34" i="4"/>
  <c r="X34" i="4"/>
  <c r="X32" i="4"/>
  <c r="Y32" i="4"/>
  <c r="Z32" i="4"/>
  <c r="AA32" i="4"/>
  <c r="AB32" i="4"/>
  <c r="AC32" i="4"/>
  <c r="AD32" i="4"/>
  <c r="AE32" i="4"/>
  <c r="X33" i="4"/>
  <c r="Y33" i="4"/>
  <c r="Z33" i="4"/>
  <c r="AA33" i="4"/>
  <c r="AB33" i="4"/>
  <c r="AC33" i="4"/>
  <c r="AD33" i="4"/>
  <c r="AE33" i="4"/>
  <c r="AE31" i="4"/>
  <c r="AD31" i="4"/>
  <c r="AC31" i="4"/>
  <c r="AB31" i="4"/>
  <c r="AA31" i="4"/>
  <c r="Z31" i="4"/>
  <c r="Y31" i="4"/>
  <c r="X31" i="4"/>
  <c r="AE30" i="4"/>
  <c r="AD30" i="4"/>
  <c r="AC30" i="4"/>
  <c r="AB30" i="4"/>
  <c r="AA30" i="4"/>
  <c r="Z30" i="4"/>
  <c r="Y30" i="4"/>
  <c r="X30" i="4"/>
  <c r="AE29" i="4"/>
  <c r="AD29" i="4"/>
  <c r="AC29" i="4"/>
  <c r="AB29" i="4"/>
  <c r="AA29" i="4"/>
  <c r="Z29" i="4"/>
  <c r="Y29" i="4"/>
  <c r="X29" i="4"/>
  <c r="AE28" i="4"/>
  <c r="AD28" i="4"/>
  <c r="AC28" i="4"/>
  <c r="AB28" i="4"/>
  <c r="AA28" i="4"/>
  <c r="Z28" i="4"/>
  <c r="Y28" i="4"/>
  <c r="X28" i="4"/>
  <c r="Y34" i="3"/>
  <c r="Z34" i="3"/>
  <c r="AA34" i="3"/>
  <c r="AB34" i="3"/>
  <c r="AC34" i="3"/>
  <c r="AD34" i="3"/>
  <c r="AE34" i="3"/>
  <c r="AF34" i="3"/>
  <c r="Y35" i="3"/>
  <c r="Z35" i="3"/>
  <c r="AA35" i="3"/>
  <c r="AB35" i="3"/>
  <c r="AC35" i="3"/>
  <c r="AD35" i="3"/>
  <c r="AE35" i="3"/>
  <c r="AF35" i="3"/>
  <c r="Y36" i="3"/>
  <c r="Z36" i="3"/>
  <c r="AA36" i="3"/>
  <c r="AB36" i="3"/>
  <c r="AC36" i="3"/>
  <c r="AD36" i="3"/>
  <c r="AE36" i="3"/>
  <c r="AF36" i="3"/>
  <c r="Y37" i="3"/>
  <c r="Z37" i="3"/>
  <c r="AA37" i="3"/>
  <c r="AB37" i="3"/>
  <c r="AC37" i="3"/>
  <c r="AD37" i="3"/>
  <c r="AE37" i="3"/>
  <c r="AF37" i="3"/>
  <c r="Y38" i="3"/>
  <c r="Z38" i="3"/>
  <c r="AA38" i="3"/>
  <c r="AB38" i="3"/>
  <c r="AC38" i="3"/>
  <c r="AD38" i="3"/>
  <c r="AE38" i="3"/>
  <c r="AF38" i="3"/>
  <c r="AE18" i="14"/>
  <c r="AD18" i="14"/>
  <c r="AC18" i="14"/>
  <c r="AB18" i="14"/>
  <c r="AA18" i="14"/>
  <c r="Z18" i="14"/>
  <c r="Y18" i="14"/>
  <c r="X18" i="14"/>
  <c r="AE21" i="11"/>
  <c r="AD21" i="11"/>
  <c r="AC21" i="11"/>
  <c r="AB21" i="11"/>
  <c r="AA21" i="11"/>
  <c r="Z21" i="11"/>
  <c r="Y21" i="11"/>
  <c r="AE20" i="11"/>
  <c r="AD20" i="11"/>
  <c r="AC20" i="11"/>
  <c r="AB20" i="11"/>
  <c r="AA20" i="11"/>
  <c r="Z20" i="11"/>
  <c r="Y20" i="11"/>
  <c r="AE19" i="11"/>
  <c r="AD19" i="11"/>
  <c r="AC19" i="11"/>
  <c r="AB19" i="11"/>
  <c r="AA19" i="11"/>
  <c r="Z19" i="11"/>
  <c r="Y19" i="11"/>
  <c r="AE18" i="11"/>
  <c r="AD18" i="11"/>
  <c r="AC18" i="11"/>
  <c r="AB18" i="11"/>
  <c r="AA18" i="11"/>
  <c r="Z18" i="11"/>
  <c r="Y18" i="11"/>
  <c r="AE19" i="13"/>
  <c r="AD19" i="13"/>
  <c r="AC19" i="13"/>
  <c r="AB19" i="13"/>
  <c r="AA19" i="13"/>
  <c r="Z19" i="13"/>
  <c r="Y19" i="13"/>
  <c r="X19" i="13"/>
  <c r="AE18" i="13"/>
  <c r="AD18" i="13"/>
  <c r="AC18" i="13"/>
  <c r="AB18" i="13"/>
  <c r="AA18" i="13"/>
  <c r="Z18" i="13"/>
  <c r="Y18" i="13"/>
  <c r="X18" i="13"/>
  <c r="AE17" i="13"/>
  <c r="AD17" i="13"/>
  <c r="AC17" i="13"/>
  <c r="AB17" i="13"/>
  <c r="AA17" i="13"/>
  <c r="Z17" i="13"/>
  <c r="Y17" i="13"/>
  <c r="X17" i="13"/>
  <c r="AC23" i="12"/>
  <c r="AB23" i="12"/>
  <c r="AA23" i="12"/>
  <c r="Z23" i="12"/>
  <c r="Y23" i="12"/>
  <c r="X23" i="12"/>
  <c r="W23" i="12"/>
  <c r="V23" i="12"/>
  <c r="AC22" i="12"/>
  <c r="AB22" i="12"/>
  <c r="AA22" i="12"/>
  <c r="Z22" i="12"/>
  <c r="Y22" i="12"/>
  <c r="X22" i="12"/>
  <c r="W22" i="12"/>
  <c r="V22" i="12"/>
  <c r="AC21" i="12"/>
  <c r="AB21" i="12"/>
  <c r="AA21" i="12"/>
  <c r="Z21" i="12"/>
  <c r="Y21" i="12"/>
  <c r="X21" i="12"/>
  <c r="W21" i="12"/>
  <c r="V21" i="12"/>
  <c r="AC20" i="12"/>
  <c r="AB20" i="12"/>
  <c r="AA20" i="12"/>
  <c r="Z20" i="12"/>
  <c r="Y20" i="12"/>
  <c r="X20" i="12"/>
  <c r="W20" i="12"/>
  <c r="V20" i="12"/>
  <c r="AE20" i="10"/>
  <c r="AD20" i="10"/>
  <c r="AC20" i="10"/>
  <c r="AB20" i="10"/>
  <c r="AA20" i="10"/>
  <c r="Z20" i="10"/>
  <c r="Y20" i="10"/>
  <c r="AE19" i="10"/>
  <c r="AD19" i="10"/>
  <c r="AC19" i="10"/>
  <c r="AB19" i="10"/>
  <c r="AA19" i="10"/>
  <c r="Z19" i="10"/>
  <c r="Y19" i="10"/>
  <c r="AE18" i="10"/>
  <c r="AD18" i="10"/>
  <c r="AC18" i="10"/>
  <c r="AB18" i="10"/>
  <c r="AA18" i="10"/>
  <c r="Z18" i="10"/>
  <c r="Y18" i="10"/>
  <c r="AE21" i="9"/>
  <c r="AD21" i="9"/>
  <c r="AC21" i="9"/>
  <c r="AB21" i="9"/>
  <c r="AA21" i="9"/>
  <c r="Z21" i="9"/>
  <c r="Y21" i="9"/>
  <c r="X21" i="9"/>
  <c r="AE20" i="9"/>
  <c r="AD20" i="9"/>
  <c r="AC20" i="9"/>
  <c r="AB20" i="9"/>
  <c r="AA20" i="9"/>
  <c r="Z20" i="9"/>
  <c r="Y20" i="9"/>
  <c r="X20" i="9"/>
  <c r="AE19" i="9"/>
  <c r="AD19" i="9"/>
  <c r="AC19" i="9"/>
  <c r="AB19" i="9"/>
  <c r="AA19" i="9"/>
  <c r="Z19" i="9"/>
  <c r="Y19" i="9"/>
  <c r="X19" i="9"/>
  <c r="AE18" i="9"/>
  <c r="AD18" i="9"/>
  <c r="AC18" i="9"/>
  <c r="AB18" i="9"/>
  <c r="AA18" i="9"/>
  <c r="Z18" i="9"/>
  <c r="Y18" i="9"/>
  <c r="X18" i="9"/>
  <c r="AC23" i="8"/>
  <c r="AB23" i="8"/>
  <c r="AA23" i="8"/>
  <c r="Z23" i="8"/>
  <c r="Y23" i="8"/>
  <c r="X23" i="8"/>
  <c r="W23" i="8"/>
  <c r="V23" i="8"/>
  <c r="AC22" i="8"/>
  <c r="AB22" i="8"/>
  <c r="AA22" i="8"/>
  <c r="Z22" i="8"/>
  <c r="Y22" i="8"/>
  <c r="X22" i="8"/>
  <c r="W22" i="8"/>
  <c r="V22" i="8"/>
  <c r="AC21" i="8"/>
  <c r="AB21" i="8"/>
  <c r="AA21" i="8"/>
  <c r="Z21" i="8"/>
  <c r="Y21" i="8"/>
  <c r="X21" i="8"/>
  <c r="W21" i="8"/>
  <c r="V21" i="8"/>
  <c r="AC20" i="8"/>
  <c r="AB20" i="8"/>
  <c r="AA20" i="8"/>
  <c r="Z20" i="8"/>
  <c r="Y20" i="8"/>
  <c r="X20" i="8"/>
  <c r="W20" i="8"/>
  <c r="V20" i="8"/>
  <c r="AA26" i="8" s="1"/>
  <c r="Z22" i="7"/>
  <c r="Y22" i="7"/>
  <c r="X22" i="7"/>
  <c r="W22" i="7"/>
  <c r="V22" i="7"/>
  <c r="U22" i="7"/>
  <c r="T22" i="7"/>
  <c r="S22" i="7"/>
  <c r="Z21" i="7"/>
  <c r="Y21" i="7"/>
  <c r="X21" i="7"/>
  <c r="W21" i="7"/>
  <c r="V21" i="7"/>
  <c r="U21" i="7"/>
  <c r="T21" i="7"/>
  <c r="S21" i="7"/>
  <c r="Z20" i="7"/>
  <c r="Y20" i="7"/>
  <c r="X20" i="7"/>
  <c r="W20" i="7"/>
  <c r="V20" i="7"/>
  <c r="U20" i="7"/>
  <c r="T20" i="7"/>
  <c r="S20" i="7"/>
  <c r="Z19" i="7"/>
  <c r="Y19" i="7"/>
  <c r="X19" i="7"/>
  <c r="W19" i="7"/>
  <c r="V19" i="7"/>
  <c r="U19" i="7"/>
  <c r="T19" i="7"/>
  <c r="S19" i="7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8" i="5"/>
  <c r="AC18" i="5"/>
  <c r="AB18" i="5"/>
  <c r="AA18" i="5"/>
  <c r="Z18" i="5"/>
  <c r="Y18" i="5"/>
  <c r="X18" i="5"/>
  <c r="W18" i="5"/>
  <c r="AD17" i="5"/>
  <c r="AC17" i="5"/>
  <c r="AB17" i="5"/>
  <c r="AA17" i="5"/>
  <c r="Z17" i="5"/>
  <c r="Y17" i="5"/>
  <c r="X17" i="5"/>
  <c r="W17" i="5"/>
  <c r="AD16" i="5"/>
  <c r="AC16" i="5"/>
  <c r="AB16" i="5"/>
  <c r="AA16" i="5"/>
  <c r="Z16" i="5"/>
  <c r="Y16" i="5"/>
  <c r="X16" i="5"/>
  <c r="W16" i="5"/>
  <c r="AD15" i="5"/>
  <c r="AC15" i="5"/>
  <c r="AB15" i="5"/>
  <c r="AA15" i="5"/>
  <c r="Z15" i="5"/>
  <c r="Y15" i="5"/>
  <c r="X15" i="5"/>
  <c r="W15" i="5"/>
  <c r="AE22" i="4"/>
  <c r="AD22" i="4"/>
  <c r="AC22" i="4"/>
  <c r="AB22" i="4"/>
  <c r="AA22" i="4"/>
  <c r="Z22" i="4"/>
  <c r="Y22" i="4"/>
  <c r="X22" i="4"/>
  <c r="AE21" i="4"/>
  <c r="AD21" i="4"/>
  <c r="AC21" i="4"/>
  <c r="AB21" i="4"/>
  <c r="AA21" i="4"/>
  <c r="Z21" i="4"/>
  <c r="Y21" i="4"/>
  <c r="X21" i="4"/>
  <c r="AE20" i="4"/>
  <c r="AD20" i="4"/>
  <c r="AC20" i="4"/>
  <c r="AB20" i="4"/>
  <c r="AA20" i="4"/>
  <c r="Z20" i="4"/>
  <c r="Y20" i="4"/>
  <c r="X20" i="4"/>
  <c r="AF51" i="3"/>
  <c r="AE51" i="3"/>
  <c r="AD51" i="3"/>
  <c r="AC51" i="3"/>
  <c r="AB51" i="3"/>
  <c r="AA51" i="3"/>
  <c r="Z51" i="3"/>
  <c r="Y51" i="3"/>
  <c r="AF50" i="3"/>
  <c r="AE50" i="3"/>
  <c r="AD50" i="3"/>
  <c r="AC50" i="3"/>
  <c r="AB50" i="3"/>
  <c r="AA50" i="3"/>
  <c r="Z50" i="3"/>
  <c r="Y50" i="3"/>
  <c r="AF49" i="3"/>
  <c r="AE49" i="3"/>
  <c r="AD49" i="3"/>
  <c r="AC49" i="3"/>
  <c r="AB49" i="3"/>
  <c r="AA49" i="3"/>
  <c r="Z49" i="3"/>
  <c r="Y49" i="3"/>
  <c r="AF48" i="3"/>
  <c r="AE48" i="3"/>
  <c r="AD48" i="3"/>
  <c r="AC48" i="3"/>
  <c r="AB48" i="3"/>
  <c r="AA48" i="3"/>
  <c r="Z48" i="3"/>
  <c r="Y48" i="3"/>
  <c r="AF41" i="3"/>
  <c r="AE41" i="3"/>
  <c r="AD41" i="3"/>
  <c r="AC41" i="3"/>
  <c r="AB41" i="3"/>
  <c r="AA41" i="3"/>
  <c r="Z41" i="3"/>
  <c r="Y41" i="3"/>
  <c r="AF40" i="3"/>
  <c r="AE40" i="3"/>
  <c r="AD40" i="3"/>
  <c r="AC40" i="3"/>
  <c r="AB40" i="3"/>
  <c r="AA40" i="3"/>
  <c r="Z40" i="3"/>
  <c r="Y40" i="3"/>
  <c r="AF39" i="3"/>
  <c r="AE39" i="3"/>
  <c r="AD39" i="3"/>
  <c r="AC39" i="3"/>
  <c r="AB39" i="3"/>
  <c r="AA39" i="3"/>
  <c r="Z39" i="3"/>
  <c r="Y39" i="3"/>
  <c r="AF33" i="3"/>
  <c r="AE33" i="3"/>
  <c r="AD33" i="3"/>
  <c r="AC33" i="3"/>
  <c r="AB33" i="3"/>
  <c r="AA33" i="3"/>
  <c r="Z33" i="3"/>
  <c r="Y33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Z18" i="3"/>
  <c r="AA18" i="3"/>
  <c r="AB18" i="3"/>
  <c r="AC18" i="3"/>
  <c r="AD18" i="3"/>
  <c r="AE18" i="3"/>
  <c r="AF18" i="3"/>
  <c r="Z19" i="3"/>
  <c r="AA19" i="3"/>
  <c r="AB19" i="3"/>
  <c r="AC19" i="3"/>
  <c r="AD19" i="3"/>
  <c r="AE19" i="3"/>
  <c r="AF19" i="3"/>
  <c r="Z20" i="3"/>
  <c r="AA20" i="3"/>
  <c r="AB20" i="3"/>
  <c r="AC20" i="3"/>
  <c r="AD20" i="3"/>
  <c r="AE20" i="3"/>
  <c r="AF20" i="3"/>
  <c r="Z21" i="3"/>
  <c r="AA21" i="3"/>
  <c r="AB21" i="3"/>
  <c r="AC21" i="3"/>
  <c r="AD21" i="3"/>
  <c r="AE21" i="3"/>
  <c r="AF21" i="3"/>
  <c r="Z22" i="3"/>
  <c r="AA22" i="3"/>
  <c r="AB22" i="3"/>
  <c r="AC22" i="3"/>
  <c r="AD22" i="3"/>
  <c r="AE22" i="3"/>
  <c r="AF22" i="3"/>
  <c r="Z23" i="3"/>
  <c r="AA23" i="3"/>
  <c r="AB23" i="3"/>
  <c r="AC23" i="3"/>
  <c r="AD23" i="3"/>
  <c r="AE23" i="3"/>
  <c r="AF23" i="3"/>
  <c r="Z24" i="3"/>
  <c r="AA24" i="3"/>
  <c r="AB24" i="3"/>
  <c r="AC24" i="3"/>
  <c r="AD24" i="3"/>
  <c r="AE24" i="3"/>
  <c r="AF24" i="3"/>
  <c r="Z25" i="3"/>
  <c r="AA25" i="3"/>
  <c r="AB25" i="3"/>
  <c r="AC25" i="3"/>
  <c r="AD25" i="3"/>
  <c r="AE25" i="3"/>
  <c r="AF25" i="3"/>
  <c r="Z26" i="3"/>
  <c r="AA26" i="3"/>
  <c r="AB26" i="3"/>
  <c r="AC26" i="3"/>
  <c r="AD26" i="3"/>
  <c r="AE26" i="3"/>
  <c r="AF26" i="3"/>
  <c r="Z27" i="3"/>
  <c r="AA27" i="3"/>
  <c r="AB27" i="3"/>
  <c r="AC27" i="3"/>
  <c r="AD27" i="3"/>
  <c r="AE27" i="3"/>
  <c r="AF27" i="3"/>
  <c r="Z28" i="3"/>
  <c r="AA28" i="3"/>
  <c r="AB28" i="3"/>
  <c r="AC28" i="3"/>
  <c r="AD28" i="3"/>
  <c r="AE28" i="3"/>
  <c r="AF28" i="3"/>
  <c r="Z29" i="3"/>
  <c r="AA29" i="3"/>
  <c r="AB29" i="3"/>
  <c r="AC29" i="3"/>
  <c r="AD29" i="3"/>
  <c r="AE29" i="3"/>
  <c r="AF29" i="3"/>
  <c r="Z25" i="6" l="1"/>
  <c r="Y25" i="6"/>
  <c r="AA25" i="6"/>
  <c r="AB25" i="6"/>
  <c r="X25" i="6"/>
  <c r="W25" i="6"/>
  <c r="Z26" i="8"/>
  <c r="W26" i="8"/>
  <c r="V26" i="8"/>
  <c r="Y26" i="8"/>
  <c r="X26" i="8"/>
  <c r="Z23" i="7"/>
  <c r="U23" i="7"/>
  <c r="Y23" i="7"/>
  <c r="V23" i="7"/>
  <c r="T23" i="7"/>
  <c r="S23" i="7"/>
  <c r="W23" i="7"/>
  <c r="X23" i="7"/>
  <c r="Z19" i="5"/>
  <c r="X19" i="5"/>
  <c r="AB19" i="5"/>
  <c r="Y19" i="5"/>
  <c r="AA19" i="5"/>
  <c r="W19" i="5"/>
  <c r="AF17" i="3"/>
  <c r="AE17" i="3"/>
  <c r="AD17" i="3"/>
  <c r="AC17" i="3"/>
  <c r="AB17" i="3"/>
  <c r="AA17" i="3"/>
  <c r="Z17" i="3"/>
  <c r="AF16" i="3"/>
  <c r="AD16" i="3"/>
  <c r="AC16" i="3"/>
  <c r="AB16" i="3"/>
  <c r="AA16" i="3"/>
  <c r="Z16" i="3"/>
  <c r="AB36" i="4" l="1"/>
  <c r="AC36" i="4"/>
  <c r="AA36" i="4"/>
  <c r="Z36" i="4"/>
  <c r="Y36" i="4"/>
</calcChain>
</file>

<file path=xl/sharedStrings.xml><?xml version="1.0" encoding="utf-8"?>
<sst xmlns="http://schemas.openxmlformats.org/spreadsheetml/2006/main" count="2223" uniqueCount="327">
  <si>
    <t>Servicio de Planificación y Evaluación</t>
  </si>
  <si>
    <t>RESULTADOS DE ENCUESTAS DE OPINIÓN Y SATISFACCION DEL PERSONAL DOCENTE E INVESTIGADOS DE LA UNIVERSIDAD DE JAÉN AÑO 2018</t>
  </si>
  <si>
    <t>INFORME GLOBAL</t>
  </si>
  <si>
    <t>DATOS DE SEGMENTACIÓN</t>
  </si>
  <si>
    <t>Sexo</t>
  </si>
  <si>
    <t>Hombre</t>
  </si>
  <si>
    <t>Mujer</t>
  </si>
  <si>
    <t>Régimen Jurídico</t>
  </si>
  <si>
    <t>Funcionario</t>
  </si>
  <si>
    <t>Laboral</t>
  </si>
  <si>
    <t>CATEGORIA PROFESIONAL</t>
  </si>
  <si>
    <t>Profesor sustituto interino</t>
  </si>
  <si>
    <t>Profesor asociado CIS</t>
  </si>
  <si>
    <t>Profesor asociado laboral</t>
  </si>
  <si>
    <t>Profesor ayudante Doctor</t>
  </si>
  <si>
    <t>Profesor colaborador</t>
  </si>
  <si>
    <t>Profesor contratado Doctor</t>
  </si>
  <si>
    <t>Antropología, Geografía e Historia</t>
  </si>
  <si>
    <t>Biología Animal, Biología Vegetal y Ecología</t>
  </si>
  <si>
    <t>Ciencias de la Salud</t>
  </si>
  <si>
    <t>Derecho Civil, Derecho Financiero y Tributario</t>
  </si>
  <si>
    <t>Derecho Penal, Filosofía del Derecho, Filosofía Moral y Filosofía</t>
  </si>
  <si>
    <t>Derecho Público</t>
  </si>
  <si>
    <t>Derecho Público y Común Europeo</t>
  </si>
  <si>
    <t>Derecho Público y Derecho Privado Especial</t>
  </si>
  <si>
    <t>Didáctica de la Expresión Musical, Plástica y Corporal</t>
  </si>
  <si>
    <t>Didáctica de las Ciencias</t>
  </si>
  <si>
    <t>Economía</t>
  </si>
  <si>
    <t>Economía Financiera y Contabilidad</t>
  </si>
  <si>
    <t>Enfermería</t>
  </si>
  <si>
    <t>Estadística e Investigación Operativa</t>
  </si>
  <si>
    <t>Filología Española</t>
  </si>
  <si>
    <t>Filología Inglesa</t>
  </si>
  <si>
    <t>Física</t>
  </si>
  <si>
    <t>Geología</t>
  </si>
  <si>
    <t>Informática</t>
  </si>
  <si>
    <t>Ingeniería Cartográfica, Geodésica y Fotogrametría</t>
  </si>
  <si>
    <t>Ingeniería de Telecomunicación</t>
  </si>
  <si>
    <t>Ingeniería Eléctrica</t>
  </si>
  <si>
    <t>Ingeniería Electrónica y Automática</t>
  </si>
  <si>
    <t>Ingeniería Gráfica, Diseño y Proyectos</t>
  </si>
  <si>
    <t>Ingeniería Mecánica y Minera</t>
  </si>
  <si>
    <t>Ingeniería Química, Ambiental y de los Materiales</t>
  </si>
  <si>
    <t>Lenguas y Culturas Mediterráneas</t>
  </si>
  <si>
    <t>Matemáticas</t>
  </si>
  <si>
    <t>Organización de Empresas, Marketing y Sociología</t>
  </si>
  <si>
    <t>Patrimonio Histórico</t>
  </si>
  <si>
    <t>Pedagogía</t>
  </si>
  <si>
    <t>Psicología</t>
  </si>
  <si>
    <t>Química Física y Analítica</t>
  </si>
  <si>
    <t>Centro de Estudios de Postgrado</t>
  </si>
  <si>
    <t>Escuela Politécnica Superior de Jaén</t>
  </si>
  <si>
    <t>Escuela Politécnica Superior de Linares</t>
  </si>
  <si>
    <t>Facultad de Ciencias de la Salud</t>
  </si>
  <si>
    <t>Facultad de Ciencias Experimentales</t>
  </si>
  <si>
    <t>Facultad de Ciencias Sociales y Jurídicas</t>
  </si>
  <si>
    <t>Facultad de Humanidades y Ciencias de la Educación</t>
  </si>
  <si>
    <t>Facultad de Trabajo Social</t>
  </si>
  <si>
    <t>DEPARTAMENTO</t>
  </si>
  <si>
    <t>CENTRO EN EL QUE IMPARTE LA MAYOR CARGA DOCENTE</t>
  </si>
  <si>
    <t>I.DESEMPEÑO DEL PUESTO DE TRABAJO</t>
  </si>
  <si>
    <t>I.I ACTIVIDAD DOCENTE</t>
  </si>
  <si>
    <t xml:space="preserve">La garantía del ejercicio del derecho a la libertad de cátedra. </t>
  </si>
  <si>
    <t xml:space="preserve">El apoyo de gestión para la realización de las actividades docentes prestado por las Unidades (Secretarias, Departamentos, Atención y Ayuda al Estudiante, administración Centros). </t>
  </si>
  <si>
    <t>I.II ACTIVIDAD INVESTIGADORA</t>
  </si>
  <si>
    <t xml:space="preserve">Políticas y planes de apoyo a la transferencia de investigación. </t>
  </si>
  <si>
    <t>I.III ACTIVIDAD DE GESTIÓN</t>
  </si>
  <si>
    <t>II.CONDICIONES PARA EL DESARROLLO DEL TRABAJO</t>
  </si>
  <si>
    <t xml:space="preserve">Espacios y equipamientos para el desarrollo de las actividades docentes (teóricas y prácticas). </t>
  </si>
  <si>
    <t>III. PARTICIPACIÓN</t>
  </si>
  <si>
    <t>IV. FORMACIÓN/EVALUACIÓN</t>
  </si>
  <si>
    <t>V. RELACIONES INTERNAS DE TRABAJO</t>
  </si>
  <si>
    <t>VI. COMUNICACIÓN PARA EL DESARROLLO DEL TRABAJO. </t>
  </si>
  <si>
    <t>VII. PROMOCIÓN Y DESARROLLO DE CARRERA.</t>
  </si>
  <si>
    <t xml:space="preserve">VIII.RECOMPENSAS, RECONOCIMIENTOS Y ATENCIÓN A LAS PERSONAS. </t>
  </si>
  <si>
    <t xml:space="preserve">Medidas de conciliación de la vida familiar y laboral que aplica la Universidad (permisos de maternidad o adopción, lactancia, reducciones de jornada por conciliación, premios y reducciones de jornada por situaciones excepcionales). </t>
  </si>
  <si>
    <t>IX. VALORACIÓN GENERAL.</t>
  </si>
  <si>
    <t>X. EVALUACIÓN DE LA ACCIÓN DEL LIDERAZGO.</t>
  </si>
  <si>
    <t>X.I. ÁMBITO DIRECTOR/A DEL DEPARTAMENTO.</t>
  </si>
  <si>
    <t xml:space="preserve">La gestión realizada en la organización de las titulaciones y su impacto en el profesorado. </t>
  </si>
  <si>
    <t>X.III. ÁMBITO EQUIPO DE DIRECCIÓN DE LA UNIVERSIDAD.</t>
  </si>
  <si>
    <t xml:space="preserve">Referente como modelo de actitud y comportamiento en la implantación e impulso de la cultura de la calidad y excelencia. </t>
  </si>
  <si>
    <t>XI. OPINIÓN GENERAL SOBRE LA INSTITUCIÓN.</t>
  </si>
  <si>
    <t>XII. OPINIÓN GENERAL SOBRE LA ENCUESTA.</t>
  </si>
  <si>
    <t>ns/nc</t>
  </si>
  <si>
    <t>TOTAL</t>
  </si>
  <si>
    <t>Insatisfacción en % (1+2)</t>
  </si>
  <si>
    <t>Satisfacción en % (3+4+5)</t>
  </si>
  <si>
    <t>Media</t>
  </si>
  <si>
    <t>Desv. Típica</t>
  </si>
  <si>
    <t>Mediana</t>
  </si>
  <si>
    <t>Moda</t>
  </si>
  <si>
    <t xml:space="preserve">La adecuación entre el encargo docente asignado y sus capacidades, competencias y conocimientos. </t>
  </si>
  <si>
    <t xml:space="preserve">El ajuste entre la cantidad de las actividades de docencia asignadas y el tiempo disponible de acuerdo con la jornada laboral. </t>
  </si>
  <si>
    <t xml:space="preserve">Los criterios de ordenación docente que aplica la Universidad de Jaén. </t>
  </si>
  <si>
    <t xml:space="preserve">La asignación/distribución realizada por el Departamento/Área de conocimiento de las actividades de docencia entre los profesores. </t>
  </si>
  <si>
    <t xml:space="preserve">El apoyo para la realización de las prácticas docentes prestados por los técnicos de apoyo de los laboratorios. </t>
  </si>
  <si>
    <t xml:space="preserve">Disponibilidad de medios para acceder a repositorios documentales y metodologías docentes en apoyo de la actividad docente. </t>
  </si>
  <si>
    <t xml:space="preserve">Adecuación de la distribución de los grupos de teoría. </t>
  </si>
  <si>
    <t xml:space="preserve">Adecuación de la distribución de los grupos de prácticas </t>
  </si>
  <si>
    <t xml:space="preserve">Eficacia de la acción tutorial individual. </t>
  </si>
  <si>
    <t xml:space="preserve">Eficacia de la acción tutorial colectiva. </t>
  </si>
  <si>
    <t xml:space="preserve">Eficacia de las prácticas de empresas. </t>
  </si>
  <si>
    <t xml:space="preserve">Eficacia de la coordinación de las prácticas curriculares. </t>
  </si>
  <si>
    <t xml:space="preserve">La garantía del ejercicio del derecho a la libertad de investigación. </t>
  </si>
  <si>
    <t xml:space="preserve">La disponibilidad de tiempo para realizar la actividad investigadora (en relación con los encargos docentes asignados). </t>
  </si>
  <si>
    <t xml:space="preserve">Criterios de minoración docente por la actividad investigadora que aplica la Universidad de Jaén. </t>
  </si>
  <si>
    <t xml:space="preserve">Políticas y planes de apoyo para el desarrollo de la actividad investigadora de los profesores. </t>
  </si>
  <si>
    <t xml:space="preserve">Planes y programas de apoyo a la difusión de la investigación. </t>
  </si>
  <si>
    <t xml:space="preserve">Recursos y mecanismos de apoyo aportados para la difusión y explotación de los resultados de investigación. </t>
  </si>
  <si>
    <t xml:space="preserve">El apoyo de gestión y soporte administrativo para la realización de los proyectos y actividades de investigación, transferencia, difusión y explotación prestados por las Unidades (Servicio de gestión de la investigación, Publicaciones). </t>
  </si>
  <si>
    <t xml:space="preserve">La actividad técnica de apoyo para la realización de las actividades de investigación (Servicios Centrales de Apoyo a la Investigación). </t>
  </si>
  <si>
    <t xml:space="preserve">Adecuación de las tareas de gestión que le son demandadas por la actividad académica e investigadora que realiza. (Informes, solicitudes, actas, memorias, justificación, etc.) </t>
  </si>
  <si>
    <t xml:space="preserve">Criterios de minoración docente por las actividades o cargos de gestión que desempeña. </t>
  </si>
  <si>
    <t xml:space="preserve">Recursos de apoyo del personal técnico y administrativo para realizar las tareas de gestión propias de los cargos académicos. </t>
  </si>
  <si>
    <t xml:space="preserve">Recursos de datos, información y conocimiento que le proporcionan para realizar las actividades o cargos de gestión que desempeña. </t>
  </si>
  <si>
    <t xml:space="preserve">Desarrollo de la prevención de riesgos laborales en los espacios donde realiza su actividad (información y formación sobre los riesgos, medidas de prevención adoptadas, equipos de protección individual, medidas de emergencia, etc.). </t>
  </si>
  <si>
    <t xml:space="preserve">Condiciones físicas del lugar de trabajo particular y los espacios del Departamento (ventilación, temperatura, luminosidad, espacio para trabajar, etc.). </t>
  </si>
  <si>
    <t xml:space="preserve">Recursos de equipamiento, materiales y tecnológicos (despacho, espacios del Departamento, suministros de oficina, medios para la comunicación, recursos informáticos). </t>
  </si>
  <si>
    <t>II.I ÁMBITO GENERAL</t>
  </si>
  <si>
    <t>II.II ÁMBITO DOCENTE/INVESTIGADOR</t>
  </si>
  <si>
    <t xml:space="preserve">Instalaciones y equipamientos para la realización de las actividades de investigación. </t>
  </si>
  <si>
    <t xml:space="preserve">Recursos de conocimiento de la Biblioteca (bibliográficos, bases de datos, repositorios). </t>
  </si>
  <si>
    <t xml:space="preserve">Distribución horaria de las clases realizada por los Centros. </t>
  </si>
  <si>
    <t xml:space="preserve">Gestión de la asignación de espacios para la actividad docentes y académica en general y la atención/resolución de incidencias. </t>
  </si>
  <si>
    <t xml:space="preserve">Adecuación de las aulas para el desarrollo de las enseñanzas (acondicionamiento, equipamiento, iluminación, mobiliario etc.). </t>
  </si>
  <si>
    <t xml:space="preserve">Adecuación de los equipamientos de los laboratorios, espacios experimentales y de las aulas de prácticas para el desarrollo de las enseñanzas. </t>
  </si>
  <si>
    <t xml:space="preserve">Recursos para la enseñanza virtual y las plataformas para la interacción y comunicación con el alumnado. </t>
  </si>
  <si>
    <t xml:space="preserve">Mecanismos facilitados para participar en la elaboración de la organización docente (guías, asignación asignaturas, encargos docentes) del Departamento/Área. </t>
  </si>
  <si>
    <t xml:space="preserve">Posibilidad de realizar propuestas de mejora en el ámbito de la organización docente de los Centros y Departamentos. </t>
  </si>
  <si>
    <t xml:space="preserve">Posibilidad de participar en la fijación de resultados de calidad y propuestas para la mejora y revisión de los planes de estudio de las titulaciones en las que imparte docencia. </t>
  </si>
  <si>
    <t xml:space="preserve">Facilidades para poder participar y cumplir con las obligaciones derivadas de la pertenencia a los órganos colegiados de la Universidad. </t>
  </si>
  <si>
    <t xml:space="preserve">Posibilidad de participar en la identificación de las necesidades de perfeccionamiento/formación para el desempeño de la actividad académica. </t>
  </si>
  <si>
    <t xml:space="preserve">Facilidades y recursos proporcionados por la Universidad para participar en actividades internas de perfeccionamiento/formación e innovación docente. </t>
  </si>
  <si>
    <t xml:space="preserve">Facilidades y recursos proporcionados por la Universidad para participar en actividades externas de perfeccionamiento/actualización (Curso, jornadas, congresos, etc.). </t>
  </si>
  <si>
    <t xml:space="preserve">Interés y eficacia de las actividades de perfeccionamiento/formación ofertadas/realizadas en relación a las necesidades para el desarrollo de la actividad académica. </t>
  </si>
  <si>
    <t xml:space="preserve">Utilidad, accesibilidad y eficacia de uso del Portal de formacin del PDI de la Universidad de Jan. </t>
  </si>
  <si>
    <t xml:space="preserve">El programa aplicado para evaluar la actividad docente del profesorado (Docencia). </t>
  </si>
  <si>
    <t xml:space="preserve">Con el sistema de encuesta de percepción del alumnado sobre la labor docente del profesorado. </t>
  </si>
  <si>
    <t xml:space="preserve">Eficacia de la coordinación interna en el Departamento/Área. </t>
  </si>
  <si>
    <t xml:space="preserve">Eficacia de la coordinación de la gestión de los títulos entre los Centros y Departamentos. </t>
  </si>
  <si>
    <t xml:space="preserve">Eficacia de la coordinación en las asignaturas con responsabilidades de impartición compartida. </t>
  </si>
  <si>
    <t xml:space="preserve">Eficacia de la coordinación entre los Departamentos y Centros con las estructuras de apoyo técnico y de gestión. </t>
  </si>
  <si>
    <t xml:space="preserve">Comunicación proporcionada por el Departamento/Área respecto a las necesidades para el desempeño la actividad docente. </t>
  </si>
  <si>
    <t xml:space="preserve">Comunicación proporcionada por el Centro respecto a las necesidades para el desempeño la actividad docente. </t>
  </si>
  <si>
    <t xml:space="preserve">Eficacia de los canales, medios y métodos utilizados para la comunicación en el Departamento y en los Centros. </t>
  </si>
  <si>
    <t xml:space="preserve">Adecuación de la información institucional que le proporciona la Universidad. </t>
  </si>
  <si>
    <t xml:space="preserve">Eficacia de los canales, medios y métodos utilizados para recibir la comunicación institucional de la Universidad. </t>
  </si>
  <si>
    <t xml:space="preserve">Medios facilitados para la difusión interna y externa de actividades de interés relacionados con su actividad académica e investigadora. </t>
  </si>
  <si>
    <t xml:space="preserve">La política de promoción de categoría profesional que, en el marco de sus competencias, desarrolla la Universidad de Jaén. </t>
  </si>
  <si>
    <t xml:space="preserve">Las posibilidades que le han ofrecido la Universidad para la promoción de categoría profesional desde su incorporación en ella (en el marco de sus competencias). </t>
  </si>
  <si>
    <t xml:space="preserve">Facilidades y apoyos proporcionados por la Universidad para la promoción de categoría profesional. </t>
  </si>
  <si>
    <t xml:space="preserve">Facilidades y apoyos proporcionados por la Universidad para la adquisición del título de Doctor. </t>
  </si>
  <si>
    <t xml:space="preserve">Garantías de equidad e igualdad de oportunidades en los procesos selectivos internos en los que ha participado. </t>
  </si>
  <si>
    <t xml:space="preserve">Actual sistema retributivo del profesorado universitario. </t>
  </si>
  <si>
    <t xml:space="preserve">Las retribuciones percibidas actualmente comparadas entre las funciones de su categoría profesional con otras. </t>
  </si>
  <si>
    <t>Reconocimientos no retributivos recibidos por la Universidad por la actividad académica e investigadora, innovación docente, trasferencia y difusión de la investigación (reconocimientos de los servicios prestados, felicitaciones, menciones, elogios, compe</t>
  </si>
  <si>
    <t>Beneficios sociales establecidos por la Universidad (Plan de acción social, atención sanitaria, guarderías, premios por jubilación, fomento actividades deportivas y culturales, fondos de pensiones, conciertos con empresas para obtener beneficios, otras at</t>
  </si>
  <si>
    <t xml:space="preserve">Permisos, licencias y vacaciones. </t>
  </si>
  <si>
    <t xml:space="preserve">Nivel general de satisfacción. </t>
  </si>
  <si>
    <t>Grado general de motivación. (En función de las prácticas de gestión que desarrolla la Universidad y que inciden en su motivación formación y capacitación, promoción, autonomía, libertades de cátedra y de investigación, participación, comunicación, retri</t>
  </si>
  <si>
    <t xml:space="preserve">Grado de implicación personal con la Universidad. </t>
  </si>
  <si>
    <t xml:space="preserve">Grado de implicación personal con su Departamento/Centro-s. </t>
  </si>
  <si>
    <t xml:space="preserve">Se identifica con la actual misión, visión, valores y estrategias de la Universidad. </t>
  </si>
  <si>
    <t xml:space="preserve">Grado de implicación personal con su Grupo de Investigación. </t>
  </si>
  <si>
    <t xml:space="preserve">Prácticas de comunicación personal de la misión, visión, valores, estrategias (Universidad/Departamento) y objetivos del contrato programa de los Departamentos. </t>
  </si>
  <si>
    <t xml:space="preserve">Actitudes y acciones para motivar y facilitar la implicación, la participación y el perfeccionamiento, actualización e innovación en las actividades de mejora de las actividades docentes. </t>
  </si>
  <si>
    <t xml:space="preserve">La gestión realizada en el Departamento en relación al profesorado. </t>
  </si>
  <si>
    <t xml:space="preserve">Prácticas de comunicación personal de la misión, visión, valores, estrategias (Universidad/Centro) y objetivos de calidad de los títulos. </t>
  </si>
  <si>
    <t xml:space="preserve">Actitudes y acciones para motivar y facilitar la implicación y la participación en las actividades de mejora de los planes de estudios. </t>
  </si>
  <si>
    <t xml:space="preserve">Prácticas de comunicación personal de la misión, visión, valores, estrategias (Universidad). </t>
  </si>
  <si>
    <t xml:space="preserve">Actitudes y acciones para motivar y facilitar la participación en las actividades de mejora de las actividades del profesorado. </t>
  </si>
  <si>
    <t xml:space="preserve">Acciones de reconocimiento por el trabajo realizado y los esfuerzos por la mejora. </t>
  </si>
  <si>
    <t xml:space="preserve">Prácticas y acciones para fomentar y promover la igualdad de oportunidades, la equidad en la gestión y trato con el profesorado. </t>
  </si>
  <si>
    <t xml:space="preserve">Prácticas y acciones para fomentar y promover la igualdad de género. </t>
  </si>
  <si>
    <t xml:space="preserve">Valoración general de las políticas aplicadas y la gestión realizada sobre el profesorado. </t>
  </si>
  <si>
    <t>X.II. ÁMBITO DECANO/A O DIRECTOR/A DEL CENTRO</t>
  </si>
  <si>
    <t xml:space="preserve">Considera que la gestión del Departamento está alineada con la misión, visión, valores y Plan Estratégico de la Universidad. </t>
  </si>
  <si>
    <t xml:space="preserve">Considera que el sistema de gestión de calidad aplicado a los Centros y titulaciones está contribuyendo a la mejora continua y a la consecución de resultados excelentes. </t>
  </si>
  <si>
    <t xml:space="preserve">Considera que el Gobierno y la Dirección de la Universidad impulsa la consecución de la misión, misión, valores y las estrategias </t>
  </si>
  <si>
    <t xml:space="preserve">Considera que en la Universidad se promueve la calidad y la excelencia como objetivo institucional. </t>
  </si>
  <si>
    <t xml:space="preserve">Considera que en la Universidad se fomentan valores de comportamiento ético y de transparencia y se actúa conforme a estos. </t>
  </si>
  <si>
    <t xml:space="preserve">Considera que en la Universidad se desarrollan actitudes, valores y actuaciones de responsabilidad social (protección del medio ambiente, seguridad y prevención, accesibilidad e igualdad). </t>
  </si>
  <si>
    <t xml:space="preserve">Considera que las preguntas de la encuesta son adecuadas para conocer el clima laboral del profesorado (respecto al apartado 1 &amp;quotCuestionario de satisfacción&amp;quot). </t>
  </si>
  <si>
    <t xml:space="preserve">Posibilidades facilitadas para la promoción en igualdad de oportunidades en género. </t>
  </si>
  <si>
    <t>Grado general de motivación. (En función de las prácticas de gestión que desarrolla la Universidad y que inciden en su motivación formación y capacitación, promoción, autonomía, libertades de cátedra y de investigación, participación, comunicación, retribuciones, reconocimientos y atenciones sociales).</t>
  </si>
  <si>
    <t>TOTAL GENERAL</t>
  </si>
  <si>
    <t>ÁMBITOS</t>
  </si>
  <si>
    <t xml:space="preserve">Nota: pinche sobre el ámbito que desesa consultar para acceder a su correspondiente hoja </t>
  </si>
  <si>
    <t>DIMENSIÓN DESEMPEÑO DEL PUESTO DE TRABAJO</t>
  </si>
  <si>
    <t>DIMENSIÓN PARTICIPACIÓN</t>
  </si>
  <si>
    <t>DIMENSIÓN RELACIONES INTERNAS DE TRABAJO</t>
  </si>
  <si>
    <t>DIMENSIÓN RECOMPENSAS, RECONOCIMIENTOS Y ATENCIÓN A LAS PERSONAS</t>
  </si>
  <si>
    <t>VALORACIÓN GENERAL</t>
  </si>
  <si>
    <t>DIMENSIÓN EVALUACIÓN DE LA ACCIÓN DEL LIDERAZGO</t>
  </si>
  <si>
    <t>OPINIÓN GENERAL SOBRE LA INSTITUCIÓN</t>
  </si>
  <si>
    <t>OPINIÓN GENERAL SOBRE LA ENCUESTA</t>
  </si>
  <si>
    <t>NS/NC</t>
  </si>
  <si>
    <t>Total</t>
  </si>
  <si>
    <t>[La garantía del ejercicio del derecho a la libertad de cátedra. ] Indique su nivel de satisfacción con respecto a las siguientes cuestiones relacionadas con la ACTIVIDAD DOCENTE  Valore de 1 a 5, recordando que: 1 = “Muy insatisfecho/a”. 2 = “In</t>
  </si>
  <si>
    <t>[La adecuación entre el encargo docente asignado y sus capacidades, competencias y conocimientos. ] Indique su nivel de satisfacción con respecto a las siguientes cuestiones relacionadas con la ACTIVIDAD DOCENTE  Valore de 1 a 5, recordando que: 1 = “</t>
  </si>
  <si>
    <t>[El ajuste entre la cantidad de las actividades de docencia asignadas y el tiempo disponible de acuerdo con la jornada laboral. ] Indique su nivel de satisfacción con respecto a las siguientes cuestiones relacionadas con la ACTIVIDAD DOCENTE  Valore de 1</t>
  </si>
  <si>
    <t>[Los criterios de ordenación docente que aplica la Universidad de Jaén. ] Indique su nivel de satisfacción con respecto a las siguientes cuestiones relacionadas con la ACTIVIDAD DOCENTE  Valore de 1 a 5, recordando que: 1 = “Muy insatisfecho/a”. 2</t>
  </si>
  <si>
    <t>[La asignación/distribución realizada por el Departamento/Área de conocimiento de las actividades de docencia entre los profesores. ] Indique su nivel de satisfacción con respecto a las siguientes cuestiones relacionadas con la ACTIVIDAD DOCENTE  Valor</t>
  </si>
  <si>
    <t>[El apoyo de gestión para la realización de las actividades docentes prestado por las Unidades (Secretarias, Departamentos, Atención y Ayuda al Estudiante, administración Centros). ] Indique su nivel de satisfacción con respecto a las siguientes cuest</t>
  </si>
  <si>
    <t>[El apoyo para la realización de las prácticas docentes prestados por los técnicos de apoyo de los laboratorios. ] Indique su nivel de satisfacción con respecto a las siguientes cuestiones relacionadas con la ACTIVIDAD DOCENTE  Valore de 1 a 5, record</t>
  </si>
  <si>
    <t>[Disponibilidad de medios para acceder a repositorios documentales y metodologías docentes en apoyo de la actividad docente. ] Indique su nivel de satisfacción con respecto a las siguientes cuestiones relacionadas con la ACTIVIDAD DOCENTE  Valore de 1 a</t>
  </si>
  <si>
    <t>[Adecuación de la distribución de los grupos de teoría. ] Indique su nivel de satisfacción con respecto a las siguientes cuestiones relacionadas con la ACTIVIDAD DOCENTE  Valore de 1 a 5, recordando que: 1 = “Muy insatisfecho/a”. 2 = “Insatisfec</t>
  </si>
  <si>
    <t>[Adecuación de la distribución de los grupos de prácticas ] Indique su nivel de satisfacción con respecto a las siguientes cuestiones relacionadas con la ACTIVIDAD DOCENTE  Valore de 1 a 5, recordando que: 1 = “Muy insatisfecho/a”. 2 = “Insatisf</t>
  </si>
  <si>
    <t>[Eficacia de la acción tutorial individual. ] Indique su nivel de satisfacción con respecto a las siguientes cuestiones relacionadas con la ACTIVIDAD DOCENTE  Valore de 1 a 5, recordando que: 1 = “Muy insatisfecho/a”. 2 = “Insatisfecho/a”. 3 = �</t>
  </si>
  <si>
    <t>[Eficacia de la acción tutorial colectiva. ] Indique su nivel de satisfacción con respecto a las siguientes cuestiones relacionadas con la ACTIVIDAD DOCENTE  Valore de 1 a 5, recordando que: 1 = “Muy insatisfecho/a”. 2 = “Insatisfecho/a”. 3 = �</t>
  </si>
  <si>
    <t>[Eficacia de la coordinación de las prácticas curriculares. ] Indique su nivel de satisfacción con respecto a las siguientes cuestiones relacionadas con la ACTIVIDAD DOCENTE  Valore de 1 a 5, recordando que: 1 = “Muy insatisfecho/a”. 2 = “Insatis</t>
  </si>
  <si>
    <t>[La garantía del ejercicio del derecho a la libertad de investigación. ] Indique su nivel de satisfacción con respecto a las siguientes cuestiones relacionadas con la ACTIVIDAD INVESTIGADORA  Valore de 1 a 5, recordando que: 1 = “Muy insatisfecho/a�</t>
  </si>
  <si>
    <t>[La disponibilidad de tiempo para realizar la actividad investigadora (en relación con los encargos docentes asignados). ] Indique su nivel de satisfacción con respecto a las siguientes cuestiones relacionadas con la ACTIVIDAD INVESTIGADORA  Valore de 1</t>
  </si>
  <si>
    <t>[Criterios de minoración docente por la actividad investigadora que aplica la Universidad de Jaén. ] Indique su nivel de satisfacción con respecto a las siguientes cuestiones relacionadas con la ACTIVIDAD INVESTIGADORA  Valore de 1 a 5, recordando que:</t>
  </si>
  <si>
    <t>[Políticas y planes de apoyo para el desarrollo de la actividad investigadora de los profesores. ] Indique su nivel de satisfacción con respecto a las siguientes cuestiones relacionadas con la ACTIVIDAD INVESTIGADORA  Valore de 1 a 5, recordando que: 1</t>
  </si>
  <si>
    <t>[Políticas y planes de apoyo a la transferencia de investigación. ] Indique su nivel de satisfacción con respecto a las siguientes cuestiones relacionadas con la ACTIVIDAD INVESTIGADORA  Valore de 1 a 5, recordando que: 1 = “Muy insatisfecho/a”. 2</t>
  </si>
  <si>
    <t>[Planes y programas de apoyo a la difusión de la investigación. ] Indique su nivel de satisfacción con respecto a las siguientes cuestiones relacionadas con la ACTIVIDAD INVESTIGADORA  Valore de 1 a 5, recordando que: 1 = “Muy insatisfecho/a”. 2 =</t>
  </si>
  <si>
    <t>[Recursos y mecanismos de apoyo aportados para la difusión y explotación de los resultados de investigación. ] Indique su nivel de satisfacción con respecto a las siguientes cuestiones relacionadas con la ACTIVIDAD INVESTIGADORA  Valore de 1 a 5, reco</t>
  </si>
  <si>
    <t>[El apoyo de gestión y soporte administrativo para la realización de los proyectos y actividades de investigación, transferencia, difusión y explotación prestados por las Unidades (Servicio de gestión de la investigación, Publicaciones). ] Indique s</t>
  </si>
  <si>
    <t>[La actividad técnica de apoyo para la realización de las actividades de investigación (Servicios Centrales de Apoyo a la Investigación). ] Indique su nivel de satisfacción con respecto a las siguientes cuestiones relacionadas con la ACTIVIDAD INVESTI</t>
  </si>
  <si>
    <t>[Adecuación de las tareas de gestión que le son demandadas por la actividad académica e investigadora que realiza. (Informes, solicitudes, actas, memorias, justificación, etc.) ] Indique su nivel de satisfacción con respecto a las siguientes cuestione</t>
  </si>
  <si>
    <t>[Criterios de minoración docente por las actividades o cargos de gestión que desempeña. ] Indique su nivel de satisfacción con respecto a las siguientes cuestiones relacionadas con la ACTIVIDAD DE GESTIÓN  Valore de 1 a 5, recordando que: 1 = “Muy</t>
  </si>
  <si>
    <t>[Recursos de apoyo del personal técnico y administrativo para realizar las tareas de gestión propias de los cargos académicos. ] Indique su nivel de satisfacción con respecto a las siguientes cuestiones relacionadas con la ACTIVIDAD DE GESTIÓN  Valore</t>
  </si>
  <si>
    <t>[Recursos de datos, información y conocimiento que le proporcionan para realizar las actividades o cargos de gestión que desempeña. ] Indique su nivel de satisfacción con respecto a las siguientes cuestiones relacionadas con la ACTIVIDAD DE GESTIÓN  V</t>
  </si>
  <si>
    <t>[Desarrollo de la prevención de riesgos laborales en los espacios donde realiza su actividad (información y formación sobre los riesgos, medidas de prevención adoptadas, equipos de protección individual, medidas de emergencia, etc.). ] Indique su nive</t>
  </si>
  <si>
    <t>[Condiciones físicas del lugar de trabajo particular y los espacios del Departamento (ventilación, temperatura, luminosidad, espacio para trabajar, etc.). ] Indique su nivel de satisfacción con respecto a las siguientes cuestiones DE  ÁMBITO GENERAL</t>
  </si>
  <si>
    <t>[Recursos de equipamiento, materiales y tecnológicos (despacho, espacios del Departamento, suministros de oficina, medios para la comunicación, recursos informáticos). ] Indique su nivel de satisfacción con respecto a las siguientes cuestiones DE  ÁM</t>
  </si>
  <si>
    <t>[Espacios y equipamientos para el desarrollo de las actividades docentes (teóricas y prácticas). ] Indique su nivel de satisfacción con respecto a las siguientes cuestiones relacionadas con la ÁMBITO DOCENTE/INVESTIGADOR  Valora de 1 a 5, recordando qu</t>
  </si>
  <si>
    <t>[Instalaciones y equipamientos para la realización de las actividades de investigación. ] Indique su nivel de satisfacción con respecto a las siguientes cuestiones relacionadas con la ÁMBITO DOCENTE/INVESTIGADOR  Valora de 1 a 5, recordando que: 1 = �</t>
  </si>
  <si>
    <t>[Recursos de conocimiento de la Biblioteca (bibliográficos, bases de datos, repositorios). ] Indique su nivel de satisfacción con respecto a las siguientes cuestiones relacionadas con la ÁMBITO DOCENTE/INVESTIGADOR  Valora de 1 a 5, recordando que: 1 =</t>
  </si>
  <si>
    <t>[Distribución horaria de las clases realizada por los Centros. ] Indique su nivel de satisfacción con respecto a las siguientes cuestiones relacionadas con la ÁMBITO DOCENTE/INVESTIGADOR  Valora de 1 a 5, recordando que: 1 = “Muy insatisfecho/a”. 2</t>
  </si>
  <si>
    <t>[Gestión de la asignación de espacios para la actividad docentes y académica en general y la atención/resolución de incidencias. ] Indique su nivel de satisfacción con respecto a las siguientes cuestiones relacionadas con la ÁMBITO DOCENTE/INVESTIGA</t>
  </si>
  <si>
    <t>[Adecuación de las aulas para el desarrollo de las enseñanzas (acondicionamiento, equipamiento, iluminación, mobiliario etc.). ] Indique su nivel de satisfacción con respecto a las siguientes cuestiones relacionadas con la ÁMBITO DOCENTE/INVESTIGADOR</t>
  </si>
  <si>
    <t>[Adecuación de los equipamientos de los laboratorios, espacios experimentales y de las aulas de prácticas para el desarrollo de las enseñanzas. ] Indique su nivel de satisfacción con respecto a las siguientes cuestiones relacionadas con la ÁMBITO DOCE</t>
  </si>
  <si>
    <t>[Recursos para la enseñanza virtual y las plataformas para la interacción y comunicación con el alumnado. ] Indique su nivel de satisfacción con respecto a las siguientes cuestiones relacionadas con la ÁMBITO DOCENTE/INVESTIGADOR  Valora de 1 a 5, rec</t>
  </si>
  <si>
    <t>[Mecanismos facilitados para participar en la elaboración de la organización docente (guías, asignación asignaturas, encargos docentes) del Departamento/Área. ] Indique su nivel de satisfacción con respecto a las siguientes cuestiones  Valore de 1 a</t>
  </si>
  <si>
    <t>[Posibilidad de realizar propuestas de mejora en el ámbito de la organización docente de los Centros y Departamentos. ] Indique su nivel de satisfacción con respecto a las siguientes cuestiones  Valore de 1 a 5, recordando que: 1 = “Muy insatisfecho/</t>
  </si>
  <si>
    <t>[Posibilidad de participar en la fijación de resultados de calidad y propuestas para la mejora y revisión de los planes de estudio de las titulaciones en las que imparte docencia. ] Indique su nivel de satisfacción con respecto a las siguientes cuestion</t>
  </si>
  <si>
    <t>[Facilidades para poder participar y cumplir con las obligaciones derivadas de la pertenencia a los órganos colegiados de la Universidad. ] Indique su nivel de satisfacción con respecto a las siguientes cuestiones  Valore de 1 a 5, recordando que: 1 = �</t>
  </si>
  <si>
    <t>[Posibilidad de participar en la identificación de las necesidades de perfeccionamiento/formación para el desempeño de la actividad académica. ] Indique su nivel de satisfacción con respecto a las siguientes cuestiones   Valore de 1 a 5, recordando q</t>
  </si>
  <si>
    <t>[Facilidades y recursos proporcionados por la Universidad para participar en actividades internas de perfeccionamiento/formación e innovación docente. ] Indique su nivel de satisfacción con respecto a las siguientes cuestiones   Valore de 1 a 5, record</t>
  </si>
  <si>
    <t>[Facilidades y recursos proporcionados por la Universidad para participar en actividades externas de perfeccionamiento/actualización (Curso, jornadas, congresos, etc.). ] Indique su nivel de satisfacción con respecto a las siguientes cuestiones   Valore</t>
  </si>
  <si>
    <t>[Interés y eficacia de las actividades de perfeccionamiento/formación ofertadas/realizadas en relación a las necesidades para el desarrollo de la actividad académica. ] Indique su nivel de satisfacción con respecto a las siguientes cuestiones   Valor</t>
  </si>
  <si>
    <t>[Utilidad, accesibilidad y eficacia de uso del Portal de formación del PDI de la Universidad de Jaén. ] Indique su nivel de satisfacción con respecto a las siguientes cuestiones   Valore de 1 a 5, recordando que: 1 = “Muy insatisfecho/a”. 2 = “In</t>
  </si>
  <si>
    <t>[Con el sistema de encuesta de percepción del alumnado sobre la labor docente del profesorado. ] Indique su nivel de satisfacción con respecto a las siguientes cuestiones   Valore de 1 a 5, recordando que: 1 = “Muy insatisfecho/a”. 2 = “Insatisfec</t>
  </si>
  <si>
    <t>[Eficacia de la coordinación de la gestión de los títulos entre los Centros y Departamentos. ] Indique su nivel de satisfacción con respecto a las siguientes cuestiones   Valore de 1 a 5, recordando que: 1 = “Muy insatisfecho/a”. 2 = “Insatisfec</t>
  </si>
  <si>
    <t>[Eficacia de la coordinación en las asignaturas con responsabilidades de impartición compartida. ] Indique su nivel de satisfacción con respecto a las siguientes cuestiones   Valore de 1 a 5, recordando que: 1 = “Muy insatisfecho/a”. 2 = “Insatis</t>
  </si>
  <si>
    <t>[Eficacia de la coordinación entre los Departamentos y Centros con las estructuras de apoyo técnico y de gestión. ] Indique su nivel de satisfacción con respecto a las siguientes cuestiones   Valore de 1 a 5, recordando que: 1 = “Muy insatisfecho/a�</t>
  </si>
  <si>
    <t>[Comunicación proporcionada por el Departamento/Área respecto a las necesidades para el desempeño la actividad docente. ] Indique su nivel de satisfacción con respecto a las siguientes cuestiones  Valore de 1 a 5, recordando que: 1 = “Muy insatisfech</t>
  </si>
  <si>
    <t>[Comunicación proporcionada por el Centro respecto a las necesidades para el desempeño la actividad docente. ] Indique su nivel de satisfacción con respecto a las siguientes cuestiones  Valore de 1 a 5, recordando que: 1 = “Muy insatisfecho/a”. 2 =</t>
  </si>
  <si>
    <t>[Eficacia de los canales, medios y métodos utilizados para la comunicación en el Departamento y en los Centros. ] Indique su nivel de satisfacción con respecto a las siguientes cuestiones  Valore de 1 a 5, recordando que: 1 = “Muy insatisfecho/a”. 2</t>
  </si>
  <si>
    <t>[Eficacia de los canales, medios y métodos utilizados para recibir la comunicación institucional de la Universidad. ] Indique su nivel de satisfacción con respecto a las siguientes cuestiones  Valore de 1 a 5, recordando que: 1 = “Muy insatisfecho/a�</t>
  </si>
  <si>
    <t>[Medios facilitados para la difusión interna y externa de actividades de interés relacionados con su actividad académica e investigadora. ] Indique su nivel de satisfacción con respecto a las siguientes cuestiones  Valore de 1 a 5, recordando que: 1 =</t>
  </si>
  <si>
    <t>[La política de promoción de categoría profesional que, en el marco de sus competencias, desarrolla la Universidad de Jaén. ] Indique su nivel de satisfacción con respecto a las siguientes cuestiones   Valore de 1 a 5, recordando que: 1 = “Muy insa</t>
  </si>
  <si>
    <t>[Las posibilidades que le han ofrecido la Universidad para la promoción de categoría profesional desde su incorporación en ella (en el marco de sus competencias). ] Indique su nivel de satisfacción con respecto a las siguientes cuestiones   Valore de</t>
  </si>
  <si>
    <t>[Facilidades y apoyos proporcionados por la Universidad para la promoción de categoría profesional. ] Indique su nivel de satisfacción con respecto a las siguientes cuestiones   Valore de 1 a 5, recordando que: 1 = “Muy insatisfecho/a”. 2 = “Insa</t>
  </si>
  <si>
    <t>[Facilidades y apoyos proporcionados por la Universidad para la adquisición del título de Doctor. ] Indique su nivel de satisfacción con respecto a las siguientes cuestiones   Valore de 1 a 5, recordando que: 1 = “Muy insatisfecho/a”. 2 = “Insati</t>
  </si>
  <si>
    <t>[Garantías de equidad e igualdad de oportunidades en los procesos selectivos internos en los que ha participado. ] Indique su nivel de satisfacción con respecto a las siguientes cuestiones   Valore de 1 a 5, recordando que: 1 = “Muy insatisfecho/a”.</t>
  </si>
  <si>
    <t>[Posibilidades facilitadas para la promoción en igualdad de oportunidades en género. ] Indique su nivel de satisfacción con respecto a las siguientes cuestiones   Valore de 1 a 5, recordando que: 1 = “Muy insatisfecho/a”. 2 = “Insatisfecho/a”.</t>
  </si>
  <si>
    <t>[Las retribuciones percibidas actualmente comparadas entre las funciones de su categoría profesional con otras. ] Indique su nivel de satisfacción con respecto a las siguientes cuestiones   Valore de 1 a 5, recordando que: 1 = “Muy insatisfecho/a”.</t>
  </si>
  <si>
    <t>[Reconocimientos no retributivos recibidos por la Universidad por la actividad académica e investigadora, innovación docente, trasferencia y difusión de la investigación (reconocimientos de los servicios prestados, felicitaciones, menciones, elogios, c</t>
  </si>
  <si>
    <t>[Beneficios sociales establecidos por la Universidad (Plan de acción social, atención sanitaria, guarderías, premios por jubilación, fomento actividades deportivas y culturales, fondos de pensiones, conciertos con empresas para obtener beneficios, otra</t>
  </si>
  <si>
    <t>[Medidas de conciliación de la vida familiar y laboral que aplica la Universidad (permisos de maternidad o adopción, lactancia, reducciones de jornada por conciliación, premios y reducciones de jornada por situaciones excepcionales). ] Indique su nivel</t>
  </si>
  <si>
    <t>[Grado general de motivación. (En función de las prácticas de gestión que desarrolla la Universidad y que inciden en su motivación formación y capacitación, promoción, autonomía, libertades de cátedra y de investigación, participación, comunica</t>
  </si>
  <si>
    <t>[Se identifica con la actual misión, visión, valores y estrategias de la Universidad. ] Indique su nivel de satisfacción con respecto a las siguientes cuestiones  Valore de 1 a 5, recordando que: 1 = “Muy insatisfecho/a”. 2 = “Insatisfecho/a”. 3</t>
  </si>
  <si>
    <t>[Prácticas de comunicación personal de la misión, visión, valores, estrategias (Universidad/Departamento) y objetivos del contrato programa de los Departamentos. ] Indique su nivel de satisfacción con respecto a las siguientes cuestiones relacionadas</t>
  </si>
  <si>
    <t>[Actitudes y acciones para motivar y facilitar la implicación, la participación y el perfeccionamiento, actualización e innovación en las actividades de mejora de las actividades docentes. ] Indique su nivel de satisfacción con respecto a las siguient</t>
  </si>
  <si>
    <t>[La gestión realizada en el Departamento en relación al profesorado. ] Indique su nivel de satisfacción con respecto a las siguientes cuestiones relacionadas con el/la DIRECTOR/A DE DEPARTAMENTO  Valore de 1 a 5, recordando que: 1 = “Muy insatisfecho</t>
  </si>
  <si>
    <t>[Prácticas de comunicación personal de la misión, visión, valores, estrategias (Universidad/Centro) y objetivos de calidad de los títulos. ] Indique su nivel de satisfacción con respecto a las siguientes cuestiones relacionadas con el/la DECANO/A O D</t>
  </si>
  <si>
    <t>[Actitudes y acciones para motivar y facilitar la implicación y la participación en las actividades de mejora de los planes de estudios. ] Indique su nivel de satisfacción con respecto a las siguientes cuestiones relacionadas con el/la DECANO/A O DIRECT</t>
  </si>
  <si>
    <t>[La gestión realizada en la organización de las titulaciones y su impacto en el profesorado. ] Indique su nivel de satisfacción con respecto a las siguientes cuestiones relacionadas con el/la DECANO/A O DIRECTOR/A DEL CENTRO   Valore de 1 a 5, recordan</t>
  </si>
  <si>
    <t>[Prácticas de comunicación personal de la misión, visión, valores, estrategias (Universidad). ] Indique su nivel de satisfacción con respecto a las siguientes cuestiones relacionadas con el EQUIPO DE DIRECCIÓN DE LA UNIVERSIDAD  Valore de 1 a 5, reco</t>
  </si>
  <si>
    <t>[Referente como modelo de actitud y comportamiento en la implantación e impulso de la cultura de la calidad y excelencia. ] Indique su nivel de satisfacción con respecto a las siguientes cuestiones relacionadas con el EQUIPO DE DIRECCIÓN DE LA UNIVERSID</t>
  </si>
  <si>
    <t>[Actitudes y acciones para motivar y facilitar la participación en las actividades de mejora de las actividades del profesorado. ] Indique su nivel de satisfacción con respecto a las siguientes cuestiones relacionadas con el EQUIPO DE DIRECCIÓN DE LA UN</t>
  </si>
  <si>
    <t>[Acciones de reconocimiento por el trabajo realizado y los esfuerzos por la mejora. ] Indique su nivel de satisfacción con respecto a las siguientes cuestiones relacionadas con el EQUIPO DE DIRECCIÓN DE LA UNIVERSIDAD  Valore de 1 a 5, recordando que: 1</t>
  </si>
  <si>
    <t>[Prácticas y acciones para fomentar y promover la igualdad de oportunidades, la equidad en la gestión y trato con el profesorado. ] Indique su nivel de satisfacción con respecto a las siguientes cuestiones relacionadas con el EQUIPO DE DIRECCIÓN DE LA</t>
  </si>
  <si>
    <t>[Prácticas y acciones para fomentar y promover la igualdad de género. ] Indique su nivel de satisfacción con respecto a las siguientes cuestiones relacionadas con el EQUIPO DE DIRECCIÓN DE LA UNIVERSIDAD  Valore de 1 a 5, recordando que: 1 = “Muy ins</t>
  </si>
  <si>
    <t>[Valoración general de las políticas aplicadas y la gestión realizada sobre el profesorado. ] Indique su nivel de satisfacción con respecto a las siguientes cuestiones relacionadas con el EQUIPO DE DIRECCIÓN DE LA UNIVERSIDAD  Valore de 1 a 5, recorda</t>
  </si>
  <si>
    <t>[Considera que la gestión del Departamento está alineada con la misión, visión, valores y Plan Estratégico de la Universidad. ] Indique su nivel de satisfacción con respecto a las siguientes cuestiones  Valore de 1 a 5, recordando que: 1 = “Muy ins</t>
  </si>
  <si>
    <t>[Considera que el sistema de gestión de calidad aplicado a los Centros y titulaciones está contribuyendo a la mejora continua y a la consecución de resultados excelentes. ] Indique su nivel de satisfacción con respecto a las siguientes cuestiones  Valo</t>
  </si>
  <si>
    <t>[Considera que el Gobierno y la Dirección de la Universidad impulsa la consecución de la misión, misión, valores y las estrategias ] Indique su nivel de satisfacción con respecto a las siguientes cuestiones  Valore de 1 a 5, recordando que: 1 = “Muy</t>
  </si>
  <si>
    <t>[Considera que en la Universidad se promueve la calidad y la excelencia como objetivo institucional. ] Indique su nivel de satisfacción con respecto a las siguientes cuestiones  Valore de 1 a 5, recordando que: 1 = “Muy insatisfecho/a”. 2 = “Insatis</t>
  </si>
  <si>
    <t>[Considera que en la Universidad se fomentan valores de comportamiento ético y de transparencia y se actúa conforme a estos. ] Indique su nivel de satisfacción con respecto a las siguientes cuestiones  Valore de 1 a 5, recordando que: 1 = “Muy insatis</t>
  </si>
  <si>
    <t>[Considera que en la Universidad se desarrollan actitudes, valores y actuaciones de responsabilidad social (protección del medio ambiente, seguridad y prevención, accesibilidad e igualdad). ] Indique su nivel de satisfacción con respecto a las siguiente</t>
  </si>
  <si>
    <t>a Existen múltiples modos. Se muestra el valor más pequeño</t>
  </si>
  <si>
    <t>Frecuencia</t>
  </si>
  <si>
    <t>Porcentaje</t>
  </si>
  <si>
    <t>Porcentaje válido</t>
  </si>
  <si>
    <t>Porcentaje acumulado</t>
  </si>
  <si>
    <t>Válido</t>
  </si>
  <si>
    <t>Régimen jurídico:</t>
  </si>
  <si>
    <t>Categoría profesional:</t>
  </si>
  <si>
    <t>Catedrático de Universidad</t>
  </si>
  <si>
    <t>Catedrático de Escuela Universitaria</t>
  </si>
  <si>
    <t>Titular de Universidad</t>
  </si>
  <si>
    <t>Titular de Escuela Universitaria</t>
  </si>
  <si>
    <t>Indique el Centro en el que imparte la mayor carga docente:</t>
  </si>
  <si>
    <t>Señale el departamento de adscripción:</t>
  </si>
  <si>
    <t>Biología Experimental</t>
  </si>
  <si>
    <t>Química Inorgánica y Orgánica</t>
  </si>
  <si>
    <t>Considera que las preguntas de la encuesta son adecuadas para conocer el clima laboral del profesorado</t>
  </si>
  <si>
    <t xml:space="preserve">Utilidad, accesibilidad y eficacia de uso del Portal de formación del PDI de la Universidad de Jaén. </t>
  </si>
  <si>
    <t>Desempeña cargo académico</t>
  </si>
  <si>
    <t>SI</t>
  </si>
  <si>
    <t>NO</t>
  </si>
  <si>
    <t>DIMENSIÓN PROMOCIÓN Y DESARROLLO DE CARRERA</t>
  </si>
  <si>
    <t>DIMENSIÓN CONDICIONES PARA EL DESARROLLO DEL TRABAJO</t>
  </si>
  <si>
    <t>DIMENSIÓN FORMACIÓN / EVALUACIÓN</t>
  </si>
  <si>
    <t>DIMENSIÓN COMUNICACIÓN PARA EL DESARROLLO DEL TRABAJO</t>
  </si>
  <si>
    <t>100.0</t>
  </si>
  <si>
    <t>Reconocimientos no retributivos recibidos por la Universidad por la actividad académica e investigadora, innovación docente, trasferencia y difusión de la investigación (reconocimientos de los servicios prestados, felicitaciones, menciones, elogios, compensaciones no monetarias, etc.)</t>
  </si>
  <si>
    <t>Beneficios sociales establecidos por la Universidad (Plan de acción social, atención sanitaria, guarderías, premios por jubilación, fomento actividades deportivas y culturales, fondos de pensiones, conciertos con empresas para obtener beneficios, otras atenciones sociales)</t>
  </si>
  <si>
    <t xml:space="preserve">El programa aplicado para evaluar la actividad docente del profesorado (Docentia). </t>
  </si>
  <si>
    <t>[Eficacia de las prácticas de empresas. ] Indique su nivel de satisfacción con respecto a las siguientes cuestiones relacionadas con la ACTIVIDAD DOCENTE  Valore de 1 a 5, recordando que: 1 = “Muy insatisfecho/a”. 2 = “Insatisfecho/a”. 3 = “sa</t>
  </si>
  <si>
    <t>[El programa aplicado para evaluar la actividad docente del profesorado (Docentia). ] Indique su nivel de satisfacción con respecto a las siguientes cuestiones   Valore de 1 a 5, recordando que: 1 = “Muy insatisfecho/a”. 2 = “Insatisfecho/a”. 3 =</t>
  </si>
  <si>
    <t>[Eficacia de la coordinación interna en el Departamento/Área. ] Indique su nivel de satisfacción con respecto a las siguientes cuestiones   Valore de 1 a 5, recordando que: 1 = “Muy insatisfecho/a”. 2 = “Insatisfecho/a”. 3 = “satisfecho”. 4</t>
  </si>
  <si>
    <t>[Adecuación de la información institucional que le proporciona la Universidad. ] Indique su nivel de satisfacción con respecto a las siguientes cuestiones  Valore de 1 a 5, recordando que: 1 = “Muy insatisfecho/a”. 2 = “Insatisfecho/a”. 3 = “S</t>
  </si>
  <si>
    <t>[Actual sistema retributivo del profesorado universitario. ] Indique su nivel de satisfacción con respecto a las siguientes cuestiones   Valore de 1 a 5, recordando que: 1 = “Muy insatisfecho/a”. 2 = “Insatisfecho/a”. 3 = “Satisfecho/a”. 4 =</t>
  </si>
  <si>
    <t>[Permisos, licencias y vacaciones. ] Indique su nivel de satisfacción con respecto a las siguientes cuestiones   Valore de 1 a 5, recordando que: 1 = “Muy insatisfecho/a”. 2 = “Insatisfecho/a”. 3 = “Satisfecho/a”. 4 = “Bastante Satisfecho/a</t>
  </si>
  <si>
    <t>[Nivel general de satisfacción. ] Indique su nivel de satisfacción con respecto a las siguientes cuestiones  Valore de 1 a 5, recordando que: 1 = “Muy insatisfecho/a”. 2 = “Insatisfecho/a”. 3 = “Satisfecho/a”. 4 = “Bastante Satisfecho/a”.</t>
  </si>
  <si>
    <t>[Grado de implicación personal con la Universidad. ] Indique su nivel de satisfacción con respecto a las siguientes cuestiones  Valore de 1 a 5, recordando que: 1 = “Muy insatisfecho/a”. 2 = “Insatisfecho/a”. 3 = “Satisfecho/a”. 4 = “Bastan</t>
  </si>
  <si>
    <t>[Grado de implicación personal con su Departamento/Centro-s. ] Indique su nivel de satisfacción con respecto a las siguientes cuestiones  Valore de 1 a 5, recordando que: 1 = “Muy insatisfecho/a”. 2 = “Insatisfecho/a”. 3 = “Satisfecho/a”. 4 =</t>
  </si>
  <si>
    <t>[Grado de implicación personal con su Grupo de Investigación. ] Indique su nivel de satisfacción con respecto a las siguientes cuestiones  Valore de 1 a 5, recordando que: 1 = “Muy insatisfecho/a”. 2 = “Insatisfecho/a”. 3 = “Satisfecho/a”. 4</t>
  </si>
  <si>
    <t>[Considera que las preguntas de la encuesta son adecuadas para conocer el clima laboral del profesorado. ] Valore de 1 a 5, recordando que: 1 = “Muy insatisfecho/a”. 2 = “Insatisfecho/a”. 3 = “Satisfecho/a”. 4 = “Bastante Satisfecho/a”. 5 =</t>
  </si>
  <si>
    <t>RESULTADOS DE LA ENCUESTA DE CLIMA LABORAL, EVALUACIÓN DEL LIDERAZGO Y VALORACIÓN DE LA INSTITUCIÓN DEL PERSONAL DOCENTE E INVESTIGADOR. AÑO 2024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</si>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</sst>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####.00"/>
    <numFmt numFmtId="166" formatCode="####"/>
  </numFmts>
  <fonts count="1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3" tint="-0.49998474074526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7" tint="-0.25098422193060094"/>
        </stop>
      </gradientFill>
    </fill>
    <fill>
      <patternFill patternType="solid">
        <fgColor theme="1" tint="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10" fontId="11" fillId="0" borderId="10" xfId="0" applyNumberFormat="1" applyFont="1" applyFill="1" applyBorder="1" applyAlignment="1">
      <alignment horizontal="center" vertical="center" wrapText="1"/>
    </xf>
    <xf numFmtId="10" fontId="11" fillId="0" borderId="11" xfId="0" applyNumberFormat="1" applyFont="1" applyFill="1" applyBorder="1" applyAlignment="1">
      <alignment horizontal="center" vertical="center" wrapText="1"/>
    </xf>
    <xf numFmtId="165" fontId="10" fillId="0" borderId="4" xfId="2" applyNumberFormat="1" applyFont="1" applyBorder="1" applyAlignment="1">
      <alignment horizontal="center" vertical="center" wrapText="1"/>
    </xf>
    <xf numFmtId="165" fontId="10" fillId="0" borderId="1" xfId="2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11" fillId="4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165" fontId="10" fillId="6" borderId="1" xfId="2" applyNumberFormat="1" applyFont="1" applyFill="1" applyBorder="1" applyAlignment="1">
      <alignment horizontal="center" vertical="center" wrapText="1"/>
    </xf>
    <xf numFmtId="164" fontId="10" fillId="6" borderId="1" xfId="2" applyNumberFormat="1" applyFont="1" applyFill="1" applyBorder="1" applyAlignment="1">
      <alignment horizontal="center" vertical="center" wrapText="1"/>
    </xf>
    <xf numFmtId="164" fontId="10" fillId="7" borderId="1" xfId="1" applyNumberFormat="1" applyFont="1" applyFill="1" applyBorder="1" applyAlignment="1">
      <alignment horizontal="center" vertical="center" wrapText="1"/>
    </xf>
    <xf numFmtId="10" fontId="6" fillId="7" borderId="1" xfId="0" applyNumberFormat="1" applyFont="1" applyFill="1" applyBorder="1" applyAlignment="1">
      <alignment horizontal="center" vertical="center" wrapText="1"/>
    </xf>
    <xf numFmtId="10" fontId="6" fillId="7" borderId="2" xfId="0" applyNumberFormat="1" applyFont="1" applyFill="1" applyBorder="1" applyAlignment="1">
      <alignment horizontal="center" vertical="center" wrapText="1"/>
    </xf>
    <xf numFmtId="10" fontId="11" fillId="7" borderId="10" xfId="0" applyNumberFormat="1" applyFont="1" applyFill="1" applyBorder="1" applyAlignment="1">
      <alignment horizontal="center" vertical="center" wrapText="1"/>
    </xf>
    <xf numFmtId="10" fontId="11" fillId="7" borderId="11" xfId="0" applyNumberFormat="1" applyFont="1" applyFill="1" applyBorder="1" applyAlignment="1">
      <alignment horizontal="center" vertical="center" wrapText="1"/>
    </xf>
    <xf numFmtId="165" fontId="10" fillId="7" borderId="4" xfId="2" applyNumberFormat="1" applyFont="1" applyFill="1" applyBorder="1" applyAlignment="1">
      <alignment horizontal="center" vertical="center" wrapText="1"/>
    </xf>
    <xf numFmtId="164" fontId="10" fillId="7" borderId="1" xfId="2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/>
    <xf numFmtId="0" fontId="12" fillId="7" borderId="3" xfId="0" applyFont="1" applyFill="1" applyBorder="1" applyAlignment="1"/>
    <xf numFmtId="0" fontId="0" fillId="0" borderId="0" xfId="0" applyBorder="1"/>
    <xf numFmtId="0" fontId="0" fillId="0" borderId="0" xfId="0" applyFont="1" applyBorder="1"/>
    <xf numFmtId="0" fontId="0" fillId="8" borderId="0" xfId="0" applyFont="1" applyFill="1" applyBorder="1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10" fontId="2" fillId="0" borderId="0" xfId="0" applyNumberFormat="1" applyFont="1" applyBorder="1"/>
    <xf numFmtId="0" fontId="0" fillId="0" borderId="0" xfId="0" applyAlignment="1">
      <alignment horizontal="center"/>
    </xf>
    <xf numFmtId="0" fontId="18" fillId="0" borderId="0" xfId="0" applyFont="1"/>
    <xf numFmtId="0" fontId="18" fillId="0" borderId="12" xfId="0" applyFont="1" applyBorder="1"/>
    <xf numFmtId="166" fontId="10" fillId="0" borderId="4" xfId="2" applyNumberFormat="1" applyFont="1" applyBorder="1" applyAlignment="1">
      <alignment horizontal="center" vertical="center" wrapText="1"/>
    </xf>
    <xf numFmtId="0" fontId="17" fillId="9" borderId="0" xfId="0" applyFont="1" applyFill="1"/>
    <xf numFmtId="0" fontId="17" fillId="0" borderId="0" xfId="0" applyFont="1"/>
    <xf numFmtId="166" fontId="10" fillId="0" borderId="1" xfId="2" applyNumberFormat="1" applyFont="1" applyBorder="1" applyAlignment="1">
      <alignment horizontal="center" vertical="center" wrapText="1"/>
    </xf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2" fontId="10" fillId="0" borderId="4" xfId="2" applyNumberFormat="1" applyFont="1" applyBorder="1" applyAlignment="1">
      <alignment horizontal="center" vertical="center" wrapText="1"/>
    </xf>
    <xf numFmtId="2" fontId="10" fillId="0" borderId="1" xfId="2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3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2" borderId="0" xfId="3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left"/>
    </xf>
    <xf numFmtId="0" fontId="12" fillId="7" borderId="3" xfId="0" applyFont="1" applyFill="1" applyBorder="1" applyAlignment="1">
      <alignment horizontal="left"/>
    </xf>
    <xf numFmtId="0" fontId="12" fillId="7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4">
    <cellStyle name="Hipervínculo" xfId="3" builtinId="8"/>
    <cellStyle name="Normal" xfId="0" builtinId="0"/>
    <cellStyle name="Normal_Hoja1_1" xfId="1" xr:uid="{00000000-0005-0000-0000-000002000000}"/>
    <cellStyle name="Normal_Hoja2_1" xfId="2" xr:uid="{00000000-0005-0000-0000-000003000000}"/>
  </cellStyles>
  <dxfs count="0"/>
  <tableStyles count="0" defaultTableStyle="TableStyleMedium2" defaultPivotStyle="PivotStyleLight16"/>
  <colors>
    <mruColors>
      <color rgb="FF5089BC"/>
      <color rgb="FF97B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735B-4DE1-9B79-C10E8F0CDF1B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735B-4DE1-9B79-C10E8F0CDF1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1" u="none" strike="noStrike" kern="1200" spc="0" baseline="0">
                        <a:solidFill>
                          <a:schemeClr val="accent1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962A735-64AC-42E3-AB66-091F0B71BD5F}" type="CATEGORYNAME">
                      <a:rPr lang="en-US"/>
                      <a:pPr>
                        <a:defRPr sz="1200" i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D5551876-3893-4DEC-BD5E-BEF3A2AC539F}" type="PERCENTAGE">
                      <a:rPr lang="en-US" baseline="0"/>
                      <a:pPr>
                        <a:defRPr sz="1200" i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1" u="none" strike="noStrike" kern="1200" spc="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35B-4DE1-9B79-C10E8F0CDF1B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1" u="none" strike="noStrike" kern="1200" spc="0" baseline="0">
                        <a:solidFill>
                          <a:schemeClr val="accent1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73C1331-65C1-4EFC-8BF8-8184150DD2D4}" type="CATEGORYNAME">
                      <a:rPr lang="en-US"/>
                      <a:pPr>
                        <a:defRPr sz="1200" i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BECC72B7-356C-41B2-AA9C-54DE147F7D3C}" type="PERCENTAGE">
                      <a:rPr lang="en-US" baseline="0"/>
                      <a:pPr>
                        <a:defRPr sz="1200" i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1" u="none" strike="noStrike" kern="1200" spc="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35B-4DE1-9B79-C10E8F0CDF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1" u="none" strike="noStrike" kern="1200" spc="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'SEGMENTACIÓN POBLACIÓN'!$B$32:$B$33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'SEGMENTACIÓN POBLACIÓN'!$C$32:$C$33</c:f>
              <c:numCache>
                <c:formatCode>General</c:formatCode>
                <c:ptCount val="2"/>
                <c:pt idx="0">
                  <c:v>188</c:v>
                </c:pt>
                <c:pt idx="1">
                  <c:v>138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#REF!</c15:f>
              </c15:datalabelsRange>
            </c:ext>
            <c:ext xmlns:c16="http://schemas.microsoft.com/office/drawing/2014/chart" uri="{C3380CC4-5D6E-409C-BE32-E72D297353CC}">
              <c16:uniqueId val="{00000004-735B-4DE1-9B79-C10E8F0CDF1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RÉGIMEN JURÍDICO</a:t>
            </a:r>
          </a:p>
        </c:rich>
      </c:tx>
      <c:layout>
        <c:manualLayout>
          <c:xMode val="edge"/>
          <c:yMode val="edge"/>
          <c:x val="0.30343744531933509"/>
          <c:y val="3.6363636363636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7B9E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D73D-4172-AA6C-1DF95498A939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73D-4172-AA6C-1DF95498A939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1" u="none" strike="noStrike" kern="1200" spc="0" baseline="0">
                        <a:solidFill>
                          <a:schemeClr val="accent1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ECF546E-72D7-4FFF-BD2D-97258A9B2EFC}" type="CATEGORYNAME">
                      <a:rPr lang="en-US"/>
                      <a:pPr>
                        <a:defRPr sz="1200" i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74752C2D-D5F7-4F96-BC75-04676D04157D}" type="PERCENTAGE">
                      <a:rPr lang="en-US" baseline="0"/>
                      <a:pPr>
                        <a:defRPr sz="1200" i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1" u="none" strike="noStrike" kern="1200" spc="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73D-4172-AA6C-1DF95498A939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1" u="none" strike="noStrike" kern="1200" spc="0" baseline="0">
                        <a:solidFill>
                          <a:schemeClr val="accent1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FB5E259-E843-487E-AB37-45478D22AF7B}" type="CATEGORYNAME">
                      <a:rPr lang="en-US"/>
                      <a:pPr>
                        <a:defRPr sz="1200" i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1E9FA35D-2F4D-43D2-9A60-9D4B90DB02C4}" type="PERCENTAGE">
                      <a:rPr lang="en-US" baseline="0"/>
                      <a:pPr>
                        <a:defRPr sz="1200" i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1" u="none" strike="noStrike" kern="1200" spc="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73D-4172-AA6C-1DF95498A9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1" u="none" strike="noStrike" kern="1200" spc="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'SEGMENTACIÓN POBLACIÓN'!$M$32:$M$33</c:f>
              <c:strCache>
                <c:ptCount val="2"/>
                <c:pt idx="0">
                  <c:v>Funcionario</c:v>
                </c:pt>
                <c:pt idx="1">
                  <c:v>Laboral</c:v>
                </c:pt>
              </c:strCache>
            </c:strRef>
          </c:cat>
          <c:val>
            <c:numRef>
              <c:f>'SEGMENTACIÓN POBLACIÓN'!$N$32:$N$33</c:f>
              <c:numCache>
                <c:formatCode>General</c:formatCode>
                <c:ptCount val="2"/>
                <c:pt idx="0">
                  <c:v>238</c:v>
                </c:pt>
                <c:pt idx="1">
                  <c:v>88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#REF!</c15:f>
              </c15:datalabelsRange>
            </c:ext>
            <c:ext xmlns:c16="http://schemas.microsoft.com/office/drawing/2014/chart" uri="{C3380CC4-5D6E-409C-BE32-E72D297353CC}">
              <c16:uniqueId val="{00000004-D73D-4172-AA6C-1DF95498A93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CATEGORIA PROFESIONAL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'SEGMENTACIÓN POBLACIÓN'!$B$54:$B$57</c:f>
              <c:strCache>
                <c:ptCount val="4"/>
                <c:pt idx="0">
                  <c:v>Catedrático de Universidad</c:v>
                </c:pt>
                <c:pt idx="1">
                  <c:v>Catedrático de Escuela Universitaria</c:v>
                </c:pt>
                <c:pt idx="2">
                  <c:v>Titular de Universidad</c:v>
                </c:pt>
                <c:pt idx="3">
                  <c:v>Titular de Escuela Universitaria</c:v>
                </c:pt>
              </c:strCache>
            </c:strRef>
          </c:cat>
          <c:val>
            <c:numRef>
              <c:f>'SEGMENTACIÓN POBLACIÓN'!$C$54:$C$57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28DE-43D7-B120-9CEA27AEAADE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'SEGMENTACIÓN POBLACIÓN'!$B$54:$B$57</c:f>
              <c:strCache>
                <c:ptCount val="4"/>
                <c:pt idx="0">
                  <c:v>Catedrático de Universidad</c:v>
                </c:pt>
                <c:pt idx="1">
                  <c:v>Catedrático de Escuela Universitaria</c:v>
                </c:pt>
                <c:pt idx="2">
                  <c:v>Titular de Universidad</c:v>
                </c:pt>
                <c:pt idx="3">
                  <c:v>Titular de Escuela Universitaria</c:v>
                </c:pt>
              </c:strCache>
            </c:strRef>
          </c:cat>
          <c:val>
            <c:numRef>
              <c:f>'SEGMENTACIÓN POBLACIÓN'!$D$54:$D$57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2B6-4418-A9F4-2559F65CF7EB}"/>
            </c:ext>
          </c:extLst>
        </c:ser>
        <c:ser>
          <c:idx val="2"/>
          <c:order val="2"/>
          <c:spPr>
            <a:solidFill>
              <a:srgbClr val="5089BC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'SEGMENTACIÓN POBLACIÓN'!$B$54:$B$57</c:f>
              <c:strCache>
                <c:ptCount val="4"/>
                <c:pt idx="0">
                  <c:v>Catedrático de Universidad</c:v>
                </c:pt>
                <c:pt idx="1">
                  <c:v>Catedrático de Escuela Universitaria</c:v>
                </c:pt>
                <c:pt idx="2">
                  <c:v>Titular de Universidad</c:v>
                </c:pt>
                <c:pt idx="3">
                  <c:v>Titular de Escuela Universitaria</c:v>
                </c:pt>
              </c:strCache>
            </c:strRef>
          </c:cat>
          <c:val>
            <c:numRef>
              <c:f>'SEGMENTACIÓN POBLACIÓN'!$E$54:$E$57</c:f>
              <c:numCache>
                <c:formatCode>General</c:formatCode>
                <c:ptCount val="4"/>
                <c:pt idx="0">
                  <c:v>60</c:v>
                </c:pt>
                <c:pt idx="1">
                  <c:v>1</c:v>
                </c:pt>
                <c:pt idx="2">
                  <c:v>172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6-4418-A9F4-2559F65CF7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36611696"/>
        <c:axId val="436612088"/>
        <c:axId val="0"/>
      </c:bar3DChart>
      <c:catAx>
        <c:axId val="43661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6612088"/>
        <c:crosses val="autoZero"/>
        <c:auto val="1"/>
        <c:lblAlgn val="ctr"/>
        <c:lblOffset val="100"/>
        <c:noMultiLvlLbl val="0"/>
      </c:catAx>
      <c:valAx>
        <c:axId val="43661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661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CATEGORIA PROFESIONAL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7475415066604372E-2"/>
          <c:y val="9.5627705627705645E-2"/>
          <c:w val="0.93252458493339563"/>
          <c:h val="0.596348979104884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'SEGMENTACIÓN POBLACIÓN'!$M$54:$M$60</c15:sqref>
                  </c15:fullRef>
                </c:ext>
              </c:extLst>
              <c:f>'SEGMENTACIÓN POBLACIÓN'!$M$54:$M$59</c:f>
              <c:strCache>
                <c:ptCount val="6"/>
                <c:pt idx="0">
                  <c:v>Profesor sustituto interino</c:v>
                </c:pt>
                <c:pt idx="1">
                  <c:v>Profesor asociado CIS</c:v>
                </c:pt>
                <c:pt idx="2">
                  <c:v>Profesor asociado laboral</c:v>
                </c:pt>
                <c:pt idx="3">
                  <c:v>Profesor ayudante Doctor</c:v>
                </c:pt>
                <c:pt idx="4">
                  <c:v>Profesor colaborador</c:v>
                </c:pt>
                <c:pt idx="5">
                  <c:v>Profesor contratado Doctor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'SEGMENTACIÓN POBLACIÓN'!$N$54:$N$60</c15:sqref>
                  </c15:fullRef>
                </c:ext>
              </c:extLst>
              <c:f>'SEGMENTACIÓN POBLACIÓN'!$N$54:$N$59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7-BDC7-491B-94FE-AF8E6BE28486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'SEGMENTACIÓN POBLACIÓN'!$M$54:$M$60</c15:sqref>
                  </c15:fullRef>
                </c:ext>
              </c:extLst>
              <c:f>'SEGMENTACIÓN POBLACIÓN'!$M$54:$M$59</c:f>
              <c:strCache>
                <c:ptCount val="6"/>
                <c:pt idx="0">
                  <c:v>Profesor sustituto interino</c:v>
                </c:pt>
                <c:pt idx="1">
                  <c:v>Profesor asociado CIS</c:v>
                </c:pt>
                <c:pt idx="2">
                  <c:v>Profesor asociado laboral</c:v>
                </c:pt>
                <c:pt idx="3">
                  <c:v>Profesor ayudante Doctor</c:v>
                </c:pt>
                <c:pt idx="4">
                  <c:v>Profesor colaborador</c:v>
                </c:pt>
                <c:pt idx="5">
                  <c:v>Profesor contratado Doctor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'SEGMENTACIÓN POBLACIÓN'!$O$54:$O$60</c15:sqref>
                  </c15:fullRef>
                </c:ext>
              </c:extLst>
              <c:f>'SEGMENTACIÓN POBLACIÓN'!$O$54:$O$59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699A-4776-B770-36469B8D5AFD}"/>
            </c:ext>
          </c:extLst>
        </c:ser>
        <c:ser>
          <c:idx val="2"/>
          <c:order val="2"/>
          <c:spPr>
            <a:solidFill>
              <a:srgbClr val="5089BC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'SEGMENTACIÓN POBLACIÓN'!$M$54:$M$60</c15:sqref>
                  </c15:fullRef>
                </c:ext>
              </c:extLst>
              <c:f>'SEGMENTACIÓN POBLACIÓN'!$M$54:$M$59</c:f>
              <c:strCache>
                <c:ptCount val="6"/>
                <c:pt idx="0">
                  <c:v>Profesor sustituto interino</c:v>
                </c:pt>
                <c:pt idx="1">
                  <c:v>Profesor asociado CIS</c:v>
                </c:pt>
                <c:pt idx="2">
                  <c:v>Profesor asociado laboral</c:v>
                </c:pt>
                <c:pt idx="3">
                  <c:v>Profesor ayudante Doctor</c:v>
                </c:pt>
                <c:pt idx="4">
                  <c:v>Profesor colaborador</c:v>
                </c:pt>
                <c:pt idx="5">
                  <c:v>Profesor contratado Doctor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'SEGMENTACIÓN POBLACIÓN'!$P$54:$P$60</c15:sqref>
                  </c15:fullRef>
                </c:ext>
              </c:extLst>
              <c:f>'SEGMENTACIÓN POBLACIÓN'!$P$54:$P$59</c:f>
              <c:numCache>
                <c:formatCode>General</c:formatCode>
                <c:ptCount val="6"/>
                <c:pt idx="0">
                  <c:v>7</c:v>
                </c:pt>
                <c:pt idx="1">
                  <c:v>4</c:v>
                </c:pt>
                <c:pt idx="2">
                  <c:v>12</c:v>
                </c:pt>
                <c:pt idx="3">
                  <c:v>25</c:v>
                </c:pt>
                <c:pt idx="4">
                  <c:v>4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A-4776-B770-36469B8D5A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38384504"/>
        <c:axId val="438384896"/>
        <c:axId val="0"/>
      </c:bar3DChart>
      <c:catAx>
        <c:axId val="438384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8384896"/>
        <c:crosses val="autoZero"/>
        <c:auto val="1"/>
        <c:lblAlgn val="ctr"/>
        <c:lblOffset val="100"/>
        <c:noMultiLvlLbl val="0"/>
      </c:catAx>
      <c:valAx>
        <c:axId val="43838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8384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122806425603754E-2"/>
          <c:y val="3.0948262425746935E-2"/>
          <c:w val="0.93399617429573145"/>
          <c:h val="0.5658500474769063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'SEGMENTACIÓN POBLACIÓN'!$A$123:$A$157</c:f>
              <c:strCache>
                <c:ptCount val="35"/>
                <c:pt idx="0">
                  <c:v>Antropología, Geografía e Historia</c:v>
                </c:pt>
                <c:pt idx="1">
                  <c:v>Didáctica de la Expresión Musical, Plástica y Corporal</c:v>
                </c:pt>
                <c:pt idx="2">
                  <c:v>Didáctica de las Ciencias</c:v>
                </c:pt>
                <c:pt idx="3">
                  <c:v>Economía</c:v>
                </c:pt>
                <c:pt idx="4">
                  <c:v>Economía Financiera y Contabilidad</c:v>
                </c:pt>
                <c:pt idx="5">
                  <c:v>Enfermería</c:v>
                </c:pt>
                <c:pt idx="6">
                  <c:v>Estadística e Investigación Operativa</c:v>
                </c:pt>
                <c:pt idx="7">
                  <c:v>Filología Española</c:v>
                </c:pt>
                <c:pt idx="8">
                  <c:v>Filología Inglesa</c:v>
                </c:pt>
                <c:pt idx="9">
                  <c:v>Física</c:v>
                </c:pt>
                <c:pt idx="10">
                  <c:v>Geología</c:v>
                </c:pt>
                <c:pt idx="11">
                  <c:v>Biología Animal, Biología Vegetal y Ecología</c:v>
                </c:pt>
                <c:pt idx="12">
                  <c:v>Informática</c:v>
                </c:pt>
                <c:pt idx="13">
                  <c:v>Ingeniería Cartográfica, Geodésica y Fotogrametría</c:v>
                </c:pt>
                <c:pt idx="14">
                  <c:v>Ingeniería de Telecomunicación</c:v>
                </c:pt>
                <c:pt idx="15">
                  <c:v>Ingeniería Eléctrica</c:v>
                </c:pt>
                <c:pt idx="16">
                  <c:v>Ingeniería Electrónica y Automática</c:v>
                </c:pt>
                <c:pt idx="17">
                  <c:v>Ingeniería Gráfica, Diseño y Proyectos</c:v>
                </c:pt>
                <c:pt idx="18">
                  <c:v>Ingeniería Mecánica y Minera</c:v>
                </c:pt>
                <c:pt idx="19">
                  <c:v>Ingeniería Química, Ambiental y de los Materiales</c:v>
                </c:pt>
                <c:pt idx="20">
                  <c:v>Lenguas y Culturas Mediterráneas</c:v>
                </c:pt>
                <c:pt idx="21">
                  <c:v>Matemáticas</c:v>
                </c:pt>
                <c:pt idx="22">
                  <c:v>Biología Experimental</c:v>
                </c:pt>
                <c:pt idx="23">
                  <c:v>Organización de Empresas, Marketing y Sociología</c:v>
                </c:pt>
                <c:pt idx="24">
                  <c:v>Patrimonio Histórico</c:v>
                </c:pt>
                <c:pt idx="25">
                  <c:v>Pedagogía</c:v>
                </c:pt>
                <c:pt idx="26">
                  <c:v>Psicología</c:v>
                </c:pt>
                <c:pt idx="27">
                  <c:v>Química Física y Analítica</c:v>
                </c:pt>
                <c:pt idx="28">
                  <c:v>Química Inorgánica y Orgánica</c:v>
                </c:pt>
                <c:pt idx="29">
                  <c:v>Ciencias de la Salud</c:v>
                </c:pt>
                <c:pt idx="30">
                  <c:v>Derecho Civil, Derecho Financiero y Tributario</c:v>
                </c:pt>
                <c:pt idx="31">
                  <c:v>Derecho Penal, Filosofía del Derecho, Filosofía Moral y Filosofía</c:v>
                </c:pt>
                <c:pt idx="32">
                  <c:v>Derecho Público</c:v>
                </c:pt>
                <c:pt idx="33">
                  <c:v>Derecho Público y Común Europeo</c:v>
                </c:pt>
                <c:pt idx="34">
                  <c:v>Derecho Público y Derecho Privado Especial</c:v>
                </c:pt>
              </c:strCache>
            </c:strRef>
          </c:cat>
          <c:val>
            <c:numRef>
              <c:f>'SEGMENTACIÓN POBLACIÓN'!$B$123:$B$157</c:f>
              <c:numCache>
                <c:formatCode>General</c:formatCode>
                <c:ptCount val="35"/>
                <c:pt idx="0">
                  <c:v>3</c:v>
                </c:pt>
                <c:pt idx="1">
                  <c:v>10</c:v>
                </c:pt>
                <c:pt idx="2">
                  <c:v>4</c:v>
                </c:pt>
                <c:pt idx="3">
                  <c:v>7</c:v>
                </c:pt>
                <c:pt idx="4">
                  <c:v>7</c:v>
                </c:pt>
                <c:pt idx="5">
                  <c:v>12</c:v>
                </c:pt>
                <c:pt idx="6">
                  <c:v>11</c:v>
                </c:pt>
                <c:pt idx="7">
                  <c:v>15</c:v>
                </c:pt>
                <c:pt idx="8">
                  <c:v>10</c:v>
                </c:pt>
                <c:pt idx="9">
                  <c:v>1</c:v>
                </c:pt>
                <c:pt idx="10">
                  <c:v>6</c:v>
                </c:pt>
                <c:pt idx="11">
                  <c:v>10</c:v>
                </c:pt>
                <c:pt idx="12">
                  <c:v>18</c:v>
                </c:pt>
                <c:pt idx="13">
                  <c:v>5</c:v>
                </c:pt>
                <c:pt idx="14">
                  <c:v>10</c:v>
                </c:pt>
                <c:pt idx="15">
                  <c:v>5</c:v>
                </c:pt>
                <c:pt idx="16">
                  <c:v>10</c:v>
                </c:pt>
                <c:pt idx="17">
                  <c:v>4</c:v>
                </c:pt>
                <c:pt idx="18">
                  <c:v>15</c:v>
                </c:pt>
                <c:pt idx="19">
                  <c:v>7</c:v>
                </c:pt>
                <c:pt idx="20">
                  <c:v>3</c:v>
                </c:pt>
                <c:pt idx="21">
                  <c:v>10</c:v>
                </c:pt>
                <c:pt idx="22">
                  <c:v>10</c:v>
                </c:pt>
                <c:pt idx="23">
                  <c:v>16</c:v>
                </c:pt>
                <c:pt idx="24">
                  <c:v>9</c:v>
                </c:pt>
                <c:pt idx="25">
                  <c:v>7</c:v>
                </c:pt>
                <c:pt idx="26">
                  <c:v>31</c:v>
                </c:pt>
                <c:pt idx="27">
                  <c:v>7</c:v>
                </c:pt>
                <c:pt idx="28">
                  <c:v>10</c:v>
                </c:pt>
                <c:pt idx="29">
                  <c:v>23</c:v>
                </c:pt>
                <c:pt idx="30">
                  <c:v>7</c:v>
                </c:pt>
                <c:pt idx="31">
                  <c:v>5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9C-4135-AAC4-E7F995A9D9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38386072"/>
        <c:axId val="438386464"/>
        <c:axId val="0"/>
      </c:bar3DChart>
      <c:catAx>
        <c:axId val="438386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8386464"/>
        <c:crosses val="autoZero"/>
        <c:auto val="1"/>
        <c:lblAlgn val="ctr"/>
        <c:lblOffset val="100"/>
        <c:noMultiLvlLbl val="0"/>
      </c:catAx>
      <c:valAx>
        <c:axId val="43838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8386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CENTRO</a:t>
            </a:r>
            <a:r>
              <a:rPr lang="es-ES" baseline="0"/>
              <a:t> EN EL QUE IMPARTE LA MAYOR CARGA DOCENTE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'SEGMENTACIÓN POBLACIÓN'!$B$104:$B$111</c:f>
              <c:strCache>
                <c:ptCount val="8"/>
                <c:pt idx="0">
                  <c:v>Centro de Estudios de Postgrado</c:v>
                </c:pt>
                <c:pt idx="1">
                  <c:v>Escuela Politécnica Superior de Jaén</c:v>
                </c:pt>
                <c:pt idx="2">
                  <c:v>Escuela Politécnica Superior de Linares</c:v>
                </c:pt>
                <c:pt idx="3">
                  <c:v>Facultad de Ciencias de la Salud</c:v>
                </c:pt>
                <c:pt idx="4">
                  <c:v>Facultad de Ciencias Experimentales</c:v>
                </c:pt>
                <c:pt idx="5">
                  <c:v>Facultad de Ciencias Sociales y Jurídicas</c:v>
                </c:pt>
                <c:pt idx="6">
                  <c:v>Facultad de Humanidades y Ciencias de la Educación</c:v>
                </c:pt>
                <c:pt idx="7">
                  <c:v>Facultad de Trabajo Social</c:v>
                </c:pt>
              </c:strCache>
            </c:strRef>
          </c:cat>
          <c:val>
            <c:numRef>
              <c:f>'SEGMENTACIÓN POBLACIÓN'!$C$104:$C$111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9-AA1D-4AFC-913B-8F7FE197AB49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'SEGMENTACIÓN POBLACIÓN'!$B$104:$B$111</c:f>
              <c:strCache>
                <c:ptCount val="8"/>
                <c:pt idx="0">
                  <c:v>Centro de Estudios de Postgrado</c:v>
                </c:pt>
                <c:pt idx="1">
                  <c:v>Escuela Politécnica Superior de Jaén</c:v>
                </c:pt>
                <c:pt idx="2">
                  <c:v>Escuela Politécnica Superior de Linares</c:v>
                </c:pt>
                <c:pt idx="3">
                  <c:v>Facultad de Ciencias de la Salud</c:v>
                </c:pt>
                <c:pt idx="4">
                  <c:v>Facultad de Ciencias Experimentales</c:v>
                </c:pt>
                <c:pt idx="5">
                  <c:v>Facultad de Ciencias Sociales y Jurídicas</c:v>
                </c:pt>
                <c:pt idx="6">
                  <c:v>Facultad de Humanidades y Ciencias de la Educación</c:v>
                </c:pt>
                <c:pt idx="7">
                  <c:v>Facultad de Trabajo Social</c:v>
                </c:pt>
              </c:strCache>
            </c:strRef>
          </c:cat>
          <c:val>
            <c:numRef>
              <c:f>'SEGMENTACIÓN POBLACIÓN'!$D$104:$D$111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1911-49B7-AB03-45BD4777CE03}"/>
            </c:ext>
          </c:extLst>
        </c:ser>
        <c:ser>
          <c:idx val="2"/>
          <c:order val="2"/>
          <c:spPr>
            <a:solidFill>
              <a:srgbClr val="5089BC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'SEGMENTACIÓN POBLACIÓN'!$B$104:$B$111</c:f>
              <c:strCache>
                <c:ptCount val="8"/>
                <c:pt idx="0">
                  <c:v>Centro de Estudios de Postgrado</c:v>
                </c:pt>
                <c:pt idx="1">
                  <c:v>Escuela Politécnica Superior de Jaén</c:v>
                </c:pt>
                <c:pt idx="2">
                  <c:v>Escuela Politécnica Superior de Linares</c:v>
                </c:pt>
                <c:pt idx="3">
                  <c:v>Facultad de Ciencias de la Salud</c:v>
                </c:pt>
                <c:pt idx="4">
                  <c:v>Facultad de Ciencias Experimentales</c:v>
                </c:pt>
                <c:pt idx="5">
                  <c:v>Facultad de Ciencias Sociales y Jurídicas</c:v>
                </c:pt>
                <c:pt idx="6">
                  <c:v>Facultad de Humanidades y Ciencias de la Educación</c:v>
                </c:pt>
                <c:pt idx="7">
                  <c:v>Facultad de Trabajo Social</c:v>
                </c:pt>
              </c:strCache>
            </c:strRef>
          </c:cat>
          <c:val>
            <c:numRef>
              <c:f>'SEGMENTACIÓN POBLACIÓN'!$E$104:$E$111</c:f>
              <c:numCache>
                <c:formatCode>General</c:formatCode>
                <c:ptCount val="8"/>
                <c:pt idx="0">
                  <c:v>1</c:v>
                </c:pt>
                <c:pt idx="1">
                  <c:v>54</c:v>
                </c:pt>
                <c:pt idx="2">
                  <c:v>36</c:v>
                </c:pt>
                <c:pt idx="3">
                  <c:v>29</c:v>
                </c:pt>
                <c:pt idx="4">
                  <c:v>50</c:v>
                </c:pt>
                <c:pt idx="5">
                  <c:v>60</c:v>
                </c:pt>
                <c:pt idx="6">
                  <c:v>89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11-49B7-AB03-45BD4777CE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38387248"/>
        <c:axId val="438387640"/>
        <c:axId val="0"/>
      </c:bar3DChart>
      <c:catAx>
        <c:axId val="43838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8387640"/>
        <c:crosses val="autoZero"/>
        <c:auto val="1"/>
        <c:lblAlgn val="ctr"/>
        <c:lblOffset val="100"/>
        <c:noMultiLvlLbl val="0"/>
      </c:catAx>
      <c:valAx>
        <c:axId val="438387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838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dESEMPEÑA CARGO ACADÉMICO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419D-4299-BF98-5323A448E636}"/>
              </c:ext>
            </c:extLst>
          </c:dPt>
          <c:dPt>
            <c:idx val="1"/>
            <c:bubble3D val="0"/>
            <c:spPr>
              <a:solidFill>
                <a:srgbClr val="97B9E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419D-4299-BF98-5323A448E636}"/>
              </c:ext>
            </c:extLst>
          </c:dPt>
          <c:dPt>
            <c:idx val="2"/>
            <c:bubble3D val="0"/>
            <c:spPr>
              <a:solidFill>
                <a:srgbClr val="5089BC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419D-4299-BF98-5323A448E63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tint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19D-4299-BF98-5323A448E63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19D-4299-BF98-5323A448E63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shade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19D-4299-BF98-5323A448E63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'SEGMENTACIÓN POBLACIÓN'!$AA$31:$AA$33</c:f>
              <c:strCache>
                <c:ptCount val="3"/>
                <c:pt idx="0">
                  <c:v>Desempeña cargo académico</c:v>
                </c:pt>
                <c:pt idx="1">
                  <c:v>SI</c:v>
                </c:pt>
                <c:pt idx="2">
                  <c:v>NO</c:v>
                </c:pt>
              </c:strCache>
            </c:strRef>
          </c:cat>
          <c:val>
            <c:numRef>
              <c:f>'SEGMENTACIÓN POBLACIÓN'!$AB$31:$AB$33</c:f>
              <c:numCache>
                <c:formatCode>General</c:formatCode>
                <c:ptCount val="3"/>
                <c:pt idx="1">
                  <c:v>130</c:v>
                </c:pt>
                <c:pt idx="2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9D-4299-BF98-5323A448E63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593612</xdr:colOff>
      <xdr:row>0</xdr:row>
      <xdr:rowOff>69395</xdr:rowOff>
    </xdr:from>
    <xdr:to>
      <xdr:col>16</xdr:col>
      <xdr:colOff>475429</xdr:colOff>
      <xdr:row>3</xdr:row>
      <xdr:rowOff>174610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6050" y="69395"/>
          <a:ext cx="643817" cy="676715"/>
        </a:xfrm>
        <a:prstGeom prst="rect">
          <a:avLst/>
        </a:prstGeom>
      </xdr:spPr>
    </xdr:pic>
    <xdr:clientData/>
  </xdr:twoCellAnchor>
  <xdr:twoCellAnchor>
    <xdr:from>
      <xdr:col>3</xdr:col>
      <xdr:colOff>1793875</xdr:colOff>
      <xdr:row>25</xdr:row>
      <xdr:rowOff>100012</xdr:rowOff>
    </xdr:from>
    <xdr:to>
      <xdr:col>10</xdr:col>
      <xdr:colOff>111125</xdr:colOff>
      <xdr:row>40</xdr:row>
      <xdr:rowOff>142875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412750</xdr:colOff>
      <xdr:row>25</xdr:row>
      <xdr:rowOff>95250</xdr:rowOff>
    </xdr:from>
    <xdr:to>
      <xdr:col>23</xdr:col>
      <xdr:colOff>309562</xdr:colOff>
      <xdr:row>40</xdr:row>
      <xdr:rowOff>63500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185736</xdr:colOff>
      <xdr:row>48</xdr:row>
      <xdr:rowOff>174625</xdr:rowOff>
    </xdr:from>
    <xdr:to>
      <xdr:col>11</xdr:col>
      <xdr:colOff>539749</xdr:colOff>
      <xdr:row>63</xdr:row>
      <xdr:rowOff>33337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38099</xdr:colOff>
      <xdr:row>47</xdr:row>
      <xdr:rowOff>111125</xdr:rowOff>
    </xdr:from>
    <xdr:to>
      <xdr:col>28</xdr:col>
      <xdr:colOff>492125</xdr:colOff>
      <xdr:row>62</xdr:row>
      <xdr:rowOff>171450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666750</xdr:colOff>
      <xdr:row>64</xdr:row>
      <xdr:rowOff>317501</xdr:rowOff>
    </xdr:from>
    <xdr:to>
      <xdr:col>37</xdr:col>
      <xdr:colOff>714375</xdr:colOff>
      <xdr:row>92</xdr:row>
      <xdr:rowOff>7938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142875</xdr:colOff>
      <xdr:row>101</xdr:row>
      <xdr:rowOff>0</xdr:rowOff>
    </xdr:from>
    <xdr:to>
      <xdr:col>24</xdr:col>
      <xdr:colOff>349249</xdr:colOff>
      <xdr:row>116</xdr:row>
      <xdr:rowOff>158750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</xdr:row>
      <xdr:rowOff>54428</xdr:rowOff>
    </xdr:from>
    <xdr:to>
      <xdr:col>12</xdr:col>
      <xdr:colOff>1224643</xdr:colOff>
      <xdr:row>20</xdr:row>
      <xdr:rowOff>95249</xdr:rowOff>
    </xdr:to>
    <xdr:sp macro="" textlink="">
      <xdr:nvSpPr>
        <xdr:cNvPr id="20" name="8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1778453"/>
          <a:ext cx="13664293" cy="224109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sng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100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FICHA TÉCNICA ENCUESTA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sng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100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POBLACIÓN ESTUDIO: </a:t>
          </a: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100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Personal docente e investigador en situación profesional de servicio activo y en comisión de servicio  procedentes de otras universidades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sng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100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Tamaño muestral</a:t>
          </a: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100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: 87 ; calculado para un error de muestreo del (+)(-) 10% y un nivel de confianza del 95%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sng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100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Tipo de muestreo</a:t>
          </a: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100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: aleatorio simple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sng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100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Fecha recogida</a:t>
          </a: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100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: Enero - Febrero 2025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100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Método de entrevista: encuesta realizada a través de la plataforma de encuestas on-line de la Universidad de Jaén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100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Nº de en</a:t>
          </a:r>
          <a:r>
            <a:rPr kumimoji="0" lang="es-ES" sz="1600" b="1" i="0" u="sng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100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cuestas recogidas: 326 / Nº encuestas necesarias: 87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sng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100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Porcentaje de encuestas recogidas sobre la población objeto de estudio:  326 / 912 = 35,75 %</a:t>
          </a: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407276</xdr:colOff>
      <xdr:row>26</xdr:row>
      <xdr:rowOff>128313</xdr:rowOff>
    </xdr:from>
    <xdr:to>
      <xdr:col>35</xdr:col>
      <xdr:colOff>381000</xdr:colOff>
      <xdr:row>38</xdr:row>
      <xdr:rowOff>178237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686026</xdr:colOff>
      <xdr:row>0</xdr:row>
      <xdr:rowOff>90034</xdr:rowOff>
    </xdr:from>
    <xdr:to>
      <xdr:col>17</xdr:col>
      <xdr:colOff>551968</xdr:colOff>
      <xdr:row>4</xdr:row>
      <xdr:rowOff>4749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78026" y="90034"/>
          <a:ext cx="627942" cy="67671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536863</xdr:colOff>
      <xdr:row>0</xdr:row>
      <xdr:rowOff>95250</xdr:rowOff>
    </xdr:from>
    <xdr:to>
      <xdr:col>18</xdr:col>
      <xdr:colOff>428625</xdr:colOff>
      <xdr:row>4</xdr:row>
      <xdr:rowOff>9965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90863" y="95250"/>
          <a:ext cx="653762" cy="67671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646546</xdr:colOff>
      <xdr:row>0</xdr:row>
      <xdr:rowOff>77518</xdr:rowOff>
    </xdr:from>
    <xdr:to>
      <xdr:col>18</xdr:col>
      <xdr:colOff>512488</xdr:colOff>
      <xdr:row>3</xdr:row>
      <xdr:rowOff>182733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0546" y="77518"/>
          <a:ext cx="627942" cy="67671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396875</xdr:colOff>
      <xdr:row>0</xdr:row>
      <xdr:rowOff>49573</xdr:rowOff>
    </xdr:from>
    <xdr:to>
      <xdr:col>18</xdr:col>
      <xdr:colOff>262817</xdr:colOff>
      <xdr:row>3</xdr:row>
      <xdr:rowOff>154788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50875" y="49573"/>
          <a:ext cx="627942" cy="676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269875</xdr:colOff>
      <xdr:row>0</xdr:row>
      <xdr:rowOff>31750</xdr:rowOff>
    </xdr:from>
    <xdr:to>
      <xdr:col>19</xdr:col>
      <xdr:colOff>167567</xdr:colOff>
      <xdr:row>3</xdr:row>
      <xdr:rowOff>136965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85875" y="31750"/>
          <a:ext cx="659692" cy="676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463777</xdr:colOff>
      <xdr:row>0</xdr:row>
      <xdr:rowOff>79375</xdr:rowOff>
    </xdr:from>
    <xdr:to>
      <xdr:col>18</xdr:col>
      <xdr:colOff>365125</xdr:colOff>
      <xdr:row>3</xdr:row>
      <xdr:rowOff>184590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17777" y="79375"/>
          <a:ext cx="663348" cy="6767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121709</xdr:colOff>
      <xdr:row>0</xdr:row>
      <xdr:rowOff>87313</xdr:rowOff>
    </xdr:from>
    <xdr:to>
      <xdr:col>17</xdr:col>
      <xdr:colOff>31750</xdr:colOff>
      <xdr:row>4</xdr:row>
      <xdr:rowOff>2028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88459" y="87313"/>
          <a:ext cx="672041" cy="676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137102</xdr:colOff>
      <xdr:row>0</xdr:row>
      <xdr:rowOff>107661</xdr:rowOff>
    </xdr:from>
    <xdr:to>
      <xdr:col>18</xdr:col>
      <xdr:colOff>3044</xdr:colOff>
      <xdr:row>4</xdr:row>
      <xdr:rowOff>22376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1102" y="107661"/>
          <a:ext cx="627942" cy="676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77931</xdr:colOff>
      <xdr:row>0</xdr:row>
      <xdr:rowOff>96693</xdr:rowOff>
    </xdr:from>
    <xdr:to>
      <xdr:col>15</xdr:col>
      <xdr:colOff>746124</xdr:colOff>
      <xdr:row>4</xdr:row>
      <xdr:rowOff>11408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7931" y="96693"/>
          <a:ext cx="668193" cy="676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656648</xdr:colOff>
      <xdr:row>0</xdr:row>
      <xdr:rowOff>83704</xdr:rowOff>
    </xdr:from>
    <xdr:to>
      <xdr:col>17</xdr:col>
      <xdr:colOff>539750</xdr:colOff>
      <xdr:row>3</xdr:row>
      <xdr:rowOff>188919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48648" y="83704"/>
          <a:ext cx="645102" cy="6767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0</xdr:row>
      <xdr:rowOff>104775</xdr:rowOff>
    </xdr:from>
    <xdr:to>
      <xdr:col>19</xdr:col>
      <xdr:colOff>56442</xdr:colOff>
      <xdr:row>4</xdr:row>
      <xdr:rowOff>19490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0" y="104775"/>
          <a:ext cx="627942" cy="67671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603250</xdr:colOff>
      <xdr:row>0</xdr:row>
      <xdr:rowOff>88900</xdr:rowOff>
    </xdr:from>
    <xdr:to>
      <xdr:col>18</xdr:col>
      <xdr:colOff>469192</xdr:colOff>
      <xdr:row>4</xdr:row>
      <xdr:rowOff>3615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57250" y="88900"/>
          <a:ext cx="627942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631"/>
  <sheetViews>
    <sheetView showGridLines="0" tabSelected="1" view="pageBreakPreview" zoomScale="60" zoomScaleNormal="40" workbookViewId="0">
      <selection activeCell="H133" sqref="H133"/>
    </sheetView>
  </sheetViews>
  <sheetFormatPr baseColWidth="10" defaultRowHeight="15" x14ac:dyDescent="0.25"/>
  <cols>
    <col min="1" max="1" width="4.28515625" customWidth="1"/>
    <col min="2" max="2" width="21.140625" customWidth="1"/>
    <col min="3" max="3" width="16.5703125" customWidth="1"/>
    <col min="4" max="4" width="37" customWidth="1"/>
    <col min="8" max="8" width="30.5703125" customWidth="1"/>
    <col min="13" max="13" width="19.42578125" customWidth="1"/>
    <col min="15" max="15" width="15" customWidth="1"/>
    <col min="39" max="56" width="11.42578125" hidden="1" customWidth="1"/>
    <col min="57" max="57" width="11.42578125" customWidth="1"/>
  </cols>
  <sheetData>
    <row r="1" spans="1:56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40"/>
      <c r="AN1" s="40">
        <v>1</v>
      </c>
      <c r="AO1" s="40">
        <v>2</v>
      </c>
      <c r="AP1" s="40">
        <v>3</v>
      </c>
      <c r="AQ1" s="40">
        <v>4</v>
      </c>
      <c r="AR1" s="40">
        <v>5</v>
      </c>
      <c r="AS1" s="40" t="s">
        <v>197</v>
      </c>
      <c r="AT1" s="40" t="s">
        <v>198</v>
      </c>
      <c r="AU1" s="40"/>
      <c r="AV1" s="40">
        <v>1</v>
      </c>
      <c r="AW1" s="40">
        <v>2</v>
      </c>
      <c r="AX1" s="40">
        <v>3</v>
      </c>
      <c r="AY1" s="40">
        <v>4</v>
      </c>
      <c r="AZ1" s="40">
        <v>5</v>
      </c>
      <c r="BA1" s="40" t="s">
        <v>198</v>
      </c>
      <c r="BB1" s="40"/>
      <c r="BC1" s="40"/>
      <c r="BD1" s="40"/>
    </row>
    <row r="2" spans="1:5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40" t="s">
        <v>199</v>
      </c>
      <c r="AN2" s="40">
        <v>5</v>
      </c>
      <c r="AO2" s="40">
        <v>10</v>
      </c>
      <c r="AP2" s="40">
        <v>14</v>
      </c>
      <c r="AQ2" s="40">
        <v>72</v>
      </c>
      <c r="AR2" s="40">
        <v>221</v>
      </c>
      <c r="AS2" s="40">
        <v>4</v>
      </c>
      <c r="AT2" s="40">
        <v>326</v>
      </c>
      <c r="AU2" s="40" t="s">
        <v>199</v>
      </c>
      <c r="AV2" s="40">
        <v>5</v>
      </c>
      <c r="AW2" s="40">
        <v>10</v>
      </c>
      <c r="AX2" s="40">
        <v>14</v>
      </c>
      <c r="AY2" s="40">
        <v>72</v>
      </c>
      <c r="AZ2" s="40">
        <v>221</v>
      </c>
      <c r="BA2" s="40">
        <v>4.53</v>
      </c>
      <c r="BB2" s="40">
        <v>0.84</v>
      </c>
      <c r="BC2" s="40">
        <v>5</v>
      </c>
      <c r="BD2" s="40">
        <v>5</v>
      </c>
    </row>
    <row r="3" spans="1:5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40" t="s">
        <v>200</v>
      </c>
      <c r="AN3" s="40">
        <v>7</v>
      </c>
      <c r="AO3" s="40">
        <v>8</v>
      </c>
      <c r="AP3" s="40">
        <v>9</v>
      </c>
      <c r="AQ3" s="40">
        <v>66</v>
      </c>
      <c r="AR3" s="40">
        <v>235</v>
      </c>
      <c r="AS3" s="40">
        <v>1</v>
      </c>
      <c r="AT3" s="40">
        <v>326</v>
      </c>
      <c r="AU3" s="40" t="s">
        <v>200</v>
      </c>
      <c r="AV3" s="40">
        <v>7</v>
      </c>
      <c r="AW3" s="40">
        <v>8</v>
      </c>
      <c r="AX3" s="40">
        <v>9</v>
      </c>
      <c r="AY3" s="40">
        <v>66</v>
      </c>
      <c r="AZ3" s="40">
        <v>235</v>
      </c>
      <c r="BA3" s="40">
        <v>4.58</v>
      </c>
      <c r="BB3" s="40">
        <v>0.84</v>
      </c>
      <c r="BC3" s="40">
        <v>5</v>
      </c>
      <c r="BD3" s="40">
        <v>5</v>
      </c>
    </row>
    <row r="4" spans="1:5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40" t="s">
        <v>201</v>
      </c>
      <c r="AN4" s="40">
        <v>11</v>
      </c>
      <c r="AO4" s="40">
        <v>26</v>
      </c>
      <c r="AP4" s="40">
        <v>56</v>
      </c>
      <c r="AQ4" s="40">
        <v>99</v>
      </c>
      <c r="AR4" s="40">
        <v>134</v>
      </c>
      <c r="AS4" s="40">
        <v>0</v>
      </c>
      <c r="AT4" s="40">
        <v>326</v>
      </c>
      <c r="AU4" s="40" t="s">
        <v>201</v>
      </c>
      <c r="AV4" s="40">
        <v>11</v>
      </c>
      <c r="AW4" s="40">
        <v>26</v>
      </c>
      <c r="AX4" s="40">
        <v>56</v>
      </c>
      <c r="AY4" s="40">
        <v>99</v>
      </c>
      <c r="AZ4" s="40">
        <v>134</v>
      </c>
      <c r="BA4" s="40">
        <v>3.98</v>
      </c>
      <c r="BB4" s="40">
        <v>1.1000000000000001</v>
      </c>
      <c r="BC4" s="40">
        <v>4</v>
      </c>
      <c r="BD4" s="40">
        <v>5</v>
      </c>
    </row>
    <row r="5" spans="1:56" x14ac:dyDescent="0.25">
      <c r="A5" s="58" t="s">
        <v>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40" t="s">
        <v>202</v>
      </c>
      <c r="AN5" s="40">
        <v>17</v>
      </c>
      <c r="AO5" s="40">
        <v>29</v>
      </c>
      <c r="AP5" s="40">
        <v>78</v>
      </c>
      <c r="AQ5" s="40">
        <v>98</v>
      </c>
      <c r="AR5" s="40">
        <v>98</v>
      </c>
      <c r="AS5" s="40">
        <v>6</v>
      </c>
      <c r="AT5" s="40">
        <v>326</v>
      </c>
      <c r="AU5" s="40" t="s">
        <v>202</v>
      </c>
      <c r="AV5" s="40">
        <v>17</v>
      </c>
      <c r="AW5" s="40">
        <v>29</v>
      </c>
      <c r="AX5" s="40">
        <v>78</v>
      </c>
      <c r="AY5" s="40">
        <v>98</v>
      </c>
      <c r="AZ5" s="40">
        <v>98</v>
      </c>
      <c r="BA5" s="40">
        <v>3.72</v>
      </c>
      <c r="BB5" s="40">
        <v>1.1499999999999999</v>
      </c>
      <c r="BC5" s="40">
        <v>4</v>
      </c>
      <c r="BD5" s="40">
        <v>4</v>
      </c>
    </row>
    <row r="6" spans="1:56" ht="15.75" x14ac:dyDescent="0.25">
      <c r="A6" s="57" t="s">
        <v>325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40" t="s">
        <v>203</v>
      </c>
      <c r="AN6" s="40">
        <v>12</v>
      </c>
      <c r="AO6" s="40">
        <v>19</v>
      </c>
      <c r="AP6" s="40">
        <v>45</v>
      </c>
      <c r="AQ6" s="40">
        <v>85</v>
      </c>
      <c r="AR6" s="40">
        <v>163</v>
      </c>
      <c r="AS6" s="40">
        <v>2</v>
      </c>
      <c r="AT6" s="40">
        <v>326</v>
      </c>
      <c r="AU6" s="40" t="s">
        <v>203</v>
      </c>
      <c r="AV6" s="40">
        <v>12</v>
      </c>
      <c r="AW6" s="40">
        <v>19</v>
      </c>
      <c r="AX6" s="40">
        <v>45</v>
      </c>
      <c r="AY6" s="40">
        <v>85</v>
      </c>
      <c r="AZ6" s="40">
        <v>163</v>
      </c>
      <c r="BA6" s="40">
        <v>4.1399999999999997</v>
      </c>
      <c r="BB6" s="40">
        <v>1.0900000000000001</v>
      </c>
      <c r="BC6" s="40">
        <v>5</v>
      </c>
      <c r="BD6" s="40">
        <v>5</v>
      </c>
    </row>
    <row r="7" spans="1:56" x14ac:dyDescent="0.25">
      <c r="A7" s="59" t="s">
        <v>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40" t="s">
        <v>204</v>
      </c>
      <c r="AN7" s="40">
        <v>12</v>
      </c>
      <c r="AO7" s="40">
        <v>26</v>
      </c>
      <c r="AP7" s="40">
        <v>46</v>
      </c>
      <c r="AQ7" s="40">
        <v>79</v>
      </c>
      <c r="AR7" s="40">
        <v>153</v>
      </c>
      <c r="AS7" s="40">
        <v>10</v>
      </c>
      <c r="AT7" s="40">
        <v>326</v>
      </c>
      <c r="AU7" s="40" t="s">
        <v>204</v>
      </c>
      <c r="AV7" s="40">
        <v>12</v>
      </c>
      <c r="AW7" s="40">
        <v>26</v>
      </c>
      <c r="AX7" s="40">
        <v>46</v>
      </c>
      <c r="AY7" s="40">
        <v>79</v>
      </c>
      <c r="AZ7" s="40">
        <v>153</v>
      </c>
      <c r="BA7" s="40">
        <v>4.0599999999999996</v>
      </c>
      <c r="BB7" s="40">
        <v>1.1399999999999999</v>
      </c>
      <c r="BC7" s="40">
        <v>4</v>
      </c>
      <c r="BD7" s="40">
        <v>5</v>
      </c>
    </row>
    <row r="8" spans="1:56" s="2" customFormat="1" x14ac:dyDescent="0.25">
      <c r="M8" s="39"/>
      <c r="N8" s="39"/>
      <c r="AM8" s="40" t="s">
        <v>205</v>
      </c>
      <c r="AN8" s="40">
        <v>11</v>
      </c>
      <c r="AO8" s="40">
        <v>10</v>
      </c>
      <c r="AP8" s="40">
        <v>20</v>
      </c>
      <c r="AQ8" s="40">
        <v>48</v>
      </c>
      <c r="AR8" s="40">
        <v>114</v>
      </c>
      <c r="AS8" s="40">
        <v>123</v>
      </c>
      <c r="AT8" s="40">
        <v>326</v>
      </c>
      <c r="AU8" s="40" t="s">
        <v>205</v>
      </c>
      <c r="AV8" s="40">
        <v>11</v>
      </c>
      <c r="AW8" s="40">
        <v>10</v>
      </c>
      <c r="AX8" s="40">
        <v>20</v>
      </c>
      <c r="AY8" s="40">
        <v>48</v>
      </c>
      <c r="AZ8" s="40">
        <v>114</v>
      </c>
      <c r="BA8" s="40">
        <v>4.2</v>
      </c>
      <c r="BB8" s="40">
        <v>1.1399999999999999</v>
      </c>
      <c r="BC8" s="40">
        <v>5</v>
      </c>
      <c r="BD8" s="40">
        <v>5</v>
      </c>
    </row>
    <row r="9" spans="1:56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40" t="s">
        <v>206</v>
      </c>
      <c r="AN9" s="40">
        <v>6</v>
      </c>
      <c r="AO9" s="40">
        <v>8</v>
      </c>
      <c r="AP9" s="40">
        <v>29</v>
      </c>
      <c r="AQ9" s="40">
        <v>103</v>
      </c>
      <c r="AR9" s="40">
        <v>163</v>
      </c>
      <c r="AS9" s="40">
        <v>17</v>
      </c>
      <c r="AT9" s="40">
        <v>326</v>
      </c>
      <c r="AU9" s="40" t="s">
        <v>206</v>
      </c>
      <c r="AV9" s="40">
        <v>6</v>
      </c>
      <c r="AW9" s="40">
        <v>8</v>
      </c>
      <c r="AX9" s="40">
        <v>29</v>
      </c>
      <c r="AY9" s="40">
        <v>103</v>
      </c>
      <c r="AZ9" s="40">
        <v>163</v>
      </c>
      <c r="BA9" s="40">
        <v>4.32</v>
      </c>
      <c r="BB9" s="40">
        <v>0.89</v>
      </c>
      <c r="BC9" s="40">
        <v>5</v>
      </c>
      <c r="BD9" s="40">
        <v>5</v>
      </c>
    </row>
    <row r="10" spans="1:56" s="2" customFormat="1" ht="15.75" customHeight="1" x14ac:dyDescent="0.25">
      <c r="A10" s="37"/>
      <c r="B10" s="37"/>
      <c r="C10" s="37"/>
      <c r="D10" s="38"/>
      <c r="S10" s="44"/>
      <c r="T10" s="44"/>
      <c r="U10" s="44"/>
      <c r="V10" s="44"/>
      <c r="W10" s="44"/>
      <c r="X10" s="44"/>
      <c r="Y10" s="44"/>
      <c r="AM10" s="40" t="s">
        <v>207</v>
      </c>
      <c r="AN10" s="40">
        <v>19</v>
      </c>
      <c r="AO10" s="40">
        <v>21</v>
      </c>
      <c r="AP10" s="40">
        <v>40</v>
      </c>
      <c r="AQ10" s="40">
        <v>88</v>
      </c>
      <c r="AR10" s="40">
        <v>151</v>
      </c>
      <c r="AS10" s="40">
        <v>7</v>
      </c>
      <c r="AT10" s="40">
        <v>326</v>
      </c>
      <c r="AU10" s="40" t="s">
        <v>207</v>
      </c>
      <c r="AV10" s="40">
        <v>19</v>
      </c>
      <c r="AW10" s="40">
        <v>21</v>
      </c>
      <c r="AX10" s="40">
        <v>40</v>
      </c>
      <c r="AY10" s="40">
        <v>88</v>
      </c>
      <c r="AZ10" s="40">
        <v>151</v>
      </c>
      <c r="BA10" s="40">
        <v>4.04</v>
      </c>
      <c r="BB10" s="40">
        <v>1.18</v>
      </c>
      <c r="BC10" s="40">
        <v>4</v>
      </c>
      <c r="BD10" s="40">
        <v>5</v>
      </c>
    </row>
    <row r="11" spans="1:56" s="2" customFormat="1" ht="15.75" customHeight="1" x14ac:dyDescent="0.25">
      <c r="A11" s="37"/>
      <c r="B11" s="37"/>
      <c r="C11" s="37"/>
      <c r="D11" s="38"/>
      <c r="S11" s="44"/>
      <c r="T11" s="44"/>
      <c r="U11" s="44"/>
      <c r="V11" s="44"/>
      <c r="W11" s="44"/>
      <c r="X11" s="44"/>
      <c r="Y11" s="44"/>
      <c r="AM11" s="40" t="s">
        <v>208</v>
      </c>
      <c r="AN11" s="40">
        <v>21</v>
      </c>
      <c r="AO11" s="40">
        <v>31</v>
      </c>
      <c r="AP11" s="40">
        <v>68</v>
      </c>
      <c r="AQ11" s="40">
        <v>77</v>
      </c>
      <c r="AR11" s="40">
        <v>122</v>
      </c>
      <c r="AS11" s="40">
        <v>7</v>
      </c>
      <c r="AT11" s="40">
        <v>326</v>
      </c>
      <c r="AU11" s="40" t="s">
        <v>208</v>
      </c>
      <c r="AV11" s="40">
        <v>21</v>
      </c>
      <c r="AW11" s="40">
        <v>31</v>
      </c>
      <c r="AX11" s="40">
        <v>68</v>
      </c>
      <c r="AY11" s="40">
        <v>77</v>
      </c>
      <c r="AZ11" s="40">
        <v>122</v>
      </c>
      <c r="BA11" s="40">
        <v>3.78</v>
      </c>
      <c r="BB11" s="40">
        <v>1.24</v>
      </c>
      <c r="BC11" s="40">
        <v>4</v>
      </c>
      <c r="BD11" s="40">
        <v>5</v>
      </c>
    </row>
    <row r="12" spans="1:56" s="2" customFormat="1" ht="15.75" customHeight="1" x14ac:dyDescent="0.25">
      <c r="A12" s="37"/>
      <c r="B12" s="37"/>
      <c r="C12" s="37"/>
      <c r="D12" s="38"/>
      <c r="S12" s="44"/>
      <c r="T12" s="44"/>
      <c r="U12" s="44"/>
      <c r="V12" s="44"/>
      <c r="W12" s="44"/>
      <c r="X12" s="44"/>
      <c r="Y12" s="44"/>
      <c r="AM12" s="40" t="s">
        <v>209</v>
      </c>
      <c r="AN12" s="40">
        <v>26</v>
      </c>
      <c r="AO12" s="40">
        <v>18</v>
      </c>
      <c r="AP12" s="40">
        <v>67</v>
      </c>
      <c r="AQ12" s="40">
        <v>79</v>
      </c>
      <c r="AR12" s="40">
        <v>125</v>
      </c>
      <c r="AS12" s="40">
        <v>11</v>
      </c>
      <c r="AT12" s="40">
        <v>326</v>
      </c>
      <c r="AU12" s="40" t="s">
        <v>209</v>
      </c>
      <c r="AV12" s="40">
        <v>26</v>
      </c>
      <c r="AW12" s="40">
        <v>18</v>
      </c>
      <c r="AX12" s="40">
        <v>67</v>
      </c>
      <c r="AY12" s="40">
        <v>79</v>
      </c>
      <c r="AZ12" s="40">
        <v>125</v>
      </c>
      <c r="BA12" s="40">
        <v>3.82</v>
      </c>
      <c r="BB12" s="40">
        <v>1.25</v>
      </c>
      <c r="BC12" s="40">
        <v>4</v>
      </c>
      <c r="BD12" s="40">
        <v>5</v>
      </c>
    </row>
    <row r="13" spans="1:56" s="2" customFormat="1" ht="15.75" customHeight="1" x14ac:dyDescent="0.25">
      <c r="A13" s="37"/>
      <c r="B13" s="37"/>
      <c r="C13" s="37"/>
      <c r="D13" s="38"/>
      <c r="S13" s="44"/>
      <c r="T13" s="44"/>
      <c r="U13" s="44"/>
      <c r="V13" s="44"/>
      <c r="W13" s="44"/>
      <c r="X13" s="44"/>
      <c r="Y13" s="44"/>
      <c r="AM13" s="40" t="s">
        <v>210</v>
      </c>
      <c r="AN13" s="40">
        <v>32</v>
      </c>
      <c r="AO13" s="40">
        <v>26</v>
      </c>
      <c r="AP13" s="40">
        <v>52</v>
      </c>
      <c r="AQ13" s="40">
        <v>63</v>
      </c>
      <c r="AR13" s="40">
        <v>93</v>
      </c>
      <c r="AS13" s="40">
        <v>60</v>
      </c>
      <c r="AT13" s="40">
        <v>326</v>
      </c>
      <c r="AU13" s="40" t="s">
        <v>210</v>
      </c>
      <c r="AV13" s="40">
        <v>32</v>
      </c>
      <c r="AW13" s="40">
        <v>26</v>
      </c>
      <c r="AX13" s="40">
        <v>52</v>
      </c>
      <c r="AY13" s="40">
        <v>63</v>
      </c>
      <c r="AZ13" s="40">
        <v>93</v>
      </c>
      <c r="BA13" s="40">
        <v>3.6</v>
      </c>
      <c r="BB13" s="40">
        <v>1.37</v>
      </c>
      <c r="BC13" s="40">
        <v>4</v>
      </c>
      <c r="BD13" s="40">
        <v>5</v>
      </c>
    </row>
    <row r="14" spans="1:56" s="2" customFormat="1" ht="15.75" customHeight="1" x14ac:dyDescent="0.25">
      <c r="A14" s="37"/>
      <c r="B14" s="37"/>
      <c r="C14" s="37"/>
      <c r="D14" s="38"/>
      <c r="S14" s="44"/>
      <c r="T14" s="44"/>
      <c r="U14" s="44"/>
      <c r="V14" s="44"/>
      <c r="W14" s="44"/>
      <c r="X14" s="44"/>
      <c r="Y14" s="44"/>
      <c r="AM14" s="40" t="s">
        <v>314</v>
      </c>
      <c r="AN14" s="40">
        <v>11</v>
      </c>
      <c r="AO14" s="40">
        <v>9</v>
      </c>
      <c r="AP14" s="40">
        <v>17</v>
      </c>
      <c r="AQ14" s="40">
        <v>59</v>
      </c>
      <c r="AR14" s="40">
        <v>72</v>
      </c>
      <c r="AS14" s="40">
        <v>158</v>
      </c>
      <c r="AT14" s="40">
        <v>326</v>
      </c>
      <c r="AU14" s="40" t="s">
        <v>314</v>
      </c>
      <c r="AV14" s="40">
        <v>11</v>
      </c>
      <c r="AW14" s="40">
        <v>9</v>
      </c>
      <c r="AX14" s="40">
        <v>17</v>
      </c>
      <c r="AY14" s="40">
        <v>59</v>
      </c>
      <c r="AZ14" s="40">
        <v>72</v>
      </c>
      <c r="BA14" s="40">
        <v>4.0199999999999996</v>
      </c>
      <c r="BB14" s="40">
        <v>1.1599999999999999</v>
      </c>
      <c r="BC14" s="40">
        <v>4</v>
      </c>
      <c r="BD14" s="40">
        <v>5</v>
      </c>
    </row>
    <row r="15" spans="1:56" s="2" customFormat="1" ht="15.75" customHeight="1" x14ac:dyDescent="0.25">
      <c r="A15" s="37"/>
      <c r="B15" s="37"/>
      <c r="C15" s="37"/>
      <c r="D15" s="38"/>
      <c r="AM15" s="40" t="s">
        <v>211</v>
      </c>
      <c r="AN15" s="40">
        <v>9</v>
      </c>
      <c r="AO15" s="40">
        <v>8</v>
      </c>
      <c r="AP15" s="40">
        <v>30</v>
      </c>
      <c r="AQ15" s="40">
        <v>53</v>
      </c>
      <c r="AR15" s="40">
        <v>96</v>
      </c>
      <c r="AS15" s="40">
        <v>130</v>
      </c>
      <c r="AT15" s="40">
        <v>326</v>
      </c>
      <c r="AU15" s="40" t="s">
        <v>211</v>
      </c>
      <c r="AV15" s="40">
        <v>9</v>
      </c>
      <c r="AW15" s="40">
        <v>8</v>
      </c>
      <c r="AX15" s="40">
        <v>30</v>
      </c>
      <c r="AY15" s="40">
        <v>53</v>
      </c>
      <c r="AZ15" s="40">
        <v>96</v>
      </c>
      <c r="BA15" s="40">
        <v>4.12</v>
      </c>
      <c r="BB15" s="40">
        <v>1.1000000000000001</v>
      </c>
      <c r="BC15" s="40">
        <v>4</v>
      </c>
      <c r="BD15" s="40">
        <v>5</v>
      </c>
    </row>
    <row r="16" spans="1:56" s="2" customFormat="1" ht="15.75" customHeight="1" x14ac:dyDescent="0.25">
      <c r="A16" s="37"/>
      <c r="B16" s="37"/>
      <c r="C16" s="37"/>
      <c r="D16" s="38"/>
      <c r="AM16" s="40" t="s">
        <v>212</v>
      </c>
      <c r="AN16" s="40">
        <v>7</v>
      </c>
      <c r="AO16" s="40">
        <v>8</v>
      </c>
      <c r="AP16" s="40">
        <v>20</v>
      </c>
      <c r="AQ16" s="40">
        <v>67</v>
      </c>
      <c r="AR16" s="40">
        <v>215</v>
      </c>
      <c r="AS16" s="40">
        <v>9</v>
      </c>
      <c r="AT16" s="40">
        <v>326</v>
      </c>
      <c r="AU16" s="40" t="s">
        <v>212</v>
      </c>
      <c r="AV16" s="40">
        <v>7</v>
      </c>
      <c r="AW16" s="40">
        <v>8</v>
      </c>
      <c r="AX16" s="40">
        <v>20</v>
      </c>
      <c r="AY16" s="40">
        <v>67</v>
      </c>
      <c r="AZ16" s="40">
        <v>215</v>
      </c>
      <c r="BA16" s="40">
        <v>4.5</v>
      </c>
      <c r="BB16" s="40">
        <v>0.89</v>
      </c>
      <c r="BC16" s="40">
        <v>5</v>
      </c>
      <c r="BD16" s="40">
        <v>5</v>
      </c>
    </row>
    <row r="17" spans="1:56" s="2" customFormat="1" ht="15.75" customHeight="1" x14ac:dyDescent="0.25">
      <c r="A17" s="37"/>
      <c r="B17" s="37"/>
      <c r="C17" s="37"/>
      <c r="D17" s="38"/>
      <c r="AM17" s="40" t="s">
        <v>213</v>
      </c>
      <c r="AN17" s="40">
        <v>42</v>
      </c>
      <c r="AO17" s="40">
        <v>64</v>
      </c>
      <c r="AP17" s="40">
        <v>96</v>
      </c>
      <c r="AQ17" s="40">
        <v>60</v>
      </c>
      <c r="AR17" s="40">
        <v>59</v>
      </c>
      <c r="AS17" s="40">
        <v>5</v>
      </c>
      <c r="AT17" s="40">
        <v>326</v>
      </c>
      <c r="AU17" s="40" t="s">
        <v>213</v>
      </c>
      <c r="AV17" s="40">
        <v>42</v>
      </c>
      <c r="AW17" s="40">
        <v>64</v>
      </c>
      <c r="AX17" s="40">
        <v>96</v>
      </c>
      <c r="AY17" s="40">
        <v>60</v>
      </c>
      <c r="AZ17" s="40">
        <v>59</v>
      </c>
      <c r="BA17" s="40">
        <v>3.09</v>
      </c>
      <c r="BB17" s="40">
        <v>1.28</v>
      </c>
      <c r="BC17" s="40">
        <v>3</v>
      </c>
      <c r="BD17" s="40">
        <v>3</v>
      </c>
    </row>
    <row r="18" spans="1:56" s="2" customFormat="1" ht="15.75" customHeight="1" x14ac:dyDescent="0.25">
      <c r="A18" s="37"/>
      <c r="B18" s="37"/>
      <c r="C18" s="37"/>
      <c r="D18" s="38"/>
      <c r="AM18" s="40" t="s">
        <v>214</v>
      </c>
      <c r="AN18" s="40">
        <v>64</v>
      </c>
      <c r="AO18" s="40">
        <v>52</v>
      </c>
      <c r="AP18" s="40">
        <v>88</v>
      </c>
      <c r="AQ18" s="40">
        <v>58</v>
      </c>
      <c r="AR18" s="40">
        <v>50</v>
      </c>
      <c r="AS18" s="40">
        <v>14</v>
      </c>
      <c r="AT18" s="40">
        <v>326</v>
      </c>
      <c r="AU18" s="40" t="s">
        <v>214</v>
      </c>
      <c r="AV18" s="40">
        <v>64</v>
      </c>
      <c r="AW18" s="40">
        <v>52</v>
      </c>
      <c r="AX18" s="40">
        <v>88</v>
      </c>
      <c r="AY18" s="40">
        <v>58</v>
      </c>
      <c r="AZ18" s="40">
        <v>50</v>
      </c>
      <c r="BA18" s="40">
        <v>2.93</v>
      </c>
      <c r="BB18" s="40">
        <v>1.35</v>
      </c>
      <c r="BC18" s="40">
        <v>3</v>
      </c>
      <c r="BD18" s="40">
        <v>3</v>
      </c>
    </row>
    <row r="19" spans="1:56" s="2" customFormat="1" ht="15.75" customHeight="1" x14ac:dyDescent="0.25">
      <c r="A19" s="37"/>
      <c r="B19" s="37"/>
      <c r="C19" s="37"/>
      <c r="D19" s="38"/>
      <c r="AM19" s="40" t="s">
        <v>215</v>
      </c>
      <c r="AN19" s="40">
        <v>49</v>
      </c>
      <c r="AO19" s="40">
        <v>58</v>
      </c>
      <c r="AP19" s="40">
        <v>74</v>
      </c>
      <c r="AQ19" s="40">
        <v>75</v>
      </c>
      <c r="AR19" s="40">
        <v>46</v>
      </c>
      <c r="AS19" s="40">
        <v>24</v>
      </c>
      <c r="AT19" s="40">
        <v>326</v>
      </c>
      <c r="AU19" s="40" t="s">
        <v>215</v>
      </c>
      <c r="AV19" s="40">
        <v>49</v>
      </c>
      <c r="AW19" s="40">
        <v>58</v>
      </c>
      <c r="AX19" s="40">
        <v>74</v>
      </c>
      <c r="AY19" s="40">
        <v>75</v>
      </c>
      <c r="AZ19" s="40">
        <v>46</v>
      </c>
      <c r="BA19" s="40">
        <v>3.04</v>
      </c>
      <c r="BB19" s="40">
        <v>1.3</v>
      </c>
      <c r="BC19" s="40">
        <v>3</v>
      </c>
      <c r="BD19" s="40">
        <v>4</v>
      </c>
    </row>
    <row r="20" spans="1:56" s="2" customFormat="1" ht="15.75" customHeight="1" x14ac:dyDescent="0.25">
      <c r="A20" s="37"/>
      <c r="B20" s="37"/>
      <c r="C20" s="37"/>
      <c r="D20" s="38"/>
      <c r="AM20" s="40" t="s">
        <v>216</v>
      </c>
      <c r="AN20" s="40">
        <v>29</v>
      </c>
      <c r="AO20" s="40">
        <v>42</v>
      </c>
      <c r="AP20" s="40">
        <v>74</v>
      </c>
      <c r="AQ20" s="40">
        <v>86</v>
      </c>
      <c r="AR20" s="40">
        <v>48</v>
      </c>
      <c r="AS20" s="40">
        <v>47</v>
      </c>
      <c r="AT20" s="40">
        <v>326</v>
      </c>
      <c r="AU20" s="40" t="s">
        <v>216</v>
      </c>
      <c r="AV20" s="40">
        <v>29</v>
      </c>
      <c r="AW20" s="40">
        <v>42</v>
      </c>
      <c r="AX20" s="40">
        <v>74</v>
      </c>
      <c r="AY20" s="40">
        <v>86</v>
      </c>
      <c r="AZ20" s="40">
        <v>48</v>
      </c>
      <c r="BA20" s="40">
        <v>3.29</v>
      </c>
      <c r="BB20" s="40">
        <v>1.22</v>
      </c>
      <c r="BC20" s="40">
        <v>3</v>
      </c>
      <c r="BD20" s="40">
        <v>4</v>
      </c>
    </row>
    <row r="21" spans="1:56" s="2" customFormat="1" ht="15.75" customHeight="1" x14ac:dyDescent="0.25">
      <c r="A21" s="37"/>
      <c r="B21" s="37"/>
      <c r="C21" s="37"/>
      <c r="D21" s="38"/>
      <c r="AM21" s="40" t="s">
        <v>217</v>
      </c>
      <c r="AN21" s="40">
        <v>29</v>
      </c>
      <c r="AO21" s="40">
        <v>30</v>
      </c>
      <c r="AP21" s="40">
        <v>84</v>
      </c>
      <c r="AQ21" s="40">
        <v>94</v>
      </c>
      <c r="AR21" s="40">
        <v>57</v>
      </c>
      <c r="AS21" s="40">
        <v>32</v>
      </c>
      <c r="AT21" s="40">
        <v>326</v>
      </c>
      <c r="AU21" s="40" t="s">
        <v>217</v>
      </c>
      <c r="AV21" s="40">
        <v>29</v>
      </c>
      <c r="AW21" s="40">
        <v>30</v>
      </c>
      <c r="AX21" s="40">
        <v>84</v>
      </c>
      <c r="AY21" s="40">
        <v>94</v>
      </c>
      <c r="AZ21" s="40">
        <v>57</v>
      </c>
      <c r="BA21" s="40">
        <v>3.41</v>
      </c>
      <c r="BB21" s="40">
        <v>1.2</v>
      </c>
      <c r="BC21" s="40">
        <v>4</v>
      </c>
      <c r="BD21" s="40">
        <v>4</v>
      </c>
    </row>
    <row r="22" spans="1:56" s="2" customFormat="1" ht="15.75" customHeight="1" x14ac:dyDescent="0.25">
      <c r="A22" s="37"/>
      <c r="B22" s="37"/>
      <c r="C22" s="37"/>
      <c r="D22" s="38"/>
      <c r="AM22" s="40" t="s">
        <v>218</v>
      </c>
      <c r="AN22" s="40">
        <v>33</v>
      </c>
      <c r="AO22" s="40">
        <v>39</v>
      </c>
      <c r="AP22" s="40">
        <v>76</v>
      </c>
      <c r="AQ22" s="40">
        <v>88</v>
      </c>
      <c r="AR22" s="40">
        <v>53</v>
      </c>
      <c r="AS22" s="40">
        <v>37</v>
      </c>
      <c r="AT22" s="40">
        <v>326</v>
      </c>
      <c r="AU22" s="40" t="s">
        <v>218</v>
      </c>
      <c r="AV22" s="40">
        <v>33</v>
      </c>
      <c r="AW22" s="40">
        <v>39</v>
      </c>
      <c r="AX22" s="40">
        <v>76</v>
      </c>
      <c r="AY22" s="40">
        <v>88</v>
      </c>
      <c r="AZ22" s="40">
        <v>53</v>
      </c>
      <c r="BA22" s="40">
        <v>3.31</v>
      </c>
      <c r="BB22" s="40">
        <v>1.24</v>
      </c>
      <c r="BC22" s="40">
        <v>3</v>
      </c>
      <c r="BD22" s="40">
        <v>4</v>
      </c>
    </row>
    <row r="23" spans="1:5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40" t="s">
        <v>219</v>
      </c>
      <c r="AN23" s="40">
        <v>28</v>
      </c>
      <c r="AO23" s="40">
        <v>32</v>
      </c>
      <c r="AP23" s="40">
        <v>57</v>
      </c>
      <c r="AQ23" s="40">
        <v>99</v>
      </c>
      <c r="AR23" s="40">
        <v>89</v>
      </c>
      <c r="AS23" s="40">
        <v>21</v>
      </c>
      <c r="AT23" s="40">
        <v>326</v>
      </c>
      <c r="AU23" s="40" t="s">
        <v>219</v>
      </c>
      <c r="AV23" s="40">
        <v>28</v>
      </c>
      <c r="AW23" s="40">
        <v>32</v>
      </c>
      <c r="AX23" s="40">
        <v>57</v>
      </c>
      <c r="AY23" s="40">
        <v>99</v>
      </c>
      <c r="AZ23" s="40">
        <v>89</v>
      </c>
      <c r="BA23" s="40">
        <v>3.62</v>
      </c>
      <c r="BB23" s="40">
        <v>1.26</v>
      </c>
      <c r="BC23" s="40">
        <v>4</v>
      </c>
      <c r="BD23" s="40">
        <v>4</v>
      </c>
    </row>
    <row r="24" spans="1:56" ht="18.75" customHeight="1" x14ac:dyDescent="0.25">
      <c r="A24" s="67" t="s">
        <v>3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40" t="s">
        <v>220</v>
      </c>
      <c r="AN24" s="40">
        <v>21</v>
      </c>
      <c r="AO24" s="40">
        <v>28</v>
      </c>
      <c r="AP24" s="40">
        <v>56</v>
      </c>
      <c r="AQ24" s="40">
        <v>83</v>
      </c>
      <c r="AR24" s="40">
        <v>78</v>
      </c>
      <c r="AS24" s="40">
        <v>60</v>
      </c>
      <c r="AT24" s="40">
        <v>326</v>
      </c>
      <c r="AU24" s="40" t="s">
        <v>220</v>
      </c>
      <c r="AV24" s="40">
        <v>21</v>
      </c>
      <c r="AW24" s="40">
        <v>28</v>
      </c>
      <c r="AX24" s="40">
        <v>56</v>
      </c>
      <c r="AY24" s="40">
        <v>83</v>
      </c>
      <c r="AZ24" s="40">
        <v>78</v>
      </c>
      <c r="BA24" s="40">
        <v>3.64</v>
      </c>
      <c r="BB24" s="40">
        <v>1.23</v>
      </c>
      <c r="BC24" s="40">
        <v>4</v>
      </c>
      <c r="BD24" s="40">
        <v>4</v>
      </c>
    </row>
    <row r="25" spans="1:56" s="2" customFormat="1" x14ac:dyDescent="0.25">
      <c r="AM25" s="40" t="s">
        <v>221</v>
      </c>
      <c r="AN25" s="40">
        <v>62</v>
      </c>
      <c r="AO25" s="40">
        <v>60</v>
      </c>
      <c r="AP25" s="40">
        <v>92</v>
      </c>
      <c r="AQ25" s="40">
        <v>56</v>
      </c>
      <c r="AR25" s="40">
        <v>43</v>
      </c>
      <c r="AS25" s="40">
        <v>13</v>
      </c>
      <c r="AT25" s="40">
        <v>326</v>
      </c>
      <c r="AU25" s="40" t="s">
        <v>221</v>
      </c>
      <c r="AV25" s="40">
        <v>62</v>
      </c>
      <c r="AW25" s="40">
        <v>60</v>
      </c>
      <c r="AX25" s="40">
        <v>92</v>
      </c>
      <c r="AY25" s="40">
        <v>56</v>
      </c>
      <c r="AZ25" s="40">
        <v>43</v>
      </c>
      <c r="BA25" s="40">
        <v>2.87</v>
      </c>
      <c r="BB25" s="40">
        <v>1.3</v>
      </c>
      <c r="BC25" s="40">
        <v>3</v>
      </c>
      <c r="BD25" s="40">
        <v>3</v>
      </c>
    </row>
    <row r="26" spans="1:56" s="2" customFormat="1" x14ac:dyDescent="0.25">
      <c r="AM26" s="40" t="s">
        <v>222</v>
      </c>
      <c r="AN26" s="40">
        <v>29</v>
      </c>
      <c r="AO26" s="40">
        <v>25</v>
      </c>
      <c r="AP26" s="40">
        <v>21</v>
      </c>
      <c r="AQ26" s="40">
        <v>24</v>
      </c>
      <c r="AR26" s="40">
        <v>30</v>
      </c>
      <c r="AS26" s="40">
        <v>1</v>
      </c>
      <c r="AT26" s="40">
        <v>130</v>
      </c>
      <c r="AU26" s="40" t="s">
        <v>222</v>
      </c>
      <c r="AV26" s="40">
        <v>29</v>
      </c>
      <c r="AW26" s="40">
        <v>25</v>
      </c>
      <c r="AX26" s="40">
        <v>21</v>
      </c>
      <c r="AY26" s="40">
        <v>24</v>
      </c>
      <c r="AZ26" s="40">
        <v>30</v>
      </c>
      <c r="BA26" s="40">
        <v>3.01</v>
      </c>
      <c r="BB26" s="40">
        <v>1.49</v>
      </c>
      <c r="BC26" s="40">
        <v>3</v>
      </c>
      <c r="BD26" s="40">
        <v>5</v>
      </c>
    </row>
    <row r="27" spans="1:56" s="2" customFormat="1" x14ac:dyDescent="0.25">
      <c r="AM27" s="40" t="s">
        <v>223</v>
      </c>
      <c r="AN27" s="40">
        <v>16</v>
      </c>
      <c r="AO27" s="40">
        <v>19</v>
      </c>
      <c r="AP27" s="40">
        <v>26</v>
      </c>
      <c r="AQ27" s="40">
        <v>30</v>
      </c>
      <c r="AR27" s="40">
        <v>37</v>
      </c>
      <c r="AS27" s="40">
        <v>2</v>
      </c>
      <c r="AT27" s="40">
        <v>130</v>
      </c>
      <c r="AU27" s="40" t="s">
        <v>223</v>
      </c>
      <c r="AV27" s="40">
        <v>16</v>
      </c>
      <c r="AW27" s="40">
        <v>19</v>
      </c>
      <c r="AX27" s="40">
        <v>26</v>
      </c>
      <c r="AY27" s="40">
        <v>30</v>
      </c>
      <c r="AZ27" s="40">
        <v>37</v>
      </c>
      <c r="BA27" s="40">
        <v>3.41</v>
      </c>
      <c r="BB27" s="40">
        <v>1.37</v>
      </c>
      <c r="BC27" s="40">
        <v>4</v>
      </c>
      <c r="BD27" s="40">
        <v>5</v>
      </c>
    </row>
    <row r="28" spans="1:56" s="2" customFormat="1" x14ac:dyDescent="0.25">
      <c r="AM28" s="44" t="s">
        <v>224</v>
      </c>
      <c r="AN28" s="43">
        <v>17</v>
      </c>
      <c r="AO28" s="44">
        <v>18</v>
      </c>
      <c r="AP28" s="44">
        <v>31</v>
      </c>
      <c r="AQ28" s="44">
        <v>31</v>
      </c>
      <c r="AR28" s="44">
        <v>31</v>
      </c>
      <c r="AS28" s="44">
        <v>2</v>
      </c>
      <c r="AT28" s="44">
        <v>130</v>
      </c>
      <c r="AU28" s="44" t="s">
        <v>224</v>
      </c>
      <c r="AV28" s="44">
        <v>17</v>
      </c>
      <c r="AW28" s="44">
        <v>18</v>
      </c>
      <c r="AX28" s="44">
        <v>31</v>
      </c>
      <c r="AY28" s="44">
        <v>31</v>
      </c>
      <c r="AZ28" s="44">
        <v>31</v>
      </c>
      <c r="BA28" s="44">
        <v>3.32</v>
      </c>
      <c r="BB28" s="44">
        <v>1.34</v>
      </c>
      <c r="BC28" s="44">
        <v>3</v>
      </c>
      <c r="BD28" s="44">
        <v>3</v>
      </c>
    </row>
    <row r="29" spans="1:5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40" t="s">
        <v>225</v>
      </c>
      <c r="AN29" s="40">
        <v>15</v>
      </c>
      <c r="AO29" s="40">
        <v>29</v>
      </c>
      <c r="AP29" s="40">
        <v>65</v>
      </c>
      <c r="AQ29" s="40">
        <v>92</v>
      </c>
      <c r="AR29" s="40">
        <v>91</v>
      </c>
      <c r="AS29" s="40">
        <v>34</v>
      </c>
      <c r="AT29" s="40">
        <v>326</v>
      </c>
      <c r="AU29" s="40" t="s">
        <v>225</v>
      </c>
      <c r="AV29" s="40">
        <v>15</v>
      </c>
      <c r="AW29" s="40">
        <v>29</v>
      </c>
      <c r="AX29" s="40">
        <v>65</v>
      </c>
      <c r="AY29" s="40">
        <v>92</v>
      </c>
      <c r="AZ29" s="40">
        <v>91</v>
      </c>
      <c r="BA29" s="40">
        <v>3.74</v>
      </c>
      <c r="BB29" s="40">
        <v>1.1499999999999999</v>
      </c>
      <c r="BC29" s="40">
        <v>4</v>
      </c>
      <c r="BD29" s="40">
        <v>4</v>
      </c>
    </row>
    <row r="30" spans="1:5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40" t="s">
        <v>226</v>
      </c>
      <c r="AN30" s="40">
        <v>16</v>
      </c>
      <c r="AO30" s="40">
        <v>27</v>
      </c>
      <c r="AP30" s="40">
        <v>58</v>
      </c>
      <c r="AQ30" s="40">
        <v>111</v>
      </c>
      <c r="AR30" s="40">
        <v>113</v>
      </c>
      <c r="AS30" s="40">
        <v>1</v>
      </c>
      <c r="AT30" s="40">
        <v>326</v>
      </c>
      <c r="AU30" s="40" t="s">
        <v>226</v>
      </c>
      <c r="AV30" s="40">
        <v>16</v>
      </c>
      <c r="AW30" s="40">
        <v>27</v>
      </c>
      <c r="AX30" s="40">
        <v>58</v>
      </c>
      <c r="AY30" s="40">
        <v>111</v>
      </c>
      <c r="AZ30" s="40">
        <v>113</v>
      </c>
      <c r="BA30" s="40">
        <v>3.86</v>
      </c>
      <c r="BB30" s="40">
        <v>1.1299999999999999</v>
      </c>
      <c r="BC30" s="40">
        <v>4</v>
      </c>
      <c r="BD30" s="40">
        <v>5</v>
      </c>
    </row>
    <row r="31" spans="1:56" ht="39.75" customHeight="1" x14ac:dyDescent="0.25">
      <c r="A31" s="2"/>
      <c r="B31" s="60" t="s">
        <v>4</v>
      </c>
      <c r="C31" s="60"/>
      <c r="D31" s="2"/>
      <c r="E31" s="2"/>
      <c r="F31" s="2"/>
      <c r="G31" s="2"/>
      <c r="H31" s="2"/>
      <c r="I31" s="2"/>
      <c r="J31" s="2"/>
      <c r="K31" s="2"/>
      <c r="L31" s="2"/>
      <c r="M31" s="60" t="s">
        <v>7</v>
      </c>
      <c r="N31" s="6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60" t="s">
        <v>303</v>
      </c>
      <c r="AB31" s="60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40" t="s">
        <v>227</v>
      </c>
      <c r="AN31" s="40">
        <v>11</v>
      </c>
      <c r="AO31" s="40">
        <v>11</v>
      </c>
      <c r="AP31" s="40">
        <v>57</v>
      </c>
      <c r="AQ31" s="40">
        <v>101</v>
      </c>
      <c r="AR31" s="40">
        <v>145</v>
      </c>
      <c r="AS31" s="40">
        <v>1</v>
      </c>
      <c r="AT31" s="40">
        <v>326</v>
      </c>
      <c r="AU31" s="40" t="s">
        <v>227</v>
      </c>
      <c r="AV31" s="40">
        <v>11</v>
      </c>
      <c r="AW31" s="40">
        <v>11</v>
      </c>
      <c r="AX31" s="40">
        <v>57</v>
      </c>
      <c r="AY31" s="40">
        <v>101</v>
      </c>
      <c r="AZ31" s="40">
        <v>145</v>
      </c>
      <c r="BA31" s="40">
        <v>4.0999999999999996</v>
      </c>
      <c r="BB31" s="40">
        <v>1.03</v>
      </c>
      <c r="BC31" s="40">
        <v>4</v>
      </c>
      <c r="BD31" s="40">
        <v>5</v>
      </c>
    </row>
    <row r="32" spans="1:56" ht="19.5" customHeight="1" x14ac:dyDescent="0.25">
      <c r="A32" s="2"/>
      <c r="B32" s="1" t="s">
        <v>5</v>
      </c>
      <c r="C32" s="3">
        <v>188</v>
      </c>
      <c r="D32" s="2"/>
      <c r="E32" s="2"/>
      <c r="F32" s="2"/>
      <c r="G32" s="2"/>
      <c r="H32" s="2"/>
      <c r="I32" s="2"/>
      <c r="J32" s="2"/>
      <c r="K32" s="2"/>
      <c r="L32" s="2"/>
      <c r="M32" s="1" t="s">
        <v>8</v>
      </c>
      <c r="N32" s="3">
        <v>238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1" t="s">
        <v>304</v>
      </c>
      <c r="AB32" s="3">
        <v>130</v>
      </c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40" t="s">
        <v>228</v>
      </c>
      <c r="AN32" s="40">
        <v>10</v>
      </c>
      <c r="AO32" s="40">
        <v>22</v>
      </c>
      <c r="AP32" s="40">
        <v>50</v>
      </c>
      <c r="AQ32" s="40">
        <v>116</v>
      </c>
      <c r="AR32" s="40">
        <v>126</v>
      </c>
      <c r="AS32" s="40">
        <v>2</v>
      </c>
      <c r="AT32" s="40">
        <v>326</v>
      </c>
      <c r="AU32" s="40" t="s">
        <v>228</v>
      </c>
      <c r="AV32" s="40">
        <v>10</v>
      </c>
      <c r="AW32" s="40">
        <v>22</v>
      </c>
      <c r="AX32" s="40">
        <v>50</v>
      </c>
      <c r="AY32" s="40">
        <v>116</v>
      </c>
      <c r="AZ32" s="40">
        <v>126</v>
      </c>
      <c r="BA32" s="40">
        <v>4.01</v>
      </c>
      <c r="BB32" s="40">
        <v>1.05</v>
      </c>
      <c r="BC32" s="40">
        <v>4</v>
      </c>
      <c r="BD32" s="40">
        <v>5</v>
      </c>
    </row>
    <row r="33" spans="1:56" ht="21" x14ac:dyDescent="0.25">
      <c r="A33" s="2"/>
      <c r="B33" s="1" t="s">
        <v>6</v>
      </c>
      <c r="C33" s="3">
        <v>138</v>
      </c>
      <c r="D33" s="2"/>
      <c r="E33" s="2"/>
      <c r="F33" s="2"/>
      <c r="G33" s="2"/>
      <c r="H33" s="2"/>
      <c r="I33" s="2"/>
      <c r="J33" s="2"/>
      <c r="K33" s="2"/>
      <c r="L33" s="2"/>
      <c r="M33" s="1" t="s">
        <v>9</v>
      </c>
      <c r="N33" s="3">
        <v>88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1" t="s">
        <v>305</v>
      </c>
      <c r="AB33" s="3">
        <v>196</v>
      </c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40" t="s">
        <v>229</v>
      </c>
      <c r="AN33" s="40">
        <v>13</v>
      </c>
      <c r="AO33" s="40">
        <v>25</v>
      </c>
      <c r="AP33" s="40">
        <v>59</v>
      </c>
      <c r="AQ33" s="40">
        <v>97</v>
      </c>
      <c r="AR33" s="40">
        <v>105</v>
      </c>
      <c r="AS33" s="40">
        <v>27</v>
      </c>
      <c r="AT33" s="40">
        <v>326</v>
      </c>
      <c r="AU33" s="40" t="s">
        <v>229</v>
      </c>
      <c r="AV33" s="40">
        <v>13</v>
      </c>
      <c r="AW33" s="40">
        <v>25</v>
      </c>
      <c r="AX33" s="40">
        <v>59</v>
      </c>
      <c r="AY33" s="40">
        <v>97</v>
      </c>
      <c r="AZ33" s="40">
        <v>105</v>
      </c>
      <c r="BA33" s="40">
        <v>3.86</v>
      </c>
      <c r="BB33" s="40">
        <v>1.1200000000000001</v>
      </c>
      <c r="BC33" s="40">
        <v>4</v>
      </c>
      <c r="BD33" s="40">
        <v>5</v>
      </c>
    </row>
    <row r="34" spans="1:5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40" t="s">
        <v>230</v>
      </c>
      <c r="AN34" s="40">
        <v>5</v>
      </c>
      <c r="AO34" s="40">
        <v>8</v>
      </c>
      <c r="AP34" s="40">
        <v>41</v>
      </c>
      <c r="AQ34" s="40">
        <v>117</v>
      </c>
      <c r="AR34" s="40">
        <v>148</v>
      </c>
      <c r="AS34" s="40">
        <v>7</v>
      </c>
      <c r="AT34" s="40">
        <v>326</v>
      </c>
      <c r="AU34" s="40" t="s">
        <v>230</v>
      </c>
      <c r="AV34" s="40">
        <v>5</v>
      </c>
      <c r="AW34" s="40">
        <v>8</v>
      </c>
      <c r="AX34" s="40">
        <v>41</v>
      </c>
      <c r="AY34" s="40">
        <v>117</v>
      </c>
      <c r="AZ34" s="40">
        <v>148</v>
      </c>
      <c r="BA34" s="40">
        <v>4.24</v>
      </c>
      <c r="BB34" s="40">
        <v>0.88</v>
      </c>
      <c r="BC34" s="40">
        <v>4</v>
      </c>
      <c r="BD34" s="40">
        <v>5</v>
      </c>
    </row>
    <row r="35" spans="1:5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40" t="s">
        <v>231</v>
      </c>
      <c r="AN35" s="40">
        <v>26</v>
      </c>
      <c r="AO35" s="40">
        <v>28</v>
      </c>
      <c r="AP35" s="40">
        <v>70</v>
      </c>
      <c r="AQ35" s="40">
        <v>97</v>
      </c>
      <c r="AR35" s="40">
        <v>103</v>
      </c>
      <c r="AS35" s="40">
        <v>2</v>
      </c>
      <c r="AT35" s="40">
        <v>326</v>
      </c>
      <c r="AU35" s="40" t="s">
        <v>231</v>
      </c>
      <c r="AV35" s="40">
        <v>26</v>
      </c>
      <c r="AW35" s="40">
        <v>28</v>
      </c>
      <c r="AX35" s="40">
        <v>70</v>
      </c>
      <c r="AY35" s="40">
        <v>97</v>
      </c>
      <c r="AZ35" s="40">
        <v>103</v>
      </c>
      <c r="BA35" s="40">
        <v>3.69</v>
      </c>
      <c r="BB35" s="40">
        <v>1.23</v>
      </c>
      <c r="BC35" s="40">
        <v>4</v>
      </c>
      <c r="BD35" s="40">
        <v>5</v>
      </c>
    </row>
    <row r="36" spans="1:56" s="2" customFormat="1" x14ac:dyDescent="0.25">
      <c r="AM36" s="40" t="s">
        <v>232</v>
      </c>
      <c r="AN36" s="40">
        <v>7</v>
      </c>
      <c r="AO36" s="40">
        <v>10</v>
      </c>
      <c r="AP36" s="40">
        <v>42</v>
      </c>
      <c r="AQ36" s="40">
        <v>111</v>
      </c>
      <c r="AR36" s="40">
        <v>152</v>
      </c>
      <c r="AS36" s="40">
        <v>4</v>
      </c>
      <c r="AT36" s="40">
        <v>326</v>
      </c>
      <c r="AU36" s="40" t="s">
        <v>232</v>
      </c>
      <c r="AV36" s="40">
        <v>7</v>
      </c>
      <c r="AW36" s="40">
        <v>10</v>
      </c>
      <c r="AX36" s="40">
        <v>42</v>
      </c>
      <c r="AY36" s="40">
        <v>111</v>
      </c>
      <c r="AZ36" s="40">
        <v>152</v>
      </c>
      <c r="BA36" s="40">
        <v>4.21</v>
      </c>
      <c r="BB36" s="40">
        <v>0.94</v>
      </c>
      <c r="BC36" s="40">
        <v>4</v>
      </c>
      <c r="BD36" s="40">
        <v>5</v>
      </c>
    </row>
    <row r="37" spans="1:56" s="2" customFormat="1" x14ac:dyDescent="0.25">
      <c r="AM37" s="40" t="s">
        <v>233</v>
      </c>
      <c r="AN37" s="40">
        <v>6</v>
      </c>
      <c r="AO37" s="40">
        <v>20</v>
      </c>
      <c r="AP37" s="40">
        <v>65</v>
      </c>
      <c r="AQ37" s="40">
        <v>121</v>
      </c>
      <c r="AR37" s="40">
        <v>113</v>
      </c>
      <c r="AS37" s="40">
        <v>1</v>
      </c>
      <c r="AT37" s="40">
        <v>326</v>
      </c>
      <c r="AU37" s="40" t="s">
        <v>233</v>
      </c>
      <c r="AV37" s="40">
        <v>6</v>
      </c>
      <c r="AW37" s="40">
        <v>20</v>
      </c>
      <c r="AX37" s="40">
        <v>65</v>
      </c>
      <c r="AY37" s="40">
        <v>121</v>
      </c>
      <c r="AZ37" s="40">
        <v>113</v>
      </c>
      <c r="BA37" s="40">
        <v>3.97</v>
      </c>
      <c r="BB37" s="40">
        <v>0.98</v>
      </c>
      <c r="BC37" s="40">
        <v>4</v>
      </c>
      <c r="BD37" s="40">
        <v>4</v>
      </c>
    </row>
    <row r="38" spans="1:56" s="2" customFormat="1" x14ac:dyDescent="0.25">
      <c r="AM38" s="40" t="s">
        <v>234</v>
      </c>
      <c r="AN38" s="40">
        <v>6</v>
      </c>
      <c r="AO38" s="40">
        <v>24</v>
      </c>
      <c r="AP38" s="40">
        <v>49</v>
      </c>
      <c r="AQ38" s="40">
        <v>85</v>
      </c>
      <c r="AR38" s="40">
        <v>83</v>
      </c>
      <c r="AS38" s="40">
        <v>79</v>
      </c>
      <c r="AT38" s="40">
        <v>326</v>
      </c>
      <c r="AU38" s="40" t="s">
        <v>234</v>
      </c>
      <c r="AV38" s="40">
        <v>6</v>
      </c>
      <c r="AW38" s="40">
        <v>24</v>
      </c>
      <c r="AX38" s="40">
        <v>49</v>
      </c>
      <c r="AY38" s="40">
        <v>85</v>
      </c>
      <c r="AZ38" s="40">
        <v>83</v>
      </c>
      <c r="BA38" s="40">
        <v>3.87</v>
      </c>
      <c r="BB38" s="40">
        <v>1.06</v>
      </c>
      <c r="BC38" s="40">
        <v>4</v>
      </c>
      <c r="BD38" s="40">
        <v>4</v>
      </c>
    </row>
    <row r="39" spans="1:56" s="2" customFormat="1" x14ac:dyDescent="0.25">
      <c r="AM39" s="44" t="s">
        <v>235</v>
      </c>
      <c r="AN39" s="44">
        <v>4</v>
      </c>
      <c r="AO39" s="44">
        <v>13</v>
      </c>
      <c r="AP39" s="44">
        <v>45</v>
      </c>
      <c r="AQ39" s="44">
        <v>113</v>
      </c>
      <c r="AR39" s="44">
        <v>145</v>
      </c>
      <c r="AS39" s="44">
        <v>6</v>
      </c>
      <c r="AT39" s="44">
        <v>326</v>
      </c>
      <c r="AU39" s="44" t="s">
        <v>235</v>
      </c>
      <c r="AV39" s="44">
        <v>4</v>
      </c>
      <c r="AW39" s="44">
        <v>13</v>
      </c>
      <c r="AX39" s="44">
        <v>45</v>
      </c>
      <c r="AY39" s="44">
        <v>113</v>
      </c>
      <c r="AZ39" s="44">
        <v>145</v>
      </c>
      <c r="BA39" s="44">
        <v>4.1900000000000004</v>
      </c>
      <c r="BB39" s="44">
        <v>0.91</v>
      </c>
      <c r="BC39" s="44">
        <v>4</v>
      </c>
      <c r="BD39" s="44">
        <v>5</v>
      </c>
    </row>
    <row r="40" spans="1:56" s="2" customFormat="1" x14ac:dyDescent="0.25">
      <c r="AM40" s="40" t="s">
        <v>236</v>
      </c>
      <c r="AN40" s="40">
        <v>13</v>
      </c>
      <c r="AO40" s="40">
        <v>21</v>
      </c>
      <c r="AP40" s="40">
        <v>54</v>
      </c>
      <c r="AQ40" s="40">
        <v>97</v>
      </c>
      <c r="AR40" s="40">
        <v>138</v>
      </c>
      <c r="AS40" s="40">
        <v>3</v>
      </c>
      <c r="AT40" s="40">
        <v>326</v>
      </c>
      <c r="AU40" s="40" t="s">
        <v>236</v>
      </c>
      <c r="AV40" s="40">
        <v>13</v>
      </c>
      <c r="AW40" s="40">
        <v>21</v>
      </c>
      <c r="AX40" s="40">
        <v>54</v>
      </c>
      <c r="AY40" s="40">
        <v>97</v>
      </c>
      <c r="AZ40" s="40">
        <v>138</v>
      </c>
      <c r="BA40" s="40">
        <v>4.01</v>
      </c>
      <c r="BB40" s="40">
        <v>1.1000000000000001</v>
      </c>
      <c r="BC40" s="40">
        <v>4</v>
      </c>
      <c r="BD40" s="40">
        <v>5</v>
      </c>
    </row>
    <row r="41" spans="1:56" s="2" customFormat="1" x14ac:dyDescent="0.25">
      <c r="AM41" s="40" t="s">
        <v>237</v>
      </c>
      <c r="AN41" s="40">
        <v>28</v>
      </c>
      <c r="AO41" s="40">
        <v>23</v>
      </c>
      <c r="AP41" s="40">
        <v>65</v>
      </c>
      <c r="AQ41" s="40">
        <v>91</v>
      </c>
      <c r="AR41" s="40">
        <v>101</v>
      </c>
      <c r="AS41" s="40">
        <v>18</v>
      </c>
      <c r="AT41" s="40">
        <v>326</v>
      </c>
      <c r="AU41" s="40" t="s">
        <v>237</v>
      </c>
      <c r="AV41" s="40">
        <v>28</v>
      </c>
      <c r="AW41" s="40">
        <v>23</v>
      </c>
      <c r="AX41" s="40">
        <v>65</v>
      </c>
      <c r="AY41" s="40">
        <v>91</v>
      </c>
      <c r="AZ41" s="40">
        <v>101</v>
      </c>
      <c r="BA41" s="40">
        <v>3.69</v>
      </c>
      <c r="BB41" s="40">
        <v>1.25</v>
      </c>
      <c r="BC41" s="40">
        <v>4</v>
      </c>
      <c r="BD41" s="40">
        <v>5</v>
      </c>
    </row>
    <row r="42" spans="1:56" s="2" customFormat="1" x14ac:dyDescent="0.25">
      <c r="AM42" s="40" t="s">
        <v>238</v>
      </c>
      <c r="AN42" s="40">
        <v>31</v>
      </c>
      <c r="AO42" s="40">
        <v>24</v>
      </c>
      <c r="AP42" s="40">
        <v>67</v>
      </c>
      <c r="AQ42" s="40">
        <v>84</v>
      </c>
      <c r="AR42" s="40">
        <v>84</v>
      </c>
      <c r="AS42" s="40">
        <v>36</v>
      </c>
      <c r="AT42" s="40">
        <v>326</v>
      </c>
      <c r="AU42" s="40" t="s">
        <v>238</v>
      </c>
      <c r="AV42" s="40">
        <v>31</v>
      </c>
      <c r="AW42" s="40">
        <v>24</v>
      </c>
      <c r="AX42" s="40">
        <v>67</v>
      </c>
      <c r="AY42" s="40">
        <v>84</v>
      </c>
      <c r="AZ42" s="40">
        <v>84</v>
      </c>
      <c r="BA42" s="40">
        <v>3.57</v>
      </c>
      <c r="BB42" s="40">
        <v>1.28</v>
      </c>
      <c r="BC42" s="40">
        <v>4</v>
      </c>
      <c r="BD42" s="40">
        <v>4</v>
      </c>
    </row>
    <row r="43" spans="1:56" s="2" customFormat="1" x14ac:dyDescent="0.25">
      <c r="AM43" s="44" t="s">
        <v>239</v>
      </c>
      <c r="AN43" s="44">
        <v>19</v>
      </c>
      <c r="AO43" s="44">
        <v>14</v>
      </c>
      <c r="AP43" s="44">
        <v>57</v>
      </c>
      <c r="AQ43" s="44">
        <v>69</v>
      </c>
      <c r="AR43" s="44">
        <v>103</v>
      </c>
      <c r="AS43" s="44">
        <v>64</v>
      </c>
      <c r="AT43" s="44">
        <v>326</v>
      </c>
      <c r="AU43" s="44" t="s">
        <v>239</v>
      </c>
      <c r="AV43" s="44">
        <v>19</v>
      </c>
      <c r="AW43" s="44">
        <v>14</v>
      </c>
      <c r="AX43" s="44">
        <v>57</v>
      </c>
      <c r="AY43" s="44">
        <v>69</v>
      </c>
      <c r="AZ43" s="44">
        <v>103</v>
      </c>
      <c r="BA43" s="44">
        <v>3.85</v>
      </c>
      <c r="BB43" s="44">
        <v>1.21</v>
      </c>
      <c r="BC43" s="44">
        <v>4</v>
      </c>
      <c r="BD43" s="44">
        <v>5</v>
      </c>
    </row>
    <row r="44" spans="1:56" s="2" customFormat="1" x14ac:dyDescent="0.25">
      <c r="AM44" s="40" t="s">
        <v>240</v>
      </c>
      <c r="AN44" s="40">
        <v>18</v>
      </c>
      <c r="AO44" s="40">
        <v>18</v>
      </c>
      <c r="AP44" s="40">
        <v>66</v>
      </c>
      <c r="AQ44" s="40">
        <v>97</v>
      </c>
      <c r="AR44" s="40">
        <v>91</v>
      </c>
      <c r="AS44" s="40">
        <v>36</v>
      </c>
      <c r="AT44" s="40">
        <v>326</v>
      </c>
      <c r="AU44" s="40" t="s">
        <v>240</v>
      </c>
      <c r="AV44" s="40">
        <v>18</v>
      </c>
      <c r="AW44" s="40">
        <v>18</v>
      </c>
      <c r="AX44" s="40">
        <v>66</v>
      </c>
      <c r="AY44" s="40">
        <v>97</v>
      </c>
      <c r="AZ44" s="40">
        <v>91</v>
      </c>
      <c r="BA44" s="40">
        <v>3.78</v>
      </c>
      <c r="BB44" s="40">
        <v>1.1399999999999999</v>
      </c>
      <c r="BC44" s="40">
        <v>4</v>
      </c>
      <c r="BD44" s="40">
        <v>4</v>
      </c>
    </row>
    <row r="45" spans="1:56" s="2" customFormat="1" x14ac:dyDescent="0.25">
      <c r="AM45" s="40" t="s">
        <v>241</v>
      </c>
      <c r="AN45" s="40">
        <v>14</v>
      </c>
      <c r="AO45" s="40">
        <v>27</v>
      </c>
      <c r="AP45" s="40">
        <v>66</v>
      </c>
      <c r="AQ45" s="40">
        <v>99</v>
      </c>
      <c r="AR45" s="40">
        <v>107</v>
      </c>
      <c r="AS45" s="40">
        <v>13</v>
      </c>
      <c r="AT45" s="40">
        <v>326</v>
      </c>
      <c r="AU45" s="40" t="s">
        <v>241</v>
      </c>
      <c r="AV45" s="40">
        <v>14</v>
      </c>
      <c r="AW45" s="40">
        <v>27</v>
      </c>
      <c r="AX45" s="40">
        <v>66</v>
      </c>
      <c r="AY45" s="40">
        <v>99</v>
      </c>
      <c r="AZ45" s="40">
        <v>107</v>
      </c>
      <c r="BA45" s="40">
        <v>3.82</v>
      </c>
      <c r="BB45" s="40">
        <v>1.1299999999999999</v>
      </c>
      <c r="BC45" s="40">
        <v>4</v>
      </c>
      <c r="BD45" s="40">
        <v>5</v>
      </c>
    </row>
    <row r="46" spans="1:56" s="2" customFormat="1" x14ac:dyDescent="0.25">
      <c r="AM46" s="40" t="s">
        <v>242</v>
      </c>
      <c r="AN46" s="40">
        <v>26</v>
      </c>
      <c r="AO46" s="40">
        <v>27</v>
      </c>
      <c r="AP46" s="40">
        <v>68</v>
      </c>
      <c r="AQ46" s="40">
        <v>91</v>
      </c>
      <c r="AR46" s="40">
        <v>89</v>
      </c>
      <c r="AS46" s="40">
        <v>25</v>
      </c>
      <c r="AT46" s="40">
        <v>326</v>
      </c>
      <c r="AU46" s="40" t="s">
        <v>242</v>
      </c>
      <c r="AV46" s="40">
        <v>26</v>
      </c>
      <c r="AW46" s="40">
        <v>27</v>
      </c>
      <c r="AX46" s="40">
        <v>68</v>
      </c>
      <c r="AY46" s="40">
        <v>91</v>
      </c>
      <c r="AZ46" s="40">
        <v>89</v>
      </c>
      <c r="BA46" s="40">
        <v>3.63</v>
      </c>
      <c r="BB46" s="40">
        <v>1.24</v>
      </c>
      <c r="BC46" s="40">
        <v>4</v>
      </c>
      <c r="BD46" s="40">
        <v>4</v>
      </c>
    </row>
    <row r="47" spans="1:56" s="2" customFormat="1" x14ac:dyDescent="0.25">
      <c r="AM47" s="40" t="s">
        <v>243</v>
      </c>
      <c r="AN47" s="40">
        <v>18</v>
      </c>
      <c r="AO47" s="40">
        <v>32</v>
      </c>
      <c r="AP47" s="40">
        <v>72</v>
      </c>
      <c r="AQ47" s="40">
        <v>105</v>
      </c>
      <c r="AR47" s="40">
        <v>79</v>
      </c>
      <c r="AS47" s="40">
        <v>20</v>
      </c>
      <c r="AT47" s="40">
        <v>326</v>
      </c>
      <c r="AU47" s="40" t="s">
        <v>243</v>
      </c>
      <c r="AV47" s="40">
        <v>18</v>
      </c>
      <c r="AW47" s="40">
        <v>32</v>
      </c>
      <c r="AX47" s="40">
        <v>72</v>
      </c>
      <c r="AY47" s="40">
        <v>105</v>
      </c>
      <c r="AZ47" s="40">
        <v>79</v>
      </c>
      <c r="BA47" s="40">
        <v>3.64</v>
      </c>
      <c r="BB47" s="40">
        <v>1.1499999999999999</v>
      </c>
      <c r="BC47" s="40">
        <v>4</v>
      </c>
      <c r="BD47" s="40">
        <v>4</v>
      </c>
    </row>
    <row r="48" spans="1:5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40" t="s">
        <v>244</v>
      </c>
      <c r="AN48" s="40">
        <v>16</v>
      </c>
      <c r="AO48" s="40">
        <v>39</v>
      </c>
      <c r="AP48" s="40">
        <v>57</v>
      </c>
      <c r="AQ48" s="40">
        <v>111</v>
      </c>
      <c r="AR48" s="40">
        <v>80</v>
      </c>
      <c r="AS48" s="40">
        <v>23</v>
      </c>
      <c r="AT48" s="40">
        <v>326</v>
      </c>
      <c r="AU48" s="40" t="s">
        <v>244</v>
      </c>
      <c r="AV48" s="40">
        <v>16</v>
      </c>
      <c r="AW48" s="40">
        <v>39</v>
      </c>
      <c r="AX48" s="40">
        <v>57</v>
      </c>
      <c r="AY48" s="40">
        <v>111</v>
      </c>
      <c r="AZ48" s="40">
        <v>80</v>
      </c>
      <c r="BA48" s="40">
        <v>3.66</v>
      </c>
      <c r="BB48" s="40">
        <v>1.1499999999999999</v>
      </c>
      <c r="BC48" s="40">
        <v>4</v>
      </c>
      <c r="BD48" s="40">
        <v>4</v>
      </c>
    </row>
    <row r="49" spans="1:5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40" t="s">
        <v>315</v>
      </c>
      <c r="AN49" s="40">
        <v>25</v>
      </c>
      <c r="AO49" s="40">
        <v>27</v>
      </c>
      <c r="AP49" s="40">
        <v>64</v>
      </c>
      <c r="AQ49" s="40">
        <v>82</v>
      </c>
      <c r="AR49" s="40">
        <v>54</v>
      </c>
      <c r="AS49" s="40">
        <v>74</v>
      </c>
      <c r="AT49" s="40">
        <v>326</v>
      </c>
      <c r="AU49" s="40" t="s">
        <v>315</v>
      </c>
      <c r="AV49" s="40">
        <v>25</v>
      </c>
      <c r="AW49" s="40">
        <v>27</v>
      </c>
      <c r="AX49" s="40">
        <v>64</v>
      </c>
      <c r="AY49" s="40">
        <v>82</v>
      </c>
      <c r="AZ49" s="40">
        <v>54</v>
      </c>
      <c r="BA49" s="40">
        <v>3.45</v>
      </c>
      <c r="BB49" s="40">
        <v>1.22</v>
      </c>
      <c r="BC49" s="40">
        <v>4</v>
      </c>
      <c r="BD49" s="40">
        <v>4</v>
      </c>
    </row>
    <row r="50" spans="1:5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44" t="s">
        <v>245</v>
      </c>
      <c r="AN50" s="44">
        <v>76</v>
      </c>
      <c r="AO50" s="44">
        <v>70</v>
      </c>
      <c r="AP50" s="44">
        <v>69</v>
      </c>
      <c r="AQ50" s="44">
        <v>58</v>
      </c>
      <c r="AR50" s="44">
        <v>44</v>
      </c>
      <c r="AS50" s="44">
        <v>9</v>
      </c>
      <c r="AT50" s="44">
        <v>326</v>
      </c>
      <c r="AU50" s="44" t="s">
        <v>245</v>
      </c>
      <c r="AV50" s="44">
        <v>76</v>
      </c>
      <c r="AW50" s="44">
        <v>70</v>
      </c>
      <c r="AX50" s="44">
        <v>69</v>
      </c>
      <c r="AY50" s="44">
        <v>58</v>
      </c>
      <c r="AZ50" s="44">
        <v>44</v>
      </c>
      <c r="BA50" s="44">
        <v>2.76</v>
      </c>
      <c r="BB50" s="44">
        <v>1.37</v>
      </c>
      <c r="BC50" s="44">
        <v>3</v>
      </c>
      <c r="BD50" s="44">
        <v>1</v>
      </c>
    </row>
    <row r="51" spans="1:5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40" t="s">
        <v>316</v>
      </c>
      <c r="AN51" s="40">
        <v>25</v>
      </c>
      <c r="AO51" s="40">
        <v>19</v>
      </c>
      <c r="AP51" s="40">
        <v>47</v>
      </c>
      <c r="AQ51" s="40">
        <v>75</v>
      </c>
      <c r="AR51" s="40">
        <v>157</v>
      </c>
      <c r="AS51" s="40">
        <v>3</v>
      </c>
      <c r="AT51" s="40">
        <v>326</v>
      </c>
      <c r="AU51" s="40" t="s">
        <v>316</v>
      </c>
      <c r="AV51" s="40">
        <v>25</v>
      </c>
      <c r="AW51" s="40">
        <v>19</v>
      </c>
      <c r="AX51" s="40">
        <v>47</v>
      </c>
      <c r="AY51" s="40">
        <v>75</v>
      </c>
      <c r="AZ51" s="40">
        <v>157</v>
      </c>
      <c r="BA51" s="40">
        <v>3.99</v>
      </c>
      <c r="BB51" s="40">
        <v>1.25</v>
      </c>
      <c r="BC51" s="40">
        <v>4</v>
      </c>
      <c r="BD51" s="40">
        <v>5</v>
      </c>
    </row>
    <row r="52" spans="1:5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40" t="s">
        <v>246</v>
      </c>
      <c r="AN52" s="40">
        <v>14</v>
      </c>
      <c r="AO52" s="40">
        <v>28</v>
      </c>
      <c r="AP52" s="40">
        <v>65</v>
      </c>
      <c r="AQ52" s="40">
        <v>82</v>
      </c>
      <c r="AR52" s="40">
        <v>107</v>
      </c>
      <c r="AS52" s="40">
        <v>30</v>
      </c>
      <c r="AT52" s="40">
        <v>326</v>
      </c>
      <c r="AU52" s="40" t="s">
        <v>246</v>
      </c>
      <c r="AV52" s="40">
        <v>14</v>
      </c>
      <c r="AW52" s="40">
        <v>28</v>
      </c>
      <c r="AX52" s="40">
        <v>65</v>
      </c>
      <c r="AY52" s="40">
        <v>82</v>
      </c>
      <c r="AZ52" s="40">
        <v>107</v>
      </c>
      <c r="BA52" s="40">
        <v>3.81</v>
      </c>
      <c r="BB52" s="40">
        <v>1.1599999999999999</v>
      </c>
      <c r="BC52" s="40">
        <v>4</v>
      </c>
      <c r="BD52" s="40">
        <v>5</v>
      </c>
    </row>
    <row r="53" spans="1:56" ht="21" customHeight="1" x14ac:dyDescent="0.25">
      <c r="A53" s="2"/>
      <c r="B53" s="60" t="s">
        <v>10</v>
      </c>
      <c r="C53" s="60"/>
      <c r="D53" s="60"/>
      <c r="E53" s="60"/>
      <c r="F53" s="2"/>
      <c r="G53" s="2"/>
      <c r="H53" s="2"/>
      <c r="I53" s="2"/>
      <c r="J53" s="2"/>
      <c r="K53" s="2"/>
      <c r="L53" s="2"/>
      <c r="M53" s="60" t="s">
        <v>10</v>
      </c>
      <c r="N53" s="60"/>
      <c r="O53" s="60"/>
      <c r="P53" s="60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40" t="s">
        <v>247</v>
      </c>
      <c r="AN53" s="40">
        <v>8</v>
      </c>
      <c r="AO53" s="40">
        <v>14</v>
      </c>
      <c r="AP53" s="40">
        <v>40</v>
      </c>
      <c r="AQ53" s="40">
        <v>93</v>
      </c>
      <c r="AR53" s="40">
        <v>151</v>
      </c>
      <c r="AS53" s="40">
        <v>20</v>
      </c>
      <c r="AT53" s="40">
        <v>326</v>
      </c>
      <c r="AU53" s="40" t="s">
        <v>247</v>
      </c>
      <c r="AV53" s="40">
        <v>8</v>
      </c>
      <c r="AW53" s="40">
        <v>14</v>
      </c>
      <c r="AX53" s="40">
        <v>40</v>
      </c>
      <c r="AY53" s="40">
        <v>93</v>
      </c>
      <c r="AZ53" s="40">
        <v>151</v>
      </c>
      <c r="BA53" s="40">
        <v>4.1900000000000004</v>
      </c>
      <c r="BB53" s="40">
        <v>1</v>
      </c>
      <c r="BC53" s="40">
        <v>4</v>
      </c>
      <c r="BD53" s="40">
        <v>5</v>
      </c>
    </row>
    <row r="54" spans="1:56" ht="21" x14ac:dyDescent="0.25">
      <c r="A54" s="2"/>
      <c r="B54" s="47" t="str">
        <f>+AN120</f>
        <v>Catedrático de Universidad</v>
      </c>
      <c r="C54" s="4"/>
      <c r="D54" s="5"/>
      <c r="E54" s="3">
        <v>60</v>
      </c>
      <c r="F54" s="2"/>
      <c r="G54" s="2"/>
      <c r="H54" s="2"/>
      <c r="I54" s="2"/>
      <c r="J54" s="2"/>
      <c r="K54" s="2"/>
      <c r="L54" s="2"/>
      <c r="M54" s="47" t="str">
        <f t="shared" ref="M54:M59" si="0">+AN131</f>
        <v>Profesor sustituto interino</v>
      </c>
      <c r="N54" s="4"/>
      <c r="O54" s="5"/>
      <c r="P54" s="3">
        <v>7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44" t="s">
        <v>248</v>
      </c>
      <c r="AN54" s="44">
        <v>14</v>
      </c>
      <c r="AO54" s="44">
        <v>21</v>
      </c>
      <c r="AP54" s="44">
        <v>56</v>
      </c>
      <c r="AQ54" s="44">
        <v>80</v>
      </c>
      <c r="AR54" s="44">
        <v>109</v>
      </c>
      <c r="AS54" s="44">
        <v>46</v>
      </c>
      <c r="AT54" s="44">
        <v>326</v>
      </c>
      <c r="AU54" s="44" t="s">
        <v>248</v>
      </c>
      <c r="AV54" s="44">
        <v>14</v>
      </c>
      <c r="AW54" s="44">
        <v>21</v>
      </c>
      <c r="AX54" s="44">
        <v>56</v>
      </c>
      <c r="AY54" s="44">
        <v>80</v>
      </c>
      <c r="AZ54" s="44">
        <v>109</v>
      </c>
      <c r="BA54" s="44">
        <v>3.89</v>
      </c>
      <c r="BB54" s="44">
        <v>1.1499999999999999</v>
      </c>
      <c r="BC54" s="44">
        <v>4</v>
      </c>
      <c r="BD54" s="44">
        <v>5</v>
      </c>
    </row>
    <row r="55" spans="1:56" ht="21" x14ac:dyDescent="0.25">
      <c r="A55" s="2"/>
      <c r="B55" s="47" t="str">
        <f t="shared" ref="B55:B56" si="1">+AN121</f>
        <v>Catedrático de Escuela Universitaria</v>
      </c>
      <c r="C55" s="4"/>
      <c r="D55" s="5"/>
      <c r="E55" s="3">
        <v>1</v>
      </c>
      <c r="F55" s="2"/>
      <c r="G55" s="2"/>
      <c r="H55" s="2"/>
      <c r="I55" s="2"/>
      <c r="J55" s="2"/>
      <c r="K55" s="2"/>
      <c r="L55" s="2"/>
      <c r="M55" s="47" t="str">
        <f t="shared" si="0"/>
        <v>Profesor asociado CIS</v>
      </c>
      <c r="N55" s="4"/>
      <c r="O55" s="5"/>
      <c r="P55" s="3">
        <v>4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40" t="s">
        <v>249</v>
      </c>
      <c r="AN55" s="40">
        <v>21</v>
      </c>
      <c r="AO55" s="40">
        <v>9</v>
      </c>
      <c r="AP55" s="40">
        <v>40</v>
      </c>
      <c r="AQ55" s="40">
        <v>83</v>
      </c>
      <c r="AR55" s="40">
        <v>161</v>
      </c>
      <c r="AS55" s="40">
        <v>12</v>
      </c>
      <c r="AT55" s="40">
        <v>326</v>
      </c>
      <c r="AU55" s="40" t="s">
        <v>249</v>
      </c>
      <c r="AV55" s="40">
        <v>21</v>
      </c>
      <c r="AW55" s="40">
        <v>9</v>
      </c>
      <c r="AX55" s="40">
        <v>40</v>
      </c>
      <c r="AY55" s="40">
        <v>83</v>
      </c>
      <c r="AZ55" s="40">
        <v>161</v>
      </c>
      <c r="BA55" s="40">
        <v>4.13</v>
      </c>
      <c r="BB55" s="40">
        <v>1.1599999999999999</v>
      </c>
      <c r="BC55" s="40">
        <v>5</v>
      </c>
      <c r="BD55" s="40">
        <v>5</v>
      </c>
    </row>
    <row r="56" spans="1:56" ht="21" x14ac:dyDescent="0.25">
      <c r="A56" s="2"/>
      <c r="B56" s="47" t="str">
        <f t="shared" si="1"/>
        <v>Titular de Universidad</v>
      </c>
      <c r="C56" s="4"/>
      <c r="D56" s="5"/>
      <c r="E56" s="3">
        <v>172</v>
      </c>
      <c r="F56" s="2"/>
      <c r="G56" s="2"/>
      <c r="H56" s="2"/>
      <c r="I56" s="2"/>
      <c r="J56" s="2"/>
      <c r="K56" s="2"/>
      <c r="L56" s="2"/>
      <c r="M56" s="47" t="str">
        <f t="shared" si="0"/>
        <v>Profesor asociado laboral</v>
      </c>
      <c r="N56" s="4"/>
      <c r="O56" s="5"/>
      <c r="P56" s="3">
        <v>12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40" t="s">
        <v>250</v>
      </c>
      <c r="AN56" s="40">
        <v>11</v>
      </c>
      <c r="AO56" s="40">
        <v>19</v>
      </c>
      <c r="AP56" s="40">
        <v>53</v>
      </c>
      <c r="AQ56" s="40">
        <v>95</v>
      </c>
      <c r="AR56" s="40">
        <v>133</v>
      </c>
      <c r="AS56" s="40">
        <v>15</v>
      </c>
      <c r="AT56" s="40">
        <v>326</v>
      </c>
      <c r="AU56" s="40" t="s">
        <v>250</v>
      </c>
      <c r="AV56" s="40">
        <v>11</v>
      </c>
      <c r="AW56" s="40">
        <v>19</v>
      </c>
      <c r="AX56" s="40">
        <v>53</v>
      </c>
      <c r="AY56" s="40">
        <v>95</v>
      </c>
      <c r="AZ56" s="40">
        <v>133</v>
      </c>
      <c r="BA56" s="40">
        <v>4.03</v>
      </c>
      <c r="BB56" s="40">
        <v>1.08</v>
      </c>
      <c r="BC56" s="40">
        <v>4</v>
      </c>
      <c r="BD56" s="40">
        <v>5</v>
      </c>
    </row>
    <row r="57" spans="1:56" ht="21" x14ac:dyDescent="0.25">
      <c r="A57" s="2"/>
      <c r="B57" s="47" t="str">
        <f>+AN123</f>
        <v>Titular de Escuela Universitaria</v>
      </c>
      <c r="C57" s="4"/>
      <c r="D57" s="5"/>
      <c r="E57" s="3">
        <v>5</v>
      </c>
      <c r="F57" s="2"/>
      <c r="G57" s="2"/>
      <c r="H57" s="2"/>
      <c r="I57" s="2"/>
      <c r="J57" s="2"/>
      <c r="K57" s="2"/>
      <c r="L57" s="2"/>
      <c r="M57" s="47" t="str">
        <f t="shared" si="0"/>
        <v>Profesor ayudante Doctor</v>
      </c>
      <c r="N57" s="4"/>
      <c r="O57" s="5"/>
      <c r="P57" s="3">
        <v>25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40" t="s">
        <v>251</v>
      </c>
      <c r="AN57" s="40">
        <v>9</v>
      </c>
      <c r="AO57" s="40">
        <v>18</v>
      </c>
      <c r="AP57" s="40">
        <v>52</v>
      </c>
      <c r="AQ57" s="40">
        <v>101</v>
      </c>
      <c r="AR57" s="40">
        <v>127</v>
      </c>
      <c r="AS57" s="40">
        <v>19</v>
      </c>
      <c r="AT57" s="40">
        <v>326</v>
      </c>
      <c r="AU57" s="40" t="s">
        <v>251</v>
      </c>
      <c r="AV57" s="40">
        <v>9</v>
      </c>
      <c r="AW57" s="40">
        <v>18</v>
      </c>
      <c r="AX57" s="40">
        <v>52</v>
      </c>
      <c r="AY57" s="40">
        <v>101</v>
      </c>
      <c r="AZ57" s="40">
        <v>127</v>
      </c>
      <c r="BA57" s="40">
        <v>4.04</v>
      </c>
      <c r="BB57" s="40">
        <v>1.04</v>
      </c>
      <c r="BC57" s="40">
        <v>4</v>
      </c>
      <c r="BD57" s="40">
        <v>5</v>
      </c>
    </row>
    <row r="58" spans="1:56" ht="21" x14ac:dyDescent="0.25">
      <c r="A58" s="2"/>
      <c r="B58" s="64" t="s">
        <v>326</v>
      </c>
      <c r="C58" s="65"/>
      <c r="D58" s="66"/>
      <c r="E58" s="55">
        <f>SUM(E54:E57)</f>
        <v>238</v>
      </c>
      <c r="F58" s="2"/>
      <c r="G58" s="2"/>
      <c r="H58" s="2"/>
      <c r="I58" s="2"/>
      <c r="J58" s="2"/>
      <c r="K58" s="2"/>
      <c r="L58" s="2"/>
      <c r="M58" s="47" t="str">
        <f t="shared" si="0"/>
        <v>Profesor colaborador</v>
      </c>
      <c r="N58" s="4"/>
      <c r="O58" s="5"/>
      <c r="P58" s="3">
        <v>4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40" t="s">
        <v>317</v>
      </c>
      <c r="AN58" s="40">
        <v>12</v>
      </c>
      <c r="AO58" s="40">
        <v>21</v>
      </c>
      <c r="AP58" s="40">
        <v>54</v>
      </c>
      <c r="AQ58" s="40">
        <v>103</v>
      </c>
      <c r="AR58" s="40">
        <v>125</v>
      </c>
      <c r="AS58" s="40">
        <v>11</v>
      </c>
      <c r="AT58" s="40">
        <v>326</v>
      </c>
      <c r="AU58" s="40" t="s">
        <v>317</v>
      </c>
      <c r="AV58" s="40">
        <v>12</v>
      </c>
      <c r="AW58" s="40">
        <v>21</v>
      </c>
      <c r="AX58" s="40">
        <v>54</v>
      </c>
      <c r="AY58" s="40">
        <v>103</v>
      </c>
      <c r="AZ58" s="40">
        <v>125</v>
      </c>
      <c r="BA58" s="40">
        <v>3.98</v>
      </c>
      <c r="BB58" s="40">
        <v>1.0900000000000001</v>
      </c>
      <c r="BC58" s="40">
        <v>4</v>
      </c>
      <c r="BD58" s="40">
        <v>5</v>
      </c>
    </row>
    <row r="59" spans="1:56" ht="2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47" t="str">
        <f t="shared" si="0"/>
        <v>Profesor contratado Doctor</v>
      </c>
      <c r="N59" s="4"/>
      <c r="O59" s="5"/>
      <c r="P59" s="3">
        <v>36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40" t="s">
        <v>252</v>
      </c>
      <c r="AN59" s="40">
        <v>11</v>
      </c>
      <c r="AO59" s="40">
        <v>13</v>
      </c>
      <c r="AP59" s="40">
        <v>51</v>
      </c>
      <c r="AQ59" s="40">
        <v>101</v>
      </c>
      <c r="AR59" s="40">
        <v>140</v>
      </c>
      <c r="AS59" s="40">
        <v>10</v>
      </c>
      <c r="AT59" s="40">
        <v>326</v>
      </c>
      <c r="AU59" s="40" t="s">
        <v>252</v>
      </c>
      <c r="AV59" s="40">
        <v>11</v>
      </c>
      <c r="AW59" s="40">
        <v>13</v>
      </c>
      <c r="AX59" s="40">
        <v>51</v>
      </c>
      <c r="AY59" s="40">
        <v>101</v>
      </c>
      <c r="AZ59" s="40">
        <v>140</v>
      </c>
      <c r="BA59" s="40">
        <v>4.09</v>
      </c>
      <c r="BB59" s="40">
        <v>1.04</v>
      </c>
      <c r="BC59" s="40">
        <v>4</v>
      </c>
      <c r="BD59" s="40">
        <v>5</v>
      </c>
    </row>
    <row r="60" spans="1:56" ht="2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61" t="s">
        <v>326</v>
      </c>
      <c r="N60" s="62"/>
      <c r="O60" s="63"/>
      <c r="P60" s="55">
        <f>SUM(P53:P59)</f>
        <v>88</v>
      </c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44" t="s">
        <v>253</v>
      </c>
      <c r="AN60" s="44">
        <v>14</v>
      </c>
      <c r="AO60" s="44">
        <v>20</v>
      </c>
      <c r="AP60" s="44">
        <v>58</v>
      </c>
      <c r="AQ60" s="44">
        <v>100</v>
      </c>
      <c r="AR60" s="44">
        <v>107</v>
      </c>
      <c r="AS60" s="44">
        <v>27</v>
      </c>
      <c r="AT60" s="44">
        <v>326</v>
      </c>
      <c r="AU60" s="44" t="s">
        <v>253</v>
      </c>
      <c r="AV60" s="44">
        <v>14</v>
      </c>
      <c r="AW60" s="44">
        <v>20</v>
      </c>
      <c r="AX60" s="44">
        <v>58</v>
      </c>
      <c r="AY60" s="44">
        <v>100</v>
      </c>
      <c r="AZ60" s="44">
        <v>107</v>
      </c>
      <c r="BA60" s="44">
        <v>3.89</v>
      </c>
      <c r="BB60" s="44">
        <v>1.1100000000000001</v>
      </c>
      <c r="BC60" s="44">
        <v>4</v>
      </c>
      <c r="BD60" s="44">
        <v>5</v>
      </c>
    </row>
    <row r="61" spans="1:56" ht="2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54"/>
      <c r="N61" s="2"/>
      <c r="O61" s="2"/>
      <c r="P61" s="56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40" t="s">
        <v>254</v>
      </c>
      <c r="AN61" s="40">
        <v>37</v>
      </c>
      <c r="AO61" s="40">
        <v>33</v>
      </c>
      <c r="AP61" s="40">
        <v>74</v>
      </c>
      <c r="AQ61" s="40">
        <v>83</v>
      </c>
      <c r="AR61" s="40">
        <v>72</v>
      </c>
      <c r="AS61" s="40">
        <v>27</v>
      </c>
      <c r="AT61" s="40">
        <v>326</v>
      </c>
      <c r="AU61" s="40" t="s">
        <v>254</v>
      </c>
      <c r="AV61" s="40">
        <v>37</v>
      </c>
      <c r="AW61" s="40">
        <v>33</v>
      </c>
      <c r="AX61" s="40">
        <v>74</v>
      </c>
      <c r="AY61" s="40">
        <v>83</v>
      </c>
      <c r="AZ61" s="40">
        <v>72</v>
      </c>
      <c r="BA61" s="40">
        <v>3.4</v>
      </c>
      <c r="BB61" s="40">
        <v>1.3</v>
      </c>
      <c r="BC61" s="40">
        <v>4</v>
      </c>
      <c r="BD61" s="40">
        <v>4</v>
      </c>
    </row>
    <row r="62" spans="1:5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40" t="s">
        <v>255</v>
      </c>
      <c r="AN62" s="40">
        <v>36</v>
      </c>
      <c r="AO62" s="40">
        <v>32</v>
      </c>
      <c r="AP62" s="40">
        <v>62</v>
      </c>
      <c r="AQ62" s="40">
        <v>83</v>
      </c>
      <c r="AR62" s="40">
        <v>91</v>
      </c>
      <c r="AS62" s="40">
        <v>22</v>
      </c>
      <c r="AT62" s="40">
        <v>326</v>
      </c>
      <c r="AU62" s="40" t="s">
        <v>255</v>
      </c>
      <c r="AV62" s="40">
        <v>36</v>
      </c>
      <c r="AW62" s="40">
        <v>32</v>
      </c>
      <c r="AX62" s="40">
        <v>62</v>
      </c>
      <c r="AY62" s="40">
        <v>83</v>
      </c>
      <c r="AZ62" s="40">
        <v>91</v>
      </c>
      <c r="BA62" s="40">
        <v>3.53</v>
      </c>
      <c r="BB62" s="40">
        <v>1.33</v>
      </c>
      <c r="BC62" s="40">
        <v>4</v>
      </c>
      <c r="BD62" s="40">
        <v>5</v>
      </c>
    </row>
    <row r="63" spans="1:5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40" t="s">
        <v>256</v>
      </c>
      <c r="AN63" s="40">
        <v>41</v>
      </c>
      <c r="AO63" s="40">
        <v>42</v>
      </c>
      <c r="AP63" s="40">
        <v>52</v>
      </c>
      <c r="AQ63" s="40">
        <v>87</v>
      </c>
      <c r="AR63" s="40">
        <v>84</v>
      </c>
      <c r="AS63" s="40">
        <v>20</v>
      </c>
      <c r="AT63" s="40">
        <v>326</v>
      </c>
      <c r="AU63" s="40" t="s">
        <v>256</v>
      </c>
      <c r="AV63" s="40">
        <v>41</v>
      </c>
      <c r="AW63" s="40">
        <v>42</v>
      </c>
      <c r="AX63" s="40">
        <v>52</v>
      </c>
      <c r="AY63" s="40">
        <v>87</v>
      </c>
      <c r="AZ63" s="40">
        <v>84</v>
      </c>
      <c r="BA63" s="40">
        <v>3.43</v>
      </c>
      <c r="BB63" s="40">
        <v>1.37</v>
      </c>
      <c r="BC63" s="40">
        <v>4</v>
      </c>
      <c r="BD63" s="40">
        <v>4</v>
      </c>
    </row>
    <row r="64" spans="1:5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40" t="s">
        <v>257</v>
      </c>
      <c r="AN64" s="40">
        <v>19</v>
      </c>
      <c r="AO64" s="40">
        <v>25</v>
      </c>
      <c r="AP64" s="40">
        <v>40</v>
      </c>
      <c r="AQ64" s="40">
        <v>77</v>
      </c>
      <c r="AR64" s="40">
        <v>91</v>
      </c>
      <c r="AS64" s="40">
        <v>74</v>
      </c>
      <c r="AT64" s="40">
        <v>326</v>
      </c>
      <c r="AU64" s="40" t="s">
        <v>257</v>
      </c>
      <c r="AV64" s="40">
        <v>19</v>
      </c>
      <c r="AW64" s="40">
        <v>25</v>
      </c>
      <c r="AX64" s="40">
        <v>40</v>
      </c>
      <c r="AY64" s="40">
        <v>77</v>
      </c>
      <c r="AZ64" s="40">
        <v>91</v>
      </c>
      <c r="BA64" s="40">
        <v>3.78</v>
      </c>
      <c r="BB64" s="40">
        <v>1.25</v>
      </c>
      <c r="BC64" s="40">
        <v>4</v>
      </c>
      <c r="BD64" s="40">
        <v>5</v>
      </c>
    </row>
    <row r="65" spans="1:56" s="2" customFormat="1" ht="37.5" customHeight="1" x14ac:dyDescent="0.25">
      <c r="AM65" s="40" t="s">
        <v>258</v>
      </c>
      <c r="AN65" s="40">
        <v>19</v>
      </c>
      <c r="AO65" s="40">
        <v>9</v>
      </c>
      <c r="AP65" s="40">
        <v>39</v>
      </c>
      <c r="AQ65" s="40">
        <v>55</v>
      </c>
      <c r="AR65" s="40">
        <v>164</v>
      </c>
      <c r="AS65" s="40">
        <v>40</v>
      </c>
      <c r="AT65" s="40">
        <v>326</v>
      </c>
      <c r="AU65" s="40" t="s">
        <v>258</v>
      </c>
      <c r="AV65" s="40">
        <v>19</v>
      </c>
      <c r="AW65" s="40">
        <v>9</v>
      </c>
      <c r="AX65" s="40">
        <v>39</v>
      </c>
      <c r="AY65" s="40">
        <v>55</v>
      </c>
      <c r="AZ65" s="40">
        <v>164</v>
      </c>
      <c r="BA65" s="40">
        <v>4.17</v>
      </c>
      <c r="BB65" s="40">
        <v>1.19</v>
      </c>
      <c r="BC65" s="40">
        <v>5</v>
      </c>
      <c r="BD65" s="40">
        <v>5</v>
      </c>
    </row>
    <row r="66" spans="1:56" s="2" customFormat="1" x14ac:dyDescent="0.25">
      <c r="AM66" s="44" t="s">
        <v>259</v>
      </c>
      <c r="AN66" s="44">
        <v>13</v>
      </c>
      <c r="AO66" s="44">
        <v>14</v>
      </c>
      <c r="AP66" s="44">
        <v>32</v>
      </c>
      <c r="AQ66" s="44">
        <v>56</v>
      </c>
      <c r="AR66" s="44">
        <v>139</v>
      </c>
      <c r="AS66" s="44">
        <v>72</v>
      </c>
      <c r="AT66" s="44">
        <v>326</v>
      </c>
      <c r="AU66" s="44" t="s">
        <v>259</v>
      </c>
      <c r="AV66" s="44">
        <v>13</v>
      </c>
      <c r="AW66" s="44">
        <v>14</v>
      </c>
      <c r="AX66" s="44">
        <v>32</v>
      </c>
      <c r="AY66" s="44">
        <v>56</v>
      </c>
      <c r="AZ66" s="44">
        <v>139</v>
      </c>
      <c r="BA66" s="44">
        <v>4.16</v>
      </c>
      <c r="BB66" s="44">
        <v>1.1599999999999999</v>
      </c>
      <c r="BC66" s="44">
        <v>5</v>
      </c>
      <c r="BD66" s="44">
        <v>5</v>
      </c>
    </row>
    <row r="67" spans="1:56" s="2" customFormat="1" x14ac:dyDescent="0.25">
      <c r="AM67" s="40" t="s">
        <v>318</v>
      </c>
      <c r="AN67" s="40">
        <v>46</v>
      </c>
      <c r="AO67" s="40">
        <v>53</v>
      </c>
      <c r="AP67" s="40">
        <v>97</v>
      </c>
      <c r="AQ67" s="40">
        <v>88</v>
      </c>
      <c r="AR67" s="40">
        <v>37</v>
      </c>
      <c r="AS67" s="40">
        <v>5</v>
      </c>
      <c r="AT67" s="40">
        <v>326</v>
      </c>
      <c r="AU67" s="40" t="s">
        <v>318</v>
      </c>
      <c r="AV67" s="40">
        <v>46</v>
      </c>
      <c r="AW67" s="40">
        <v>53</v>
      </c>
      <c r="AX67" s="40">
        <v>97</v>
      </c>
      <c r="AY67" s="40">
        <v>88</v>
      </c>
      <c r="AZ67" s="40">
        <v>37</v>
      </c>
      <c r="BA67" s="40">
        <v>3.05</v>
      </c>
      <c r="BB67" s="40">
        <v>1.21</v>
      </c>
      <c r="BC67" s="40">
        <v>3</v>
      </c>
      <c r="BD67" s="40">
        <v>3</v>
      </c>
    </row>
    <row r="68" spans="1:56" s="2" customFormat="1" x14ac:dyDescent="0.25">
      <c r="AM68" s="40" t="s">
        <v>260</v>
      </c>
      <c r="AN68" s="40">
        <v>54</v>
      </c>
      <c r="AO68" s="40">
        <v>60</v>
      </c>
      <c r="AP68" s="40">
        <v>86</v>
      </c>
      <c r="AQ68" s="40">
        <v>73</v>
      </c>
      <c r="AR68" s="40">
        <v>29</v>
      </c>
      <c r="AS68" s="40">
        <v>24</v>
      </c>
      <c r="AT68" s="40">
        <v>326</v>
      </c>
      <c r="AU68" s="40" t="s">
        <v>260</v>
      </c>
      <c r="AV68" s="40">
        <v>54</v>
      </c>
      <c r="AW68" s="40">
        <v>60</v>
      </c>
      <c r="AX68" s="40">
        <v>86</v>
      </c>
      <c r="AY68" s="40">
        <v>73</v>
      </c>
      <c r="AZ68" s="40">
        <v>29</v>
      </c>
      <c r="BA68" s="40">
        <v>2.88</v>
      </c>
      <c r="BB68" s="40">
        <v>1.24</v>
      </c>
      <c r="BC68" s="40">
        <v>3</v>
      </c>
      <c r="BD68" s="40">
        <v>3</v>
      </c>
    </row>
    <row r="69" spans="1:56" s="2" customFormat="1" x14ac:dyDescent="0.25">
      <c r="AM69" s="40" t="s">
        <v>261</v>
      </c>
      <c r="AN69" s="40">
        <v>58</v>
      </c>
      <c r="AO69" s="40">
        <v>53</v>
      </c>
      <c r="AP69" s="40">
        <v>80</v>
      </c>
      <c r="AQ69" s="40">
        <v>69</v>
      </c>
      <c r="AR69" s="40">
        <v>34</v>
      </c>
      <c r="AS69" s="40">
        <v>32</v>
      </c>
      <c r="AT69" s="40">
        <v>326</v>
      </c>
      <c r="AU69" s="40" t="s">
        <v>261</v>
      </c>
      <c r="AV69" s="40">
        <v>58</v>
      </c>
      <c r="AW69" s="40">
        <v>53</v>
      </c>
      <c r="AX69" s="40">
        <v>80</v>
      </c>
      <c r="AY69" s="40">
        <v>69</v>
      </c>
      <c r="AZ69" s="40">
        <v>34</v>
      </c>
      <c r="BA69" s="40">
        <v>2.89</v>
      </c>
      <c r="BB69" s="40">
        <v>1.29</v>
      </c>
      <c r="BC69" s="40">
        <v>3</v>
      </c>
      <c r="BD69" s="40">
        <v>3</v>
      </c>
    </row>
    <row r="70" spans="1:5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40" t="s">
        <v>262</v>
      </c>
      <c r="AN70" s="40">
        <v>25</v>
      </c>
      <c r="AO70" s="40">
        <v>29</v>
      </c>
      <c r="AP70" s="40">
        <v>72</v>
      </c>
      <c r="AQ70" s="40">
        <v>92</v>
      </c>
      <c r="AR70" s="40">
        <v>48</v>
      </c>
      <c r="AS70" s="40">
        <v>60</v>
      </c>
      <c r="AT70" s="40">
        <v>326</v>
      </c>
      <c r="AU70" s="40" t="s">
        <v>262</v>
      </c>
      <c r="AV70" s="40">
        <v>25</v>
      </c>
      <c r="AW70" s="40">
        <v>29</v>
      </c>
      <c r="AX70" s="40">
        <v>72</v>
      </c>
      <c r="AY70" s="40">
        <v>92</v>
      </c>
      <c r="AZ70" s="40">
        <v>48</v>
      </c>
      <c r="BA70" s="40">
        <v>3.41</v>
      </c>
      <c r="BB70" s="40">
        <v>1.18</v>
      </c>
      <c r="BC70" s="40">
        <v>4</v>
      </c>
      <c r="BD70" s="40">
        <v>4</v>
      </c>
    </row>
    <row r="71" spans="1:5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40" t="s">
        <v>319</v>
      </c>
      <c r="AN71" s="40">
        <v>20</v>
      </c>
      <c r="AO71" s="40">
        <v>18</v>
      </c>
      <c r="AP71" s="40">
        <v>67</v>
      </c>
      <c r="AQ71" s="40">
        <v>92</v>
      </c>
      <c r="AR71" s="40">
        <v>96</v>
      </c>
      <c r="AS71" s="40">
        <v>33</v>
      </c>
      <c r="AT71" s="40">
        <v>326</v>
      </c>
      <c r="AU71" s="40" t="s">
        <v>319</v>
      </c>
      <c r="AV71" s="40">
        <v>20</v>
      </c>
      <c r="AW71" s="40">
        <v>18</v>
      </c>
      <c r="AX71" s="40">
        <v>67</v>
      </c>
      <c r="AY71" s="40">
        <v>92</v>
      </c>
      <c r="AZ71" s="40">
        <v>96</v>
      </c>
      <c r="BA71" s="40">
        <v>3.77</v>
      </c>
      <c r="BB71" s="40">
        <v>1.17</v>
      </c>
      <c r="BC71" s="40">
        <v>4</v>
      </c>
      <c r="BD71" s="40">
        <v>5</v>
      </c>
    </row>
    <row r="72" spans="1:5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44" t="s">
        <v>263</v>
      </c>
      <c r="AN72" s="44">
        <v>22</v>
      </c>
      <c r="AO72" s="44">
        <v>30</v>
      </c>
      <c r="AP72" s="44">
        <v>54</v>
      </c>
      <c r="AQ72" s="44">
        <v>70</v>
      </c>
      <c r="AR72" s="44">
        <v>62</v>
      </c>
      <c r="AS72" s="44">
        <v>88</v>
      </c>
      <c r="AT72" s="44">
        <v>326</v>
      </c>
      <c r="AU72" s="44" t="s">
        <v>263</v>
      </c>
      <c r="AV72" s="44">
        <v>22</v>
      </c>
      <c r="AW72" s="44">
        <v>30</v>
      </c>
      <c r="AX72" s="44">
        <v>54</v>
      </c>
      <c r="AY72" s="44">
        <v>70</v>
      </c>
      <c r="AZ72" s="44">
        <v>62</v>
      </c>
      <c r="BA72" s="44">
        <v>3.5</v>
      </c>
      <c r="BB72" s="44">
        <v>1.26</v>
      </c>
      <c r="BC72" s="44">
        <v>4</v>
      </c>
      <c r="BD72" s="44">
        <v>4</v>
      </c>
    </row>
    <row r="73" spans="1:5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40" t="s">
        <v>320</v>
      </c>
      <c r="AN73" s="40">
        <v>6</v>
      </c>
      <c r="AO73" s="40">
        <v>25</v>
      </c>
      <c r="AP73" s="40">
        <v>75</v>
      </c>
      <c r="AQ73" s="40">
        <v>147</v>
      </c>
      <c r="AR73" s="40">
        <v>71</v>
      </c>
      <c r="AS73" s="40">
        <v>2</v>
      </c>
      <c r="AT73" s="40">
        <v>326</v>
      </c>
      <c r="AU73" s="40" t="s">
        <v>320</v>
      </c>
      <c r="AV73" s="40">
        <v>6</v>
      </c>
      <c r="AW73" s="40">
        <v>25</v>
      </c>
      <c r="AX73" s="40">
        <v>75</v>
      </c>
      <c r="AY73" s="40">
        <v>147</v>
      </c>
      <c r="AZ73" s="40">
        <v>71</v>
      </c>
      <c r="BA73" s="40">
        <v>3.78</v>
      </c>
      <c r="BB73" s="40">
        <v>0.94</v>
      </c>
      <c r="BC73" s="40">
        <v>4</v>
      </c>
      <c r="BD73" s="40">
        <v>4</v>
      </c>
    </row>
    <row r="74" spans="1:56" ht="21" customHeight="1" x14ac:dyDescent="0.25">
      <c r="A74" s="2"/>
      <c r="B74" s="60" t="s">
        <v>58</v>
      </c>
      <c r="C74" s="60"/>
      <c r="D74" s="60"/>
      <c r="E74" s="60"/>
      <c r="F74" s="60"/>
      <c r="G74" s="60"/>
      <c r="H74" s="60"/>
      <c r="I74" s="60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40" t="s">
        <v>264</v>
      </c>
      <c r="AN74" s="40">
        <v>15</v>
      </c>
      <c r="AO74" s="40">
        <v>38</v>
      </c>
      <c r="AP74" s="40">
        <v>67</v>
      </c>
      <c r="AQ74" s="40">
        <v>119</v>
      </c>
      <c r="AR74" s="40">
        <v>82</v>
      </c>
      <c r="AS74" s="40">
        <v>5</v>
      </c>
      <c r="AT74" s="40">
        <v>326</v>
      </c>
      <c r="AU74" s="40" t="s">
        <v>264</v>
      </c>
      <c r="AV74" s="40">
        <v>15</v>
      </c>
      <c r="AW74" s="40">
        <v>38</v>
      </c>
      <c r="AX74" s="40">
        <v>67</v>
      </c>
      <c r="AY74" s="40">
        <v>119</v>
      </c>
      <c r="AZ74" s="40">
        <v>82</v>
      </c>
      <c r="BA74" s="40">
        <v>3.67</v>
      </c>
      <c r="BB74" s="40">
        <v>1.1200000000000001</v>
      </c>
      <c r="BC74" s="40">
        <v>4</v>
      </c>
      <c r="BD74" s="40">
        <v>4</v>
      </c>
    </row>
    <row r="75" spans="1:56" ht="21" x14ac:dyDescent="0.25">
      <c r="A75" s="2"/>
      <c r="B75" s="6" t="str">
        <f t="shared" ref="B75:B91" si="2">+AN158</f>
        <v>Antropología, Geografía e Historia</v>
      </c>
      <c r="C75" s="4"/>
      <c r="D75" s="5"/>
      <c r="E75" s="3">
        <f t="shared" ref="E75:E91" si="3">+AO158</f>
        <v>3</v>
      </c>
      <c r="F75" s="6" t="str">
        <f>+AN176</f>
        <v>Ingeniería Mecánica y Minera</v>
      </c>
      <c r="G75" s="4"/>
      <c r="H75" s="5"/>
      <c r="I75" s="3">
        <f>+AO176</f>
        <v>15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40" t="s">
        <v>321</v>
      </c>
      <c r="AN75" s="40">
        <v>3</v>
      </c>
      <c r="AO75" s="40">
        <v>10</v>
      </c>
      <c r="AP75" s="40">
        <v>23</v>
      </c>
      <c r="AQ75" s="40">
        <v>84</v>
      </c>
      <c r="AR75" s="40">
        <v>203</v>
      </c>
      <c r="AS75" s="40">
        <v>3</v>
      </c>
      <c r="AT75" s="40">
        <v>326</v>
      </c>
      <c r="AU75" s="40" t="s">
        <v>321</v>
      </c>
      <c r="AV75" s="40">
        <v>3</v>
      </c>
      <c r="AW75" s="40">
        <v>10</v>
      </c>
      <c r="AX75" s="40">
        <v>23</v>
      </c>
      <c r="AY75" s="40">
        <v>84</v>
      </c>
      <c r="AZ75" s="40">
        <v>203</v>
      </c>
      <c r="BA75" s="40">
        <v>4.47</v>
      </c>
      <c r="BB75" s="40">
        <v>0.83</v>
      </c>
      <c r="BC75" s="40">
        <v>5</v>
      </c>
      <c r="BD75" s="40">
        <v>5</v>
      </c>
    </row>
    <row r="76" spans="1:56" ht="21" x14ac:dyDescent="0.25">
      <c r="A76" s="2"/>
      <c r="B76" s="6" t="str">
        <f t="shared" si="2"/>
        <v>Didáctica de la Expresión Musical, Plástica y Corporal</v>
      </c>
      <c r="C76" s="4"/>
      <c r="D76" s="5"/>
      <c r="E76" s="3">
        <f t="shared" si="3"/>
        <v>10</v>
      </c>
      <c r="F76" s="6" t="str">
        <f t="shared" ref="F76:F91" si="4">+AN177</f>
        <v>Ingeniería Química, Ambiental y de los Materiales</v>
      </c>
      <c r="G76" s="4"/>
      <c r="H76" s="5"/>
      <c r="I76" s="3">
        <f t="shared" ref="I76:I91" si="5">+AO177</f>
        <v>7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40" t="s">
        <v>322</v>
      </c>
      <c r="AN76" s="40">
        <v>9</v>
      </c>
      <c r="AO76" s="40">
        <v>7</v>
      </c>
      <c r="AP76" s="40">
        <v>21</v>
      </c>
      <c r="AQ76" s="40">
        <v>72</v>
      </c>
      <c r="AR76" s="40">
        <v>212</v>
      </c>
      <c r="AS76" s="40">
        <v>5</v>
      </c>
      <c r="AT76" s="40">
        <v>326</v>
      </c>
      <c r="AU76" s="40" t="s">
        <v>322</v>
      </c>
      <c r="AV76" s="40">
        <v>9</v>
      </c>
      <c r="AW76" s="40">
        <v>7</v>
      </c>
      <c r="AX76" s="40">
        <v>21</v>
      </c>
      <c r="AY76" s="40">
        <v>72</v>
      </c>
      <c r="AZ76" s="40">
        <v>212</v>
      </c>
      <c r="BA76" s="40">
        <v>4.47</v>
      </c>
      <c r="BB76" s="40">
        <v>0.92</v>
      </c>
      <c r="BC76" s="40">
        <v>5</v>
      </c>
      <c r="BD76" s="40">
        <v>5</v>
      </c>
    </row>
    <row r="77" spans="1:56" ht="21" x14ac:dyDescent="0.25">
      <c r="A77" s="2"/>
      <c r="B77" s="6" t="str">
        <f t="shared" si="2"/>
        <v>Didáctica de las Ciencias</v>
      </c>
      <c r="C77" s="4"/>
      <c r="D77" s="5"/>
      <c r="E77" s="3">
        <f t="shared" si="3"/>
        <v>4</v>
      </c>
      <c r="F77" s="6" t="str">
        <f t="shared" si="4"/>
        <v>Lenguas y Culturas Mediterráneas</v>
      </c>
      <c r="G77" s="4"/>
      <c r="H77" s="5"/>
      <c r="I77" s="3">
        <f t="shared" si="5"/>
        <v>3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40" t="s">
        <v>265</v>
      </c>
      <c r="AN77" s="40">
        <v>20</v>
      </c>
      <c r="AO77" s="40">
        <v>26</v>
      </c>
      <c r="AP77" s="40">
        <v>50</v>
      </c>
      <c r="AQ77" s="40">
        <v>100</v>
      </c>
      <c r="AR77" s="40">
        <v>117</v>
      </c>
      <c r="AS77" s="40">
        <v>13</v>
      </c>
      <c r="AT77" s="40">
        <v>326</v>
      </c>
      <c r="AU77" s="40" t="s">
        <v>265</v>
      </c>
      <c r="AV77" s="40">
        <v>20</v>
      </c>
      <c r="AW77" s="40">
        <v>26</v>
      </c>
      <c r="AX77" s="40">
        <v>50</v>
      </c>
      <c r="AY77" s="40">
        <v>100</v>
      </c>
      <c r="AZ77" s="40">
        <v>117</v>
      </c>
      <c r="BA77" s="40">
        <v>3.86</v>
      </c>
      <c r="BB77" s="40">
        <v>1.19</v>
      </c>
      <c r="BC77" s="40">
        <v>4</v>
      </c>
      <c r="BD77" s="40">
        <v>5</v>
      </c>
    </row>
    <row r="78" spans="1:56" ht="21" x14ac:dyDescent="0.25">
      <c r="A78" s="2"/>
      <c r="B78" s="6" t="str">
        <f t="shared" si="2"/>
        <v>Economía</v>
      </c>
      <c r="C78" s="4"/>
      <c r="D78" s="5"/>
      <c r="E78" s="3">
        <f t="shared" si="3"/>
        <v>7</v>
      </c>
      <c r="F78" s="6" t="str">
        <f t="shared" si="4"/>
        <v>Matemáticas</v>
      </c>
      <c r="G78" s="4"/>
      <c r="H78" s="5"/>
      <c r="I78" s="3">
        <f t="shared" si="5"/>
        <v>10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44" t="s">
        <v>323</v>
      </c>
      <c r="AN78" s="44">
        <v>8</v>
      </c>
      <c r="AO78" s="44">
        <v>13</v>
      </c>
      <c r="AP78" s="44">
        <v>30</v>
      </c>
      <c r="AQ78" s="44">
        <v>64</v>
      </c>
      <c r="AR78" s="44">
        <v>191</v>
      </c>
      <c r="AS78" s="44">
        <v>20</v>
      </c>
      <c r="AT78" s="44">
        <v>326</v>
      </c>
      <c r="AU78" s="44" t="s">
        <v>323</v>
      </c>
      <c r="AV78" s="44">
        <v>8</v>
      </c>
      <c r="AW78" s="44">
        <v>13</v>
      </c>
      <c r="AX78" s="44">
        <v>30</v>
      </c>
      <c r="AY78" s="44">
        <v>64</v>
      </c>
      <c r="AZ78" s="44">
        <v>191</v>
      </c>
      <c r="BA78" s="44">
        <v>4.3600000000000003</v>
      </c>
      <c r="BB78" s="44">
        <v>1</v>
      </c>
      <c r="BC78" s="44">
        <v>5</v>
      </c>
      <c r="BD78" s="44">
        <v>5</v>
      </c>
    </row>
    <row r="79" spans="1:56" ht="21" x14ac:dyDescent="0.25">
      <c r="A79" s="2"/>
      <c r="B79" s="6" t="str">
        <f t="shared" si="2"/>
        <v>Economía Financiera y Contabilidad</v>
      </c>
      <c r="C79" s="4"/>
      <c r="D79" s="5"/>
      <c r="E79" s="3">
        <f t="shared" si="3"/>
        <v>7</v>
      </c>
      <c r="F79" s="6" t="str">
        <f t="shared" si="4"/>
        <v>Biología Experimental</v>
      </c>
      <c r="G79" s="4"/>
      <c r="H79" s="5"/>
      <c r="I79" s="3">
        <f t="shared" si="5"/>
        <v>10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40" t="s">
        <v>266</v>
      </c>
      <c r="AN79" s="40">
        <v>18</v>
      </c>
      <c r="AO79" s="40">
        <v>21</v>
      </c>
      <c r="AP79" s="40">
        <v>49</v>
      </c>
      <c r="AQ79" s="40">
        <v>82</v>
      </c>
      <c r="AR79" s="40">
        <v>119</v>
      </c>
      <c r="AS79" s="40">
        <v>37</v>
      </c>
      <c r="AT79" s="40">
        <v>326</v>
      </c>
      <c r="AU79" s="40" t="s">
        <v>266</v>
      </c>
      <c r="AV79" s="40">
        <v>18</v>
      </c>
      <c r="AW79" s="40">
        <v>21</v>
      </c>
      <c r="AX79" s="40">
        <v>49</v>
      </c>
      <c r="AY79" s="40">
        <v>82</v>
      </c>
      <c r="AZ79" s="40">
        <v>119</v>
      </c>
      <c r="BA79" s="40">
        <v>3.91</v>
      </c>
      <c r="BB79" s="40">
        <v>1.2</v>
      </c>
      <c r="BC79" s="40">
        <v>4</v>
      </c>
      <c r="BD79" s="40">
        <v>5</v>
      </c>
    </row>
    <row r="80" spans="1:56" ht="21" x14ac:dyDescent="0.25">
      <c r="A80" s="2"/>
      <c r="B80" s="6" t="str">
        <f t="shared" si="2"/>
        <v>Enfermería</v>
      </c>
      <c r="C80" s="4"/>
      <c r="D80" s="5"/>
      <c r="E80" s="3">
        <f t="shared" si="3"/>
        <v>12</v>
      </c>
      <c r="F80" s="6" t="str">
        <f t="shared" si="4"/>
        <v>Organización de Empresas, Marketing y Sociología</v>
      </c>
      <c r="G80" s="4"/>
      <c r="H80" s="5"/>
      <c r="I80" s="3">
        <f t="shared" si="5"/>
        <v>16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40" t="s">
        <v>267</v>
      </c>
      <c r="AN80" s="40">
        <v>23</v>
      </c>
      <c r="AO80" s="40">
        <v>26</v>
      </c>
      <c r="AP80" s="40">
        <v>55</v>
      </c>
      <c r="AQ80" s="40">
        <v>86</v>
      </c>
      <c r="AR80" s="40">
        <v>115</v>
      </c>
      <c r="AS80" s="40">
        <v>21</v>
      </c>
      <c r="AT80" s="40">
        <v>326</v>
      </c>
      <c r="AU80" s="40" t="s">
        <v>267</v>
      </c>
      <c r="AV80" s="40">
        <v>23</v>
      </c>
      <c r="AW80" s="40">
        <v>26</v>
      </c>
      <c r="AX80" s="40">
        <v>55</v>
      </c>
      <c r="AY80" s="40">
        <v>86</v>
      </c>
      <c r="AZ80" s="40">
        <v>115</v>
      </c>
      <c r="BA80" s="40">
        <v>3.8</v>
      </c>
      <c r="BB80" s="40">
        <v>1.24</v>
      </c>
      <c r="BC80" s="40">
        <v>4</v>
      </c>
      <c r="BD80" s="40">
        <v>5</v>
      </c>
    </row>
    <row r="81" spans="1:56" ht="21" x14ac:dyDescent="0.25">
      <c r="A81" s="2"/>
      <c r="B81" s="6" t="str">
        <f t="shared" si="2"/>
        <v>Estadística e Investigación Operativa</v>
      </c>
      <c r="C81" s="4"/>
      <c r="D81" s="5"/>
      <c r="E81" s="3">
        <f t="shared" si="3"/>
        <v>11</v>
      </c>
      <c r="F81" s="6" t="str">
        <f t="shared" si="4"/>
        <v>Patrimonio Histórico</v>
      </c>
      <c r="G81" s="4"/>
      <c r="H81" s="5"/>
      <c r="I81" s="3">
        <f t="shared" si="5"/>
        <v>9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40" t="s">
        <v>268</v>
      </c>
      <c r="AN81" s="40">
        <v>25</v>
      </c>
      <c r="AO81" s="40">
        <v>12</v>
      </c>
      <c r="AP81" s="40">
        <v>42</v>
      </c>
      <c r="AQ81" s="40">
        <v>85</v>
      </c>
      <c r="AR81" s="40">
        <v>157</v>
      </c>
      <c r="AS81" s="40">
        <v>5</v>
      </c>
      <c r="AT81" s="40">
        <v>326</v>
      </c>
      <c r="AU81" s="40" t="s">
        <v>268</v>
      </c>
      <c r="AV81" s="40">
        <v>25</v>
      </c>
      <c r="AW81" s="40">
        <v>12</v>
      </c>
      <c r="AX81" s="40">
        <v>42</v>
      </c>
      <c r="AY81" s="40">
        <v>85</v>
      </c>
      <c r="AZ81" s="40">
        <v>157</v>
      </c>
      <c r="BA81" s="40">
        <v>4.05</v>
      </c>
      <c r="BB81" s="40">
        <v>1.21</v>
      </c>
      <c r="BC81" s="40">
        <v>4</v>
      </c>
      <c r="BD81" s="40">
        <v>5</v>
      </c>
    </row>
    <row r="82" spans="1:56" ht="21" x14ac:dyDescent="0.25">
      <c r="A82" s="2"/>
      <c r="B82" s="6" t="str">
        <f t="shared" si="2"/>
        <v>Filología Española</v>
      </c>
      <c r="C82" s="4"/>
      <c r="D82" s="5"/>
      <c r="E82" s="3">
        <f t="shared" si="3"/>
        <v>15</v>
      </c>
      <c r="F82" s="6" t="str">
        <f t="shared" si="4"/>
        <v>Pedagogía</v>
      </c>
      <c r="G82" s="4"/>
      <c r="H82" s="5"/>
      <c r="I82" s="3">
        <f t="shared" si="5"/>
        <v>7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40" t="s">
        <v>269</v>
      </c>
      <c r="AN82" s="40">
        <v>18</v>
      </c>
      <c r="AO82" s="40">
        <v>24</v>
      </c>
      <c r="AP82" s="40">
        <v>69</v>
      </c>
      <c r="AQ82" s="40">
        <v>75</v>
      </c>
      <c r="AR82" s="40">
        <v>107</v>
      </c>
      <c r="AS82" s="40">
        <v>33</v>
      </c>
      <c r="AT82" s="40">
        <v>326</v>
      </c>
      <c r="AU82" s="40" t="s">
        <v>269</v>
      </c>
      <c r="AV82" s="40">
        <v>18</v>
      </c>
      <c r="AW82" s="40">
        <v>24</v>
      </c>
      <c r="AX82" s="40">
        <v>69</v>
      </c>
      <c r="AY82" s="40">
        <v>75</v>
      </c>
      <c r="AZ82" s="40">
        <v>107</v>
      </c>
      <c r="BA82" s="40">
        <v>3.78</v>
      </c>
      <c r="BB82" s="40">
        <v>1.2</v>
      </c>
      <c r="BC82" s="40">
        <v>4</v>
      </c>
      <c r="BD82" s="40">
        <v>5</v>
      </c>
    </row>
    <row r="83" spans="1:56" ht="21" x14ac:dyDescent="0.25">
      <c r="A83" s="2"/>
      <c r="B83" s="6" t="str">
        <f t="shared" si="2"/>
        <v>Filología Inglesa</v>
      </c>
      <c r="C83" s="4"/>
      <c r="D83" s="5"/>
      <c r="E83" s="3">
        <f t="shared" si="3"/>
        <v>10</v>
      </c>
      <c r="F83" s="6" t="str">
        <f t="shared" si="4"/>
        <v>Psicología</v>
      </c>
      <c r="G83" s="4"/>
      <c r="H83" s="5"/>
      <c r="I83" s="3">
        <f t="shared" si="5"/>
        <v>31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40" t="s">
        <v>270</v>
      </c>
      <c r="AN83" s="40">
        <v>25</v>
      </c>
      <c r="AO83" s="40">
        <v>28</v>
      </c>
      <c r="AP83" s="40">
        <v>68</v>
      </c>
      <c r="AQ83" s="40">
        <v>76</v>
      </c>
      <c r="AR83" s="40">
        <v>103</v>
      </c>
      <c r="AS83" s="40">
        <v>26</v>
      </c>
      <c r="AT83" s="40">
        <v>326</v>
      </c>
      <c r="AU83" s="40" t="s">
        <v>270</v>
      </c>
      <c r="AV83" s="40">
        <v>25</v>
      </c>
      <c r="AW83" s="40">
        <v>28</v>
      </c>
      <c r="AX83" s="40">
        <v>68</v>
      </c>
      <c r="AY83" s="40">
        <v>76</v>
      </c>
      <c r="AZ83" s="40">
        <v>103</v>
      </c>
      <c r="BA83" s="40">
        <v>3.68</v>
      </c>
      <c r="BB83" s="40">
        <v>1.26</v>
      </c>
      <c r="BC83" s="40">
        <v>4</v>
      </c>
      <c r="BD83" s="40">
        <v>5</v>
      </c>
    </row>
    <row r="84" spans="1:56" ht="21" x14ac:dyDescent="0.25">
      <c r="A84" s="2"/>
      <c r="B84" s="6" t="str">
        <f t="shared" si="2"/>
        <v>Física</v>
      </c>
      <c r="C84" s="4"/>
      <c r="D84" s="5"/>
      <c r="E84" s="3">
        <f t="shared" si="3"/>
        <v>1</v>
      </c>
      <c r="F84" s="6" t="str">
        <f t="shared" si="4"/>
        <v>Química Física y Analítica</v>
      </c>
      <c r="G84" s="4"/>
      <c r="H84" s="5"/>
      <c r="I84" s="3">
        <f t="shared" si="5"/>
        <v>7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40" t="s">
        <v>271</v>
      </c>
      <c r="AN84" s="40">
        <v>22</v>
      </c>
      <c r="AO84" s="40">
        <v>26</v>
      </c>
      <c r="AP84" s="40">
        <v>73</v>
      </c>
      <c r="AQ84" s="40">
        <v>68</v>
      </c>
      <c r="AR84" s="40">
        <v>113</v>
      </c>
      <c r="AS84" s="40">
        <v>24</v>
      </c>
      <c r="AT84" s="40">
        <v>326</v>
      </c>
      <c r="AU84" s="40" t="s">
        <v>271</v>
      </c>
      <c r="AV84" s="40">
        <v>22</v>
      </c>
      <c r="AW84" s="40">
        <v>26</v>
      </c>
      <c r="AX84" s="40">
        <v>73</v>
      </c>
      <c r="AY84" s="40">
        <v>68</v>
      </c>
      <c r="AZ84" s="40">
        <v>113</v>
      </c>
      <c r="BA84" s="40">
        <v>3.74</v>
      </c>
      <c r="BB84" s="40">
        <v>1.25</v>
      </c>
      <c r="BC84" s="40">
        <v>4</v>
      </c>
      <c r="BD84" s="40">
        <v>5</v>
      </c>
    </row>
    <row r="85" spans="1:56" ht="21" x14ac:dyDescent="0.25">
      <c r="A85" s="2"/>
      <c r="B85" s="6" t="str">
        <f t="shared" si="2"/>
        <v>Geología</v>
      </c>
      <c r="C85" s="4"/>
      <c r="D85" s="5"/>
      <c r="E85" s="3">
        <f t="shared" si="3"/>
        <v>6</v>
      </c>
      <c r="F85" s="6" t="str">
        <f t="shared" si="4"/>
        <v>Química Inorgánica y Orgánica</v>
      </c>
      <c r="G85" s="4"/>
      <c r="H85" s="5"/>
      <c r="I85" s="3">
        <f t="shared" si="5"/>
        <v>10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40" t="s">
        <v>272</v>
      </c>
      <c r="AN85" s="40">
        <v>19</v>
      </c>
      <c r="AO85" s="40">
        <v>29</v>
      </c>
      <c r="AP85" s="40">
        <v>67</v>
      </c>
      <c r="AQ85" s="40">
        <v>88</v>
      </c>
      <c r="AR85" s="40">
        <v>83</v>
      </c>
      <c r="AS85" s="40">
        <v>40</v>
      </c>
      <c r="AT85" s="40">
        <v>326</v>
      </c>
      <c r="AU85" s="40" t="s">
        <v>272</v>
      </c>
      <c r="AV85" s="40">
        <v>19</v>
      </c>
      <c r="AW85" s="40">
        <v>29</v>
      </c>
      <c r="AX85" s="40">
        <v>67</v>
      </c>
      <c r="AY85" s="40">
        <v>88</v>
      </c>
      <c r="AZ85" s="40">
        <v>83</v>
      </c>
      <c r="BA85" s="40">
        <v>3.65</v>
      </c>
      <c r="BB85" s="40">
        <v>1.19</v>
      </c>
      <c r="BC85" s="40">
        <v>4</v>
      </c>
      <c r="BD85" s="40">
        <v>4</v>
      </c>
    </row>
    <row r="86" spans="1:56" ht="21" x14ac:dyDescent="0.25">
      <c r="A86" s="2"/>
      <c r="B86" s="6" t="str">
        <f t="shared" si="2"/>
        <v>Biología Animal, Biología Vegetal y Ecología</v>
      </c>
      <c r="C86" s="4"/>
      <c r="D86" s="5"/>
      <c r="E86" s="3">
        <f t="shared" si="3"/>
        <v>10</v>
      </c>
      <c r="F86" s="6" t="str">
        <f t="shared" si="4"/>
        <v>Ciencias de la Salud</v>
      </c>
      <c r="G86" s="4"/>
      <c r="H86" s="5"/>
      <c r="I86" s="3">
        <f t="shared" si="5"/>
        <v>23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46" t="s">
        <v>273</v>
      </c>
      <c r="AN86" s="46">
        <v>22</v>
      </c>
      <c r="AO86" s="46">
        <v>31</v>
      </c>
      <c r="AP86" s="46">
        <v>68</v>
      </c>
      <c r="AQ86" s="46">
        <v>87</v>
      </c>
      <c r="AR86" s="46">
        <v>80</v>
      </c>
      <c r="AS86" s="46">
        <v>38</v>
      </c>
      <c r="AT86" s="46">
        <v>326</v>
      </c>
      <c r="AU86" s="46" t="s">
        <v>273</v>
      </c>
      <c r="AV86" s="46">
        <v>22</v>
      </c>
      <c r="AW86" s="46">
        <v>31</v>
      </c>
      <c r="AX86" s="46">
        <v>68</v>
      </c>
      <c r="AY86" s="46">
        <v>87</v>
      </c>
      <c r="AZ86" s="46">
        <v>80</v>
      </c>
      <c r="BA86" s="46">
        <v>3.6</v>
      </c>
      <c r="BB86" s="46">
        <v>1.21</v>
      </c>
      <c r="BC86" s="46">
        <v>4</v>
      </c>
      <c r="BD86" s="46">
        <v>4</v>
      </c>
    </row>
    <row r="87" spans="1:56" ht="21" x14ac:dyDescent="0.25">
      <c r="A87" s="2"/>
      <c r="B87" s="6" t="str">
        <f t="shared" si="2"/>
        <v>Informática</v>
      </c>
      <c r="C87" s="4"/>
      <c r="D87" s="5"/>
      <c r="E87" s="3">
        <f t="shared" si="3"/>
        <v>18</v>
      </c>
      <c r="F87" s="6" t="str">
        <f t="shared" si="4"/>
        <v>Derecho Civil, Derecho Financiero y Tributario</v>
      </c>
      <c r="G87" s="4"/>
      <c r="H87" s="5"/>
      <c r="I87" s="3">
        <f t="shared" si="5"/>
        <v>7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40" t="s">
        <v>274</v>
      </c>
      <c r="AN87" s="40">
        <v>23</v>
      </c>
      <c r="AO87" s="40">
        <v>38</v>
      </c>
      <c r="AP87" s="40">
        <v>71</v>
      </c>
      <c r="AQ87" s="40">
        <v>92</v>
      </c>
      <c r="AR87" s="40">
        <v>73</v>
      </c>
      <c r="AS87" s="40">
        <v>29</v>
      </c>
      <c r="AT87" s="40">
        <v>326</v>
      </c>
      <c r="AU87" s="40" t="s">
        <v>274</v>
      </c>
      <c r="AV87" s="40">
        <v>23</v>
      </c>
      <c r="AW87" s="40">
        <v>38</v>
      </c>
      <c r="AX87" s="40">
        <v>71</v>
      </c>
      <c r="AY87" s="40">
        <v>92</v>
      </c>
      <c r="AZ87" s="40">
        <v>73</v>
      </c>
      <c r="BA87" s="40">
        <v>3.52</v>
      </c>
      <c r="BB87" s="40">
        <v>1.21</v>
      </c>
      <c r="BC87" s="40">
        <v>4</v>
      </c>
      <c r="BD87" s="40">
        <v>4</v>
      </c>
    </row>
    <row r="88" spans="1:56" ht="21" x14ac:dyDescent="0.25">
      <c r="A88" s="2"/>
      <c r="B88" s="6" t="str">
        <f t="shared" si="2"/>
        <v>Ingeniería Cartográfica, Geodésica y Fotogrametría</v>
      </c>
      <c r="C88" s="4"/>
      <c r="D88" s="5"/>
      <c r="E88" s="3">
        <f t="shared" si="3"/>
        <v>5</v>
      </c>
      <c r="F88" s="6" t="str">
        <f t="shared" si="4"/>
        <v>Derecho Penal, Filosofía del Derecho, Filosofía Moral y Filosofía</v>
      </c>
      <c r="G88" s="4"/>
      <c r="H88" s="5"/>
      <c r="I88" s="3">
        <f t="shared" si="5"/>
        <v>5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40" t="s">
        <v>275</v>
      </c>
      <c r="AN88" s="40">
        <v>30</v>
      </c>
      <c r="AO88" s="40">
        <v>44</v>
      </c>
      <c r="AP88" s="40">
        <v>88</v>
      </c>
      <c r="AQ88" s="40">
        <v>75</v>
      </c>
      <c r="AR88" s="40">
        <v>61</v>
      </c>
      <c r="AS88" s="40">
        <v>28</v>
      </c>
      <c r="AT88" s="40">
        <v>326</v>
      </c>
      <c r="AU88" s="40" t="s">
        <v>275</v>
      </c>
      <c r="AV88" s="40">
        <v>30</v>
      </c>
      <c r="AW88" s="40">
        <v>44</v>
      </c>
      <c r="AX88" s="40">
        <v>88</v>
      </c>
      <c r="AY88" s="40">
        <v>75</v>
      </c>
      <c r="AZ88" s="40">
        <v>61</v>
      </c>
      <c r="BA88" s="40">
        <v>3.31</v>
      </c>
      <c r="BB88" s="40">
        <v>1.24</v>
      </c>
      <c r="BC88" s="40">
        <v>3</v>
      </c>
      <c r="BD88" s="40">
        <v>3</v>
      </c>
    </row>
    <row r="89" spans="1:56" ht="21" x14ac:dyDescent="0.25">
      <c r="A89" s="2"/>
      <c r="B89" s="6" t="str">
        <f t="shared" si="2"/>
        <v>Ingeniería de Telecomunicación</v>
      </c>
      <c r="C89" s="4"/>
      <c r="D89" s="5"/>
      <c r="E89" s="3">
        <f t="shared" si="3"/>
        <v>10</v>
      </c>
      <c r="F89" s="6" t="str">
        <f t="shared" si="4"/>
        <v>Derecho Público</v>
      </c>
      <c r="G89" s="4"/>
      <c r="H89" s="5"/>
      <c r="I89" s="3">
        <f t="shared" si="5"/>
        <v>6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40" t="s">
        <v>276</v>
      </c>
      <c r="AN89" s="40">
        <v>19</v>
      </c>
      <c r="AO89" s="40">
        <v>23</v>
      </c>
      <c r="AP89" s="40">
        <v>63</v>
      </c>
      <c r="AQ89" s="40">
        <v>76</v>
      </c>
      <c r="AR89" s="40">
        <v>95</v>
      </c>
      <c r="AS89" s="40">
        <v>50</v>
      </c>
      <c r="AT89" s="40">
        <v>326</v>
      </c>
      <c r="AU89" s="40" t="s">
        <v>276</v>
      </c>
      <c r="AV89" s="40">
        <v>19</v>
      </c>
      <c r="AW89" s="40">
        <v>23</v>
      </c>
      <c r="AX89" s="40">
        <v>63</v>
      </c>
      <c r="AY89" s="40">
        <v>76</v>
      </c>
      <c r="AZ89" s="40">
        <v>95</v>
      </c>
      <c r="BA89" s="40">
        <v>3.74</v>
      </c>
      <c r="BB89" s="40">
        <v>1.21</v>
      </c>
      <c r="BC89" s="40">
        <v>4</v>
      </c>
      <c r="BD89" s="40">
        <v>5</v>
      </c>
    </row>
    <row r="90" spans="1:56" ht="21" x14ac:dyDescent="0.25">
      <c r="A90" s="2"/>
      <c r="B90" s="6" t="str">
        <f t="shared" si="2"/>
        <v>Ingeniería Eléctrica</v>
      </c>
      <c r="C90" s="4"/>
      <c r="D90" s="5"/>
      <c r="E90" s="3">
        <f t="shared" si="3"/>
        <v>5</v>
      </c>
      <c r="F90" s="6" t="str">
        <f t="shared" si="4"/>
        <v>Derecho Público y Común Europeo</v>
      </c>
      <c r="G90" s="4"/>
      <c r="H90" s="5"/>
      <c r="I90" s="3">
        <f t="shared" si="5"/>
        <v>6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40" t="s">
        <v>277</v>
      </c>
      <c r="AN90" s="40">
        <v>12</v>
      </c>
      <c r="AO90" s="40">
        <v>18</v>
      </c>
      <c r="AP90" s="40">
        <v>50</v>
      </c>
      <c r="AQ90" s="40">
        <v>74</v>
      </c>
      <c r="AR90" s="40">
        <v>111</v>
      </c>
      <c r="AS90" s="40">
        <v>61</v>
      </c>
      <c r="AT90" s="40">
        <v>326</v>
      </c>
      <c r="AU90" s="40" t="s">
        <v>277</v>
      </c>
      <c r="AV90" s="40">
        <v>12</v>
      </c>
      <c r="AW90" s="40">
        <v>18</v>
      </c>
      <c r="AX90" s="40">
        <v>50</v>
      </c>
      <c r="AY90" s="40">
        <v>74</v>
      </c>
      <c r="AZ90" s="40">
        <v>111</v>
      </c>
      <c r="BA90" s="40">
        <v>3.96</v>
      </c>
      <c r="BB90" s="40">
        <v>1.1399999999999999</v>
      </c>
      <c r="BC90" s="40">
        <v>4</v>
      </c>
      <c r="BD90" s="40">
        <v>5</v>
      </c>
    </row>
    <row r="91" spans="1:56" ht="21" x14ac:dyDescent="0.25">
      <c r="A91" s="2"/>
      <c r="B91" s="6" t="str">
        <f t="shared" si="2"/>
        <v>Ingeniería Electrónica y Automática</v>
      </c>
      <c r="C91" s="4"/>
      <c r="D91" s="5"/>
      <c r="E91" s="3">
        <f t="shared" si="3"/>
        <v>10</v>
      </c>
      <c r="F91" s="6" t="str">
        <f t="shared" si="4"/>
        <v>Derecho Público y Derecho Privado Especial</v>
      </c>
      <c r="G91" s="4"/>
      <c r="H91" s="5"/>
      <c r="I91" s="3">
        <f t="shared" si="5"/>
        <v>6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44" t="s">
        <v>278</v>
      </c>
      <c r="AN91" s="44">
        <v>19</v>
      </c>
      <c r="AO91" s="44">
        <v>39</v>
      </c>
      <c r="AP91" s="44">
        <v>76</v>
      </c>
      <c r="AQ91" s="44">
        <v>90</v>
      </c>
      <c r="AR91" s="44">
        <v>76</v>
      </c>
      <c r="AS91" s="44">
        <v>26</v>
      </c>
      <c r="AT91" s="44">
        <v>326</v>
      </c>
      <c r="AU91" s="44" t="s">
        <v>278</v>
      </c>
      <c r="AV91" s="44">
        <v>19</v>
      </c>
      <c r="AW91" s="44">
        <v>39</v>
      </c>
      <c r="AX91" s="44">
        <v>76</v>
      </c>
      <c r="AY91" s="44">
        <v>90</v>
      </c>
      <c r="AZ91" s="44">
        <v>76</v>
      </c>
      <c r="BA91" s="44">
        <v>3.55</v>
      </c>
      <c r="BB91" s="44">
        <v>1.18</v>
      </c>
      <c r="BC91" s="44">
        <v>4</v>
      </c>
      <c r="BD91" s="44">
        <v>4</v>
      </c>
    </row>
    <row r="92" spans="1:56" ht="21" x14ac:dyDescent="0.25">
      <c r="A92" s="2"/>
      <c r="B92" s="6" t="str">
        <f t="shared" ref="B92" si="6">+AN175</f>
        <v>Ingeniería Gráfica, Diseño y Proyectos</v>
      </c>
      <c r="C92" s="4"/>
      <c r="D92" s="5"/>
      <c r="E92" s="3">
        <f t="shared" ref="E92" si="7">+AO175</f>
        <v>4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40" t="s">
        <v>279</v>
      </c>
      <c r="AN92" s="40">
        <v>18</v>
      </c>
      <c r="AO92" s="40">
        <v>11</v>
      </c>
      <c r="AP92" s="40">
        <v>45</v>
      </c>
      <c r="AQ92" s="40">
        <v>82</v>
      </c>
      <c r="AR92" s="40">
        <v>133</v>
      </c>
      <c r="AS92" s="40">
        <v>37</v>
      </c>
      <c r="AT92" s="40">
        <v>326</v>
      </c>
      <c r="AU92" s="40" t="s">
        <v>279</v>
      </c>
      <c r="AV92" s="40">
        <v>18</v>
      </c>
      <c r="AW92" s="40">
        <v>11</v>
      </c>
      <c r="AX92" s="40">
        <v>45</v>
      </c>
      <c r="AY92" s="40">
        <v>82</v>
      </c>
      <c r="AZ92" s="40">
        <v>133</v>
      </c>
      <c r="BA92" s="40">
        <v>4.04</v>
      </c>
      <c r="BB92" s="40">
        <v>1.1499999999999999</v>
      </c>
      <c r="BC92" s="40">
        <v>4</v>
      </c>
      <c r="BD92" s="40">
        <v>5</v>
      </c>
    </row>
    <row r="93" spans="1:5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40" t="s">
        <v>280</v>
      </c>
      <c r="AN93" s="40">
        <v>33</v>
      </c>
      <c r="AO93" s="40">
        <v>43</v>
      </c>
      <c r="AP93" s="40">
        <v>61</v>
      </c>
      <c r="AQ93" s="40">
        <v>82</v>
      </c>
      <c r="AR93" s="40">
        <v>83</v>
      </c>
      <c r="AS93" s="40">
        <v>24</v>
      </c>
      <c r="AT93" s="40">
        <v>326</v>
      </c>
      <c r="AU93" s="40" t="s">
        <v>280</v>
      </c>
      <c r="AV93" s="40">
        <v>33</v>
      </c>
      <c r="AW93" s="40">
        <v>43</v>
      </c>
      <c r="AX93" s="40">
        <v>61</v>
      </c>
      <c r="AY93" s="40">
        <v>82</v>
      </c>
      <c r="AZ93" s="40">
        <v>83</v>
      </c>
      <c r="BA93" s="40">
        <v>3.46</v>
      </c>
      <c r="BB93" s="40">
        <v>1.32</v>
      </c>
      <c r="BC93" s="40">
        <v>4</v>
      </c>
      <c r="BD93" s="40">
        <v>5</v>
      </c>
    </row>
    <row r="94" spans="1:5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40" t="s">
        <v>281</v>
      </c>
      <c r="AN94" s="40">
        <v>25</v>
      </c>
      <c r="AO94" s="40">
        <v>25</v>
      </c>
      <c r="AP94" s="40">
        <v>61</v>
      </c>
      <c r="AQ94" s="40">
        <v>96</v>
      </c>
      <c r="AR94" s="40">
        <v>93</v>
      </c>
      <c r="AS94" s="40">
        <v>26</v>
      </c>
      <c r="AT94" s="40">
        <v>326</v>
      </c>
      <c r="AU94" s="40" t="s">
        <v>281</v>
      </c>
      <c r="AV94" s="40">
        <v>25</v>
      </c>
      <c r="AW94" s="40">
        <v>25</v>
      </c>
      <c r="AX94" s="40">
        <v>61</v>
      </c>
      <c r="AY94" s="40">
        <v>96</v>
      </c>
      <c r="AZ94" s="40">
        <v>93</v>
      </c>
      <c r="BA94" s="40">
        <v>3.69</v>
      </c>
      <c r="BB94" s="40">
        <v>1.23</v>
      </c>
      <c r="BC94" s="40">
        <v>4</v>
      </c>
      <c r="BD94" s="40">
        <v>4</v>
      </c>
    </row>
    <row r="95" spans="1:5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40" t="s">
        <v>282</v>
      </c>
      <c r="AN95" s="40">
        <v>31</v>
      </c>
      <c r="AO95" s="40">
        <v>28</v>
      </c>
      <c r="AP95" s="40">
        <v>66</v>
      </c>
      <c r="AQ95" s="40">
        <v>93</v>
      </c>
      <c r="AR95" s="40">
        <v>93</v>
      </c>
      <c r="AS95" s="40">
        <v>15</v>
      </c>
      <c r="AT95" s="40">
        <v>326</v>
      </c>
      <c r="AU95" s="40" t="s">
        <v>282</v>
      </c>
      <c r="AV95" s="40">
        <v>31</v>
      </c>
      <c r="AW95" s="40">
        <v>28</v>
      </c>
      <c r="AX95" s="40">
        <v>66</v>
      </c>
      <c r="AY95" s="40">
        <v>93</v>
      </c>
      <c r="AZ95" s="40">
        <v>93</v>
      </c>
      <c r="BA95" s="40">
        <v>3.61</v>
      </c>
      <c r="BB95" s="40">
        <v>1.27</v>
      </c>
      <c r="BC95" s="40">
        <v>4</v>
      </c>
      <c r="BD95" s="40">
        <v>4</v>
      </c>
    </row>
    <row r="96" spans="1:5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M96" s="40" t="s">
        <v>283</v>
      </c>
      <c r="AN96" s="40">
        <v>21</v>
      </c>
      <c r="AO96" s="40">
        <v>30</v>
      </c>
      <c r="AP96" s="40">
        <v>64</v>
      </c>
      <c r="AQ96" s="40">
        <v>88</v>
      </c>
      <c r="AR96" s="40">
        <v>106</v>
      </c>
      <c r="AS96" s="40">
        <v>17</v>
      </c>
      <c r="AT96" s="40">
        <v>326</v>
      </c>
      <c r="AU96" s="40" t="s">
        <v>283</v>
      </c>
      <c r="AV96" s="40">
        <v>21</v>
      </c>
      <c r="AW96" s="40">
        <v>30</v>
      </c>
      <c r="AX96" s="40">
        <v>64</v>
      </c>
      <c r="AY96" s="40">
        <v>88</v>
      </c>
      <c r="AZ96" s="40">
        <v>106</v>
      </c>
      <c r="BA96" s="40">
        <v>3.74</v>
      </c>
      <c r="BB96" s="40">
        <v>1.22</v>
      </c>
      <c r="BC96" s="40">
        <v>4</v>
      </c>
      <c r="BD96" s="40">
        <v>5</v>
      </c>
    </row>
    <row r="97" spans="1:5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44" t="s">
        <v>284</v>
      </c>
      <c r="AN97" s="44">
        <v>15</v>
      </c>
      <c r="AO97" s="44">
        <v>13</v>
      </c>
      <c r="AP97" s="44">
        <v>56</v>
      </c>
      <c r="AQ97" s="44">
        <v>95</v>
      </c>
      <c r="AR97" s="44">
        <v>127</v>
      </c>
      <c r="AS97" s="44">
        <v>20</v>
      </c>
      <c r="AT97" s="44">
        <v>326</v>
      </c>
      <c r="AU97" s="44" t="s">
        <v>284</v>
      </c>
      <c r="AV97" s="44">
        <v>15</v>
      </c>
      <c r="AW97" s="44">
        <v>13</v>
      </c>
      <c r="AX97" s="44">
        <v>56</v>
      </c>
      <c r="AY97" s="44">
        <v>95</v>
      </c>
      <c r="AZ97" s="44">
        <v>127</v>
      </c>
      <c r="BA97" s="44">
        <v>4</v>
      </c>
      <c r="BB97" s="44">
        <v>1.1000000000000001</v>
      </c>
      <c r="BC97" s="44">
        <v>4</v>
      </c>
      <c r="BD97" s="44">
        <v>5</v>
      </c>
    </row>
    <row r="98" spans="1:5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40" t="s">
        <v>324</v>
      </c>
      <c r="AN98" s="40">
        <v>16</v>
      </c>
      <c r="AO98" s="40">
        <v>35</v>
      </c>
      <c r="AP98" s="40">
        <v>92</v>
      </c>
      <c r="AQ98" s="40">
        <v>102</v>
      </c>
      <c r="AR98" s="40">
        <v>69</v>
      </c>
      <c r="AS98" s="40">
        <v>12</v>
      </c>
      <c r="AT98" s="40">
        <v>326</v>
      </c>
      <c r="AU98" s="40" t="s">
        <v>324</v>
      </c>
      <c r="AV98" s="40">
        <v>16</v>
      </c>
      <c r="AW98" s="40">
        <v>35</v>
      </c>
      <c r="AX98" s="40">
        <v>92</v>
      </c>
      <c r="AY98" s="40">
        <v>102</v>
      </c>
      <c r="AZ98" s="40">
        <v>69</v>
      </c>
      <c r="BA98" s="40">
        <v>3.55</v>
      </c>
      <c r="BB98" s="40">
        <v>1.1000000000000001</v>
      </c>
      <c r="BC98" s="40">
        <v>4</v>
      </c>
      <c r="BD98" s="40">
        <v>4</v>
      </c>
    </row>
    <row r="99" spans="1:5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40"/>
      <c r="AN99" s="40"/>
      <c r="AO99" s="40"/>
      <c r="AP99" s="40"/>
      <c r="AQ99" s="40"/>
      <c r="AR99" s="40"/>
      <c r="AS99" s="40"/>
      <c r="AT99" s="40"/>
      <c r="AU99" s="40" t="s">
        <v>285</v>
      </c>
      <c r="AV99" s="40"/>
      <c r="AW99" s="40"/>
      <c r="AX99" s="40"/>
      <c r="AY99" s="40"/>
      <c r="AZ99" s="40"/>
      <c r="BA99" s="40"/>
      <c r="BB99" s="40"/>
      <c r="BC99" s="40"/>
      <c r="BD99" s="40"/>
    </row>
    <row r="100" spans="1:5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</row>
    <row r="101" spans="1:5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</row>
    <row r="102" spans="1:5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40"/>
      <c r="AN102" s="40"/>
      <c r="AO102" s="40" t="s">
        <v>286</v>
      </c>
      <c r="AP102" s="40" t="s">
        <v>287</v>
      </c>
      <c r="AQ102" s="40" t="s">
        <v>288</v>
      </c>
      <c r="AR102" s="40" t="s">
        <v>289</v>
      </c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</row>
    <row r="103" spans="1:56" ht="45" customHeight="1" x14ac:dyDescent="0.25">
      <c r="A103" s="2"/>
      <c r="B103" s="60" t="s">
        <v>59</v>
      </c>
      <c r="C103" s="60"/>
      <c r="D103" s="60"/>
      <c r="E103" s="6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40" t="s">
        <v>290</v>
      </c>
      <c r="AN103" s="40" t="s">
        <v>5</v>
      </c>
      <c r="AO103" s="40">
        <v>238</v>
      </c>
      <c r="AP103" s="40">
        <v>73</v>
      </c>
      <c r="AQ103" s="40">
        <v>73</v>
      </c>
      <c r="AR103" s="40">
        <v>73</v>
      </c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</row>
    <row r="104" spans="1:56" ht="18.75" customHeight="1" x14ac:dyDescent="0.25">
      <c r="A104" s="2"/>
      <c r="B104" s="6" t="str">
        <f>+AN144</f>
        <v>Centro de Estudios de Postgrado</v>
      </c>
      <c r="C104" s="4"/>
      <c r="D104" s="5"/>
      <c r="E104" s="3">
        <v>1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40"/>
      <c r="AN104" s="40" t="s">
        <v>6</v>
      </c>
      <c r="AO104" s="40">
        <v>88</v>
      </c>
      <c r="AP104" s="40">
        <v>27</v>
      </c>
      <c r="AQ104" s="40">
        <v>27</v>
      </c>
      <c r="AR104" s="40">
        <v>100</v>
      </c>
      <c r="AS104" s="40"/>
      <c r="AT104" s="41"/>
      <c r="AU104" s="41"/>
      <c r="AV104" s="41"/>
      <c r="AW104" s="41"/>
      <c r="AX104" s="41"/>
      <c r="AY104" s="40"/>
      <c r="AZ104" s="40"/>
      <c r="BA104" s="40"/>
      <c r="BB104" s="40"/>
      <c r="BC104" s="40"/>
      <c r="BD104" s="40"/>
    </row>
    <row r="105" spans="1:56" ht="18.75" customHeight="1" x14ac:dyDescent="0.25">
      <c r="A105" s="2"/>
      <c r="B105" s="6" t="str">
        <f t="shared" ref="B105:B112" si="8">+AN145</f>
        <v>Escuela Politécnica Superior de Jaén</v>
      </c>
      <c r="C105" s="4"/>
      <c r="D105" s="5"/>
      <c r="E105" s="3">
        <v>54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40"/>
      <c r="AN105" s="40" t="s">
        <v>198</v>
      </c>
      <c r="AO105" s="40">
        <v>326</v>
      </c>
      <c r="AP105" s="40">
        <v>100</v>
      </c>
      <c r="AQ105" s="40">
        <v>100</v>
      </c>
      <c r="AR105" s="40"/>
      <c r="AS105" s="40"/>
      <c r="AT105" s="41"/>
      <c r="AU105" s="41"/>
      <c r="AV105" s="41"/>
      <c r="AW105" s="41"/>
      <c r="AX105" s="41"/>
      <c r="AY105" s="40"/>
      <c r="AZ105" s="40"/>
      <c r="BA105" s="40"/>
      <c r="BB105" s="40"/>
      <c r="BC105" s="40"/>
      <c r="BD105" s="40"/>
    </row>
    <row r="106" spans="1:56" ht="18.75" customHeight="1" x14ac:dyDescent="0.25">
      <c r="A106" s="2"/>
      <c r="B106" s="6" t="str">
        <f t="shared" si="8"/>
        <v>Escuela Politécnica Superior de Linares</v>
      </c>
      <c r="C106" s="4"/>
      <c r="D106" s="5"/>
      <c r="E106" s="3">
        <v>36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1"/>
      <c r="AY106" s="40"/>
      <c r="AZ106" s="40"/>
      <c r="BA106" s="40"/>
      <c r="BB106" s="40"/>
      <c r="BC106" s="40"/>
      <c r="BD106" s="40"/>
    </row>
    <row r="107" spans="1:56" ht="18.75" customHeight="1" x14ac:dyDescent="0.25">
      <c r="A107" s="2"/>
      <c r="B107" s="6" t="str">
        <f t="shared" si="8"/>
        <v>Facultad de Ciencias de la Salud</v>
      </c>
      <c r="C107" s="4"/>
      <c r="D107" s="5"/>
      <c r="E107" s="3">
        <v>29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1"/>
      <c r="AY107" s="40"/>
      <c r="AZ107" s="40"/>
      <c r="BA107" s="40"/>
      <c r="BB107" s="40"/>
      <c r="BC107" s="40"/>
      <c r="BD107" s="40"/>
    </row>
    <row r="108" spans="1:56" ht="18.75" customHeight="1" x14ac:dyDescent="0.25">
      <c r="A108" s="2"/>
      <c r="B108" s="6" t="str">
        <f t="shared" si="8"/>
        <v>Facultad de Ciencias Experimentales</v>
      </c>
      <c r="C108" s="4"/>
      <c r="D108" s="5"/>
      <c r="E108" s="3">
        <v>50</v>
      </c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1"/>
      <c r="AY108" s="40"/>
      <c r="AZ108" s="40"/>
      <c r="BA108" s="40"/>
      <c r="BB108" s="40"/>
      <c r="BC108" s="40"/>
      <c r="BD108" s="40"/>
    </row>
    <row r="109" spans="1:56" ht="18.75" customHeight="1" x14ac:dyDescent="0.25">
      <c r="A109" s="2"/>
      <c r="B109" s="6" t="str">
        <f t="shared" si="8"/>
        <v>Facultad de Ciencias Sociales y Jurídicas</v>
      </c>
      <c r="C109" s="4"/>
      <c r="D109" s="5"/>
      <c r="E109" s="3">
        <v>60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40" t="s">
        <v>291</v>
      </c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</row>
    <row r="110" spans="1:56" ht="18.75" customHeight="1" x14ac:dyDescent="0.25">
      <c r="A110" s="2"/>
      <c r="B110" s="6" t="str">
        <f t="shared" si="8"/>
        <v>Facultad de Humanidades y Ciencias de la Educación</v>
      </c>
      <c r="C110" s="4"/>
      <c r="D110" s="5"/>
      <c r="E110" s="3">
        <v>89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40"/>
      <c r="AN110" s="40"/>
      <c r="AO110" s="40" t="s">
        <v>286</v>
      </c>
      <c r="AP110" s="40" t="s">
        <v>287</v>
      </c>
      <c r="AQ110" s="40" t="s">
        <v>288</v>
      </c>
      <c r="AR110" s="40" t="s">
        <v>289</v>
      </c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</row>
    <row r="111" spans="1:56" ht="18.75" customHeight="1" x14ac:dyDescent="0.25">
      <c r="A111" s="2"/>
      <c r="B111" s="6" t="str">
        <f t="shared" si="8"/>
        <v>Facultad de Trabajo Social</v>
      </c>
      <c r="C111" s="4"/>
      <c r="D111" s="5"/>
      <c r="E111" s="3">
        <v>7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40" t="s">
        <v>290</v>
      </c>
      <c r="AN111" s="40" t="s">
        <v>8</v>
      </c>
      <c r="AO111" s="40">
        <v>238</v>
      </c>
      <c r="AP111" s="40">
        <v>73</v>
      </c>
      <c r="AQ111" s="40">
        <v>73</v>
      </c>
      <c r="AR111" s="40">
        <v>73</v>
      </c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</row>
    <row r="112" spans="1:56" ht="18.75" customHeight="1" x14ac:dyDescent="0.25">
      <c r="A112" s="2"/>
      <c r="B112" s="6" t="str">
        <f t="shared" si="8"/>
        <v>Total</v>
      </c>
      <c r="C112" s="4"/>
      <c r="D112" s="5"/>
      <c r="E112" s="3">
        <f>SUM(E104:E111)</f>
        <v>326</v>
      </c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40"/>
      <c r="AN112" s="40" t="s">
        <v>9</v>
      </c>
      <c r="AO112" s="40">
        <v>88</v>
      </c>
      <c r="AP112" s="40">
        <v>27</v>
      </c>
      <c r="AQ112" s="40">
        <v>27</v>
      </c>
      <c r="AR112" s="40">
        <v>100</v>
      </c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</row>
    <row r="113" spans="1:5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40"/>
      <c r="AN113" s="40" t="s">
        <v>198</v>
      </c>
      <c r="AO113" s="40">
        <v>326</v>
      </c>
      <c r="AP113" s="40">
        <v>100</v>
      </c>
      <c r="AQ113" s="40">
        <v>100</v>
      </c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</row>
    <row r="114" spans="1:5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</row>
    <row r="115" spans="1:5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</row>
    <row r="116" spans="1:5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</row>
    <row r="117" spans="1:5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 t="s">
        <v>292</v>
      </c>
      <c r="AN117" s="2"/>
      <c r="AO117" s="2"/>
      <c r="AP117" s="2"/>
      <c r="AQ117" s="2"/>
      <c r="AR117" s="2"/>
      <c r="AV117" s="2"/>
      <c r="AW117" s="2"/>
      <c r="AX117" s="2"/>
      <c r="AY117" s="2"/>
      <c r="AZ117" s="2"/>
      <c r="BA117" s="2"/>
    </row>
    <row r="118" spans="1:5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 t="s">
        <v>286</v>
      </c>
      <c r="AP118" s="2" t="s">
        <v>287</v>
      </c>
      <c r="AQ118" s="2" t="s">
        <v>288</v>
      </c>
      <c r="AR118" s="2" t="s">
        <v>289</v>
      </c>
      <c r="AV118" s="2"/>
      <c r="AW118" s="2"/>
      <c r="AX118" s="2"/>
      <c r="AY118" s="2"/>
      <c r="AZ118" s="2"/>
      <c r="BA118" s="2"/>
    </row>
    <row r="119" spans="1:5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 t="s">
        <v>290</v>
      </c>
      <c r="AN119" s="2"/>
      <c r="AO119" s="2">
        <v>88</v>
      </c>
      <c r="AP119" s="2">
        <v>27</v>
      </c>
      <c r="AQ119" s="2">
        <v>27</v>
      </c>
      <c r="AR119" s="2">
        <v>27</v>
      </c>
      <c r="AV119" s="2"/>
      <c r="AW119" s="2"/>
      <c r="AX119" s="2"/>
      <c r="AY119" s="2"/>
      <c r="AZ119" s="2"/>
      <c r="BA119" s="2"/>
    </row>
    <row r="120" spans="1:56" x14ac:dyDescent="0.25">
      <c r="AM120" s="2"/>
      <c r="AN120" s="2" t="s">
        <v>293</v>
      </c>
      <c r="AO120" s="2">
        <v>60</v>
      </c>
      <c r="AP120" s="2">
        <v>18.399999999999999</v>
      </c>
      <c r="AQ120" s="2">
        <v>18.399999999999999</v>
      </c>
      <c r="AR120" s="2">
        <v>45.4</v>
      </c>
      <c r="AV120" s="2"/>
      <c r="AW120" s="2"/>
      <c r="AX120" s="2"/>
      <c r="AY120" s="2"/>
      <c r="AZ120" s="2"/>
      <c r="BA120" s="2"/>
    </row>
    <row r="121" spans="1:56" x14ac:dyDescent="0.25">
      <c r="AM121" s="2"/>
      <c r="AN121" s="2" t="s">
        <v>294</v>
      </c>
      <c r="AO121" s="2">
        <v>1</v>
      </c>
      <c r="AP121" s="2">
        <v>0.3</v>
      </c>
      <c r="AQ121" s="2">
        <v>0.3</v>
      </c>
      <c r="AR121" s="2">
        <v>45.7</v>
      </c>
      <c r="AV121" s="2"/>
      <c r="AW121" s="2"/>
      <c r="AX121" s="2"/>
      <c r="AY121" s="2"/>
      <c r="AZ121" s="2"/>
      <c r="BA121" s="2"/>
    </row>
    <row r="122" spans="1:56" x14ac:dyDescent="0.25">
      <c r="AM122" s="2"/>
      <c r="AN122" s="2" t="s">
        <v>295</v>
      </c>
      <c r="AO122" s="2">
        <v>172</v>
      </c>
      <c r="AP122" s="2">
        <v>52.8</v>
      </c>
      <c r="AQ122" s="2">
        <v>52.8</v>
      </c>
      <c r="AR122" s="2">
        <v>98.5</v>
      </c>
      <c r="AV122" s="2"/>
      <c r="AW122" s="2"/>
      <c r="AX122" s="2"/>
      <c r="AY122" s="2"/>
      <c r="AZ122" s="2"/>
      <c r="BA122" s="2"/>
    </row>
    <row r="123" spans="1:56" x14ac:dyDescent="0.25">
      <c r="A123" s="2" t="s">
        <v>17</v>
      </c>
      <c r="B123" s="2">
        <v>3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AM123" s="2"/>
      <c r="AN123" s="2" t="s">
        <v>296</v>
      </c>
      <c r="AO123" s="2">
        <v>5</v>
      </c>
      <c r="AP123" s="2">
        <v>1.5</v>
      </c>
      <c r="AQ123" s="2">
        <v>1.5</v>
      </c>
      <c r="AR123" s="2">
        <v>100</v>
      </c>
      <c r="AV123" s="2"/>
      <c r="AW123" s="2"/>
      <c r="AX123" s="2"/>
      <c r="AY123" s="2"/>
      <c r="AZ123" s="2"/>
      <c r="BA123" s="2"/>
    </row>
    <row r="124" spans="1:56" x14ac:dyDescent="0.25">
      <c r="A124" s="2" t="s">
        <v>25</v>
      </c>
      <c r="B124" s="2">
        <v>10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AM124" s="2"/>
      <c r="AN124" s="2" t="s">
        <v>198</v>
      </c>
      <c r="AO124" s="2">
        <v>326</v>
      </c>
      <c r="AP124" s="2">
        <v>100</v>
      </c>
      <c r="AQ124" s="2">
        <v>100</v>
      </c>
      <c r="AR124" s="2"/>
      <c r="AV124" s="2"/>
      <c r="AW124" s="2"/>
      <c r="AX124" s="2"/>
      <c r="AY124" s="2"/>
      <c r="AZ124" s="2"/>
      <c r="BA124" s="2"/>
    </row>
    <row r="125" spans="1:56" x14ac:dyDescent="0.25">
      <c r="A125" s="2" t="s">
        <v>26</v>
      </c>
      <c r="B125" s="2">
        <v>4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AM125" s="2"/>
      <c r="AN125" s="2"/>
      <c r="AO125" s="2"/>
      <c r="AP125" s="2"/>
      <c r="AQ125" s="2"/>
      <c r="AR125" s="2"/>
      <c r="AV125" s="2"/>
      <c r="AW125" s="2"/>
      <c r="AX125" s="2"/>
      <c r="AY125" s="2"/>
      <c r="AZ125" s="2"/>
      <c r="BA125" s="2"/>
    </row>
    <row r="126" spans="1:56" x14ac:dyDescent="0.25">
      <c r="A126" s="2" t="s">
        <v>27</v>
      </c>
      <c r="B126" s="2">
        <v>7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AM126" s="2"/>
      <c r="AN126" s="2"/>
      <c r="AO126" s="2"/>
      <c r="AP126" s="2"/>
      <c r="AQ126" s="2"/>
      <c r="AR126" s="2"/>
      <c r="AV126" s="2"/>
      <c r="AW126" s="2"/>
      <c r="AX126" s="2"/>
      <c r="AY126" s="2"/>
      <c r="AZ126" s="2"/>
      <c r="BA126" s="2"/>
    </row>
    <row r="127" spans="1:56" x14ac:dyDescent="0.25">
      <c r="A127" s="2" t="s">
        <v>28</v>
      </c>
      <c r="B127" s="2">
        <v>7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AM127" s="2"/>
      <c r="AN127" s="2"/>
      <c r="AO127" s="2"/>
      <c r="AP127" s="2"/>
      <c r="AQ127" s="2"/>
      <c r="AR127" s="2"/>
      <c r="AV127" s="2"/>
      <c r="AW127" s="2"/>
      <c r="AX127" s="2"/>
      <c r="AY127" s="2"/>
      <c r="AZ127" s="2"/>
      <c r="BA127" s="2"/>
    </row>
    <row r="128" spans="1:56" x14ac:dyDescent="0.25">
      <c r="A128" s="2" t="s">
        <v>29</v>
      </c>
      <c r="B128" s="2">
        <v>12</v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AM128" s="2" t="s">
        <v>292</v>
      </c>
      <c r="AN128" s="2"/>
      <c r="AO128" s="2"/>
      <c r="AP128" s="2"/>
      <c r="AQ128" s="2"/>
      <c r="AR128" s="2"/>
      <c r="AV128" s="2"/>
      <c r="AW128" s="2"/>
      <c r="AX128" s="2"/>
      <c r="AY128" s="2"/>
      <c r="AZ128" s="2"/>
      <c r="BA128" s="2"/>
    </row>
    <row r="129" spans="1:53" x14ac:dyDescent="0.25">
      <c r="A129" s="2" t="s">
        <v>30</v>
      </c>
      <c r="B129" s="2">
        <v>11</v>
      </c>
      <c r="C129" s="2"/>
      <c r="D129" s="2"/>
      <c r="E129" s="2"/>
      <c r="F129" s="2"/>
      <c r="G129" s="2"/>
      <c r="H129" s="2"/>
      <c r="I129" s="2"/>
      <c r="J129" s="2"/>
      <c r="K129" s="2"/>
      <c r="L129" s="2"/>
      <c r="AM129" s="2"/>
      <c r="AN129" s="2"/>
      <c r="AO129" s="2" t="s">
        <v>286</v>
      </c>
      <c r="AP129" s="2" t="s">
        <v>287</v>
      </c>
      <c r="AQ129" s="2" t="s">
        <v>288</v>
      </c>
      <c r="AR129" s="2" t="s">
        <v>289</v>
      </c>
      <c r="AV129" s="2"/>
      <c r="AW129" s="2"/>
      <c r="AX129" s="2"/>
      <c r="AY129" s="2"/>
      <c r="AZ129" s="2"/>
      <c r="BA129" s="2"/>
    </row>
    <row r="130" spans="1:53" x14ac:dyDescent="0.25">
      <c r="A130" s="2" t="s">
        <v>31</v>
      </c>
      <c r="B130" s="2">
        <v>15</v>
      </c>
      <c r="C130" s="2"/>
      <c r="D130" s="2"/>
      <c r="E130" s="2"/>
      <c r="F130" s="2"/>
      <c r="G130" s="2"/>
      <c r="H130" s="2"/>
      <c r="I130" s="2"/>
      <c r="J130" s="2"/>
      <c r="K130" s="2"/>
      <c r="L130" s="2"/>
      <c r="AM130" s="2" t="s">
        <v>290</v>
      </c>
      <c r="AN130" s="2"/>
      <c r="AO130" s="2">
        <v>238</v>
      </c>
      <c r="AP130" s="2">
        <v>73</v>
      </c>
      <c r="AQ130" s="2">
        <v>73</v>
      </c>
      <c r="AR130" s="2">
        <v>73</v>
      </c>
      <c r="AV130" s="2"/>
      <c r="AW130" s="2"/>
      <c r="AX130" s="2"/>
      <c r="AY130" s="2"/>
      <c r="AZ130" s="2"/>
      <c r="BA130" s="2"/>
    </row>
    <row r="131" spans="1:53" x14ac:dyDescent="0.25">
      <c r="A131" s="2" t="s">
        <v>32</v>
      </c>
      <c r="B131" s="2">
        <v>10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AM131" s="2"/>
      <c r="AN131" s="2" t="s">
        <v>11</v>
      </c>
      <c r="AO131" s="2">
        <v>7</v>
      </c>
      <c r="AP131" s="2">
        <v>2.1</v>
      </c>
      <c r="AQ131" s="2">
        <v>2.1</v>
      </c>
      <c r="AR131" s="2">
        <v>75.2</v>
      </c>
      <c r="AV131" s="2"/>
      <c r="AW131" s="2"/>
      <c r="AX131" s="2"/>
      <c r="AY131" s="2"/>
      <c r="AZ131" s="2"/>
      <c r="BA131" s="2"/>
    </row>
    <row r="132" spans="1:53" x14ac:dyDescent="0.25">
      <c r="A132" s="2" t="s">
        <v>33</v>
      </c>
      <c r="B132" s="2">
        <v>1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AM132" s="2"/>
      <c r="AN132" s="2" t="s">
        <v>12</v>
      </c>
      <c r="AO132" s="2">
        <v>4</v>
      </c>
      <c r="AP132" s="2">
        <v>1.2</v>
      </c>
      <c r="AQ132" s="2">
        <v>1.2</v>
      </c>
      <c r="AR132" s="2">
        <v>76.400000000000006</v>
      </c>
      <c r="AV132" s="2"/>
      <c r="AW132" s="2"/>
      <c r="AX132" s="2"/>
      <c r="AY132" s="2"/>
      <c r="AZ132" s="2"/>
      <c r="BA132" s="2"/>
    </row>
    <row r="133" spans="1:53" x14ac:dyDescent="0.25">
      <c r="A133" s="2" t="s">
        <v>34</v>
      </c>
      <c r="B133" s="2">
        <v>6</v>
      </c>
      <c r="C133" s="2"/>
      <c r="D133" s="2"/>
      <c r="E133" s="2"/>
      <c r="F133" s="2"/>
      <c r="G133" s="2"/>
      <c r="H133" s="2"/>
      <c r="I133" s="2"/>
      <c r="J133" s="2"/>
      <c r="K133" s="2"/>
      <c r="L133" s="2"/>
      <c r="AM133" s="2"/>
      <c r="AN133" s="2" t="s">
        <v>13</v>
      </c>
      <c r="AO133" s="2">
        <v>12</v>
      </c>
      <c r="AP133" s="2">
        <v>3.7</v>
      </c>
      <c r="AQ133" s="2">
        <v>3.7</v>
      </c>
      <c r="AR133" s="2">
        <v>80.099999999999994</v>
      </c>
      <c r="AV133" s="2"/>
      <c r="AW133" s="2"/>
      <c r="AX133" s="2"/>
      <c r="AY133" s="2"/>
      <c r="AZ133" s="2"/>
      <c r="BA133" s="2"/>
    </row>
    <row r="134" spans="1:53" x14ac:dyDescent="0.25">
      <c r="A134" s="2" t="s">
        <v>18</v>
      </c>
      <c r="B134" s="2">
        <v>10</v>
      </c>
      <c r="C134" s="2"/>
      <c r="D134" s="2"/>
      <c r="E134" s="2"/>
      <c r="F134" s="2"/>
      <c r="G134" s="2"/>
      <c r="H134" s="2"/>
      <c r="I134" s="2"/>
      <c r="J134" s="2"/>
      <c r="K134" s="2"/>
      <c r="L134" s="2"/>
      <c r="AM134" s="2"/>
      <c r="AN134" s="2" t="s">
        <v>14</v>
      </c>
      <c r="AO134" s="2">
        <v>25</v>
      </c>
      <c r="AP134" s="2">
        <v>7.7</v>
      </c>
      <c r="AQ134" s="2">
        <v>7.7</v>
      </c>
      <c r="AR134" s="2">
        <v>87.7</v>
      </c>
      <c r="AV134" s="2"/>
      <c r="AW134" s="2"/>
      <c r="AX134" s="2"/>
      <c r="AY134" s="2"/>
      <c r="AZ134" s="2"/>
      <c r="BA134" s="2"/>
    </row>
    <row r="135" spans="1:53" x14ac:dyDescent="0.25">
      <c r="A135" s="2" t="s">
        <v>35</v>
      </c>
      <c r="B135" s="2">
        <v>18</v>
      </c>
      <c r="C135" s="2"/>
      <c r="D135" s="2"/>
      <c r="E135" s="2"/>
      <c r="F135" s="2"/>
      <c r="G135" s="2"/>
      <c r="H135" s="2"/>
      <c r="I135" s="2"/>
      <c r="J135" s="2"/>
      <c r="K135" s="2"/>
      <c r="L135" s="2"/>
      <c r="AM135" s="2"/>
      <c r="AN135" s="2" t="s">
        <v>15</v>
      </c>
      <c r="AO135" s="2">
        <v>4</v>
      </c>
      <c r="AP135" s="2">
        <v>1.2</v>
      </c>
      <c r="AQ135" s="2">
        <v>1.2</v>
      </c>
      <c r="AR135" s="2">
        <v>89</v>
      </c>
      <c r="AV135" s="2"/>
      <c r="AW135" s="2"/>
      <c r="AX135" s="2"/>
      <c r="AY135" s="2"/>
      <c r="AZ135" s="2"/>
      <c r="BA135" s="2"/>
    </row>
    <row r="136" spans="1:53" x14ac:dyDescent="0.25">
      <c r="A136" s="2" t="s">
        <v>36</v>
      </c>
      <c r="B136" s="2">
        <v>5</v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AM136" s="2"/>
      <c r="AN136" s="2" t="s">
        <v>16</v>
      </c>
      <c r="AO136" s="2">
        <v>36</v>
      </c>
      <c r="AP136" s="2">
        <v>11</v>
      </c>
      <c r="AQ136" s="2">
        <v>11</v>
      </c>
      <c r="AR136" s="2">
        <v>100</v>
      </c>
      <c r="AV136" s="2"/>
      <c r="AW136" s="2"/>
      <c r="AX136" s="2"/>
      <c r="AY136" s="2"/>
      <c r="AZ136" s="2"/>
      <c r="BA136" s="2"/>
    </row>
    <row r="137" spans="1:53" x14ac:dyDescent="0.25">
      <c r="A137" s="2" t="s">
        <v>37</v>
      </c>
      <c r="B137" s="2">
        <v>10</v>
      </c>
      <c r="C137" s="2"/>
      <c r="D137" s="2"/>
      <c r="E137" s="2"/>
      <c r="F137" s="2"/>
      <c r="G137" s="2"/>
      <c r="H137" s="2"/>
      <c r="I137" s="2"/>
      <c r="J137" s="2"/>
      <c r="K137" s="2"/>
      <c r="L137" s="2"/>
      <c r="AM137" s="2"/>
      <c r="AN137" s="2" t="s">
        <v>198</v>
      </c>
      <c r="AO137" s="2">
        <v>326</v>
      </c>
      <c r="AP137" s="2">
        <v>100</v>
      </c>
      <c r="AQ137" s="2">
        <v>100</v>
      </c>
      <c r="AR137" s="2"/>
      <c r="AV137" s="2"/>
      <c r="AW137" s="2"/>
      <c r="AX137" s="2"/>
      <c r="AY137" s="2"/>
      <c r="AZ137" s="2"/>
      <c r="BA137" s="2"/>
    </row>
    <row r="138" spans="1:53" x14ac:dyDescent="0.25">
      <c r="A138" s="2" t="s">
        <v>38</v>
      </c>
      <c r="B138" s="2">
        <v>5</v>
      </c>
      <c r="C138" s="2"/>
      <c r="D138" s="2"/>
      <c r="E138" s="2"/>
      <c r="F138" s="2"/>
      <c r="G138" s="2"/>
      <c r="H138" s="2"/>
      <c r="I138" s="2"/>
      <c r="J138" s="2"/>
      <c r="K138" s="2"/>
      <c r="L138" s="2"/>
      <c r="AM138" s="2"/>
      <c r="AN138" s="2"/>
      <c r="AO138" s="2"/>
      <c r="AP138" s="2"/>
      <c r="AQ138" s="2"/>
      <c r="AR138" s="2"/>
      <c r="AV138" s="2"/>
      <c r="AW138" s="2"/>
      <c r="AX138" s="2"/>
      <c r="AY138" s="2"/>
      <c r="AZ138" s="2"/>
      <c r="BA138" s="2"/>
    </row>
    <row r="139" spans="1:53" x14ac:dyDescent="0.25">
      <c r="A139" s="2" t="s">
        <v>39</v>
      </c>
      <c r="B139" s="2">
        <v>10</v>
      </c>
      <c r="C139" s="2"/>
      <c r="D139" s="2"/>
      <c r="E139" s="2"/>
      <c r="F139" s="2"/>
      <c r="G139" s="2"/>
      <c r="H139" s="2"/>
      <c r="I139" s="2"/>
      <c r="J139" s="2"/>
      <c r="K139" s="2"/>
      <c r="L139" s="2"/>
      <c r="AM139" s="2"/>
      <c r="AN139" s="2"/>
      <c r="AO139" s="2"/>
      <c r="AP139" s="2"/>
      <c r="AQ139" s="2"/>
      <c r="AR139" s="2"/>
      <c r="AV139" s="2"/>
      <c r="AW139" s="2"/>
      <c r="AX139" s="2"/>
      <c r="AY139" s="2"/>
      <c r="AZ139" s="2"/>
      <c r="BA139" s="2"/>
    </row>
    <row r="140" spans="1:53" x14ac:dyDescent="0.25">
      <c r="A140" s="2" t="s">
        <v>40</v>
      </c>
      <c r="B140" s="2">
        <v>4</v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AM140" s="2"/>
      <c r="AN140" s="2"/>
      <c r="AO140" s="2"/>
      <c r="AP140" s="2"/>
      <c r="AQ140" s="2"/>
      <c r="AR140" s="2"/>
      <c r="AV140" s="2"/>
      <c r="AW140" s="2"/>
      <c r="AX140" s="2"/>
      <c r="AY140" s="2"/>
      <c r="AZ140" s="2"/>
      <c r="BA140" s="2"/>
    </row>
    <row r="141" spans="1:53" x14ac:dyDescent="0.25">
      <c r="A141" s="2" t="s">
        <v>41</v>
      </c>
      <c r="B141" s="2">
        <v>15</v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AM141" s="2"/>
      <c r="AN141" s="2"/>
      <c r="AO141" s="2"/>
      <c r="AP141" s="2"/>
      <c r="AQ141" s="2"/>
      <c r="AR141" s="2"/>
      <c r="AV141" s="2"/>
      <c r="AW141" s="2"/>
      <c r="AX141" s="2"/>
      <c r="AY141" s="2"/>
      <c r="AZ141" s="2"/>
      <c r="BA141" s="2"/>
    </row>
    <row r="142" spans="1:53" x14ac:dyDescent="0.25">
      <c r="A142" s="2" t="s">
        <v>42</v>
      </c>
      <c r="B142" s="2">
        <v>7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AM142" s="2" t="s">
        <v>297</v>
      </c>
      <c r="AN142" s="2"/>
      <c r="AO142" s="2"/>
      <c r="AP142" s="2"/>
      <c r="AQ142" s="2"/>
      <c r="AR142" s="2"/>
      <c r="AV142" s="2"/>
      <c r="AW142" s="2"/>
      <c r="AX142" s="2"/>
      <c r="AY142" s="2"/>
      <c r="AZ142" s="2"/>
      <c r="BA142" s="2"/>
    </row>
    <row r="143" spans="1:53" x14ac:dyDescent="0.25">
      <c r="A143" s="2" t="s">
        <v>43</v>
      </c>
      <c r="B143" s="2">
        <v>3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AM143" s="2"/>
      <c r="AN143" s="2"/>
      <c r="AO143" s="2" t="s">
        <v>286</v>
      </c>
      <c r="AP143" s="2" t="s">
        <v>287</v>
      </c>
      <c r="AQ143" s="2" t="s">
        <v>288</v>
      </c>
      <c r="AR143" s="2" t="s">
        <v>289</v>
      </c>
      <c r="AV143" s="2"/>
      <c r="AW143" s="2"/>
      <c r="AX143" s="2"/>
      <c r="AY143" s="2"/>
      <c r="AZ143" s="2"/>
      <c r="BA143" s="2"/>
    </row>
    <row r="144" spans="1:53" x14ac:dyDescent="0.25">
      <c r="A144" s="2" t="s">
        <v>44</v>
      </c>
      <c r="B144" s="2">
        <v>10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AM144" s="2" t="s">
        <v>290</v>
      </c>
      <c r="AN144" s="2" t="s">
        <v>50</v>
      </c>
      <c r="AO144" s="2">
        <v>1</v>
      </c>
      <c r="AP144" s="2">
        <v>0.3</v>
      </c>
      <c r="AQ144" s="2">
        <v>0.3</v>
      </c>
      <c r="AR144" s="2">
        <v>0.3</v>
      </c>
      <c r="AV144" s="2"/>
      <c r="AW144" s="2"/>
      <c r="AX144" s="2"/>
      <c r="AY144" s="2"/>
      <c r="AZ144" s="2"/>
      <c r="BA144" s="2"/>
    </row>
    <row r="145" spans="1:53" x14ac:dyDescent="0.25">
      <c r="A145" s="2" t="s">
        <v>299</v>
      </c>
      <c r="B145" s="2">
        <v>10</v>
      </c>
      <c r="C145" s="2"/>
      <c r="D145" s="2"/>
      <c r="E145" s="2"/>
      <c r="F145" s="2"/>
      <c r="G145" s="2"/>
      <c r="H145" s="2"/>
      <c r="I145" s="2"/>
      <c r="J145" s="2"/>
      <c r="K145" s="2"/>
      <c r="L145" s="2"/>
      <c r="AM145" s="2"/>
      <c r="AN145" s="2" t="s">
        <v>51</v>
      </c>
      <c r="AO145" s="2">
        <v>54</v>
      </c>
      <c r="AP145" s="2">
        <v>16.600000000000001</v>
      </c>
      <c r="AQ145" s="2">
        <v>16.600000000000001</v>
      </c>
      <c r="AR145" s="2">
        <v>16.899999999999999</v>
      </c>
      <c r="AV145" s="2"/>
      <c r="AW145" s="2"/>
      <c r="AX145" s="2"/>
      <c r="AY145" s="2"/>
      <c r="AZ145" s="2"/>
      <c r="BA145" s="2"/>
    </row>
    <row r="146" spans="1:53" x14ac:dyDescent="0.25">
      <c r="A146" s="2" t="s">
        <v>45</v>
      </c>
      <c r="B146" s="2">
        <v>16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AM146" s="2"/>
      <c r="AN146" s="2" t="s">
        <v>52</v>
      </c>
      <c r="AO146" s="2">
        <v>36</v>
      </c>
      <c r="AP146" s="2">
        <v>11</v>
      </c>
      <c r="AQ146" s="2">
        <v>11</v>
      </c>
      <c r="AR146" s="2">
        <v>27.9</v>
      </c>
      <c r="AV146" s="2"/>
      <c r="AW146" s="2"/>
      <c r="AX146" s="2"/>
      <c r="AY146" s="2"/>
      <c r="AZ146" s="2"/>
      <c r="BA146" s="2"/>
    </row>
    <row r="147" spans="1:53" x14ac:dyDescent="0.25">
      <c r="A147" s="2" t="s">
        <v>46</v>
      </c>
      <c r="B147" s="2">
        <v>9</v>
      </c>
      <c r="C147" s="2"/>
      <c r="D147" s="2"/>
      <c r="E147" s="2"/>
      <c r="F147" s="2"/>
      <c r="G147" s="2"/>
      <c r="H147" s="2"/>
      <c r="I147" s="2"/>
      <c r="J147" s="2"/>
      <c r="K147" s="2"/>
      <c r="L147" s="2"/>
      <c r="AM147" s="2"/>
      <c r="AN147" s="2" t="s">
        <v>53</v>
      </c>
      <c r="AO147" s="2">
        <v>29</v>
      </c>
      <c r="AP147" s="2">
        <v>8.9</v>
      </c>
      <c r="AQ147" s="2">
        <v>8.9</v>
      </c>
      <c r="AR147" s="2">
        <v>36.799999999999997</v>
      </c>
      <c r="AV147" s="2"/>
      <c r="AW147" s="2"/>
      <c r="AX147" s="2"/>
      <c r="AY147" s="2"/>
      <c r="AZ147" s="2"/>
      <c r="BA147" s="2"/>
    </row>
    <row r="148" spans="1:53" x14ac:dyDescent="0.25">
      <c r="A148" s="2" t="s">
        <v>47</v>
      </c>
      <c r="B148" s="2">
        <v>7</v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AM148" s="2"/>
      <c r="AN148" s="2" t="s">
        <v>54</v>
      </c>
      <c r="AO148" s="2">
        <v>50</v>
      </c>
      <c r="AP148" s="2">
        <v>15.3</v>
      </c>
      <c r="AQ148" s="2">
        <v>15.3</v>
      </c>
      <c r="AR148" s="2">
        <v>52.1</v>
      </c>
      <c r="AV148" s="2"/>
      <c r="AW148" s="2"/>
      <c r="AX148" s="2"/>
      <c r="AY148" s="2"/>
      <c r="AZ148" s="2"/>
      <c r="BA148" s="2"/>
    </row>
    <row r="149" spans="1:53" x14ac:dyDescent="0.25">
      <c r="A149" s="2" t="s">
        <v>48</v>
      </c>
      <c r="B149" s="2">
        <v>31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AM149" s="2"/>
      <c r="AN149" s="2" t="s">
        <v>55</v>
      </c>
      <c r="AO149" s="2">
        <v>60</v>
      </c>
      <c r="AP149" s="2">
        <v>18.399999999999999</v>
      </c>
      <c r="AQ149" s="2">
        <v>18.399999999999999</v>
      </c>
      <c r="AR149" s="2">
        <v>70.599999999999994</v>
      </c>
      <c r="AV149" s="2"/>
      <c r="AW149" s="2"/>
      <c r="AX149" s="2"/>
      <c r="AY149" s="2"/>
      <c r="AZ149" s="2"/>
      <c r="BA149" s="2"/>
    </row>
    <row r="150" spans="1:53" x14ac:dyDescent="0.25">
      <c r="A150" s="2" t="s">
        <v>49</v>
      </c>
      <c r="B150" s="2">
        <v>7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AM150" s="2"/>
      <c r="AN150" s="2" t="s">
        <v>56</v>
      </c>
      <c r="AO150" s="2">
        <v>89</v>
      </c>
      <c r="AP150" s="2">
        <v>27.3</v>
      </c>
      <c r="AQ150" s="2">
        <v>27.3</v>
      </c>
      <c r="AR150" s="2">
        <v>97.9</v>
      </c>
      <c r="AV150" s="2"/>
      <c r="AW150" s="2"/>
      <c r="AX150" s="2"/>
      <c r="AY150" s="2"/>
      <c r="AZ150" s="2"/>
      <c r="BA150" s="2"/>
    </row>
    <row r="151" spans="1:53" x14ac:dyDescent="0.25">
      <c r="A151" s="2" t="s">
        <v>300</v>
      </c>
      <c r="B151" s="2">
        <v>10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AM151" s="2"/>
      <c r="AN151" s="2" t="s">
        <v>57</v>
      </c>
      <c r="AO151" s="2">
        <v>7</v>
      </c>
      <c r="AP151" s="2">
        <v>2.1</v>
      </c>
      <c r="AQ151" s="2">
        <v>2.1</v>
      </c>
      <c r="AR151" s="2">
        <v>100</v>
      </c>
      <c r="AV151" s="2"/>
      <c r="AW151" s="2"/>
      <c r="AX151" s="2"/>
      <c r="AY151" s="2"/>
      <c r="AZ151" s="2"/>
      <c r="BA151" s="2"/>
    </row>
    <row r="152" spans="1:53" x14ac:dyDescent="0.25">
      <c r="A152" s="2" t="s">
        <v>19</v>
      </c>
      <c r="B152" s="2">
        <v>23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AM152" s="2"/>
      <c r="AN152" s="2" t="s">
        <v>198</v>
      </c>
      <c r="AO152" s="2">
        <v>375</v>
      </c>
      <c r="AP152" s="2" t="s">
        <v>310</v>
      </c>
      <c r="AQ152" s="2" t="s">
        <v>310</v>
      </c>
      <c r="AR152" s="2"/>
      <c r="AV152" s="2"/>
      <c r="AW152" s="2"/>
      <c r="AX152" s="2"/>
      <c r="AY152" s="2"/>
      <c r="AZ152" s="2"/>
      <c r="BA152" s="2"/>
    </row>
    <row r="153" spans="1:53" x14ac:dyDescent="0.25">
      <c r="A153" s="2" t="s">
        <v>20</v>
      </c>
      <c r="B153" s="2">
        <v>7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AM153" s="2"/>
      <c r="AN153" s="2"/>
      <c r="AO153" s="2"/>
      <c r="AP153" s="2"/>
      <c r="AQ153" s="2"/>
      <c r="AR153" s="2"/>
      <c r="AV153" s="2"/>
      <c r="AW153" s="2"/>
      <c r="AX153" s="2"/>
      <c r="AY153" s="2"/>
      <c r="AZ153" s="2"/>
      <c r="BA153" s="2"/>
    </row>
    <row r="154" spans="1:53" x14ac:dyDescent="0.25">
      <c r="A154" s="2" t="s">
        <v>21</v>
      </c>
      <c r="B154" s="2">
        <v>5</v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AM154" s="2"/>
      <c r="AN154" s="2"/>
      <c r="AO154" s="2"/>
      <c r="AP154" s="2"/>
      <c r="AQ154" s="2"/>
      <c r="AR154" s="2"/>
      <c r="AV154" s="2"/>
      <c r="AW154" s="2"/>
      <c r="AX154" s="2"/>
      <c r="AY154" s="2"/>
      <c r="AZ154" s="2"/>
      <c r="BA154" s="2"/>
    </row>
    <row r="155" spans="1:53" x14ac:dyDescent="0.25">
      <c r="A155" s="2" t="s">
        <v>22</v>
      </c>
      <c r="B155" s="2">
        <v>6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AM155" s="2"/>
      <c r="AN155" s="2"/>
      <c r="AO155" s="2"/>
      <c r="AP155" s="2"/>
      <c r="AQ155" s="2"/>
      <c r="AR155" s="2"/>
      <c r="AV155" s="2"/>
      <c r="AW155" s="2"/>
      <c r="AX155" s="2"/>
      <c r="AY155" s="2"/>
      <c r="AZ155" s="2"/>
      <c r="BA155" s="2"/>
    </row>
    <row r="156" spans="1:53" x14ac:dyDescent="0.25">
      <c r="A156" s="2" t="s">
        <v>23</v>
      </c>
      <c r="B156" s="2">
        <v>6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AM156" s="2" t="s">
        <v>298</v>
      </c>
      <c r="AN156" s="2"/>
      <c r="AO156" s="2"/>
      <c r="AP156" s="2"/>
      <c r="AQ156" s="2"/>
      <c r="AR156" s="2"/>
      <c r="AV156" s="2"/>
      <c r="AW156" s="2"/>
      <c r="AX156" s="2"/>
      <c r="AY156" s="2"/>
      <c r="AZ156" s="2"/>
      <c r="BA156" s="2"/>
    </row>
    <row r="157" spans="1:53" x14ac:dyDescent="0.25">
      <c r="A157" s="2" t="s">
        <v>24</v>
      </c>
      <c r="B157" s="2">
        <v>6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AM157" s="2"/>
      <c r="AN157" s="2"/>
      <c r="AO157" s="2" t="s">
        <v>286</v>
      </c>
      <c r="AP157" s="2" t="s">
        <v>287</v>
      </c>
      <c r="AQ157" s="2" t="s">
        <v>288</v>
      </c>
      <c r="AR157" s="2" t="s">
        <v>289</v>
      </c>
      <c r="AV157" s="2"/>
      <c r="AW157" s="2"/>
      <c r="AX157" s="2"/>
      <c r="AY157" s="2"/>
      <c r="AZ157" s="2"/>
      <c r="BA157" s="2"/>
    </row>
    <row r="158" spans="1:53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AM158" s="2" t="s">
        <v>290</v>
      </c>
      <c r="AN158" s="2" t="s">
        <v>17</v>
      </c>
      <c r="AO158" s="2">
        <v>3</v>
      </c>
      <c r="AP158" s="2">
        <v>0.9</v>
      </c>
      <c r="AQ158" s="2">
        <v>0.9</v>
      </c>
      <c r="AR158" s="2">
        <v>0.9</v>
      </c>
      <c r="AV158" s="2"/>
      <c r="AW158" s="2"/>
      <c r="AX158" s="2"/>
      <c r="AY158" s="2"/>
      <c r="AZ158" s="2"/>
      <c r="BA158" s="2"/>
    </row>
    <row r="159" spans="1:53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AM159" s="2"/>
      <c r="AN159" s="2" t="s">
        <v>25</v>
      </c>
      <c r="AO159" s="2">
        <v>10</v>
      </c>
      <c r="AP159" s="2">
        <v>3.1</v>
      </c>
      <c r="AQ159" s="2">
        <v>3.1</v>
      </c>
      <c r="AR159" s="2">
        <v>4</v>
      </c>
      <c r="AV159" s="2"/>
      <c r="AW159" s="2"/>
      <c r="AX159" s="2"/>
      <c r="AY159" s="2"/>
      <c r="AZ159" s="2"/>
      <c r="BA159" s="2"/>
    </row>
    <row r="160" spans="1:53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AM160" s="2"/>
      <c r="AN160" s="2" t="s">
        <v>26</v>
      </c>
      <c r="AO160" s="2">
        <v>4</v>
      </c>
      <c r="AP160" s="2">
        <v>1.2</v>
      </c>
      <c r="AQ160" s="2">
        <v>1.2</v>
      </c>
      <c r="AR160" s="2">
        <v>5.2</v>
      </c>
      <c r="AV160" s="2"/>
      <c r="AW160" s="2"/>
      <c r="AX160" s="2"/>
      <c r="AY160" s="2"/>
      <c r="AZ160" s="2"/>
      <c r="BA160" s="2"/>
    </row>
    <row r="161" spans="4:53" x14ac:dyDescent="0.25">
      <c r="D161" s="2"/>
      <c r="E161" s="2"/>
      <c r="F161" s="2"/>
      <c r="G161" s="2"/>
      <c r="H161" s="2"/>
      <c r="I161" s="2"/>
      <c r="AM161" s="2"/>
      <c r="AN161" s="2" t="s">
        <v>27</v>
      </c>
      <c r="AO161" s="2">
        <v>7</v>
      </c>
      <c r="AP161" s="2">
        <v>2.1</v>
      </c>
      <c r="AQ161" s="2">
        <v>2.1</v>
      </c>
      <c r="AR161" s="2">
        <v>7.4</v>
      </c>
      <c r="AV161" s="2"/>
      <c r="AW161" s="2"/>
      <c r="AX161" s="2"/>
      <c r="AY161" s="2"/>
      <c r="AZ161" s="2"/>
      <c r="BA161" s="2"/>
    </row>
    <row r="162" spans="4:53" x14ac:dyDescent="0.25">
      <c r="D162" s="2"/>
      <c r="E162" s="2"/>
      <c r="F162" s="2"/>
      <c r="G162" s="2"/>
      <c r="H162" s="2"/>
      <c r="I162" s="2"/>
      <c r="AM162" s="2"/>
      <c r="AN162" s="2" t="s">
        <v>28</v>
      </c>
      <c r="AO162" s="2">
        <v>7</v>
      </c>
      <c r="AP162" s="2">
        <v>2.1</v>
      </c>
      <c r="AQ162" s="2">
        <v>2.1</v>
      </c>
      <c r="AR162" s="2">
        <v>9.5</v>
      </c>
      <c r="AV162" s="2"/>
      <c r="AW162" s="2"/>
      <c r="AX162" s="2"/>
      <c r="AY162" s="2"/>
      <c r="AZ162" s="2"/>
      <c r="BA162" s="2"/>
    </row>
    <row r="163" spans="4:53" x14ac:dyDescent="0.25">
      <c r="D163" s="2"/>
      <c r="E163" s="2"/>
      <c r="F163" s="2"/>
      <c r="G163" s="2"/>
      <c r="H163" s="2"/>
      <c r="I163" s="2"/>
      <c r="AM163" s="2"/>
      <c r="AN163" s="2" t="s">
        <v>29</v>
      </c>
      <c r="AO163" s="2">
        <v>12</v>
      </c>
      <c r="AP163" s="2">
        <v>3.7</v>
      </c>
      <c r="AQ163" s="2">
        <v>3.7</v>
      </c>
      <c r="AR163" s="2">
        <v>13.2</v>
      </c>
      <c r="AV163" s="2"/>
      <c r="AW163" s="2"/>
      <c r="AX163" s="2"/>
      <c r="AY163" s="2"/>
      <c r="AZ163" s="2"/>
      <c r="BA163" s="2"/>
    </row>
    <row r="164" spans="4:53" x14ac:dyDescent="0.25">
      <c r="D164" s="2"/>
      <c r="E164" s="2"/>
      <c r="F164" s="2"/>
      <c r="G164" s="2"/>
      <c r="H164" s="2"/>
      <c r="I164" s="2"/>
      <c r="AM164" s="2"/>
      <c r="AN164" s="2" t="s">
        <v>30</v>
      </c>
      <c r="AO164" s="2">
        <v>11</v>
      </c>
      <c r="AP164" s="2">
        <v>3.4</v>
      </c>
      <c r="AQ164" s="2">
        <v>3.4</v>
      </c>
      <c r="AR164" s="2">
        <v>16.600000000000001</v>
      </c>
      <c r="AV164" s="2"/>
      <c r="AW164" s="2"/>
      <c r="AX164" s="2"/>
      <c r="AY164" s="2"/>
      <c r="AZ164" s="2"/>
      <c r="BA164" s="2"/>
    </row>
    <row r="165" spans="4:53" x14ac:dyDescent="0.25">
      <c r="AM165" s="2"/>
      <c r="AN165" s="2" t="s">
        <v>31</v>
      </c>
      <c r="AO165" s="2">
        <v>15</v>
      </c>
      <c r="AP165" s="2">
        <v>4.5999999999999996</v>
      </c>
      <c r="AQ165" s="2">
        <v>4.5999999999999996</v>
      </c>
      <c r="AR165" s="2">
        <v>21.2</v>
      </c>
      <c r="AV165" s="2"/>
      <c r="AW165" s="2"/>
      <c r="AX165" s="2"/>
      <c r="AY165" s="2"/>
      <c r="AZ165" s="2"/>
      <c r="BA165" s="2"/>
    </row>
    <row r="166" spans="4:53" x14ac:dyDescent="0.25">
      <c r="AM166" s="2"/>
      <c r="AN166" s="2" t="s">
        <v>32</v>
      </c>
      <c r="AO166" s="2">
        <v>10</v>
      </c>
      <c r="AP166" s="2">
        <v>3.1</v>
      </c>
      <c r="AQ166" s="2">
        <v>3.1</v>
      </c>
      <c r="AR166" s="2">
        <v>24.2</v>
      </c>
      <c r="AV166" s="2"/>
      <c r="AW166" s="2"/>
      <c r="AX166" s="2"/>
      <c r="AY166" s="2"/>
      <c r="AZ166" s="2"/>
      <c r="BA166" s="2"/>
    </row>
    <row r="167" spans="4:53" x14ac:dyDescent="0.25">
      <c r="AM167" s="2"/>
      <c r="AN167" s="2" t="s">
        <v>33</v>
      </c>
      <c r="AO167" s="2">
        <v>1</v>
      </c>
      <c r="AP167" s="2">
        <v>0.3</v>
      </c>
      <c r="AQ167" s="2">
        <v>0.3</v>
      </c>
      <c r="AR167" s="2">
        <v>24.5</v>
      </c>
      <c r="AV167" s="2"/>
      <c r="AW167" s="2"/>
      <c r="AX167" s="2"/>
      <c r="AY167" s="2"/>
      <c r="AZ167" s="2"/>
      <c r="BA167" s="2"/>
    </row>
    <row r="168" spans="4:53" x14ac:dyDescent="0.25">
      <c r="AM168" s="2"/>
      <c r="AN168" s="2" t="s">
        <v>34</v>
      </c>
      <c r="AO168" s="2">
        <v>6</v>
      </c>
      <c r="AP168" s="2">
        <v>1.8</v>
      </c>
      <c r="AQ168" s="2">
        <v>1.8</v>
      </c>
      <c r="AR168" s="2">
        <v>26.4</v>
      </c>
      <c r="AV168" s="2"/>
      <c r="AW168" s="2"/>
      <c r="AX168" s="2"/>
      <c r="AY168" s="2"/>
      <c r="AZ168" s="2"/>
      <c r="BA168" s="2"/>
    </row>
    <row r="169" spans="4:53" x14ac:dyDescent="0.25">
      <c r="AM169" s="2"/>
      <c r="AN169" s="2" t="s">
        <v>18</v>
      </c>
      <c r="AO169" s="2">
        <v>10</v>
      </c>
      <c r="AP169" s="2">
        <v>3.1</v>
      </c>
      <c r="AQ169" s="2">
        <v>3.1</v>
      </c>
      <c r="AR169" s="2">
        <v>29.4</v>
      </c>
      <c r="AV169" s="2"/>
      <c r="AW169" s="2"/>
      <c r="AX169" s="2"/>
      <c r="AY169" s="2"/>
      <c r="AZ169" s="2"/>
      <c r="BA169" s="2"/>
    </row>
    <row r="170" spans="4:53" x14ac:dyDescent="0.25">
      <c r="AM170" s="2"/>
      <c r="AN170" s="2" t="s">
        <v>35</v>
      </c>
      <c r="AO170" s="2">
        <v>18</v>
      </c>
      <c r="AP170" s="2">
        <v>5.5</v>
      </c>
      <c r="AQ170" s="2">
        <v>5.5</v>
      </c>
      <c r="AR170" s="2">
        <v>35</v>
      </c>
      <c r="AV170" s="2"/>
      <c r="AW170" s="2"/>
      <c r="AX170" s="2"/>
      <c r="AY170" s="2"/>
      <c r="AZ170" s="2"/>
      <c r="BA170" s="2"/>
    </row>
    <row r="171" spans="4:53" x14ac:dyDescent="0.25">
      <c r="AM171" s="2"/>
      <c r="AN171" s="2" t="s">
        <v>36</v>
      </c>
      <c r="AO171" s="2">
        <v>5</v>
      </c>
      <c r="AP171" s="2">
        <v>1.5</v>
      </c>
      <c r="AQ171" s="2">
        <v>1.5</v>
      </c>
      <c r="AR171" s="2">
        <v>36.5</v>
      </c>
      <c r="AV171" s="2"/>
      <c r="AW171" s="2"/>
      <c r="AX171" s="2"/>
      <c r="AY171" s="2"/>
      <c r="AZ171" s="2"/>
      <c r="BA171" s="2"/>
    </row>
    <row r="172" spans="4:53" x14ac:dyDescent="0.25">
      <c r="AM172" s="2"/>
      <c r="AN172" s="2" t="s">
        <v>37</v>
      </c>
      <c r="AO172" s="2">
        <v>10</v>
      </c>
      <c r="AP172" s="2">
        <v>3.1</v>
      </c>
      <c r="AQ172" s="2">
        <v>3.1</v>
      </c>
      <c r="AR172" s="2">
        <v>39.6</v>
      </c>
      <c r="AV172" s="2"/>
      <c r="AW172" s="2"/>
      <c r="AX172" s="2"/>
      <c r="AY172" s="2"/>
      <c r="AZ172" s="2"/>
      <c r="BA172" s="2"/>
    </row>
    <row r="173" spans="4:53" x14ac:dyDescent="0.25">
      <c r="AM173" s="2"/>
      <c r="AN173" s="2" t="s">
        <v>38</v>
      </c>
      <c r="AO173" s="2">
        <v>5</v>
      </c>
      <c r="AP173" s="2">
        <v>1.5</v>
      </c>
      <c r="AQ173" s="2">
        <v>1.5</v>
      </c>
      <c r="AR173" s="2">
        <v>41.1</v>
      </c>
      <c r="AV173" s="2"/>
      <c r="AW173" s="2"/>
      <c r="AX173" s="2"/>
      <c r="AY173" s="2"/>
      <c r="AZ173" s="2"/>
      <c r="BA173" s="2"/>
    </row>
    <row r="174" spans="4:53" x14ac:dyDescent="0.25">
      <c r="AM174" s="2"/>
      <c r="AN174" s="2" t="s">
        <v>39</v>
      </c>
      <c r="AO174" s="2">
        <v>10</v>
      </c>
      <c r="AP174" s="2">
        <v>3.1</v>
      </c>
      <c r="AQ174" s="2">
        <v>3.1</v>
      </c>
      <c r="AR174" s="2">
        <v>44.2</v>
      </c>
      <c r="AV174" s="2"/>
      <c r="AW174" s="2"/>
      <c r="AX174" s="2"/>
      <c r="AY174" s="2"/>
      <c r="AZ174" s="2"/>
      <c r="BA174" s="2"/>
    </row>
    <row r="175" spans="4:53" x14ac:dyDescent="0.25">
      <c r="AM175" s="2"/>
      <c r="AN175" s="2" t="s">
        <v>40</v>
      </c>
      <c r="AO175" s="2">
        <v>4</v>
      </c>
      <c r="AP175" s="2">
        <v>1.2</v>
      </c>
      <c r="AQ175" s="2">
        <v>1.2</v>
      </c>
      <c r="AR175" s="2">
        <v>45.4</v>
      </c>
      <c r="AV175" s="2"/>
      <c r="AW175" s="2"/>
      <c r="AX175" s="2"/>
      <c r="AY175" s="2"/>
      <c r="AZ175" s="2"/>
      <c r="BA175" s="2"/>
    </row>
    <row r="176" spans="4:53" x14ac:dyDescent="0.25">
      <c r="AM176" s="2"/>
      <c r="AN176" s="2" t="s">
        <v>41</v>
      </c>
      <c r="AO176" s="2">
        <v>15</v>
      </c>
      <c r="AP176" s="2">
        <v>4.5999999999999996</v>
      </c>
      <c r="AQ176" s="2">
        <v>4.5999999999999996</v>
      </c>
      <c r="AR176" s="2">
        <v>50</v>
      </c>
      <c r="AV176" s="2"/>
      <c r="AW176" s="2"/>
      <c r="AX176" s="2"/>
      <c r="AY176" s="2"/>
      <c r="AZ176" s="2"/>
      <c r="BA176" s="2"/>
    </row>
    <row r="177" spans="39:53" x14ac:dyDescent="0.25">
      <c r="AM177" s="2"/>
      <c r="AN177" s="2" t="s">
        <v>42</v>
      </c>
      <c r="AO177" s="2">
        <v>7</v>
      </c>
      <c r="AP177" s="2">
        <v>2.1</v>
      </c>
      <c r="AQ177" s="2">
        <v>2.1</v>
      </c>
      <c r="AR177" s="2">
        <v>52.1</v>
      </c>
      <c r="AV177" s="2"/>
      <c r="AW177" s="2"/>
      <c r="AX177" s="2"/>
      <c r="AY177" s="2"/>
      <c r="AZ177" s="2"/>
      <c r="BA177" s="2"/>
    </row>
    <row r="178" spans="39:53" x14ac:dyDescent="0.25">
      <c r="AM178" s="2"/>
      <c r="AN178" s="2" t="s">
        <v>43</v>
      </c>
      <c r="AO178" s="2">
        <v>3</v>
      </c>
      <c r="AP178" s="2">
        <v>0.9</v>
      </c>
      <c r="AQ178" s="2">
        <v>0.9</v>
      </c>
      <c r="AR178" s="2">
        <v>53.1</v>
      </c>
      <c r="AV178" s="2"/>
      <c r="AW178" s="2"/>
      <c r="AX178" s="2"/>
      <c r="AY178" s="2"/>
      <c r="AZ178" s="2"/>
      <c r="BA178" s="2"/>
    </row>
    <row r="179" spans="39:53" x14ac:dyDescent="0.25">
      <c r="AM179" s="2"/>
      <c r="AN179" s="2" t="s">
        <v>44</v>
      </c>
      <c r="AO179" s="2">
        <v>10</v>
      </c>
      <c r="AP179" s="2">
        <v>3.1</v>
      </c>
      <c r="AQ179" s="2">
        <v>3.1</v>
      </c>
      <c r="AR179" s="2">
        <v>56.1</v>
      </c>
      <c r="AV179" s="2"/>
      <c r="AW179" s="2"/>
      <c r="AX179" s="2"/>
      <c r="AY179" s="2"/>
      <c r="AZ179" s="2"/>
      <c r="BA179" s="2"/>
    </row>
    <row r="180" spans="39:53" x14ac:dyDescent="0.25">
      <c r="AM180" s="2"/>
      <c r="AN180" s="2" t="s">
        <v>299</v>
      </c>
      <c r="AO180" s="2">
        <v>10</v>
      </c>
      <c r="AP180" s="2">
        <v>3.1</v>
      </c>
      <c r="AQ180" s="2">
        <v>3.1</v>
      </c>
      <c r="AR180" s="2">
        <v>59.2</v>
      </c>
      <c r="AV180" s="2"/>
      <c r="AW180" s="2"/>
      <c r="AX180" s="2"/>
      <c r="AY180" s="2"/>
      <c r="AZ180" s="2"/>
      <c r="BA180" s="2"/>
    </row>
    <row r="181" spans="39:53" x14ac:dyDescent="0.25">
      <c r="AM181" s="2"/>
      <c r="AN181" s="2" t="s">
        <v>45</v>
      </c>
      <c r="AO181" s="2">
        <v>16</v>
      </c>
      <c r="AP181" s="2">
        <v>4.9000000000000004</v>
      </c>
      <c r="AQ181" s="2">
        <v>4.9000000000000004</v>
      </c>
      <c r="AR181" s="2">
        <v>64.099999999999994</v>
      </c>
      <c r="AV181" s="2"/>
      <c r="AW181" s="2"/>
      <c r="AX181" s="2"/>
      <c r="AY181" s="2"/>
      <c r="AZ181" s="2"/>
      <c r="BA181" s="2"/>
    </row>
    <row r="182" spans="39:53" x14ac:dyDescent="0.25">
      <c r="AM182" s="2"/>
      <c r="AN182" s="2" t="s">
        <v>46</v>
      </c>
      <c r="AO182" s="2">
        <v>9</v>
      </c>
      <c r="AP182" s="2">
        <v>2.8</v>
      </c>
      <c r="AQ182" s="2">
        <v>2.8</v>
      </c>
      <c r="AR182" s="2">
        <v>66.900000000000006</v>
      </c>
      <c r="AV182" s="2"/>
      <c r="AW182" s="2"/>
      <c r="AX182" s="2"/>
      <c r="AY182" s="2"/>
      <c r="AZ182" s="2"/>
      <c r="BA182" s="2"/>
    </row>
    <row r="183" spans="39:53" x14ac:dyDescent="0.25">
      <c r="AM183" s="2"/>
      <c r="AN183" s="2" t="s">
        <v>47</v>
      </c>
      <c r="AO183" s="2">
        <v>7</v>
      </c>
      <c r="AP183" s="2">
        <v>2.1</v>
      </c>
      <c r="AQ183" s="2">
        <v>2.1</v>
      </c>
      <c r="AR183" s="2">
        <v>69</v>
      </c>
      <c r="AV183" s="2"/>
      <c r="AW183" s="2"/>
      <c r="AX183" s="2"/>
      <c r="AY183" s="2"/>
      <c r="AZ183" s="2"/>
      <c r="BA183" s="2"/>
    </row>
    <row r="184" spans="39:53" x14ac:dyDescent="0.25">
      <c r="AM184" s="2"/>
      <c r="AN184" s="2" t="s">
        <v>48</v>
      </c>
      <c r="AO184" s="2">
        <v>31</v>
      </c>
      <c r="AP184" s="2">
        <v>9.5</v>
      </c>
      <c r="AQ184" s="2">
        <v>9.5</v>
      </c>
      <c r="AR184" s="2">
        <v>78.5</v>
      </c>
      <c r="AV184" s="2"/>
      <c r="AW184" s="2"/>
      <c r="AX184" s="2"/>
      <c r="AY184" s="2"/>
      <c r="AZ184" s="2"/>
      <c r="BA184" s="2"/>
    </row>
    <row r="185" spans="39:53" x14ac:dyDescent="0.25">
      <c r="AM185" s="2"/>
      <c r="AN185" s="2" t="s">
        <v>49</v>
      </c>
      <c r="AO185" s="2">
        <v>7</v>
      </c>
      <c r="AP185" s="2">
        <v>2.1</v>
      </c>
      <c r="AQ185" s="2">
        <v>2.1</v>
      </c>
      <c r="AR185" s="2">
        <v>80.7</v>
      </c>
      <c r="AV185" s="2"/>
      <c r="AW185" s="2"/>
      <c r="AX185" s="2"/>
      <c r="AY185" s="2"/>
      <c r="AZ185" s="2"/>
      <c r="BA185" s="2"/>
    </row>
    <row r="186" spans="39:53" x14ac:dyDescent="0.25">
      <c r="AM186" s="2"/>
      <c r="AN186" s="2" t="s">
        <v>300</v>
      </c>
      <c r="AO186" s="2">
        <v>10</v>
      </c>
      <c r="AP186" s="2">
        <v>3.1</v>
      </c>
      <c r="AQ186" s="2">
        <v>3.1</v>
      </c>
      <c r="AR186" s="2">
        <v>83.7</v>
      </c>
      <c r="AV186" s="2"/>
      <c r="AW186" s="2"/>
      <c r="AX186" s="2"/>
      <c r="AY186" s="2"/>
      <c r="AZ186" s="2"/>
      <c r="BA186" s="2"/>
    </row>
    <row r="187" spans="39:53" x14ac:dyDescent="0.25">
      <c r="AM187" s="2"/>
      <c r="AN187" s="2" t="s">
        <v>19</v>
      </c>
      <c r="AO187" s="2">
        <v>23</v>
      </c>
      <c r="AP187" s="2">
        <v>7.1</v>
      </c>
      <c r="AQ187" s="2">
        <v>7.1</v>
      </c>
      <c r="AR187" s="2">
        <v>90.8</v>
      </c>
      <c r="AV187" s="2"/>
      <c r="AW187" s="2"/>
      <c r="AX187" s="2"/>
      <c r="AY187" s="2"/>
      <c r="AZ187" s="2"/>
      <c r="BA187" s="2"/>
    </row>
    <row r="188" spans="39:53" x14ac:dyDescent="0.25">
      <c r="AM188" s="2"/>
      <c r="AN188" s="2" t="s">
        <v>20</v>
      </c>
      <c r="AO188" s="2">
        <v>7</v>
      </c>
      <c r="AP188" s="2">
        <v>2.1</v>
      </c>
      <c r="AQ188" s="2">
        <v>2.1</v>
      </c>
      <c r="AR188" s="2">
        <v>92.9</v>
      </c>
      <c r="AV188" s="2"/>
      <c r="AW188" s="2"/>
      <c r="AX188" s="2"/>
      <c r="AY188" s="2"/>
      <c r="AZ188" s="2"/>
      <c r="BA188" s="2"/>
    </row>
    <row r="189" spans="39:53" x14ac:dyDescent="0.25">
      <c r="AM189" s="2"/>
      <c r="AN189" s="2" t="s">
        <v>21</v>
      </c>
      <c r="AO189" s="2">
        <v>5</v>
      </c>
      <c r="AP189" s="2">
        <v>1.5</v>
      </c>
      <c r="AQ189" s="2">
        <v>1.5</v>
      </c>
      <c r="AR189" s="2">
        <v>94.5</v>
      </c>
      <c r="AV189" s="2"/>
      <c r="AW189" s="2"/>
      <c r="AX189" s="2"/>
      <c r="AY189" s="2"/>
      <c r="AZ189" s="2"/>
      <c r="BA189" s="2"/>
    </row>
    <row r="190" spans="39:53" x14ac:dyDescent="0.25">
      <c r="AM190" s="2"/>
      <c r="AN190" s="2" t="s">
        <v>22</v>
      </c>
      <c r="AO190" s="2">
        <v>6</v>
      </c>
      <c r="AP190" s="2">
        <v>1.8</v>
      </c>
      <c r="AQ190" s="2">
        <v>1.8</v>
      </c>
      <c r="AR190" s="2">
        <v>96.3</v>
      </c>
      <c r="AV190" s="2"/>
      <c r="AW190" s="2"/>
      <c r="AX190" s="2"/>
      <c r="AY190" s="2"/>
      <c r="AZ190" s="2"/>
      <c r="BA190" s="2"/>
    </row>
    <row r="191" spans="39:53" x14ac:dyDescent="0.25">
      <c r="AM191" s="2"/>
      <c r="AN191" s="2" t="s">
        <v>23</v>
      </c>
      <c r="AO191" s="2">
        <v>6</v>
      </c>
      <c r="AP191" s="2">
        <v>1.8</v>
      </c>
      <c r="AQ191" s="2">
        <v>1.8</v>
      </c>
      <c r="AR191" s="2">
        <v>98.2</v>
      </c>
      <c r="AV191" s="2"/>
      <c r="AW191" s="2"/>
      <c r="AX191" s="2"/>
      <c r="AY191" s="2"/>
      <c r="AZ191" s="2"/>
      <c r="BA191" s="2"/>
    </row>
    <row r="192" spans="39:53" x14ac:dyDescent="0.25">
      <c r="AM192" s="2"/>
      <c r="AN192" s="2" t="s">
        <v>24</v>
      </c>
      <c r="AO192" s="2">
        <v>6</v>
      </c>
      <c r="AP192" s="2">
        <v>1.8</v>
      </c>
      <c r="AQ192" s="2">
        <v>1.8</v>
      </c>
      <c r="AR192" s="2">
        <v>100</v>
      </c>
      <c r="AV192" s="2"/>
      <c r="AW192" s="2"/>
      <c r="AX192" s="2"/>
      <c r="AY192" s="2"/>
      <c r="AZ192" s="2"/>
      <c r="BA192" s="2"/>
    </row>
    <row r="193" spans="39:53" x14ac:dyDescent="0.25">
      <c r="AM193" s="2"/>
      <c r="AN193" s="2" t="s">
        <v>198</v>
      </c>
      <c r="AO193" s="2">
        <v>375</v>
      </c>
      <c r="AP193" s="2" t="s">
        <v>310</v>
      </c>
      <c r="AQ193" s="2" t="s">
        <v>310</v>
      </c>
      <c r="AR193" s="2"/>
      <c r="AV193" s="2"/>
      <c r="AW193" s="2"/>
      <c r="AX193" s="2"/>
      <c r="AY193" s="2"/>
      <c r="AZ193" s="2"/>
      <c r="BA193" s="2"/>
    </row>
    <row r="194" spans="39:53" x14ac:dyDescent="0.25">
      <c r="AM194" s="2"/>
      <c r="AN194" s="2"/>
      <c r="AO194" s="2"/>
      <c r="AP194" s="2"/>
      <c r="AQ194" s="2"/>
      <c r="AR194" s="2"/>
      <c r="AV194" s="2"/>
      <c r="AW194" s="2"/>
      <c r="AX194" s="2"/>
      <c r="AY194" s="2"/>
      <c r="AZ194" s="2"/>
      <c r="BA194" s="2"/>
    </row>
    <row r="195" spans="39:53" x14ac:dyDescent="0.25">
      <c r="AM195" s="2"/>
      <c r="AN195" s="2"/>
      <c r="AO195" s="2"/>
      <c r="AP195" s="2"/>
      <c r="AQ195" s="2"/>
      <c r="AR195" s="2"/>
      <c r="AV195" s="2"/>
      <c r="AW195" s="2"/>
      <c r="AX195" s="2"/>
      <c r="AY195" s="2"/>
      <c r="AZ195" s="2"/>
      <c r="BA195" s="2"/>
    </row>
    <row r="196" spans="39:53" x14ac:dyDescent="0.25">
      <c r="AM196" s="2"/>
      <c r="AN196" s="2"/>
      <c r="AO196" s="2"/>
      <c r="AP196" s="2"/>
      <c r="AQ196" s="2"/>
      <c r="AR196" s="2"/>
    </row>
    <row r="197" spans="39:53" x14ac:dyDescent="0.25">
      <c r="AM197" s="2"/>
      <c r="AN197" s="2"/>
      <c r="AO197" s="2"/>
      <c r="AP197" s="2"/>
      <c r="AQ197" s="2"/>
      <c r="AR197" s="2"/>
    </row>
    <row r="198" spans="39:53" x14ac:dyDescent="0.25">
      <c r="AM198" s="2"/>
      <c r="AN198" s="2"/>
      <c r="AO198" s="2"/>
      <c r="AP198" s="2"/>
      <c r="AQ198" s="2"/>
      <c r="AR198" s="2"/>
    </row>
    <row r="199" spans="39:53" x14ac:dyDescent="0.25">
      <c r="AM199" s="2"/>
      <c r="AN199" s="2"/>
      <c r="AO199" s="2"/>
      <c r="AP199" s="2"/>
      <c r="AQ199" s="2"/>
      <c r="AR199" s="2"/>
    </row>
    <row r="200" spans="39:53" x14ac:dyDescent="0.25">
      <c r="AM200" s="2"/>
      <c r="AN200" s="2"/>
      <c r="AO200" s="2"/>
      <c r="AP200" s="2"/>
      <c r="AQ200" s="2"/>
      <c r="AR200" s="2"/>
    </row>
    <row r="201" spans="39:53" x14ac:dyDescent="0.25">
      <c r="AM201" s="2"/>
      <c r="AN201" s="2"/>
      <c r="AO201" s="2"/>
      <c r="AP201" s="2"/>
      <c r="AQ201" s="2"/>
      <c r="AR201" s="2"/>
    </row>
    <row r="202" spans="39:53" x14ac:dyDescent="0.25">
      <c r="AM202" s="2"/>
      <c r="AN202" s="2"/>
      <c r="AO202" s="2"/>
      <c r="AP202" s="2"/>
      <c r="AQ202" s="2"/>
      <c r="AR202" s="2"/>
    </row>
    <row r="203" spans="39:53" x14ac:dyDescent="0.25">
      <c r="AM203" s="2"/>
      <c r="AN203" s="2"/>
      <c r="AO203" s="2"/>
      <c r="AP203" s="2"/>
      <c r="AQ203" s="2"/>
      <c r="AR203" s="2"/>
    </row>
    <row r="204" spans="39:53" x14ac:dyDescent="0.25">
      <c r="AM204" s="2"/>
      <c r="AN204" s="2"/>
      <c r="AO204" s="2"/>
      <c r="AP204" s="2"/>
      <c r="AQ204" s="2"/>
      <c r="AR204" s="2"/>
    </row>
    <row r="205" spans="39:53" x14ac:dyDescent="0.25">
      <c r="AM205" s="2"/>
      <c r="AN205" s="2"/>
      <c r="AO205" s="2"/>
      <c r="AP205" s="2"/>
      <c r="AQ205" s="2"/>
      <c r="AR205" s="2"/>
    </row>
    <row r="206" spans="39:53" x14ac:dyDescent="0.25">
      <c r="AM206" s="2"/>
      <c r="AN206" s="2"/>
      <c r="AO206" s="2"/>
      <c r="AP206" s="2"/>
      <c r="AQ206" s="2"/>
      <c r="AR206" s="2"/>
    </row>
    <row r="207" spans="39:53" x14ac:dyDescent="0.25">
      <c r="AM207" s="2"/>
      <c r="AN207" s="2"/>
      <c r="AO207" s="2"/>
      <c r="AP207" s="2"/>
      <c r="AQ207" s="2"/>
      <c r="AR207" s="2"/>
    </row>
    <row r="208" spans="39:53" x14ac:dyDescent="0.25">
      <c r="AM208" s="2"/>
      <c r="AN208" s="2"/>
      <c r="AO208" s="2"/>
      <c r="AP208" s="2"/>
      <c r="AQ208" s="2"/>
      <c r="AR208" s="2"/>
    </row>
    <row r="209" spans="39:44" x14ac:dyDescent="0.25">
      <c r="AM209" s="2"/>
      <c r="AN209" s="2"/>
      <c r="AO209" s="2"/>
      <c r="AP209" s="2"/>
      <c r="AQ209" s="2"/>
      <c r="AR209" s="2"/>
    </row>
    <row r="210" spans="39:44" x14ac:dyDescent="0.25">
      <c r="AM210" s="2"/>
      <c r="AN210" s="2"/>
      <c r="AO210" s="2"/>
      <c r="AP210" s="2"/>
      <c r="AQ210" s="2"/>
      <c r="AR210" s="2"/>
    </row>
    <row r="211" spans="39:44" x14ac:dyDescent="0.25">
      <c r="AM211" s="2"/>
      <c r="AN211" s="2"/>
      <c r="AO211" s="2"/>
      <c r="AP211" s="2"/>
      <c r="AQ211" s="2"/>
      <c r="AR211" s="2"/>
    </row>
    <row r="212" spans="39:44" x14ac:dyDescent="0.25">
      <c r="AM212" s="2"/>
      <c r="AN212" s="2"/>
      <c r="AO212" s="2"/>
      <c r="AP212" s="2"/>
      <c r="AQ212" s="2"/>
      <c r="AR212" s="2"/>
    </row>
    <row r="213" spans="39:44" x14ac:dyDescent="0.25">
      <c r="AM213" s="2"/>
      <c r="AN213" s="2"/>
      <c r="AO213" s="2"/>
      <c r="AP213" s="2"/>
      <c r="AQ213" s="2"/>
      <c r="AR213" s="2"/>
    </row>
    <row r="214" spans="39:44" x14ac:dyDescent="0.25">
      <c r="AM214" s="2"/>
      <c r="AN214" s="2"/>
      <c r="AO214" s="2"/>
      <c r="AP214" s="2"/>
      <c r="AQ214" s="2"/>
      <c r="AR214" s="2"/>
    </row>
    <row r="215" spans="39:44" x14ac:dyDescent="0.25">
      <c r="AM215" s="2"/>
      <c r="AN215" s="2"/>
      <c r="AO215" s="2"/>
      <c r="AP215" s="2"/>
      <c r="AQ215" s="2"/>
      <c r="AR215" s="2"/>
    </row>
    <row r="216" spans="39:44" x14ac:dyDescent="0.25">
      <c r="AM216" s="2"/>
      <c r="AN216" s="2"/>
      <c r="AO216" s="2"/>
      <c r="AP216" s="2"/>
      <c r="AQ216" s="2"/>
      <c r="AR216" s="2"/>
    </row>
    <row r="217" spans="39:44" x14ac:dyDescent="0.25">
      <c r="AM217" s="2"/>
      <c r="AN217" s="2"/>
      <c r="AO217" s="2"/>
      <c r="AP217" s="2"/>
      <c r="AQ217" s="2"/>
      <c r="AR217" s="2"/>
    </row>
    <row r="218" spans="39:44" x14ac:dyDescent="0.25">
      <c r="AM218" s="2"/>
      <c r="AN218" s="2"/>
      <c r="AO218" s="2"/>
      <c r="AP218" s="2"/>
      <c r="AQ218" s="2"/>
      <c r="AR218" s="2"/>
    </row>
    <row r="219" spans="39:44" x14ac:dyDescent="0.25">
      <c r="AM219" s="2"/>
      <c r="AN219" s="2"/>
      <c r="AO219" s="2"/>
      <c r="AP219" s="2"/>
      <c r="AQ219" s="2"/>
      <c r="AR219" s="2"/>
    </row>
    <row r="220" spans="39:44" x14ac:dyDescent="0.25">
      <c r="AM220" s="2"/>
      <c r="AN220" s="2"/>
      <c r="AO220" s="2"/>
      <c r="AP220" s="2"/>
      <c r="AQ220" s="2"/>
      <c r="AR220" s="2"/>
    </row>
    <row r="221" spans="39:44" x14ac:dyDescent="0.25">
      <c r="AM221" s="2"/>
      <c r="AN221" s="2"/>
      <c r="AO221" s="2"/>
      <c r="AP221" s="2"/>
      <c r="AQ221" s="2"/>
      <c r="AR221" s="2"/>
    </row>
    <row r="222" spans="39:44" x14ac:dyDescent="0.25">
      <c r="AM222" s="2"/>
      <c r="AN222" s="2"/>
      <c r="AO222" s="2"/>
      <c r="AP222" s="2"/>
      <c r="AQ222" s="2"/>
      <c r="AR222" s="2"/>
    </row>
    <row r="223" spans="39:44" x14ac:dyDescent="0.25">
      <c r="AM223" s="2"/>
      <c r="AN223" s="2"/>
      <c r="AO223" s="2"/>
      <c r="AP223" s="2"/>
      <c r="AQ223" s="2"/>
      <c r="AR223" s="2"/>
    </row>
    <row r="224" spans="39:44" x14ac:dyDescent="0.25">
      <c r="AM224" s="2"/>
      <c r="AN224" s="2"/>
      <c r="AO224" s="2"/>
      <c r="AP224" s="2"/>
      <c r="AQ224" s="2"/>
      <c r="AR224" s="2"/>
    </row>
    <row r="225" spans="39:44" x14ac:dyDescent="0.25">
      <c r="AM225" s="2"/>
      <c r="AN225" s="2"/>
      <c r="AO225" s="2"/>
      <c r="AP225" s="2"/>
      <c r="AQ225" s="2"/>
      <c r="AR225" s="2"/>
    </row>
    <row r="226" spans="39:44" x14ac:dyDescent="0.25">
      <c r="AM226" s="2"/>
      <c r="AN226" s="2"/>
      <c r="AO226" s="2"/>
      <c r="AP226" s="2"/>
      <c r="AQ226" s="2"/>
      <c r="AR226" s="2"/>
    </row>
    <row r="227" spans="39:44" x14ac:dyDescent="0.25">
      <c r="AM227" s="2"/>
      <c r="AN227" s="2"/>
      <c r="AO227" s="2"/>
      <c r="AP227" s="2"/>
      <c r="AQ227" s="2"/>
      <c r="AR227" s="2"/>
    </row>
    <row r="228" spans="39:44" x14ac:dyDescent="0.25">
      <c r="AM228" s="2"/>
      <c r="AN228" s="2"/>
      <c r="AO228" s="2"/>
      <c r="AP228" s="2"/>
      <c r="AQ228" s="2"/>
      <c r="AR228" s="2"/>
    </row>
    <row r="229" spans="39:44" x14ac:dyDescent="0.25">
      <c r="AM229" s="2"/>
      <c r="AN229" s="2"/>
      <c r="AO229" s="2"/>
      <c r="AP229" s="2"/>
      <c r="AQ229" s="2"/>
      <c r="AR229" s="2"/>
    </row>
    <row r="230" spans="39:44" x14ac:dyDescent="0.25">
      <c r="AM230" s="2"/>
      <c r="AN230" s="2"/>
      <c r="AO230" s="2"/>
      <c r="AP230" s="2"/>
      <c r="AQ230" s="2"/>
      <c r="AR230" s="2"/>
    </row>
    <row r="231" spans="39:44" x14ac:dyDescent="0.25">
      <c r="AM231" s="2"/>
      <c r="AN231" s="2"/>
      <c r="AO231" s="2"/>
      <c r="AP231" s="2"/>
      <c r="AQ231" s="2"/>
      <c r="AR231" s="2"/>
    </row>
    <row r="232" spans="39:44" x14ac:dyDescent="0.25">
      <c r="AM232" s="2"/>
      <c r="AN232" s="2"/>
      <c r="AO232" s="2"/>
      <c r="AP232" s="2"/>
      <c r="AQ232" s="2"/>
      <c r="AR232" s="2"/>
    </row>
    <row r="233" spans="39:44" x14ac:dyDescent="0.25">
      <c r="AM233" s="2"/>
      <c r="AN233" s="2"/>
      <c r="AO233" s="2"/>
      <c r="AP233" s="2"/>
      <c r="AQ233" s="2"/>
      <c r="AR233" s="2"/>
    </row>
    <row r="234" spans="39:44" x14ac:dyDescent="0.25">
      <c r="AM234" s="2"/>
      <c r="AN234" s="2"/>
      <c r="AO234" s="2"/>
      <c r="AP234" s="2"/>
      <c r="AQ234" s="2"/>
      <c r="AR234" s="2"/>
    </row>
    <row r="235" spans="39:44" x14ac:dyDescent="0.25">
      <c r="AM235" s="2"/>
      <c r="AN235" s="2"/>
      <c r="AO235" s="2"/>
      <c r="AP235" s="2"/>
      <c r="AQ235" s="2"/>
      <c r="AR235" s="2"/>
    </row>
    <row r="236" spans="39:44" x14ac:dyDescent="0.25">
      <c r="AM236" s="2"/>
      <c r="AN236" s="2"/>
      <c r="AO236" s="2"/>
      <c r="AP236" s="2"/>
      <c r="AQ236" s="2"/>
      <c r="AR236" s="2"/>
    </row>
    <row r="237" spans="39:44" x14ac:dyDescent="0.25">
      <c r="AM237" s="2"/>
      <c r="AN237" s="2"/>
      <c r="AO237" s="2"/>
      <c r="AP237" s="2"/>
      <c r="AQ237" s="2"/>
      <c r="AR237" s="2"/>
    </row>
    <row r="238" spans="39:44" x14ac:dyDescent="0.25">
      <c r="AM238" s="2"/>
      <c r="AN238" s="2"/>
      <c r="AO238" s="2"/>
      <c r="AP238" s="2"/>
      <c r="AQ238" s="2"/>
      <c r="AR238" s="2"/>
    </row>
    <row r="239" spans="39:44" x14ac:dyDescent="0.25">
      <c r="AM239" s="2"/>
      <c r="AN239" s="2"/>
      <c r="AO239" s="2"/>
      <c r="AP239" s="2"/>
      <c r="AQ239" s="2"/>
      <c r="AR239" s="2"/>
    </row>
    <row r="240" spans="39:44" x14ac:dyDescent="0.25">
      <c r="AM240" s="2"/>
      <c r="AN240" s="2"/>
      <c r="AO240" s="2"/>
      <c r="AP240" s="2"/>
      <c r="AQ240" s="2"/>
      <c r="AR240" s="2"/>
    </row>
    <row r="241" spans="39:44" x14ac:dyDescent="0.25">
      <c r="AM241" s="2"/>
      <c r="AN241" s="2"/>
      <c r="AO241" s="2"/>
      <c r="AP241" s="2"/>
      <c r="AQ241" s="2"/>
      <c r="AR241" s="2"/>
    </row>
    <row r="242" spans="39:44" x14ac:dyDescent="0.25">
      <c r="AM242" s="2"/>
      <c r="AN242" s="2"/>
      <c r="AO242" s="2"/>
      <c r="AP242" s="2"/>
      <c r="AQ242" s="2"/>
      <c r="AR242" s="2"/>
    </row>
    <row r="243" spans="39:44" x14ac:dyDescent="0.25">
      <c r="AM243" s="2"/>
      <c r="AN243" s="2"/>
      <c r="AO243" s="2"/>
      <c r="AP243" s="2"/>
      <c r="AQ243" s="2"/>
      <c r="AR243" s="2"/>
    </row>
    <row r="244" spans="39:44" x14ac:dyDescent="0.25">
      <c r="AM244" s="2"/>
      <c r="AN244" s="2"/>
      <c r="AO244" s="2"/>
      <c r="AP244" s="2"/>
      <c r="AQ244" s="2"/>
      <c r="AR244" s="2"/>
    </row>
    <row r="245" spans="39:44" x14ac:dyDescent="0.25">
      <c r="AM245" s="2"/>
      <c r="AN245" s="2"/>
      <c r="AO245" s="2"/>
      <c r="AP245" s="2"/>
      <c r="AQ245" s="2"/>
      <c r="AR245" s="2"/>
    </row>
    <row r="246" spans="39:44" x14ac:dyDescent="0.25">
      <c r="AM246" s="2"/>
      <c r="AN246" s="2"/>
      <c r="AO246" s="2"/>
      <c r="AP246" s="2"/>
      <c r="AQ246" s="2"/>
      <c r="AR246" s="2"/>
    </row>
    <row r="247" spans="39:44" x14ac:dyDescent="0.25">
      <c r="AM247" s="2"/>
      <c r="AN247" s="2"/>
      <c r="AO247" s="2"/>
      <c r="AP247" s="2"/>
      <c r="AQ247" s="2"/>
      <c r="AR247" s="2"/>
    </row>
    <row r="248" spans="39:44" x14ac:dyDescent="0.25">
      <c r="AM248" s="2"/>
      <c r="AN248" s="2"/>
      <c r="AO248" s="2"/>
      <c r="AP248" s="2"/>
      <c r="AQ248" s="2"/>
      <c r="AR248" s="2"/>
    </row>
    <row r="249" spans="39:44" x14ac:dyDescent="0.25">
      <c r="AM249" s="2"/>
      <c r="AN249" s="2"/>
      <c r="AO249" s="2"/>
      <c r="AP249" s="2"/>
      <c r="AQ249" s="2"/>
      <c r="AR249" s="2"/>
    </row>
    <row r="250" spans="39:44" x14ac:dyDescent="0.25">
      <c r="AM250" s="2"/>
      <c r="AN250" s="2"/>
      <c r="AO250" s="2"/>
      <c r="AP250" s="2"/>
      <c r="AQ250" s="2"/>
      <c r="AR250" s="2"/>
    </row>
    <row r="251" spans="39:44" x14ac:dyDescent="0.25">
      <c r="AM251" s="2"/>
      <c r="AN251" s="2"/>
      <c r="AO251" s="2"/>
      <c r="AP251" s="2"/>
      <c r="AQ251" s="2"/>
      <c r="AR251" s="2"/>
    </row>
    <row r="252" spans="39:44" x14ac:dyDescent="0.25">
      <c r="AM252" s="2"/>
      <c r="AN252" s="2"/>
      <c r="AO252" s="2"/>
      <c r="AP252" s="2"/>
      <c r="AQ252" s="2"/>
      <c r="AR252" s="2"/>
    </row>
    <row r="253" spans="39:44" x14ac:dyDescent="0.25">
      <c r="AM253" s="2"/>
      <c r="AN253" s="2"/>
      <c r="AO253" s="2"/>
      <c r="AP253" s="2"/>
      <c r="AQ253" s="2"/>
      <c r="AR253" s="2"/>
    </row>
    <row r="254" spans="39:44" x14ac:dyDescent="0.25">
      <c r="AM254" s="2"/>
      <c r="AN254" s="2"/>
      <c r="AO254" s="2"/>
      <c r="AP254" s="2"/>
      <c r="AQ254" s="2"/>
      <c r="AR254" s="2"/>
    </row>
    <row r="255" spans="39:44" x14ac:dyDescent="0.25">
      <c r="AM255" s="2"/>
      <c r="AN255" s="2"/>
      <c r="AO255" s="2"/>
      <c r="AP255" s="2"/>
      <c r="AQ255" s="2"/>
      <c r="AR255" s="2"/>
    </row>
    <row r="256" spans="39:44" x14ac:dyDescent="0.25">
      <c r="AM256" s="2"/>
      <c r="AN256" s="2"/>
      <c r="AO256" s="2"/>
      <c r="AP256" s="2"/>
      <c r="AQ256" s="2"/>
      <c r="AR256" s="2"/>
    </row>
    <row r="257" spans="39:44" x14ac:dyDescent="0.25">
      <c r="AM257" s="2"/>
      <c r="AN257" s="2"/>
      <c r="AO257" s="2"/>
      <c r="AP257" s="2"/>
      <c r="AQ257" s="2"/>
      <c r="AR257" s="2"/>
    </row>
    <row r="258" spans="39:44" x14ac:dyDescent="0.25">
      <c r="AM258" s="2"/>
      <c r="AN258" s="2"/>
      <c r="AO258" s="2"/>
      <c r="AP258" s="2"/>
      <c r="AQ258" s="2"/>
      <c r="AR258" s="2"/>
    </row>
    <row r="259" spans="39:44" x14ac:dyDescent="0.25">
      <c r="AM259" s="2"/>
      <c r="AN259" s="2"/>
      <c r="AO259" s="2"/>
      <c r="AP259" s="2"/>
      <c r="AQ259" s="2"/>
      <c r="AR259" s="2"/>
    </row>
    <row r="260" spans="39:44" x14ac:dyDescent="0.25">
      <c r="AM260" s="2"/>
      <c r="AN260" s="2"/>
      <c r="AO260" s="2"/>
      <c r="AP260" s="2"/>
      <c r="AQ260" s="2"/>
      <c r="AR260" s="2"/>
    </row>
    <row r="261" spans="39:44" x14ac:dyDescent="0.25">
      <c r="AM261" s="2"/>
      <c r="AN261" s="2"/>
      <c r="AO261" s="2"/>
      <c r="AP261" s="2"/>
      <c r="AQ261" s="2"/>
      <c r="AR261" s="2"/>
    </row>
    <row r="262" spans="39:44" x14ac:dyDescent="0.25">
      <c r="AM262" s="2"/>
      <c r="AN262" s="2"/>
      <c r="AO262" s="2"/>
      <c r="AP262" s="2"/>
      <c r="AQ262" s="2"/>
      <c r="AR262" s="2"/>
    </row>
    <row r="263" spans="39:44" x14ac:dyDescent="0.25">
      <c r="AM263" s="2"/>
      <c r="AN263" s="2"/>
      <c r="AO263" s="2"/>
      <c r="AP263" s="2"/>
      <c r="AQ263" s="2"/>
      <c r="AR263" s="2"/>
    </row>
    <row r="264" spans="39:44" x14ac:dyDescent="0.25">
      <c r="AM264" s="2"/>
      <c r="AN264" s="2"/>
      <c r="AO264" s="2"/>
      <c r="AP264" s="2"/>
      <c r="AQ264" s="2"/>
      <c r="AR264" s="2"/>
    </row>
    <row r="265" spans="39:44" x14ac:dyDescent="0.25">
      <c r="AM265" s="2"/>
      <c r="AN265" s="2"/>
      <c r="AO265" s="2"/>
      <c r="AP265" s="2"/>
      <c r="AQ265" s="2"/>
      <c r="AR265" s="2"/>
    </row>
    <row r="266" spans="39:44" x14ac:dyDescent="0.25">
      <c r="AM266" s="2"/>
      <c r="AN266" s="2"/>
      <c r="AO266" s="2"/>
      <c r="AP266" s="2"/>
      <c r="AQ266" s="2"/>
      <c r="AR266" s="2"/>
    </row>
    <row r="267" spans="39:44" x14ac:dyDescent="0.25">
      <c r="AM267" s="2"/>
      <c r="AN267" s="2"/>
      <c r="AO267" s="2"/>
      <c r="AP267" s="2"/>
      <c r="AQ267" s="2"/>
      <c r="AR267" s="2"/>
    </row>
    <row r="268" spans="39:44" x14ac:dyDescent="0.25">
      <c r="AM268" s="2"/>
      <c r="AN268" s="2"/>
      <c r="AO268" s="2"/>
      <c r="AP268" s="2"/>
      <c r="AQ268" s="2"/>
      <c r="AR268" s="2"/>
    </row>
    <row r="269" spans="39:44" x14ac:dyDescent="0.25">
      <c r="AM269" s="2"/>
      <c r="AN269" s="2"/>
      <c r="AO269" s="2"/>
      <c r="AP269" s="2"/>
      <c r="AQ269" s="2"/>
      <c r="AR269" s="2"/>
    </row>
    <row r="270" spans="39:44" x14ac:dyDescent="0.25">
      <c r="AM270" s="2"/>
      <c r="AN270" s="2"/>
      <c r="AO270" s="2"/>
      <c r="AP270" s="2"/>
      <c r="AQ270" s="2"/>
      <c r="AR270" s="2"/>
    </row>
    <row r="271" spans="39:44" x14ac:dyDescent="0.25">
      <c r="AM271" s="2"/>
      <c r="AN271" s="2"/>
      <c r="AO271" s="2"/>
      <c r="AP271" s="2"/>
      <c r="AQ271" s="2"/>
      <c r="AR271" s="2"/>
    </row>
    <row r="272" spans="39:44" x14ac:dyDescent="0.25">
      <c r="AM272" s="2"/>
      <c r="AN272" s="2"/>
      <c r="AO272" s="2"/>
      <c r="AP272" s="2"/>
      <c r="AQ272" s="2"/>
      <c r="AR272" s="2"/>
    </row>
    <row r="273" spans="39:44" x14ac:dyDescent="0.25">
      <c r="AM273" s="2"/>
      <c r="AN273" s="2"/>
      <c r="AO273" s="2"/>
      <c r="AP273" s="2"/>
      <c r="AQ273" s="2"/>
      <c r="AR273" s="2"/>
    </row>
    <row r="274" spans="39:44" x14ac:dyDescent="0.25">
      <c r="AM274" s="2"/>
      <c r="AN274" s="2"/>
      <c r="AO274" s="2"/>
      <c r="AP274" s="2"/>
      <c r="AQ274" s="2"/>
      <c r="AR274" s="2"/>
    </row>
    <row r="275" spans="39:44" x14ac:dyDescent="0.25">
      <c r="AM275" s="2"/>
      <c r="AN275" s="2"/>
      <c r="AO275" s="2"/>
      <c r="AP275" s="2"/>
      <c r="AQ275" s="2"/>
      <c r="AR275" s="2"/>
    </row>
    <row r="276" spans="39:44" x14ac:dyDescent="0.25">
      <c r="AM276" s="2"/>
      <c r="AN276" s="2"/>
      <c r="AO276" s="2"/>
      <c r="AP276" s="2"/>
      <c r="AQ276" s="2"/>
      <c r="AR276" s="2"/>
    </row>
    <row r="277" spans="39:44" x14ac:dyDescent="0.25">
      <c r="AM277" s="2"/>
      <c r="AN277" s="2"/>
      <c r="AO277" s="2"/>
      <c r="AP277" s="2"/>
      <c r="AQ277" s="2"/>
      <c r="AR277" s="2"/>
    </row>
    <row r="278" spans="39:44" x14ac:dyDescent="0.25">
      <c r="AM278" s="2"/>
      <c r="AN278" s="2"/>
      <c r="AO278" s="2"/>
      <c r="AP278" s="2"/>
      <c r="AQ278" s="2"/>
      <c r="AR278" s="2"/>
    </row>
    <row r="279" spans="39:44" x14ac:dyDescent="0.25">
      <c r="AM279" s="2"/>
      <c r="AN279" s="2"/>
      <c r="AO279" s="2"/>
      <c r="AP279" s="2"/>
      <c r="AQ279" s="2"/>
      <c r="AR279" s="2"/>
    </row>
    <row r="280" spans="39:44" x14ac:dyDescent="0.25">
      <c r="AM280" s="2"/>
      <c r="AN280" s="2"/>
      <c r="AO280" s="2"/>
      <c r="AP280" s="2"/>
      <c r="AQ280" s="2"/>
      <c r="AR280" s="2"/>
    </row>
    <row r="281" spans="39:44" x14ac:dyDescent="0.25">
      <c r="AM281" s="2"/>
      <c r="AN281" s="2"/>
      <c r="AO281" s="2"/>
      <c r="AP281" s="2"/>
      <c r="AQ281" s="2"/>
      <c r="AR281" s="2"/>
    </row>
    <row r="282" spans="39:44" x14ac:dyDescent="0.25">
      <c r="AM282" s="2"/>
      <c r="AN282" s="2"/>
      <c r="AO282" s="2"/>
      <c r="AP282" s="2"/>
      <c r="AQ282" s="2"/>
      <c r="AR282" s="2"/>
    </row>
    <row r="283" spans="39:44" x14ac:dyDescent="0.25">
      <c r="AM283" s="2"/>
      <c r="AN283" s="2"/>
      <c r="AO283" s="2"/>
      <c r="AP283" s="2"/>
      <c r="AQ283" s="2"/>
      <c r="AR283" s="2"/>
    </row>
    <row r="284" spans="39:44" x14ac:dyDescent="0.25">
      <c r="AM284" s="2"/>
      <c r="AN284" s="2"/>
      <c r="AO284" s="2"/>
      <c r="AP284" s="2"/>
      <c r="AQ284" s="2"/>
      <c r="AR284" s="2"/>
    </row>
    <row r="285" spans="39:44" x14ac:dyDescent="0.25">
      <c r="AM285" s="2"/>
      <c r="AN285" s="2"/>
      <c r="AO285" s="2"/>
      <c r="AP285" s="2"/>
      <c r="AQ285" s="2"/>
      <c r="AR285" s="2"/>
    </row>
    <row r="286" spans="39:44" x14ac:dyDescent="0.25">
      <c r="AM286" s="2"/>
      <c r="AN286" s="2"/>
      <c r="AO286" s="2"/>
      <c r="AP286" s="2"/>
      <c r="AQ286" s="2"/>
      <c r="AR286" s="2"/>
    </row>
    <row r="287" spans="39:44" x14ac:dyDescent="0.25">
      <c r="AM287" s="2"/>
      <c r="AN287" s="2"/>
      <c r="AO287" s="2"/>
      <c r="AP287" s="2"/>
      <c r="AQ287" s="2"/>
      <c r="AR287" s="2"/>
    </row>
    <row r="288" spans="39:44" x14ac:dyDescent="0.25">
      <c r="AM288" s="2"/>
      <c r="AN288" s="2"/>
      <c r="AO288" s="2"/>
      <c r="AP288" s="2"/>
      <c r="AQ288" s="2"/>
      <c r="AR288" s="2"/>
    </row>
    <row r="289" spans="39:44" x14ac:dyDescent="0.25">
      <c r="AM289" s="2"/>
      <c r="AN289" s="2"/>
      <c r="AO289" s="2"/>
      <c r="AP289" s="2"/>
      <c r="AQ289" s="2"/>
      <c r="AR289" s="2"/>
    </row>
    <row r="290" spans="39:44" x14ac:dyDescent="0.25">
      <c r="AM290" s="2"/>
      <c r="AN290" s="2"/>
      <c r="AO290" s="2"/>
      <c r="AP290" s="2"/>
      <c r="AQ290" s="2"/>
      <c r="AR290" s="2"/>
    </row>
    <row r="291" spans="39:44" x14ac:dyDescent="0.25">
      <c r="AM291" s="2"/>
      <c r="AN291" s="2"/>
      <c r="AO291" s="2"/>
      <c r="AP291" s="2"/>
      <c r="AQ291" s="2"/>
      <c r="AR291" s="2"/>
    </row>
    <row r="292" spans="39:44" x14ac:dyDescent="0.25">
      <c r="AM292" s="2"/>
      <c r="AN292" s="2"/>
      <c r="AO292" s="2"/>
      <c r="AP292" s="2"/>
      <c r="AQ292" s="2"/>
      <c r="AR292" s="2"/>
    </row>
    <row r="293" spans="39:44" x14ac:dyDescent="0.25">
      <c r="AM293" s="2"/>
      <c r="AN293" s="2"/>
      <c r="AO293" s="2"/>
      <c r="AP293" s="2"/>
      <c r="AQ293" s="2"/>
      <c r="AR293" s="2"/>
    </row>
    <row r="294" spans="39:44" x14ac:dyDescent="0.25">
      <c r="AM294" s="2"/>
      <c r="AN294" s="2"/>
      <c r="AO294" s="2"/>
      <c r="AP294" s="2"/>
      <c r="AQ294" s="2"/>
      <c r="AR294" s="2"/>
    </row>
    <row r="295" spans="39:44" x14ac:dyDescent="0.25">
      <c r="AM295" s="2"/>
      <c r="AN295" s="2"/>
      <c r="AO295" s="2"/>
      <c r="AP295" s="2"/>
      <c r="AQ295" s="2"/>
      <c r="AR295" s="2"/>
    </row>
    <row r="296" spans="39:44" x14ac:dyDescent="0.25">
      <c r="AM296" s="2"/>
      <c r="AN296" s="2"/>
      <c r="AO296" s="2"/>
      <c r="AP296" s="2"/>
      <c r="AQ296" s="2"/>
      <c r="AR296" s="2"/>
    </row>
    <row r="297" spans="39:44" x14ac:dyDescent="0.25">
      <c r="AM297" s="2"/>
      <c r="AN297" s="2"/>
      <c r="AO297" s="2"/>
      <c r="AP297" s="2"/>
      <c r="AQ297" s="2"/>
      <c r="AR297" s="2"/>
    </row>
    <row r="298" spans="39:44" x14ac:dyDescent="0.25">
      <c r="AM298" s="2"/>
      <c r="AN298" s="2"/>
      <c r="AO298" s="2"/>
      <c r="AP298" s="2"/>
      <c r="AQ298" s="2"/>
      <c r="AR298" s="2"/>
    </row>
    <row r="299" spans="39:44" x14ac:dyDescent="0.25">
      <c r="AM299" s="2"/>
      <c r="AN299" s="2"/>
      <c r="AO299" s="2"/>
      <c r="AP299" s="2"/>
      <c r="AQ299" s="2"/>
      <c r="AR299" s="2"/>
    </row>
    <row r="300" spans="39:44" x14ac:dyDescent="0.25">
      <c r="AM300" s="2"/>
      <c r="AN300" s="2"/>
      <c r="AO300" s="2"/>
      <c r="AP300" s="2"/>
      <c r="AQ300" s="2"/>
      <c r="AR300" s="2"/>
    </row>
    <row r="301" spans="39:44" x14ac:dyDescent="0.25">
      <c r="AM301" s="2"/>
      <c r="AN301" s="2"/>
      <c r="AO301" s="2"/>
      <c r="AP301" s="2"/>
      <c r="AQ301" s="2"/>
      <c r="AR301" s="2"/>
    </row>
    <row r="302" spans="39:44" x14ac:dyDescent="0.25">
      <c r="AM302" s="2"/>
      <c r="AN302" s="2"/>
      <c r="AO302" s="2"/>
      <c r="AP302" s="2"/>
      <c r="AQ302" s="2"/>
      <c r="AR302" s="2"/>
    </row>
    <row r="303" spans="39:44" x14ac:dyDescent="0.25">
      <c r="AM303" s="2"/>
      <c r="AN303" s="2"/>
      <c r="AO303" s="2"/>
      <c r="AP303" s="2"/>
      <c r="AQ303" s="2"/>
      <c r="AR303" s="2"/>
    </row>
    <row r="304" spans="39:44" x14ac:dyDescent="0.25">
      <c r="AM304" s="2"/>
      <c r="AN304" s="2"/>
      <c r="AO304" s="2"/>
      <c r="AP304" s="2"/>
      <c r="AQ304" s="2"/>
      <c r="AR304" s="2"/>
    </row>
    <row r="305" spans="39:44" x14ac:dyDescent="0.25">
      <c r="AM305" s="2"/>
      <c r="AN305" s="2"/>
      <c r="AO305" s="2"/>
      <c r="AP305" s="2"/>
      <c r="AQ305" s="2"/>
      <c r="AR305" s="2"/>
    </row>
    <row r="306" spans="39:44" x14ac:dyDescent="0.25">
      <c r="AM306" s="2"/>
      <c r="AN306" s="2"/>
      <c r="AO306" s="2"/>
      <c r="AP306" s="2"/>
      <c r="AQ306" s="2"/>
      <c r="AR306" s="2"/>
    </row>
    <row r="307" spans="39:44" x14ac:dyDescent="0.25">
      <c r="AM307" s="2"/>
      <c r="AN307" s="2"/>
      <c r="AO307" s="2"/>
      <c r="AP307" s="2"/>
      <c r="AQ307" s="2"/>
      <c r="AR307" s="2"/>
    </row>
    <row r="308" spans="39:44" x14ac:dyDescent="0.25">
      <c r="AM308" s="2"/>
      <c r="AN308" s="2"/>
      <c r="AO308" s="2"/>
      <c r="AP308" s="2"/>
      <c r="AQ308" s="2"/>
      <c r="AR308" s="2"/>
    </row>
    <row r="309" spans="39:44" x14ac:dyDescent="0.25">
      <c r="AM309" s="2"/>
      <c r="AN309" s="2"/>
      <c r="AO309" s="2"/>
      <c r="AP309" s="2"/>
      <c r="AQ309" s="2"/>
      <c r="AR309" s="2"/>
    </row>
    <row r="310" spans="39:44" x14ac:dyDescent="0.25">
      <c r="AM310" s="2"/>
      <c r="AN310" s="2"/>
      <c r="AO310" s="2"/>
      <c r="AP310" s="2"/>
      <c r="AQ310" s="2"/>
      <c r="AR310" s="2"/>
    </row>
    <row r="311" spans="39:44" x14ac:dyDescent="0.25">
      <c r="AM311" s="2"/>
      <c r="AN311" s="2"/>
      <c r="AO311" s="2"/>
      <c r="AP311" s="2"/>
      <c r="AQ311" s="2"/>
      <c r="AR311" s="2"/>
    </row>
    <row r="312" spans="39:44" x14ac:dyDescent="0.25">
      <c r="AM312" s="2"/>
      <c r="AN312" s="2"/>
      <c r="AO312" s="2"/>
      <c r="AP312" s="2"/>
      <c r="AQ312" s="2"/>
      <c r="AR312" s="2"/>
    </row>
    <row r="313" spans="39:44" x14ac:dyDescent="0.25">
      <c r="AM313" s="2"/>
      <c r="AN313" s="2"/>
      <c r="AO313" s="2"/>
      <c r="AP313" s="2"/>
      <c r="AQ313" s="2"/>
      <c r="AR313" s="2"/>
    </row>
    <row r="314" spans="39:44" x14ac:dyDescent="0.25">
      <c r="AM314" s="2"/>
      <c r="AN314" s="2"/>
      <c r="AO314" s="2"/>
      <c r="AP314" s="2"/>
      <c r="AQ314" s="2"/>
      <c r="AR314" s="2"/>
    </row>
    <row r="315" spans="39:44" x14ac:dyDescent="0.25">
      <c r="AM315" s="2"/>
      <c r="AN315" s="2"/>
      <c r="AO315" s="2"/>
      <c r="AP315" s="2"/>
      <c r="AQ315" s="2"/>
      <c r="AR315" s="2"/>
    </row>
    <row r="316" spans="39:44" x14ac:dyDescent="0.25">
      <c r="AM316" s="2"/>
      <c r="AN316" s="2"/>
      <c r="AO316" s="2"/>
      <c r="AP316" s="2"/>
      <c r="AQ316" s="2"/>
      <c r="AR316" s="2"/>
    </row>
    <row r="317" spans="39:44" x14ac:dyDescent="0.25">
      <c r="AM317" s="2"/>
      <c r="AN317" s="2"/>
      <c r="AO317" s="2"/>
      <c r="AP317" s="2"/>
      <c r="AQ317" s="2"/>
      <c r="AR317" s="2"/>
    </row>
    <row r="318" spans="39:44" x14ac:dyDescent="0.25">
      <c r="AM318" s="2"/>
      <c r="AN318" s="2"/>
      <c r="AO318" s="2"/>
      <c r="AP318" s="2"/>
      <c r="AQ318" s="2"/>
      <c r="AR318" s="2"/>
    </row>
    <row r="319" spans="39:44" x14ac:dyDescent="0.25">
      <c r="AM319" s="2"/>
      <c r="AN319" s="2"/>
      <c r="AO319" s="2"/>
      <c r="AP319" s="2"/>
      <c r="AQ319" s="2"/>
      <c r="AR319" s="2"/>
    </row>
    <row r="320" spans="39:44" x14ac:dyDescent="0.25">
      <c r="AM320" s="2"/>
      <c r="AN320" s="2"/>
      <c r="AO320" s="2"/>
      <c r="AP320" s="2"/>
      <c r="AQ320" s="2"/>
      <c r="AR320" s="2"/>
    </row>
    <row r="321" spans="39:44" x14ac:dyDescent="0.25">
      <c r="AM321" s="2"/>
      <c r="AN321" s="2"/>
      <c r="AO321" s="2"/>
      <c r="AP321" s="2"/>
      <c r="AQ321" s="2"/>
      <c r="AR321" s="2"/>
    </row>
    <row r="322" spans="39:44" x14ac:dyDescent="0.25">
      <c r="AM322" s="2"/>
      <c r="AN322" s="2"/>
      <c r="AO322" s="2"/>
      <c r="AP322" s="2"/>
      <c r="AQ322" s="2"/>
      <c r="AR322" s="2"/>
    </row>
    <row r="323" spans="39:44" x14ac:dyDescent="0.25">
      <c r="AM323" s="2"/>
      <c r="AN323" s="2"/>
      <c r="AO323" s="2"/>
      <c r="AP323" s="2"/>
      <c r="AQ323" s="2"/>
      <c r="AR323" s="2"/>
    </row>
    <row r="324" spans="39:44" x14ac:dyDescent="0.25">
      <c r="AM324" s="2"/>
      <c r="AN324" s="2"/>
      <c r="AO324" s="2"/>
      <c r="AP324" s="2"/>
      <c r="AQ324" s="2"/>
      <c r="AR324" s="2"/>
    </row>
    <row r="325" spans="39:44" x14ac:dyDescent="0.25">
      <c r="AM325" s="2"/>
      <c r="AN325" s="2"/>
      <c r="AO325" s="2"/>
      <c r="AP325" s="2"/>
      <c r="AQ325" s="2"/>
      <c r="AR325" s="2"/>
    </row>
    <row r="326" spans="39:44" x14ac:dyDescent="0.25">
      <c r="AM326" s="2"/>
      <c r="AN326" s="2"/>
      <c r="AO326" s="2"/>
      <c r="AP326" s="2"/>
      <c r="AQ326" s="2"/>
      <c r="AR326" s="2"/>
    </row>
    <row r="327" spans="39:44" x14ac:dyDescent="0.25">
      <c r="AM327" s="2"/>
      <c r="AN327" s="2"/>
      <c r="AO327" s="2"/>
      <c r="AP327" s="2"/>
      <c r="AQ327" s="2"/>
      <c r="AR327" s="2"/>
    </row>
    <row r="328" spans="39:44" x14ac:dyDescent="0.25">
      <c r="AM328" s="2"/>
      <c r="AN328" s="2"/>
      <c r="AO328" s="2"/>
      <c r="AP328" s="2"/>
      <c r="AQ328" s="2"/>
      <c r="AR328" s="2"/>
    </row>
    <row r="329" spans="39:44" x14ac:dyDescent="0.25">
      <c r="AM329" s="2"/>
      <c r="AN329" s="2"/>
      <c r="AO329" s="2"/>
      <c r="AP329" s="2"/>
      <c r="AQ329" s="2"/>
      <c r="AR329" s="2"/>
    </row>
    <row r="330" spans="39:44" x14ac:dyDescent="0.25">
      <c r="AM330" s="2"/>
      <c r="AN330" s="2"/>
      <c r="AO330" s="2"/>
      <c r="AP330" s="2"/>
      <c r="AQ330" s="2"/>
      <c r="AR330" s="2"/>
    </row>
    <row r="331" spans="39:44" x14ac:dyDescent="0.25">
      <c r="AM331" s="2"/>
      <c r="AN331" s="2"/>
      <c r="AO331" s="2"/>
      <c r="AP331" s="2"/>
      <c r="AQ331" s="2"/>
      <c r="AR331" s="2"/>
    </row>
    <row r="332" spans="39:44" x14ac:dyDescent="0.25">
      <c r="AM332" s="2"/>
      <c r="AN332" s="2"/>
      <c r="AO332" s="2"/>
      <c r="AP332" s="2"/>
      <c r="AQ332" s="2"/>
      <c r="AR332" s="2"/>
    </row>
    <row r="333" spans="39:44" x14ac:dyDescent="0.25">
      <c r="AM333" s="2"/>
      <c r="AN333" s="2"/>
      <c r="AO333" s="2"/>
      <c r="AP333" s="2"/>
      <c r="AQ333" s="2"/>
      <c r="AR333" s="2"/>
    </row>
    <row r="334" spans="39:44" x14ac:dyDescent="0.25">
      <c r="AM334" s="2"/>
      <c r="AN334" s="2"/>
      <c r="AO334" s="2"/>
      <c r="AP334" s="2"/>
      <c r="AQ334" s="2"/>
      <c r="AR334" s="2"/>
    </row>
    <row r="335" spans="39:44" x14ac:dyDescent="0.25">
      <c r="AM335" s="2"/>
      <c r="AN335" s="2"/>
      <c r="AO335" s="2"/>
      <c r="AP335" s="2"/>
      <c r="AQ335" s="2"/>
      <c r="AR335" s="2"/>
    </row>
    <row r="336" spans="39:44" x14ac:dyDescent="0.25">
      <c r="AM336" s="2"/>
      <c r="AN336" s="2"/>
      <c r="AO336" s="2"/>
      <c r="AP336" s="2"/>
      <c r="AQ336" s="2"/>
      <c r="AR336" s="2"/>
    </row>
    <row r="337" spans="39:44" x14ac:dyDescent="0.25">
      <c r="AM337" s="2"/>
      <c r="AN337" s="2"/>
      <c r="AO337" s="2"/>
      <c r="AP337" s="2"/>
      <c r="AQ337" s="2"/>
      <c r="AR337" s="2"/>
    </row>
    <row r="338" spans="39:44" x14ac:dyDescent="0.25">
      <c r="AM338" s="2"/>
      <c r="AN338" s="2"/>
      <c r="AO338" s="2"/>
      <c r="AP338" s="2"/>
      <c r="AQ338" s="2"/>
      <c r="AR338" s="2"/>
    </row>
    <row r="339" spans="39:44" x14ac:dyDescent="0.25">
      <c r="AM339" s="2"/>
      <c r="AN339" s="2"/>
      <c r="AO339" s="2"/>
      <c r="AP339" s="2"/>
      <c r="AQ339" s="2"/>
      <c r="AR339" s="2"/>
    </row>
    <row r="340" spans="39:44" x14ac:dyDescent="0.25">
      <c r="AM340" s="2"/>
      <c r="AN340" s="2"/>
      <c r="AO340" s="2"/>
      <c r="AP340" s="2"/>
      <c r="AQ340" s="2"/>
      <c r="AR340" s="2"/>
    </row>
    <row r="341" spans="39:44" x14ac:dyDescent="0.25">
      <c r="AM341" s="2"/>
      <c r="AN341" s="2"/>
      <c r="AO341" s="2"/>
      <c r="AP341" s="2"/>
      <c r="AQ341" s="2"/>
      <c r="AR341" s="2"/>
    </row>
    <row r="342" spans="39:44" x14ac:dyDescent="0.25">
      <c r="AM342" s="2"/>
      <c r="AN342" s="2"/>
      <c r="AO342" s="2"/>
      <c r="AP342" s="2"/>
      <c r="AQ342" s="2"/>
      <c r="AR342" s="2"/>
    </row>
    <row r="343" spans="39:44" x14ac:dyDescent="0.25">
      <c r="AM343" s="2"/>
      <c r="AN343" s="2"/>
      <c r="AO343" s="2"/>
      <c r="AP343" s="2"/>
      <c r="AQ343" s="2"/>
      <c r="AR343" s="2"/>
    </row>
    <row r="344" spans="39:44" x14ac:dyDescent="0.25">
      <c r="AM344" s="2"/>
      <c r="AN344" s="2"/>
      <c r="AO344" s="2"/>
      <c r="AP344" s="2"/>
      <c r="AQ344" s="2"/>
      <c r="AR344" s="2"/>
    </row>
    <row r="345" spans="39:44" x14ac:dyDescent="0.25">
      <c r="AM345" s="2"/>
      <c r="AN345" s="2"/>
      <c r="AO345" s="2"/>
      <c r="AP345" s="2"/>
      <c r="AQ345" s="2"/>
      <c r="AR345" s="2"/>
    </row>
    <row r="346" spans="39:44" x14ac:dyDescent="0.25">
      <c r="AM346" s="2"/>
      <c r="AN346" s="2"/>
      <c r="AO346" s="2"/>
      <c r="AP346" s="2"/>
      <c r="AQ346" s="2"/>
      <c r="AR346" s="2"/>
    </row>
    <row r="347" spans="39:44" x14ac:dyDescent="0.25">
      <c r="AM347" s="2"/>
      <c r="AN347" s="2"/>
      <c r="AO347" s="2"/>
      <c r="AP347" s="2"/>
      <c r="AQ347" s="2"/>
      <c r="AR347" s="2"/>
    </row>
    <row r="348" spans="39:44" x14ac:dyDescent="0.25">
      <c r="AM348" s="2"/>
      <c r="AN348" s="2"/>
      <c r="AO348" s="2"/>
      <c r="AP348" s="2"/>
      <c r="AQ348" s="2"/>
      <c r="AR348" s="2"/>
    </row>
    <row r="349" spans="39:44" x14ac:dyDescent="0.25">
      <c r="AM349" s="2"/>
      <c r="AN349" s="2"/>
      <c r="AO349" s="2"/>
      <c r="AP349" s="2"/>
      <c r="AQ349" s="2"/>
      <c r="AR349" s="2"/>
    </row>
    <row r="350" spans="39:44" x14ac:dyDescent="0.25">
      <c r="AM350" s="2"/>
      <c r="AN350" s="2"/>
      <c r="AO350" s="2"/>
      <c r="AP350" s="2"/>
      <c r="AQ350" s="2"/>
      <c r="AR350" s="2"/>
    </row>
    <row r="351" spans="39:44" x14ac:dyDescent="0.25">
      <c r="AM351" s="2"/>
      <c r="AN351" s="2"/>
      <c r="AO351" s="2"/>
      <c r="AP351" s="2"/>
      <c r="AQ351" s="2"/>
      <c r="AR351" s="2"/>
    </row>
    <row r="352" spans="39:44" x14ac:dyDescent="0.25">
      <c r="AM352" s="2"/>
      <c r="AN352" s="2"/>
      <c r="AO352" s="2"/>
      <c r="AP352" s="2"/>
      <c r="AQ352" s="2"/>
      <c r="AR352" s="2"/>
    </row>
    <row r="353" spans="39:44" x14ac:dyDescent="0.25">
      <c r="AM353" s="2"/>
      <c r="AN353" s="2"/>
      <c r="AO353" s="2"/>
      <c r="AP353" s="2"/>
      <c r="AQ353" s="2"/>
      <c r="AR353" s="2"/>
    </row>
    <row r="354" spans="39:44" x14ac:dyDescent="0.25">
      <c r="AM354" s="2"/>
      <c r="AN354" s="2"/>
      <c r="AO354" s="2"/>
      <c r="AP354" s="2"/>
      <c r="AQ354" s="2"/>
      <c r="AR354" s="2"/>
    </row>
    <row r="355" spans="39:44" x14ac:dyDescent="0.25">
      <c r="AM355" s="2"/>
      <c r="AN355" s="2"/>
      <c r="AO355" s="2"/>
      <c r="AP355" s="2"/>
      <c r="AQ355" s="2"/>
      <c r="AR355" s="2"/>
    </row>
    <row r="356" spans="39:44" x14ac:dyDescent="0.25">
      <c r="AM356" s="2"/>
      <c r="AN356" s="2"/>
      <c r="AO356" s="2"/>
      <c r="AP356" s="2"/>
      <c r="AQ356" s="2"/>
      <c r="AR356" s="2"/>
    </row>
    <row r="357" spans="39:44" x14ac:dyDescent="0.25">
      <c r="AM357" s="2"/>
      <c r="AN357" s="2"/>
      <c r="AO357" s="2"/>
      <c r="AP357" s="2"/>
      <c r="AQ357" s="2"/>
      <c r="AR357" s="2"/>
    </row>
    <row r="358" spans="39:44" x14ac:dyDescent="0.25">
      <c r="AM358" s="2"/>
      <c r="AN358" s="2"/>
      <c r="AO358" s="2"/>
      <c r="AP358" s="2"/>
      <c r="AQ358" s="2"/>
      <c r="AR358" s="2"/>
    </row>
    <row r="359" spans="39:44" x14ac:dyDescent="0.25">
      <c r="AM359" s="2"/>
      <c r="AN359" s="2"/>
      <c r="AO359" s="2"/>
      <c r="AP359" s="2"/>
      <c r="AQ359" s="2"/>
      <c r="AR359" s="2"/>
    </row>
    <row r="360" spans="39:44" x14ac:dyDescent="0.25">
      <c r="AM360" s="2"/>
      <c r="AN360" s="2"/>
      <c r="AO360" s="2"/>
      <c r="AP360" s="2"/>
      <c r="AQ360" s="2"/>
      <c r="AR360" s="2"/>
    </row>
    <row r="361" spans="39:44" x14ac:dyDescent="0.25">
      <c r="AM361" s="2"/>
      <c r="AN361" s="2"/>
      <c r="AO361" s="2"/>
      <c r="AP361" s="2"/>
      <c r="AQ361" s="2"/>
      <c r="AR361" s="2"/>
    </row>
    <row r="362" spans="39:44" x14ac:dyDescent="0.25">
      <c r="AM362" s="2"/>
      <c r="AN362" s="2"/>
      <c r="AO362" s="2"/>
      <c r="AP362" s="2"/>
      <c r="AQ362" s="2"/>
      <c r="AR362" s="2"/>
    </row>
    <row r="363" spans="39:44" x14ac:dyDescent="0.25">
      <c r="AM363" s="2"/>
      <c r="AN363" s="2"/>
      <c r="AO363" s="2"/>
      <c r="AP363" s="2"/>
      <c r="AQ363" s="2"/>
      <c r="AR363" s="2"/>
    </row>
    <row r="364" spans="39:44" x14ac:dyDescent="0.25">
      <c r="AM364" s="2"/>
      <c r="AN364" s="2"/>
      <c r="AO364" s="2"/>
      <c r="AP364" s="2"/>
      <c r="AQ364" s="2"/>
      <c r="AR364" s="2"/>
    </row>
    <row r="365" spans="39:44" x14ac:dyDescent="0.25">
      <c r="AM365" s="2"/>
      <c r="AN365" s="2"/>
      <c r="AO365" s="2"/>
      <c r="AP365" s="2"/>
      <c r="AQ365" s="2"/>
      <c r="AR365" s="2"/>
    </row>
    <row r="366" spans="39:44" x14ac:dyDescent="0.25">
      <c r="AM366" s="2"/>
      <c r="AN366" s="2"/>
      <c r="AO366" s="2"/>
      <c r="AP366" s="2"/>
      <c r="AQ366" s="2"/>
      <c r="AR366" s="2"/>
    </row>
    <row r="367" spans="39:44" x14ac:dyDescent="0.25">
      <c r="AM367" s="2"/>
      <c r="AN367" s="2"/>
      <c r="AO367" s="2"/>
      <c r="AP367" s="2"/>
      <c r="AQ367" s="2"/>
      <c r="AR367" s="2"/>
    </row>
    <row r="368" spans="39:44" x14ac:dyDescent="0.25">
      <c r="AM368" s="2"/>
      <c r="AN368" s="2"/>
      <c r="AO368" s="2"/>
      <c r="AP368" s="2"/>
      <c r="AQ368" s="2"/>
      <c r="AR368" s="2"/>
    </row>
    <row r="369" spans="39:44" x14ac:dyDescent="0.25">
      <c r="AM369" s="2"/>
      <c r="AN369" s="2"/>
      <c r="AO369" s="2"/>
      <c r="AP369" s="2"/>
      <c r="AQ369" s="2"/>
      <c r="AR369" s="2"/>
    </row>
    <row r="370" spans="39:44" x14ac:dyDescent="0.25">
      <c r="AM370" s="2"/>
      <c r="AN370" s="2"/>
      <c r="AO370" s="2"/>
      <c r="AP370" s="2"/>
      <c r="AQ370" s="2"/>
      <c r="AR370" s="2"/>
    </row>
    <row r="371" spans="39:44" x14ac:dyDescent="0.25">
      <c r="AM371" s="2"/>
      <c r="AN371" s="2"/>
      <c r="AO371" s="2"/>
      <c r="AP371" s="2"/>
      <c r="AQ371" s="2"/>
      <c r="AR371" s="2"/>
    </row>
    <row r="372" spans="39:44" x14ac:dyDescent="0.25">
      <c r="AM372" s="2"/>
      <c r="AN372" s="2"/>
      <c r="AO372" s="2"/>
      <c r="AP372" s="2"/>
      <c r="AQ372" s="2"/>
      <c r="AR372" s="2"/>
    </row>
    <row r="373" spans="39:44" x14ac:dyDescent="0.25">
      <c r="AM373" s="2"/>
      <c r="AN373" s="2"/>
      <c r="AO373" s="2"/>
      <c r="AP373" s="2"/>
      <c r="AQ373" s="2"/>
      <c r="AR373" s="2"/>
    </row>
    <row r="374" spans="39:44" x14ac:dyDescent="0.25">
      <c r="AM374" s="2"/>
      <c r="AN374" s="2"/>
      <c r="AO374" s="2"/>
      <c r="AP374" s="2"/>
      <c r="AQ374" s="2"/>
      <c r="AR374" s="2"/>
    </row>
    <row r="375" spans="39:44" x14ac:dyDescent="0.25">
      <c r="AM375" s="2"/>
      <c r="AN375" s="2"/>
      <c r="AO375" s="2"/>
      <c r="AP375" s="2"/>
      <c r="AQ375" s="2"/>
      <c r="AR375" s="2"/>
    </row>
    <row r="376" spans="39:44" x14ac:dyDescent="0.25">
      <c r="AM376" s="2"/>
      <c r="AN376" s="2"/>
      <c r="AO376" s="2"/>
      <c r="AP376" s="2"/>
      <c r="AQ376" s="2"/>
      <c r="AR376" s="2"/>
    </row>
    <row r="377" spans="39:44" x14ac:dyDescent="0.25">
      <c r="AM377" s="2"/>
      <c r="AN377" s="2"/>
      <c r="AO377" s="2"/>
      <c r="AP377" s="2"/>
      <c r="AQ377" s="2"/>
      <c r="AR377" s="2"/>
    </row>
    <row r="378" spans="39:44" x14ac:dyDescent="0.25">
      <c r="AM378" s="2"/>
      <c r="AN378" s="2"/>
      <c r="AO378" s="2"/>
      <c r="AP378" s="2"/>
      <c r="AQ378" s="2"/>
      <c r="AR378" s="2"/>
    </row>
    <row r="379" spans="39:44" x14ac:dyDescent="0.25">
      <c r="AM379" s="2"/>
      <c r="AN379" s="2"/>
      <c r="AO379" s="2"/>
      <c r="AP379" s="2"/>
      <c r="AQ379" s="2"/>
      <c r="AR379" s="2"/>
    </row>
    <row r="380" spans="39:44" x14ac:dyDescent="0.25">
      <c r="AM380" s="2"/>
      <c r="AN380" s="2"/>
      <c r="AO380" s="2"/>
      <c r="AP380" s="2"/>
      <c r="AQ380" s="2"/>
      <c r="AR380" s="2"/>
    </row>
    <row r="381" spans="39:44" x14ac:dyDescent="0.25">
      <c r="AM381" s="2"/>
      <c r="AN381" s="2"/>
      <c r="AO381" s="2"/>
      <c r="AP381" s="2"/>
      <c r="AQ381" s="2"/>
      <c r="AR381" s="2"/>
    </row>
    <row r="382" spans="39:44" x14ac:dyDescent="0.25">
      <c r="AM382" s="2"/>
      <c r="AN382" s="2"/>
      <c r="AO382" s="2"/>
      <c r="AP382" s="2"/>
      <c r="AQ382" s="2"/>
      <c r="AR382" s="2"/>
    </row>
    <row r="383" spans="39:44" x14ac:dyDescent="0.25">
      <c r="AM383" s="2"/>
      <c r="AN383" s="2"/>
      <c r="AO383" s="2"/>
      <c r="AP383" s="2"/>
      <c r="AQ383" s="2"/>
      <c r="AR383" s="2"/>
    </row>
    <row r="384" spans="39:44" x14ac:dyDescent="0.25">
      <c r="AM384" s="2"/>
      <c r="AN384" s="2"/>
      <c r="AO384" s="2"/>
      <c r="AP384" s="2"/>
      <c r="AQ384" s="2"/>
      <c r="AR384" s="2"/>
    </row>
    <row r="385" spans="39:44" x14ac:dyDescent="0.25">
      <c r="AM385" s="2"/>
      <c r="AN385" s="2"/>
      <c r="AO385" s="2"/>
      <c r="AP385" s="2"/>
      <c r="AQ385" s="2"/>
      <c r="AR385" s="2"/>
    </row>
    <row r="386" spans="39:44" x14ac:dyDescent="0.25">
      <c r="AM386" s="2"/>
      <c r="AN386" s="2"/>
      <c r="AO386" s="2"/>
      <c r="AP386" s="2"/>
      <c r="AQ386" s="2"/>
      <c r="AR386" s="2"/>
    </row>
    <row r="387" spans="39:44" x14ac:dyDescent="0.25">
      <c r="AM387" s="2"/>
      <c r="AN387" s="2"/>
      <c r="AO387" s="2"/>
      <c r="AP387" s="2"/>
      <c r="AQ387" s="2"/>
      <c r="AR387" s="2"/>
    </row>
    <row r="388" spans="39:44" x14ac:dyDescent="0.25">
      <c r="AM388" s="2"/>
      <c r="AN388" s="2"/>
      <c r="AO388" s="2"/>
      <c r="AP388" s="2"/>
      <c r="AQ388" s="2"/>
      <c r="AR388" s="2"/>
    </row>
    <row r="389" spans="39:44" x14ac:dyDescent="0.25">
      <c r="AM389" s="2"/>
      <c r="AN389" s="2"/>
      <c r="AO389" s="2"/>
      <c r="AP389" s="2"/>
      <c r="AQ389" s="2"/>
      <c r="AR389" s="2"/>
    </row>
    <row r="390" spans="39:44" x14ac:dyDescent="0.25">
      <c r="AM390" s="2"/>
      <c r="AN390" s="2"/>
      <c r="AO390" s="2"/>
      <c r="AP390" s="2"/>
      <c r="AQ390" s="2"/>
      <c r="AR390" s="2"/>
    </row>
    <row r="391" spans="39:44" x14ac:dyDescent="0.25">
      <c r="AM391" s="2"/>
      <c r="AN391" s="2"/>
      <c r="AO391" s="2"/>
      <c r="AP391" s="2"/>
      <c r="AQ391" s="2"/>
      <c r="AR391" s="2"/>
    </row>
    <row r="392" spans="39:44" x14ac:dyDescent="0.25">
      <c r="AM392" s="2"/>
      <c r="AN392" s="2"/>
      <c r="AO392" s="2"/>
      <c r="AP392" s="2"/>
      <c r="AQ392" s="2"/>
      <c r="AR392" s="2"/>
    </row>
    <row r="393" spans="39:44" x14ac:dyDescent="0.25">
      <c r="AM393" s="2"/>
      <c r="AN393" s="2"/>
      <c r="AO393" s="2"/>
      <c r="AP393" s="2"/>
      <c r="AQ393" s="2"/>
      <c r="AR393" s="2"/>
    </row>
    <row r="394" spans="39:44" x14ac:dyDescent="0.25">
      <c r="AM394" s="2"/>
      <c r="AN394" s="2"/>
      <c r="AO394" s="2"/>
      <c r="AP394" s="2"/>
      <c r="AQ394" s="2"/>
      <c r="AR394" s="2"/>
    </row>
    <row r="395" spans="39:44" x14ac:dyDescent="0.25">
      <c r="AM395" s="2"/>
      <c r="AN395" s="2"/>
      <c r="AO395" s="2"/>
      <c r="AP395" s="2"/>
      <c r="AQ395" s="2"/>
      <c r="AR395" s="2"/>
    </row>
    <row r="396" spans="39:44" x14ac:dyDescent="0.25">
      <c r="AM396" s="2"/>
      <c r="AN396" s="2"/>
      <c r="AO396" s="2"/>
      <c r="AP396" s="2"/>
      <c r="AQ396" s="2"/>
      <c r="AR396" s="2"/>
    </row>
    <row r="397" spans="39:44" x14ac:dyDescent="0.25">
      <c r="AM397" s="2"/>
      <c r="AN397" s="2"/>
      <c r="AO397" s="2"/>
      <c r="AP397" s="2"/>
      <c r="AQ397" s="2"/>
      <c r="AR397" s="2"/>
    </row>
    <row r="398" spans="39:44" x14ac:dyDescent="0.25">
      <c r="AM398" s="2"/>
      <c r="AN398" s="2"/>
      <c r="AO398" s="2"/>
      <c r="AP398" s="2"/>
      <c r="AQ398" s="2"/>
      <c r="AR398" s="2"/>
    </row>
    <row r="399" spans="39:44" x14ac:dyDescent="0.25">
      <c r="AM399" s="2"/>
      <c r="AN399" s="2"/>
      <c r="AO399" s="2"/>
      <c r="AP399" s="2"/>
      <c r="AQ399" s="2"/>
      <c r="AR399" s="2"/>
    </row>
    <row r="400" spans="39:44" x14ac:dyDescent="0.25">
      <c r="AM400" s="2"/>
      <c r="AN400" s="2"/>
      <c r="AO400" s="2"/>
      <c r="AP400" s="2"/>
      <c r="AQ400" s="2"/>
      <c r="AR400" s="2"/>
    </row>
    <row r="401" spans="39:44" x14ac:dyDescent="0.25">
      <c r="AM401" s="2"/>
      <c r="AN401" s="2"/>
      <c r="AO401" s="2"/>
      <c r="AP401" s="2"/>
      <c r="AQ401" s="2"/>
      <c r="AR401" s="2"/>
    </row>
    <row r="402" spans="39:44" x14ac:dyDescent="0.25">
      <c r="AM402" s="2"/>
      <c r="AN402" s="2"/>
      <c r="AO402" s="2"/>
      <c r="AP402" s="2"/>
      <c r="AQ402" s="2"/>
      <c r="AR402" s="2"/>
    </row>
    <row r="403" spans="39:44" x14ac:dyDescent="0.25">
      <c r="AM403" s="2"/>
      <c r="AN403" s="2"/>
      <c r="AO403" s="2"/>
      <c r="AP403" s="2"/>
      <c r="AQ403" s="2"/>
      <c r="AR403" s="2"/>
    </row>
    <row r="404" spans="39:44" x14ac:dyDescent="0.25">
      <c r="AM404" s="2"/>
      <c r="AN404" s="2"/>
      <c r="AO404" s="2"/>
      <c r="AP404" s="2"/>
      <c r="AQ404" s="2"/>
      <c r="AR404" s="2"/>
    </row>
    <row r="405" spans="39:44" x14ac:dyDescent="0.25">
      <c r="AM405" s="2"/>
      <c r="AN405" s="2"/>
      <c r="AO405" s="2"/>
      <c r="AP405" s="2"/>
      <c r="AQ405" s="2"/>
      <c r="AR405" s="2"/>
    </row>
    <row r="406" spans="39:44" x14ac:dyDescent="0.25">
      <c r="AM406" s="2"/>
      <c r="AN406" s="2"/>
      <c r="AO406" s="2"/>
      <c r="AP406" s="2"/>
      <c r="AQ406" s="2"/>
      <c r="AR406" s="2"/>
    </row>
    <row r="407" spans="39:44" x14ac:dyDescent="0.25">
      <c r="AM407" s="2"/>
      <c r="AN407" s="2"/>
      <c r="AO407" s="2"/>
      <c r="AP407" s="2"/>
      <c r="AQ407" s="2"/>
      <c r="AR407" s="2"/>
    </row>
    <row r="408" spans="39:44" x14ac:dyDescent="0.25">
      <c r="AM408" s="2"/>
      <c r="AN408" s="2"/>
      <c r="AO408" s="2"/>
      <c r="AP408" s="2"/>
      <c r="AQ408" s="2"/>
      <c r="AR408" s="2"/>
    </row>
    <row r="409" spans="39:44" x14ac:dyDescent="0.25">
      <c r="AM409" s="2"/>
      <c r="AN409" s="2"/>
      <c r="AO409" s="2"/>
      <c r="AP409" s="2"/>
      <c r="AQ409" s="2"/>
      <c r="AR409" s="2"/>
    </row>
    <row r="410" spans="39:44" x14ac:dyDescent="0.25">
      <c r="AM410" s="2"/>
      <c r="AN410" s="2"/>
      <c r="AO410" s="2"/>
      <c r="AP410" s="2"/>
      <c r="AQ410" s="2"/>
      <c r="AR410" s="2"/>
    </row>
    <row r="411" spans="39:44" x14ac:dyDescent="0.25">
      <c r="AM411" s="2"/>
      <c r="AN411" s="2"/>
      <c r="AO411" s="2"/>
      <c r="AP411" s="2"/>
      <c r="AQ411" s="2"/>
      <c r="AR411" s="2"/>
    </row>
    <row r="412" spans="39:44" x14ac:dyDescent="0.25">
      <c r="AM412" s="2"/>
      <c r="AN412" s="2"/>
      <c r="AO412" s="2"/>
      <c r="AP412" s="2"/>
      <c r="AQ412" s="2"/>
      <c r="AR412" s="2"/>
    </row>
    <row r="413" spans="39:44" x14ac:dyDescent="0.25">
      <c r="AM413" s="2"/>
      <c r="AN413" s="2"/>
      <c r="AO413" s="2"/>
      <c r="AP413" s="2"/>
      <c r="AQ413" s="2"/>
      <c r="AR413" s="2"/>
    </row>
    <row r="414" spans="39:44" x14ac:dyDescent="0.25">
      <c r="AM414" s="2"/>
      <c r="AN414" s="2"/>
      <c r="AO414" s="2"/>
      <c r="AP414" s="2"/>
      <c r="AQ414" s="2"/>
      <c r="AR414" s="2"/>
    </row>
    <row r="415" spans="39:44" x14ac:dyDescent="0.25">
      <c r="AM415" s="2"/>
      <c r="AN415" s="2"/>
      <c r="AO415" s="2"/>
      <c r="AP415" s="2"/>
      <c r="AQ415" s="2"/>
      <c r="AR415" s="2"/>
    </row>
    <row r="416" spans="39:44" x14ac:dyDescent="0.25">
      <c r="AM416" s="2"/>
      <c r="AN416" s="2"/>
      <c r="AO416" s="2"/>
      <c r="AP416" s="2"/>
      <c r="AQ416" s="2"/>
      <c r="AR416" s="2"/>
    </row>
    <row r="417" spans="39:44" x14ac:dyDescent="0.25">
      <c r="AM417" s="2"/>
      <c r="AN417" s="2"/>
      <c r="AO417" s="2"/>
      <c r="AP417" s="2"/>
      <c r="AQ417" s="2"/>
      <c r="AR417" s="2"/>
    </row>
    <row r="418" spans="39:44" x14ac:dyDescent="0.25">
      <c r="AM418" s="2"/>
      <c r="AN418" s="2"/>
      <c r="AO418" s="2"/>
      <c r="AP418" s="2"/>
      <c r="AQ418" s="2"/>
      <c r="AR418" s="2"/>
    </row>
    <row r="419" spans="39:44" x14ac:dyDescent="0.25">
      <c r="AM419" s="2"/>
      <c r="AN419" s="2"/>
      <c r="AO419" s="2"/>
      <c r="AP419" s="2"/>
      <c r="AQ419" s="2"/>
      <c r="AR419" s="2"/>
    </row>
    <row r="420" spans="39:44" x14ac:dyDescent="0.25">
      <c r="AM420" s="2"/>
      <c r="AN420" s="2"/>
      <c r="AO420" s="2"/>
      <c r="AP420" s="2"/>
      <c r="AQ420" s="2"/>
      <c r="AR420" s="2"/>
    </row>
    <row r="421" spans="39:44" x14ac:dyDescent="0.25">
      <c r="AM421" s="2"/>
      <c r="AN421" s="2"/>
      <c r="AO421" s="2"/>
      <c r="AP421" s="2"/>
      <c r="AQ421" s="2"/>
      <c r="AR421" s="2"/>
    </row>
    <row r="422" spans="39:44" x14ac:dyDescent="0.25">
      <c r="AM422" s="2"/>
      <c r="AN422" s="2"/>
      <c r="AO422" s="2"/>
      <c r="AP422" s="2"/>
      <c r="AQ422" s="2"/>
      <c r="AR422" s="2"/>
    </row>
    <row r="423" spans="39:44" x14ac:dyDescent="0.25">
      <c r="AM423" s="2"/>
      <c r="AN423" s="2"/>
      <c r="AO423" s="2"/>
      <c r="AP423" s="2"/>
      <c r="AQ423" s="2"/>
      <c r="AR423" s="2"/>
    </row>
    <row r="424" spans="39:44" x14ac:dyDescent="0.25">
      <c r="AM424" s="2"/>
      <c r="AN424" s="2"/>
      <c r="AO424" s="2"/>
      <c r="AP424" s="2"/>
      <c r="AQ424" s="2"/>
      <c r="AR424" s="2"/>
    </row>
    <row r="425" spans="39:44" x14ac:dyDescent="0.25">
      <c r="AM425" s="2"/>
      <c r="AN425" s="2"/>
      <c r="AO425" s="2"/>
      <c r="AP425" s="2"/>
      <c r="AQ425" s="2"/>
      <c r="AR425" s="2"/>
    </row>
    <row r="426" spans="39:44" x14ac:dyDescent="0.25">
      <c r="AM426" s="2"/>
      <c r="AN426" s="2"/>
      <c r="AO426" s="2"/>
      <c r="AP426" s="2"/>
      <c r="AQ426" s="2"/>
      <c r="AR426" s="2"/>
    </row>
    <row r="427" spans="39:44" x14ac:dyDescent="0.25">
      <c r="AM427" s="2"/>
      <c r="AN427" s="2"/>
      <c r="AO427" s="2"/>
      <c r="AP427" s="2"/>
      <c r="AQ427" s="2"/>
      <c r="AR427" s="2"/>
    </row>
    <row r="428" spans="39:44" x14ac:dyDescent="0.25">
      <c r="AM428" s="2"/>
      <c r="AN428" s="2"/>
      <c r="AO428" s="2"/>
      <c r="AP428" s="2"/>
      <c r="AQ428" s="2"/>
      <c r="AR428" s="2"/>
    </row>
    <row r="429" spans="39:44" x14ac:dyDescent="0.25">
      <c r="AM429" s="2"/>
      <c r="AN429" s="2"/>
      <c r="AO429" s="2"/>
      <c r="AP429" s="2"/>
      <c r="AQ429" s="2"/>
      <c r="AR429" s="2"/>
    </row>
    <row r="430" spans="39:44" x14ac:dyDescent="0.25">
      <c r="AM430" s="2"/>
      <c r="AN430" s="2"/>
      <c r="AO430" s="2"/>
      <c r="AP430" s="2"/>
      <c r="AQ430" s="2"/>
      <c r="AR430" s="2"/>
    </row>
    <row r="431" spans="39:44" x14ac:dyDescent="0.25">
      <c r="AM431" s="2"/>
      <c r="AN431" s="2"/>
      <c r="AO431" s="2"/>
      <c r="AP431" s="2"/>
      <c r="AQ431" s="2"/>
      <c r="AR431" s="2"/>
    </row>
    <row r="432" spans="39:44" x14ac:dyDescent="0.25">
      <c r="AM432" s="2"/>
      <c r="AN432" s="2"/>
      <c r="AO432" s="2"/>
      <c r="AP432" s="2"/>
      <c r="AQ432" s="2"/>
      <c r="AR432" s="2"/>
    </row>
    <row r="433" spans="39:44" x14ac:dyDescent="0.25">
      <c r="AM433" s="2"/>
      <c r="AN433" s="2"/>
      <c r="AO433" s="2"/>
      <c r="AP433" s="2"/>
      <c r="AQ433" s="2"/>
      <c r="AR433" s="2"/>
    </row>
    <row r="434" spans="39:44" x14ac:dyDescent="0.25">
      <c r="AM434" s="2"/>
      <c r="AN434" s="2"/>
      <c r="AO434" s="2"/>
      <c r="AP434" s="2"/>
      <c r="AQ434" s="2"/>
      <c r="AR434" s="2"/>
    </row>
    <row r="435" spans="39:44" x14ac:dyDescent="0.25">
      <c r="AM435" s="2"/>
      <c r="AN435" s="2"/>
      <c r="AO435" s="2"/>
      <c r="AP435" s="2"/>
      <c r="AQ435" s="2"/>
      <c r="AR435" s="2"/>
    </row>
    <row r="436" spans="39:44" x14ac:dyDescent="0.25">
      <c r="AM436" s="2"/>
      <c r="AN436" s="2"/>
      <c r="AO436" s="2"/>
      <c r="AP436" s="2"/>
      <c r="AQ436" s="2"/>
      <c r="AR436" s="2"/>
    </row>
    <row r="437" spans="39:44" x14ac:dyDescent="0.25">
      <c r="AM437" s="2"/>
      <c r="AN437" s="2"/>
      <c r="AO437" s="2"/>
      <c r="AP437" s="2"/>
      <c r="AQ437" s="2"/>
      <c r="AR437" s="2"/>
    </row>
    <row r="438" spans="39:44" x14ac:dyDescent="0.25">
      <c r="AM438" s="2"/>
      <c r="AN438" s="2"/>
      <c r="AO438" s="2"/>
      <c r="AP438" s="2"/>
      <c r="AQ438" s="2"/>
      <c r="AR438" s="2"/>
    </row>
    <row r="439" spans="39:44" x14ac:dyDescent="0.25">
      <c r="AM439" s="2"/>
      <c r="AN439" s="2"/>
      <c r="AO439" s="2"/>
      <c r="AP439" s="2"/>
      <c r="AQ439" s="2"/>
      <c r="AR439" s="2"/>
    </row>
    <row r="440" spans="39:44" x14ac:dyDescent="0.25">
      <c r="AM440" s="2"/>
      <c r="AN440" s="2"/>
      <c r="AO440" s="2"/>
      <c r="AP440" s="2"/>
      <c r="AQ440" s="2"/>
      <c r="AR440" s="2"/>
    </row>
    <row r="441" spans="39:44" x14ac:dyDescent="0.25">
      <c r="AM441" s="2"/>
      <c r="AN441" s="2"/>
      <c r="AO441" s="2"/>
      <c r="AP441" s="2"/>
      <c r="AQ441" s="2"/>
      <c r="AR441" s="2"/>
    </row>
    <row r="442" spans="39:44" x14ac:dyDescent="0.25">
      <c r="AM442" s="2"/>
      <c r="AN442" s="2"/>
      <c r="AO442" s="2"/>
      <c r="AP442" s="2"/>
      <c r="AQ442" s="2"/>
      <c r="AR442" s="2"/>
    </row>
    <row r="443" spans="39:44" x14ac:dyDescent="0.25">
      <c r="AM443" s="2"/>
      <c r="AN443" s="2"/>
      <c r="AO443" s="2"/>
      <c r="AP443" s="2"/>
      <c r="AQ443" s="2"/>
      <c r="AR443" s="2"/>
    </row>
    <row r="444" spans="39:44" x14ac:dyDescent="0.25">
      <c r="AM444" s="2"/>
      <c r="AN444" s="2"/>
      <c r="AO444" s="2"/>
      <c r="AP444" s="2"/>
      <c r="AQ444" s="2"/>
      <c r="AR444" s="2"/>
    </row>
    <row r="445" spans="39:44" x14ac:dyDescent="0.25">
      <c r="AM445" s="2"/>
      <c r="AN445" s="2"/>
      <c r="AO445" s="2"/>
      <c r="AP445" s="2"/>
      <c r="AQ445" s="2"/>
      <c r="AR445" s="2"/>
    </row>
    <row r="446" spans="39:44" x14ac:dyDescent="0.25">
      <c r="AM446" s="2"/>
      <c r="AN446" s="2"/>
      <c r="AO446" s="2"/>
      <c r="AP446" s="2"/>
      <c r="AQ446" s="2"/>
      <c r="AR446" s="2"/>
    </row>
    <row r="447" spans="39:44" x14ac:dyDescent="0.25">
      <c r="AM447" s="2"/>
      <c r="AN447" s="2"/>
      <c r="AO447" s="2"/>
      <c r="AP447" s="2"/>
      <c r="AQ447" s="2"/>
      <c r="AR447" s="2"/>
    </row>
    <row r="448" spans="39:44" x14ac:dyDescent="0.25">
      <c r="AM448" s="2"/>
      <c r="AN448" s="2"/>
      <c r="AO448" s="2"/>
      <c r="AP448" s="2"/>
      <c r="AQ448" s="2"/>
      <c r="AR448" s="2"/>
    </row>
    <row r="449" spans="39:44" x14ac:dyDescent="0.25">
      <c r="AM449" s="2"/>
      <c r="AN449" s="2"/>
      <c r="AO449" s="2"/>
      <c r="AP449" s="2"/>
      <c r="AQ449" s="2"/>
      <c r="AR449" s="2"/>
    </row>
    <row r="450" spans="39:44" x14ac:dyDescent="0.25">
      <c r="AM450" s="2"/>
      <c r="AN450" s="2"/>
      <c r="AO450" s="2"/>
      <c r="AP450" s="2"/>
      <c r="AQ450" s="2"/>
      <c r="AR450" s="2"/>
    </row>
    <row r="451" spans="39:44" x14ac:dyDescent="0.25">
      <c r="AM451" s="2"/>
      <c r="AN451" s="2"/>
      <c r="AO451" s="2"/>
      <c r="AP451" s="2"/>
      <c r="AQ451" s="2"/>
      <c r="AR451" s="2"/>
    </row>
    <row r="452" spans="39:44" x14ac:dyDescent="0.25">
      <c r="AM452" s="2"/>
      <c r="AN452" s="2"/>
      <c r="AO452" s="2"/>
      <c r="AP452" s="2"/>
      <c r="AQ452" s="2"/>
      <c r="AR452" s="2"/>
    </row>
    <row r="453" spans="39:44" x14ac:dyDescent="0.25">
      <c r="AM453" s="2"/>
      <c r="AN453" s="2"/>
      <c r="AO453" s="2"/>
      <c r="AP453" s="2"/>
      <c r="AQ453" s="2"/>
      <c r="AR453" s="2"/>
    </row>
    <row r="454" spans="39:44" x14ac:dyDescent="0.25">
      <c r="AM454" s="2"/>
      <c r="AN454" s="2"/>
      <c r="AO454" s="2"/>
      <c r="AP454" s="2"/>
      <c r="AQ454" s="2"/>
      <c r="AR454" s="2"/>
    </row>
    <row r="455" spans="39:44" x14ac:dyDescent="0.25">
      <c r="AM455" s="2"/>
      <c r="AN455" s="2"/>
      <c r="AO455" s="2"/>
      <c r="AP455" s="2"/>
      <c r="AQ455" s="2"/>
      <c r="AR455" s="2"/>
    </row>
    <row r="456" spans="39:44" x14ac:dyDescent="0.25">
      <c r="AM456" s="2"/>
      <c r="AN456" s="2"/>
      <c r="AO456" s="2"/>
      <c r="AP456" s="2"/>
      <c r="AQ456" s="2"/>
      <c r="AR456" s="2"/>
    </row>
    <row r="457" spans="39:44" x14ac:dyDescent="0.25">
      <c r="AM457" s="2"/>
      <c r="AN457" s="2"/>
      <c r="AO457" s="2"/>
      <c r="AP457" s="2"/>
      <c r="AQ457" s="2"/>
      <c r="AR457" s="2"/>
    </row>
    <row r="458" spans="39:44" x14ac:dyDescent="0.25">
      <c r="AM458" s="2"/>
      <c r="AN458" s="2"/>
      <c r="AO458" s="2"/>
      <c r="AP458" s="2"/>
      <c r="AQ458" s="2"/>
      <c r="AR458" s="2"/>
    </row>
    <row r="459" spans="39:44" x14ac:dyDescent="0.25">
      <c r="AM459" s="2"/>
      <c r="AN459" s="2"/>
      <c r="AO459" s="2"/>
      <c r="AP459" s="2"/>
      <c r="AQ459" s="2"/>
      <c r="AR459" s="2"/>
    </row>
    <row r="460" spans="39:44" x14ac:dyDescent="0.25">
      <c r="AM460" s="2"/>
      <c r="AN460" s="2"/>
      <c r="AO460" s="2"/>
      <c r="AP460" s="2"/>
      <c r="AQ460" s="2"/>
      <c r="AR460" s="2"/>
    </row>
    <row r="461" spans="39:44" x14ac:dyDescent="0.25">
      <c r="AM461" s="2"/>
      <c r="AN461" s="2"/>
      <c r="AO461" s="2"/>
      <c r="AP461" s="2"/>
      <c r="AQ461" s="2"/>
      <c r="AR461" s="2"/>
    </row>
    <row r="462" spans="39:44" x14ac:dyDescent="0.25">
      <c r="AM462" s="2"/>
      <c r="AN462" s="2"/>
      <c r="AO462" s="2"/>
      <c r="AP462" s="2"/>
      <c r="AQ462" s="2"/>
      <c r="AR462" s="2"/>
    </row>
    <row r="463" spans="39:44" x14ac:dyDescent="0.25">
      <c r="AM463" s="2"/>
      <c r="AN463" s="2"/>
      <c r="AO463" s="2"/>
      <c r="AP463" s="2"/>
      <c r="AQ463" s="2"/>
      <c r="AR463" s="2"/>
    </row>
    <row r="464" spans="39:44" x14ac:dyDescent="0.25">
      <c r="AM464" s="2"/>
      <c r="AN464" s="2"/>
      <c r="AO464" s="2"/>
      <c r="AP464" s="2"/>
      <c r="AQ464" s="2"/>
      <c r="AR464" s="2"/>
    </row>
    <row r="465" spans="39:44" x14ac:dyDescent="0.25">
      <c r="AM465" s="2"/>
      <c r="AN465" s="2"/>
      <c r="AO465" s="2"/>
      <c r="AP465" s="2"/>
      <c r="AQ465" s="2"/>
      <c r="AR465" s="2"/>
    </row>
    <row r="466" spans="39:44" x14ac:dyDescent="0.25">
      <c r="AM466" s="2"/>
      <c r="AN466" s="2"/>
      <c r="AO466" s="2"/>
      <c r="AP466" s="2"/>
      <c r="AQ466" s="2"/>
      <c r="AR466" s="2"/>
    </row>
    <row r="467" spans="39:44" x14ac:dyDescent="0.25">
      <c r="AM467" s="2"/>
      <c r="AN467" s="2"/>
      <c r="AO467" s="2"/>
      <c r="AP467" s="2"/>
      <c r="AQ467" s="2"/>
      <c r="AR467" s="2"/>
    </row>
    <row r="468" spans="39:44" x14ac:dyDescent="0.25">
      <c r="AM468" s="2"/>
      <c r="AN468" s="2"/>
      <c r="AO468" s="2"/>
      <c r="AP468" s="2"/>
      <c r="AQ468" s="2"/>
      <c r="AR468" s="2"/>
    </row>
    <row r="469" spans="39:44" x14ac:dyDescent="0.25">
      <c r="AM469" s="2"/>
      <c r="AN469" s="2"/>
      <c r="AO469" s="2"/>
      <c r="AP469" s="2"/>
      <c r="AQ469" s="2"/>
      <c r="AR469" s="2"/>
    </row>
    <row r="470" spans="39:44" x14ac:dyDescent="0.25">
      <c r="AM470" s="2"/>
      <c r="AN470" s="2"/>
      <c r="AO470" s="2"/>
      <c r="AP470" s="2"/>
      <c r="AQ470" s="2"/>
      <c r="AR470" s="2"/>
    </row>
    <row r="471" spans="39:44" x14ac:dyDescent="0.25">
      <c r="AM471" s="2"/>
      <c r="AN471" s="2"/>
      <c r="AO471" s="2"/>
      <c r="AP471" s="2"/>
      <c r="AQ471" s="2"/>
      <c r="AR471" s="2"/>
    </row>
    <row r="472" spans="39:44" x14ac:dyDescent="0.25">
      <c r="AM472" s="2"/>
      <c r="AN472" s="2"/>
      <c r="AO472" s="2"/>
      <c r="AP472" s="2"/>
      <c r="AQ472" s="2"/>
      <c r="AR472" s="2"/>
    </row>
    <row r="473" spans="39:44" x14ac:dyDescent="0.25">
      <c r="AM473" s="2"/>
      <c r="AN473" s="2"/>
      <c r="AO473" s="2"/>
      <c r="AP473" s="2"/>
      <c r="AQ473" s="2"/>
      <c r="AR473" s="2"/>
    </row>
    <row r="474" spans="39:44" x14ac:dyDescent="0.25">
      <c r="AM474" s="2"/>
      <c r="AN474" s="2"/>
      <c r="AO474" s="2"/>
      <c r="AP474" s="2"/>
      <c r="AQ474" s="2"/>
      <c r="AR474" s="2"/>
    </row>
    <row r="475" spans="39:44" x14ac:dyDescent="0.25">
      <c r="AM475" s="2"/>
      <c r="AN475" s="2"/>
      <c r="AO475" s="2"/>
      <c r="AP475" s="2"/>
      <c r="AQ475" s="2"/>
      <c r="AR475" s="2"/>
    </row>
    <row r="476" spans="39:44" x14ac:dyDescent="0.25">
      <c r="AM476" s="2"/>
      <c r="AN476" s="2"/>
      <c r="AO476" s="2"/>
      <c r="AP476" s="2"/>
      <c r="AQ476" s="2"/>
      <c r="AR476" s="2"/>
    </row>
    <row r="477" spans="39:44" x14ac:dyDescent="0.25">
      <c r="AM477" s="2"/>
      <c r="AN477" s="2"/>
      <c r="AO477" s="2"/>
      <c r="AP477" s="2"/>
      <c r="AQ477" s="2"/>
      <c r="AR477" s="2"/>
    </row>
    <row r="478" spans="39:44" x14ac:dyDescent="0.25">
      <c r="AM478" s="2"/>
      <c r="AN478" s="2"/>
      <c r="AO478" s="2"/>
      <c r="AP478" s="2"/>
      <c r="AQ478" s="2"/>
      <c r="AR478" s="2"/>
    </row>
    <row r="479" spans="39:44" x14ac:dyDescent="0.25">
      <c r="AM479" s="2"/>
      <c r="AN479" s="2"/>
      <c r="AO479" s="2"/>
      <c r="AP479" s="2"/>
      <c r="AQ479" s="2"/>
      <c r="AR479" s="2"/>
    </row>
    <row r="480" spans="39:44" x14ac:dyDescent="0.25">
      <c r="AM480" s="2"/>
      <c r="AN480" s="2"/>
      <c r="AO480" s="2"/>
      <c r="AP480" s="2"/>
      <c r="AQ480" s="2"/>
      <c r="AR480" s="2"/>
    </row>
    <row r="481" spans="39:44" x14ac:dyDescent="0.25">
      <c r="AM481" s="2"/>
      <c r="AN481" s="2"/>
      <c r="AO481" s="2"/>
      <c r="AP481" s="2"/>
      <c r="AQ481" s="2"/>
      <c r="AR481" s="2"/>
    </row>
    <row r="482" spans="39:44" x14ac:dyDescent="0.25">
      <c r="AM482" s="2"/>
      <c r="AN482" s="2"/>
      <c r="AO482" s="2"/>
      <c r="AP482" s="2"/>
      <c r="AQ482" s="2"/>
      <c r="AR482" s="2"/>
    </row>
    <row r="483" spans="39:44" x14ac:dyDescent="0.25">
      <c r="AM483" s="2"/>
      <c r="AN483" s="2"/>
      <c r="AO483" s="2"/>
      <c r="AP483" s="2"/>
      <c r="AQ483" s="2"/>
      <c r="AR483" s="2"/>
    </row>
    <row r="484" spans="39:44" x14ac:dyDescent="0.25">
      <c r="AM484" s="2"/>
      <c r="AN484" s="2"/>
      <c r="AO484" s="2"/>
      <c r="AP484" s="2"/>
      <c r="AQ484" s="2"/>
      <c r="AR484" s="2"/>
    </row>
    <row r="485" spans="39:44" x14ac:dyDescent="0.25">
      <c r="AM485" s="2"/>
      <c r="AN485" s="2"/>
      <c r="AO485" s="2"/>
      <c r="AP485" s="2"/>
      <c r="AQ485" s="2"/>
      <c r="AR485" s="2"/>
    </row>
    <row r="486" spans="39:44" x14ac:dyDescent="0.25">
      <c r="AM486" s="2"/>
      <c r="AN486" s="2"/>
      <c r="AO486" s="2"/>
      <c r="AP486" s="2"/>
      <c r="AQ486" s="2"/>
      <c r="AR486" s="2"/>
    </row>
    <row r="487" spans="39:44" x14ac:dyDescent="0.25">
      <c r="AM487" s="2"/>
      <c r="AN487" s="2"/>
      <c r="AO487" s="2"/>
      <c r="AP487" s="2"/>
      <c r="AQ487" s="2"/>
      <c r="AR487" s="2"/>
    </row>
    <row r="488" spans="39:44" x14ac:dyDescent="0.25">
      <c r="AM488" s="2"/>
      <c r="AN488" s="2"/>
      <c r="AO488" s="2"/>
      <c r="AP488" s="2"/>
      <c r="AQ488" s="2"/>
      <c r="AR488" s="2"/>
    </row>
    <row r="489" spans="39:44" x14ac:dyDescent="0.25">
      <c r="AM489" s="2"/>
      <c r="AN489" s="2"/>
      <c r="AO489" s="2"/>
      <c r="AP489" s="2"/>
      <c r="AQ489" s="2"/>
      <c r="AR489" s="2"/>
    </row>
    <row r="490" spans="39:44" x14ac:dyDescent="0.25">
      <c r="AM490" s="2"/>
      <c r="AN490" s="2"/>
      <c r="AO490" s="2"/>
      <c r="AP490" s="2"/>
      <c r="AQ490" s="2"/>
      <c r="AR490" s="2"/>
    </row>
    <row r="491" spans="39:44" x14ac:dyDescent="0.25">
      <c r="AM491" s="2"/>
      <c r="AN491" s="2"/>
      <c r="AO491" s="2"/>
      <c r="AP491" s="2"/>
      <c r="AQ491" s="2"/>
      <c r="AR491" s="2"/>
    </row>
    <row r="492" spans="39:44" x14ac:dyDescent="0.25">
      <c r="AM492" s="2"/>
      <c r="AN492" s="2"/>
      <c r="AO492" s="2"/>
      <c r="AP492" s="2"/>
      <c r="AQ492" s="2"/>
      <c r="AR492" s="2"/>
    </row>
    <row r="493" spans="39:44" x14ac:dyDescent="0.25">
      <c r="AM493" s="2"/>
      <c r="AN493" s="2"/>
      <c r="AO493" s="2"/>
      <c r="AP493" s="2"/>
      <c r="AQ493" s="2"/>
      <c r="AR493" s="2"/>
    </row>
    <row r="494" spans="39:44" x14ac:dyDescent="0.25">
      <c r="AM494" s="2"/>
      <c r="AN494" s="2"/>
      <c r="AO494" s="2"/>
      <c r="AP494" s="2"/>
      <c r="AQ494" s="2"/>
      <c r="AR494" s="2"/>
    </row>
    <row r="495" spans="39:44" x14ac:dyDescent="0.25">
      <c r="AM495" s="2"/>
      <c r="AN495" s="2"/>
      <c r="AO495" s="2"/>
      <c r="AP495" s="2"/>
      <c r="AQ495" s="2"/>
      <c r="AR495" s="2"/>
    </row>
    <row r="496" spans="39:44" x14ac:dyDescent="0.25">
      <c r="AM496" s="2"/>
      <c r="AN496" s="2"/>
      <c r="AO496" s="2"/>
      <c r="AP496" s="2"/>
      <c r="AQ496" s="2"/>
      <c r="AR496" s="2"/>
    </row>
    <row r="497" spans="39:44" x14ac:dyDescent="0.25">
      <c r="AM497" s="2"/>
      <c r="AN497" s="2"/>
      <c r="AO497" s="2"/>
      <c r="AP497" s="2"/>
      <c r="AQ497" s="2"/>
      <c r="AR497" s="2"/>
    </row>
    <row r="498" spans="39:44" x14ac:dyDescent="0.25">
      <c r="AM498" s="2"/>
      <c r="AN498" s="2"/>
      <c r="AO498" s="2"/>
      <c r="AP498" s="2"/>
      <c r="AQ498" s="2"/>
      <c r="AR498" s="2"/>
    </row>
    <row r="499" spans="39:44" x14ac:dyDescent="0.25">
      <c r="AM499" s="2"/>
      <c r="AN499" s="2"/>
      <c r="AO499" s="2"/>
      <c r="AP499" s="2"/>
      <c r="AQ499" s="2"/>
      <c r="AR499" s="2"/>
    </row>
    <row r="500" spans="39:44" x14ac:dyDescent="0.25">
      <c r="AM500" s="2"/>
      <c r="AN500" s="2"/>
      <c r="AO500" s="2"/>
      <c r="AP500" s="2"/>
      <c r="AQ500" s="2"/>
      <c r="AR500" s="2"/>
    </row>
    <row r="501" spans="39:44" x14ac:dyDescent="0.25">
      <c r="AM501" s="2"/>
      <c r="AN501" s="2"/>
      <c r="AO501" s="2"/>
      <c r="AP501" s="2"/>
      <c r="AQ501" s="2"/>
      <c r="AR501" s="2"/>
    </row>
    <row r="502" spans="39:44" x14ac:dyDescent="0.25">
      <c r="AM502" s="2"/>
      <c r="AN502" s="2"/>
      <c r="AO502" s="2"/>
      <c r="AP502" s="2"/>
      <c r="AQ502" s="2"/>
      <c r="AR502" s="2"/>
    </row>
    <row r="503" spans="39:44" x14ac:dyDescent="0.25">
      <c r="AM503" s="2"/>
      <c r="AN503" s="2"/>
      <c r="AO503" s="2"/>
      <c r="AP503" s="2"/>
      <c r="AQ503" s="2"/>
      <c r="AR503" s="2"/>
    </row>
    <row r="504" spans="39:44" x14ac:dyDescent="0.25">
      <c r="AM504" s="2"/>
      <c r="AN504" s="2"/>
      <c r="AO504" s="2"/>
      <c r="AP504" s="2"/>
      <c r="AQ504" s="2"/>
      <c r="AR504" s="2"/>
    </row>
    <row r="505" spans="39:44" x14ac:dyDescent="0.25">
      <c r="AM505" s="2"/>
      <c r="AN505" s="2"/>
      <c r="AO505" s="2"/>
      <c r="AP505" s="2"/>
      <c r="AQ505" s="2"/>
      <c r="AR505" s="2"/>
    </row>
    <row r="506" spans="39:44" x14ac:dyDescent="0.25">
      <c r="AM506" s="2"/>
      <c r="AN506" s="2"/>
      <c r="AO506" s="2"/>
      <c r="AP506" s="2"/>
      <c r="AQ506" s="2"/>
      <c r="AR506" s="2"/>
    </row>
    <row r="507" spans="39:44" x14ac:dyDescent="0.25">
      <c r="AM507" s="2"/>
      <c r="AN507" s="2"/>
      <c r="AO507" s="2"/>
      <c r="AP507" s="2"/>
      <c r="AQ507" s="2"/>
      <c r="AR507" s="2"/>
    </row>
    <row r="508" spans="39:44" x14ac:dyDescent="0.25">
      <c r="AM508" s="2"/>
      <c r="AN508" s="2"/>
      <c r="AO508" s="2"/>
      <c r="AP508" s="2"/>
      <c r="AQ508" s="2"/>
      <c r="AR508" s="2"/>
    </row>
    <row r="509" spans="39:44" x14ac:dyDescent="0.25">
      <c r="AM509" s="2"/>
      <c r="AN509" s="2"/>
      <c r="AO509" s="2"/>
      <c r="AP509" s="2"/>
      <c r="AQ509" s="2"/>
      <c r="AR509" s="2"/>
    </row>
    <row r="510" spans="39:44" x14ac:dyDescent="0.25">
      <c r="AM510" s="2"/>
      <c r="AN510" s="2"/>
      <c r="AO510" s="2"/>
      <c r="AP510" s="2"/>
      <c r="AQ510" s="2"/>
      <c r="AR510" s="2"/>
    </row>
    <row r="511" spans="39:44" x14ac:dyDescent="0.25">
      <c r="AM511" s="2"/>
      <c r="AN511" s="2"/>
      <c r="AO511" s="2"/>
      <c r="AP511" s="2"/>
      <c r="AQ511" s="2"/>
      <c r="AR511" s="2"/>
    </row>
    <row r="512" spans="39:44" x14ac:dyDescent="0.25">
      <c r="AM512" s="2"/>
      <c r="AN512" s="2"/>
      <c r="AO512" s="2"/>
      <c r="AP512" s="2"/>
      <c r="AQ512" s="2"/>
      <c r="AR512" s="2"/>
    </row>
    <row r="513" spans="39:44" x14ac:dyDescent="0.25">
      <c r="AM513" s="2"/>
      <c r="AN513" s="2"/>
      <c r="AO513" s="2"/>
      <c r="AP513" s="2"/>
      <c r="AQ513" s="2"/>
      <c r="AR513" s="2"/>
    </row>
    <row r="514" spans="39:44" x14ac:dyDescent="0.25">
      <c r="AM514" s="2"/>
      <c r="AN514" s="2"/>
      <c r="AO514" s="2"/>
      <c r="AP514" s="2"/>
      <c r="AQ514" s="2"/>
      <c r="AR514" s="2"/>
    </row>
    <row r="515" spans="39:44" x14ac:dyDescent="0.25">
      <c r="AM515" s="2"/>
      <c r="AN515" s="2"/>
      <c r="AO515" s="2"/>
      <c r="AP515" s="2"/>
      <c r="AQ515" s="2"/>
      <c r="AR515" s="2"/>
    </row>
    <row r="516" spans="39:44" x14ac:dyDescent="0.25">
      <c r="AM516" s="2"/>
      <c r="AN516" s="2"/>
      <c r="AO516" s="2"/>
      <c r="AP516" s="2"/>
      <c r="AQ516" s="2"/>
      <c r="AR516" s="2"/>
    </row>
    <row r="517" spans="39:44" x14ac:dyDescent="0.25">
      <c r="AM517" s="2"/>
      <c r="AN517" s="2"/>
      <c r="AO517" s="2"/>
      <c r="AP517" s="2"/>
      <c r="AQ517" s="2"/>
      <c r="AR517" s="2"/>
    </row>
    <row r="518" spans="39:44" x14ac:dyDescent="0.25">
      <c r="AM518" s="2"/>
      <c r="AN518" s="2"/>
      <c r="AO518" s="2"/>
      <c r="AP518" s="2"/>
      <c r="AQ518" s="2"/>
      <c r="AR518" s="2"/>
    </row>
    <row r="519" spans="39:44" x14ac:dyDescent="0.25">
      <c r="AM519" s="2"/>
      <c r="AN519" s="2"/>
      <c r="AO519" s="2"/>
      <c r="AP519" s="2"/>
      <c r="AQ519" s="2"/>
      <c r="AR519" s="2"/>
    </row>
    <row r="520" spans="39:44" x14ac:dyDescent="0.25">
      <c r="AM520" s="2"/>
      <c r="AN520" s="2"/>
      <c r="AO520" s="2"/>
      <c r="AP520" s="2"/>
      <c r="AQ520" s="2"/>
      <c r="AR520" s="2"/>
    </row>
    <row r="521" spans="39:44" x14ac:dyDescent="0.25">
      <c r="AM521" s="2"/>
      <c r="AN521" s="2"/>
      <c r="AO521" s="2"/>
      <c r="AP521" s="2"/>
      <c r="AQ521" s="2"/>
      <c r="AR521" s="2"/>
    </row>
    <row r="522" spans="39:44" x14ac:dyDescent="0.25">
      <c r="AM522" s="2"/>
      <c r="AN522" s="2"/>
      <c r="AO522" s="2"/>
      <c r="AP522" s="2"/>
      <c r="AQ522" s="2"/>
      <c r="AR522" s="2"/>
    </row>
    <row r="523" spans="39:44" x14ac:dyDescent="0.25">
      <c r="AM523" s="2"/>
      <c r="AN523" s="2"/>
      <c r="AO523" s="2"/>
      <c r="AP523" s="2"/>
      <c r="AQ523" s="2"/>
      <c r="AR523" s="2"/>
    </row>
    <row r="524" spans="39:44" x14ac:dyDescent="0.25">
      <c r="AM524" s="2"/>
      <c r="AN524" s="2"/>
      <c r="AO524" s="2"/>
      <c r="AP524" s="2"/>
      <c r="AQ524" s="2"/>
      <c r="AR524" s="2"/>
    </row>
    <row r="525" spans="39:44" x14ac:dyDescent="0.25">
      <c r="AM525" s="2"/>
      <c r="AN525" s="2"/>
      <c r="AO525" s="2"/>
      <c r="AP525" s="2"/>
      <c r="AQ525" s="2"/>
      <c r="AR525" s="2"/>
    </row>
    <row r="526" spans="39:44" x14ac:dyDescent="0.25">
      <c r="AM526" s="2"/>
      <c r="AN526" s="2"/>
      <c r="AO526" s="2"/>
      <c r="AP526" s="2"/>
      <c r="AQ526" s="2"/>
      <c r="AR526" s="2"/>
    </row>
    <row r="527" spans="39:44" x14ac:dyDescent="0.25">
      <c r="AM527" s="2"/>
      <c r="AN527" s="2"/>
      <c r="AO527" s="2"/>
      <c r="AP527" s="2"/>
      <c r="AQ527" s="2"/>
      <c r="AR527" s="2"/>
    </row>
    <row r="528" spans="39:44" x14ac:dyDescent="0.25">
      <c r="AM528" s="2"/>
      <c r="AN528" s="2"/>
      <c r="AO528" s="2"/>
      <c r="AP528" s="2"/>
      <c r="AQ528" s="2"/>
      <c r="AR528" s="2"/>
    </row>
    <row r="529" spans="39:44" x14ac:dyDescent="0.25">
      <c r="AM529" s="2"/>
      <c r="AN529" s="2"/>
      <c r="AO529" s="2"/>
      <c r="AP529" s="2"/>
      <c r="AQ529" s="2"/>
      <c r="AR529" s="2"/>
    </row>
    <row r="530" spans="39:44" x14ac:dyDescent="0.25">
      <c r="AM530" s="2"/>
      <c r="AN530" s="2"/>
      <c r="AO530" s="2"/>
      <c r="AP530" s="2"/>
      <c r="AQ530" s="2"/>
      <c r="AR530" s="2"/>
    </row>
    <row r="531" spans="39:44" x14ac:dyDescent="0.25">
      <c r="AM531" s="2"/>
      <c r="AN531" s="2"/>
      <c r="AO531" s="2"/>
      <c r="AP531" s="2"/>
      <c r="AQ531" s="2"/>
      <c r="AR531" s="2"/>
    </row>
    <row r="532" spans="39:44" x14ac:dyDescent="0.25">
      <c r="AM532" s="2"/>
      <c r="AN532" s="2"/>
      <c r="AO532" s="2"/>
      <c r="AP532" s="2"/>
      <c r="AQ532" s="2"/>
      <c r="AR532" s="2"/>
    </row>
    <row r="533" spans="39:44" x14ac:dyDescent="0.25">
      <c r="AM533" s="2"/>
      <c r="AN533" s="2"/>
      <c r="AO533" s="2"/>
      <c r="AP533" s="2"/>
      <c r="AQ533" s="2"/>
      <c r="AR533" s="2"/>
    </row>
    <row r="534" spans="39:44" x14ac:dyDescent="0.25">
      <c r="AM534" s="2"/>
      <c r="AN534" s="2"/>
      <c r="AO534" s="2"/>
      <c r="AP534" s="2"/>
      <c r="AQ534" s="2"/>
      <c r="AR534" s="2"/>
    </row>
    <row r="535" spans="39:44" x14ac:dyDescent="0.25">
      <c r="AM535" s="2"/>
      <c r="AN535" s="2"/>
      <c r="AO535" s="2"/>
      <c r="AP535" s="2"/>
      <c r="AQ535" s="2"/>
      <c r="AR535" s="2"/>
    </row>
    <row r="536" spans="39:44" x14ac:dyDescent="0.25">
      <c r="AM536" s="2"/>
      <c r="AN536" s="2"/>
      <c r="AO536" s="2"/>
      <c r="AP536" s="2"/>
      <c r="AQ536" s="2"/>
      <c r="AR536" s="2"/>
    </row>
    <row r="537" spans="39:44" x14ac:dyDescent="0.25">
      <c r="AM537" s="2"/>
      <c r="AN537" s="2"/>
      <c r="AO537" s="2"/>
      <c r="AP537" s="2"/>
      <c r="AQ537" s="2"/>
      <c r="AR537" s="2"/>
    </row>
    <row r="538" spans="39:44" x14ac:dyDescent="0.25">
      <c r="AM538" s="2"/>
      <c r="AN538" s="2"/>
      <c r="AO538" s="2"/>
      <c r="AP538" s="2"/>
      <c r="AQ538" s="2"/>
      <c r="AR538" s="2"/>
    </row>
    <row r="539" spans="39:44" x14ac:dyDescent="0.25">
      <c r="AM539" s="2"/>
      <c r="AN539" s="2"/>
      <c r="AO539" s="2"/>
      <c r="AP539" s="2"/>
      <c r="AQ539" s="2"/>
      <c r="AR539" s="2"/>
    </row>
    <row r="540" spans="39:44" x14ac:dyDescent="0.25">
      <c r="AM540" s="2"/>
      <c r="AN540" s="2"/>
      <c r="AO540" s="2"/>
      <c r="AP540" s="2"/>
      <c r="AQ540" s="2"/>
      <c r="AR540" s="2"/>
    </row>
    <row r="541" spans="39:44" x14ac:dyDescent="0.25">
      <c r="AM541" s="2"/>
      <c r="AN541" s="2"/>
      <c r="AO541" s="2"/>
      <c r="AP541" s="2"/>
      <c r="AQ541" s="2"/>
      <c r="AR541" s="2"/>
    </row>
    <row r="542" spans="39:44" x14ac:dyDescent="0.25">
      <c r="AM542" s="2"/>
      <c r="AN542" s="2"/>
      <c r="AO542" s="2"/>
      <c r="AP542" s="2"/>
      <c r="AQ542" s="2"/>
      <c r="AR542" s="2"/>
    </row>
    <row r="543" spans="39:44" x14ac:dyDescent="0.25">
      <c r="AM543" s="2"/>
      <c r="AN543" s="2"/>
      <c r="AO543" s="2"/>
      <c r="AP543" s="2"/>
      <c r="AQ543" s="2"/>
      <c r="AR543" s="2"/>
    </row>
    <row r="544" spans="39:44" x14ac:dyDescent="0.25">
      <c r="AM544" s="2"/>
      <c r="AN544" s="2"/>
      <c r="AO544" s="2"/>
      <c r="AP544" s="2"/>
      <c r="AQ544" s="2"/>
      <c r="AR544" s="2"/>
    </row>
    <row r="545" spans="39:44" x14ac:dyDescent="0.25">
      <c r="AM545" s="2"/>
      <c r="AN545" s="2"/>
      <c r="AO545" s="2"/>
      <c r="AP545" s="2"/>
      <c r="AQ545" s="2"/>
      <c r="AR545" s="2"/>
    </row>
    <row r="546" spans="39:44" x14ac:dyDescent="0.25">
      <c r="AM546" s="2"/>
      <c r="AN546" s="2"/>
      <c r="AO546" s="2"/>
      <c r="AP546" s="2"/>
      <c r="AQ546" s="2"/>
      <c r="AR546" s="2"/>
    </row>
    <row r="547" spans="39:44" x14ac:dyDescent="0.25">
      <c r="AM547" s="2"/>
      <c r="AN547" s="2"/>
      <c r="AO547" s="2"/>
      <c r="AP547" s="2"/>
      <c r="AQ547" s="2"/>
      <c r="AR547" s="2"/>
    </row>
    <row r="548" spans="39:44" x14ac:dyDescent="0.25">
      <c r="AM548" s="2"/>
      <c r="AN548" s="2"/>
      <c r="AO548" s="2"/>
      <c r="AP548" s="2"/>
      <c r="AQ548" s="2"/>
      <c r="AR548" s="2"/>
    </row>
    <row r="549" spans="39:44" x14ac:dyDescent="0.25">
      <c r="AM549" s="2"/>
      <c r="AN549" s="2"/>
      <c r="AO549" s="2"/>
      <c r="AP549" s="2"/>
      <c r="AQ549" s="2"/>
      <c r="AR549" s="2"/>
    </row>
    <row r="550" spans="39:44" x14ac:dyDescent="0.25">
      <c r="AM550" s="2"/>
      <c r="AN550" s="2"/>
      <c r="AO550" s="2"/>
      <c r="AP550" s="2"/>
      <c r="AQ550" s="2"/>
      <c r="AR550" s="2"/>
    </row>
    <row r="551" spans="39:44" x14ac:dyDescent="0.25">
      <c r="AM551" s="2"/>
      <c r="AN551" s="2"/>
      <c r="AO551" s="2"/>
      <c r="AP551" s="2"/>
      <c r="AQ551" s="2"/>
      <c r="AR551" s="2"/>
    </row>
    <row r="552" spans="39:44" x14ac:dyDescent="0.25">
      <c r="AM552" s="2"/>
      <c r="AN552" s="2"/>
      <c r="AO552" s="2"/>
      <c r="AP552" s="2"/>
      <c r="AQ552" s="2"/>
      <c r="AR552" s="2"/>
    </row>
    <row r="553" spans="39:44" x14ac:dyDescent="0.25">
      <c r="AM553" s="2"/>
      <c r="AN553" s="2"/>
      <c r="AO553" s="2"/>
      <c r="AP553" s="2"/>
      <c r="AQ553" s="2"/>
      <c r="AR553" s="2"/>
    </row>
    <row r="554" spans="39:44" x14ac:dyDescent="0.25">
      <c r="AM554" s="2"/>
      <c r="AN554" s="2"/>
      <c r="AO554" s="2"/>
      <c r="AP554" s="2"/>
      <c r="AQ554" s="2"/>
      <c r="AR554" s="2"/>
    </row>
    <row r="555" spans="39:44" x14ac:dyDescent="0.25">
      <c r="AM555" s="2"/>
      <c r="AN555" s="2"/>
      <c r="AO555" s="2"/>
      <c r="AP555" s="2"/>
      <c r="AQ555" s="2"/>
      <c r="AR555" s="2"/>
    </row>
    <row r="556" spans="39:44" x14ac:dyDescent="0.25">
      <c r="AM556" s="2"/>
      <c r="AN556" s="2"/>
      <c r="AO556" s="2"/>
      <c r="AP556" s="2"/>
      <c r="AQ556" s="2"/>
      <c r="AR556" s="2"/>
    </row>
    <row r="557" spans="39:44" x14ac:dyDescent="0.25">
      <c r="AM557" s="2"/>
      <c r="AN557" s="2"/>
      <c r="AO557" s="2"/>
      <c r="AP557" s="2"/>
      <c r="AQ557" s="2"/>
      <c r="AR557" s="2"/>
    </row>
    <row r="558" spans="39:44" x14ac:dyDescent="0.25">
      <c r="AM558" s="2"/>
      <c r="AN558" s="2"/>
      <c r="AO558" s="2"/>
      <c r="AP558" s="2"/>
      <c r="AQ558" s="2"/>
      <c r="AR558" s="2"/>
    </row>
    <row r="559" spans="39:44" x14ac:dyDescent="0.25">
      <c r="AM559" s="2"/>
      <c r="AN559" s="2"/>
      <c r="AO559" s="2"/>
      <c r="AP559" s="2"/>
      <c r="AQ559" s="2"/>
      <c r="AR559" s="2"/>
    </row>
    <row r="560" spans="39:44" x14ac:dyDescent="0.25">
      <c r="AM560" s="2"/>
      <c r="AN560" s="2"/>
      <c r="AO560" s="2"/>
      <c r="AP560" s="2"/>
      <c r="AQ560" s="2"/>
      <c r="AR560" s="2"/>
    </row>
    <row r="561" spans="39:44" x14ac:dyDescent="0.25">
      <c r="AM561" s="2"/>
      <c r="AN561" s="2"/>
      <c r="AO561" s="2"/>
      <c r="AP561" s="2"/>
      <c r="AQ561" s="2"/>
      <c r="AR561" s="2"/>
    </row>
    <row r="562" spans="39:44" x14ac:dyDescent="0.25">
      <c r="AM562" s="2"/>
      <c r="AN562" s="2"/>
      <c r="AO562" s="2"/>
      <c r="AP562" s="2"/>
      <c r="AQ562" s="2"/>
      <c r="AR562" s="2"/>
    </row>
    <row r="563" spans="39:44" x14ac:dyDescent="0.25">
      <c r="AM563" s="2"/>
      <c r="AN563" s="2"/>
      <c r="AO563" s="2"/>
      <c r="AP563" s="2"/>
      <c r="AQ563" s="2"/>
      <c r="AR563" s="2"/>
    </row>
    <row r="564" spans="39:44" x14ac:dyDescent="0.25">
      <c r="AM564" s="2"/>
      <c r="AN564" s="2"/>
      <c r="AO564" s="2"/>
      <c r="AP564" s="2"/>
      <c r="AQ564" s="2"/>
      <c r="AR564" s="2"/>
    </row>
    <row r="565" spans="39:44" x14ac:dyDescent="0.25">
      <c r="AM565" s="2"/>
      <c r="AN565" s="2"/>
      <c r="AO565" s="2"/>
      <c r="AP565" s="2"/>
      <c r="AQ565" s="2"/>
      <c r="AR565" s="2"/>
    </row>
    <row r="566" spans="39:44" x14ac:dyDescent="0.25">
      <c r="AM566" s="2"/>
      <c r="AN566" s="2"/>
      <c r="AO566" s="2"/>
      <c r="AP566" s="2"/>
      <c r="AQ566" s="2"/>
      <c r="AR566" s="2"/>
    </row>
    <row r="567" spans="39:44" x14ac:dyDescent="0.25">
      <c r="AM567" s="2"/>
      <c r="AN567" s="2"/>
      <c r="AO567" s="2"/>
      <c r="AP567" s="2"/>
      <c r="AQ567" s="2"/>
      <c r="AR567" s="2"/>
    </row>
    <row r="568" spans="39:44" x14ac:dyDescent="0.25">
      <c r="AM568" s="2"/>
      <c r="AN568" s="2"/>
      <c r="AO568" s="2"/>
      <c r="AP568" s="2"/>
      <c r="AQ568" s="2"/>
      <c r="AR568" s="2"/>
    </row>
    <row r="569" spans="39:44" x14ac:dyDescent="0.25">
      <c r="AM569" s="2"/>
      <c r="AN569" s="2"/>
      <c r="AO569" s="2"/>
      <c r="AP569" s="2"/>
      <c r="AQ569" s="2"/>
      <c r="AR569" s="2"/>
    </row>
    <row r="570" spans="39:44" x14ac:dyDescent="0.25">
      <c r="AM570" s="2"/>
      <c r="AN570" s="2"/>
      <c r="AO570" s="2"/>
      <c r="AP570" s="2"/>
      <c r="AQ570" s="2"/>
      <c r="AR570" s="2"/>
    </row>
    <row r="571" spans="39:44" x14ac:dyDescent="0.25">
      <c r="AM571" s="2"/>
      <c r="AN571" s="2"/>
      <c r="AO571" s="2"/>
      <c r="AP571" s="2"/>
      <c r="AQ571" s="2"/>
      <c r="AR571" s="2"/>
    </row>
    <row r="572" spans="39:44" x14ac:dyDescent="0.25">
      <c r="AM572" s="2"/>
      <c r="AN572" s="2"/>
      <c r="AO572" s="2"/>
      <c r="AP572" s="2"/>
      <c r="AQ572" s="2"/>
      <c r="AR572" s="2"/>
    </row>
    <row r="573" spans="39:44" x14ac:dyDescent="0.25">
      <c r="AM573" s="2"/>
      <c r="AN573" s="2"/>
      <c r="AO573" s="2"/>
      <c r="AP573" s="2"/>
      <c r="AQ573" s="2"/>
      <c r="AR573" s="2"/>
    </row>
    <row r="574" spans="39:44" x14ac:dyDescent="0.25">
      <c r="AM574" s="2"/>
      <c r="AN574" s="2"/>
      <c r="AO574" s="2"/>
      <c r="AP574" s="2"/>
      <c r="AQ574" s="2"/>
      <c r="AR574" s="2"/>
    </row>
    <row r="575" spans="39:44" x14ac:dyDescent="0.25">
      <c r="AM575" s="2"/>
      <c r="AN575" s="2"/>
      <c r="AO575" s="2"/>
      <c r="AP575" s="2"/>
      <c r="AQ575" s="2"/>
      <c r="AR575" s="2"/>
    </row>
    <row r="576" spans="39:44" x14ac:dyDescent="0.25">
      <c r="AM576" s="2"/>
      <c r="AN576" s="2"/>
      <c r="AO576" s="2"/>
      <c r="AP576" s="2"/>
      <c r="AQ576" s="2"/>
      <c r="AR576" s="2"/>
    </row>
    <row r="577" spans="39:44" x14ac:dyDescent="0.25">
      <c r="AM577" s="2"/>
      <c r="AN577" s="2"/>
      <c r="AO577" s="2"/>
      <c r="AP577" s="2"/>
      <c r="AQ577" s="2"/>
      <c r="AR577" s="2"/>
    </row>
    <row r="578" spans="39:44" x14ac:dyDescent="0.25">
      <c r="AM578" s="2"/>
      <c r="AN578" s="2"/>
      <c r="AO578" s="2"/>
      <c r="AP578" s="2"/>
      <c r="AQ578" s="2"/>
      <c r="AR578" s="2"/>
    </row>
    <row r="579" spans="39:44" x14ac:dyDescent="0.25">
      <c r="AM579" s="2"/>
      <c r="AN579" s="2"/>
      <c r="AO579" s="2"/>
      <c r="AP579" s="2"/>
      <c r="AQ579" s="2"/>
      <c r="AR579" s="2"/>
    </row>
    <row r="580" spans="39:44" x14ac:dyDescent="0.25">
      <c r="AM580" s="2"/>
      <c r="AN580" s="2"/>
      <c r="AO580" s="2"/>
      <c r="AP580" s="2"/>
      <c r="AQ580" s="2"/>
      <c r="AR580" s="2"/>
    </row>
    <row r="581" spans="39:44" x14ac:dyDescent="0.25">
      <c r="AM581" s="2"/>
      <c r="AN581" s="2"/>
      <c r="AO581" s="2"/>
      <c r="AP581" s="2"/>
      <c r="AQ581" s="2"/>
      <c r="AR581" s="2"/>
    </row>
    <row r="582" spans="39:44" x14ac:dyDescent="0.25">
      <c r="AM582" s="2"/>
      <c r="AN582" s="2"/>
      <c r="AO582" s="2"/>
      <c r="AP582" s="2"/>
      <c r="AQ582" s="2"/>
      <c r="AR582" s="2"/>
    </row>
    <row r="583" spans="39:44" x14ac:dyDescent="0.25">
      <c r="AM583" s="2"/>
      <c r="AN583" s="2"/>
      <c r="AO583" s="2"/>
      <c r="AP583" s="2"/>
      <c r="AQ583" s="2"/>
      <c r="AR583" s="2"/>
    </row>
    <row r="584" spans="39:44" x14ac:dyDescent="0.25">
      <c r="AM584" s="2"/>
      <c r="AN584" s="2"/>
      <c r="AO584" s="2"/>
      <c r="AP584" s="2"/>
      <c r="AQ584" s="2"/>
      <c r="AR584" s="2"/>
    </row>
    <row r="585" spans="39:44" x14ac:dyDescent="0.25">
      <c r="AM585" s="2"/>
      <c r="AN585" s="2"/>
      <c r="AO585" s="2"/>
      <c r="AP585" s="2"/>
      <c r="AQ585" s="2"/>
      <c r="AR585" s="2"/>
    </row>
    <row r="586" spans="39:44" x14ac:dyDescent="0.25">
      <c r="AM586" s="2"/>
      <c r="AN586" s="2"/>
      <c r="AO586" s="2"/>
      <c r="AP586" s="2"/>
      <c r="AQ586" s="2"/>
      <c r="AR586" s="2"/>
    </row>
    <row r="587" spans="39:44" x14ac:dyDescent="0.25">
      <c r="AM587" s="2"/>
      <c r="AN587" s="2"/>
      <c r="AO587" s="2"/>
      <c r="AP587" s="2"/>
      <c r="AQ587" s="2"/>
      <c r="AR587" s="2"/>
    </row>
    <row r="588" spans="39:44" x14ac:dyDescent="0.25">
      <c r="AM588" s="2"/>
      <c r="AN588" s="2"/>
      <c r="AO588" s="2"/>
      <c r="AP588" s="2"/>
      <c r="AQ588" s="2"/>
      <c r="AR588" s="2"/>
    </row>
    <row r="589" spans="39:44" x14ac:dyDescent="0.25">
      <c r="AM589" s="2"/>
      <c r="AN589" s="2"/>
      <c r="AO589" s="2"/>
      <c r="AP589" s="2"/>
      <c r="AQ589" s="2"/>
      <c r="AR589" s="2"/>
    </row>
    <row r="590" spans="39:44" x14ac:dyDescent="0.25">
      <c r="AM590" s="2"/>
      <c r="AN590" s="2"/>
      <c r="AO590" s="2"/>
      <c r="AP590" s="2"/>
      <c r="AQ590" s="2"/>
      <c r="AR590" s="2"/>
    </row>
    <row r="591" spans="39:44" x14ac:dyDescent="0.25">
      <c r="AM591" s="2"/>
      <c r="AN591" s="2"/>
      <c r="AO591" s="2"/>
      <c r="AP591" s="2"/>
      <c r="AQ591" s="2"/>
      <c r="AR591" s="2"/>
    </row>
    <row r="592" spans="39:44" x14ac:dyDescent="0.25">
      <c r="AM592" s="2"/>
      <c r="AN592" s="2"/>
      <c r="AO592" s="2"/>
      <c r="AP592" s="2"/>
      <c r="AQ592" s="2"/>
      <c r="AR592" s="2"/>
    </row>
    <row r="593" spans="39:44" x14ac:dyDescent="0.25">
      <c r="AM593" s="2"/>
      <c r="AN593" s="2"/>
      <c r="AO593" s="2"/>
      <c r="AP593" s="2"/>
      <c r="AQ593" s="2"/>
      <c r="AR593" s="2"/>
    </row>
    <row r="594" spans="39:44" x14ac:dyDescent="0.25">
      <c r="AM594" s="2"/>
      <c r="AN594" s="2"/>
      <c r="AO594" s="2"/>
      <c r="AP594" s="2"/>
      <c r="AQ594" s="2"/>
      <c r="AR594" s="2"/>
    </row>
    <row r="595" spans="39:44" x14ac:dyDescent="0.25">
      <c r="AM595" s="2"/>
      <c r="AN595" s="2"/>
      <c r="AO595" s="2"/>
      <c r="AP595" s="2"/>
      <c r="AQ595" s="2"/>
      <c r="AR595" s="2"/>
    </row>
    <row r="596" spans="39:44" x14ac:dyDescent="0.25">
      <c r="AM596" s="2"/>
      <c r="AN596" s="2"/>
      <c r="AO596" s="2"/>
      <c r="AP596" s="2"/>
      <c r="AQ596" s="2"/>
      <c r="AR596" s="2"/>
    </row>
    <row r="597" spans="39:44" x14ac:dyDescent="0.25">
      <c r="AM597" s="2"/>
      <c r="AN597" s="2"/>
      <c r="AO597" s="2"/>
      <c r="AP597" s="2"/>
      <c r="AQ597" s="2"/>
      <c r="AR597" s="2"/>
    </row>
    <row r="598" spans="39:44" x14ac:dyDescent="0.25">
      <c r="AM598" s="2"/>
      <c r="AN598" s="2"/>
      <c r="AO598" s="2"/>
      <c r="AP598" s="2"/>
      <c r="AQ598" s="2"/>
      <c r="AR598" s="2"/>
    </row>
    <row r="599" spans="39:44" x14ac:dyDescent="0.25">
      <c r="AM599" s="2"/>
      <c r="AN599" s="2"/>
      <c r="AO599" s="2"/>
      <c r="AP599" s="2"/>
      <c r="AQ599" s="2"/>
      <c r="AR599" s="2"/>
    </row>
    <row r="600" spans="39:44" x14ac:dyDescent="0.25">
      <c r="AM600" s="2"/>
      <c r="AN600" s="2"/>
      <c r="AO600" s="2"/>
      <c r="AP600" s="2"/>
      <c r="AQ600" s="2"/>
      <c r="AR600" s="2"/>
    </row>
    <row r="601" spans="39:44" x14ac:dyDescent="0.25">
      <c r="AM601" s="2"/>
      <c r="AN601" s="2"/>
      <c r="AO601" s="2"/>
      <c r="AP601" s="2"/>
      <c r="AQ601" s="2"/>
      <c r="AR601" s="2"/>
    </row>
    <row r="602" spans="39:44" x14ac:dyDescent="0.25">
      <c r="AM602" s="2"/>
      <c r="AN602" s="2"/>
      <c r="AO602" s="2"/>
      <c r="AP602" s="2"/>
      <c r="AQ602" s="2"/>
      <c r="AR602" s="2"/>
    </row>
    <row r="603" spans="39:44" x14ac:dyDescent="0.25">
      <c r="AM603" s="2"/>
      <c r="AN603" s="2"/>
      <c r="AO603" s="2"/>
      <c r="AP603" s="2"/>
      <c r="AQ603" s="2"/>
      <c r="AR603" s="2"/>
    </row>
    <row r="604" spans="39:44" x14ac:dyDescent="0.25">
      <c r="AM604" s="2"/>
      <c r="AN604" s="2"/>
      <c r="AO604" s="2"/>
      <c r="AP604" s="2"/>
      <c r="AQ604" s="2"/>
      <c r="AR604" s="2"/>
    </row>
    <row r="605" spans="39:44" x14ac:dyDescent="0.25">
      <c r="AM605" s="2"/>
      <c r="AN605" s="2"/>
      <c r="AO605" s="2"/>
      <c r="AP605" s="2"/>
      <c r="AQ605" s="2"/>
      <c r="AR605" s="2"/>
    </row>
    <row r="606" spans="39:44" x14ac:dyDescent="0.25">
      <c r="AM606" s="2"/>
      <c r="AN606" s="2"/>
      <c r="AO606" s="2"/>
      <c r="AP606" s="2"/>
      <c r="AQ606" s="2"/>
      <c r="AR606" s="2"/>
    </row>
    <row r="607" spans="39:44" x14ac:dyDescent="0.25">
      <c r="AM607" s="2"/>
      <c r="AN607" s="2"/>
      <c r="AO607" s="2"/>
      <c r="AP607" s="2"/>
      <c r="AQ607" s="2"/>
      <c r="AR607" s="2"/>
    </row>
    <row r="608" spans="39:44" x14ac:dyDescent="0.25">
      <c r="AM608" s="2"/>
      <c r="AN608" s="2"/>
      <c r="AO608" s="2"/>
      <c r="AP608" s="2"/>
      <c r="AQ608" s="2"/>
      <c r="AR608" s="2"/>
    </row>
    <row r="609" spans="39:44" x14ac:dyDescent="0.25">
      <c r="AM609" s="2"/>
      <c r="AN609" s="2"/>
      <c r="AO609" s="2"/>
      <c r="AP609" s="2"/>
      <c r="AQ609" s="2"/>
      <c r="AR609" s="2"/>
    </row>
    <row r="610" spans="39:44" x14ac:dyDescent="0.25">
      <c r="AM610" s="2"/>
      <c r="AN610" s="2"/>
      <c r="AO610" s="2"/>
      <c r="AP610" s="2"/>
      <c r="AQ610" s="2"/>
      <c r="AR610" s="2"/>
    </row>
    <row r="611" spans="39:44" x14ac:dyDescent="0.25">
      <c r="AM611" s="2"/>
      <c r="AN611" s="2"/>
      <c r="AO611" s="2"/>
      <c r="AP611" s="2"/>
      <c r="AQ611" s="2"/>
      <c r="AR611" s="2"/>
    </row>
    <row r="612" spans="39:44" x14ac:dyDescent="0.25">
      <c r="AM612" s="2"/>
      <c r="AN612" s="2"/>
      <c r="AO612" s="2"/>
      <c r="AP612" s="2"/>
      <c r="AQ612" s="2"/>
      <c r="AR612" s="2"/>
    </row>
    <row r="613" spans="39:44" x14ac:dyDescent="0.25">
      <c r="AM613" s="2"/>
      <c r="AN613" s="2"/>
      <c r="AO613" s="2"/>
      <c r="AP613" s="2"/>
      <c r="AQ613" s="2"/>
      <c r="AR613" s="2"/>
    </row>
    <row r="614" spans="39:44" x14ac:dyDescent="0.25">
      <c r="AM614" s="2"/>
      <c r="AN614" s="2"/>
      <c r="AO614" s="2"/>
      <c r="AP614" s="2"/>
      <c r="AQ614" s="2"/>
      <c r="AR614" s="2"/>
    </row>
    <row r="615" spans="39:44" x14ac:dyDescent="0.25">
      <c r="AM615" s="2"/>
      <c r="AN615" s="2"/>
      <c r="AO615" s="2"/>
      <c r="AP615" s="2"/>
      <c r="AQ615" s="2"/>
      <c r="AR615" s="2"/>
    </row>
    <row r="616" spans="39:44" x14ac:dyDescent="0.25">
      <c r="AM616" s="2"/>
      <c r="AN616" s="2"/>
      <c r="AO616" s="2"/>
      <c r="AP616" s="2"/>
      <c r="AQ616" s="2"/>
      <c r="AR616" s="2"/>
    </row>
    <row r="617" spans="39:44" x14ac:dyDescent="0.25">
      <c r="AM617" s="2"/>
      <c r="AN617" s="2"/>
      <c r="AO617" s="2"/>
      <c r="AP617" s="2"/>
      <c r="AQ617" s="2"/>
      <c r="AR617" s="2"/>
    </row>
    <row r="618" spans="39:44" x14ac:dyDescent="0.25">
      <c r="AM618" s="2"/>
      <c r="AN618" s="2"/>
      <c r="AO618" s="2"/>
      <c r="AP618" s="2"/>
      <c r="AQ618" s="2"/>
      <c r="AR618" s="2"/>
    </row>
    <row r="619" spans="39:44" x14ac:dyDescent="0.25">
      <c r="AM619" s="2"/>
      <c r="AN619" s="2"/>
      <c r="AO619" s="2"/>
      <c r="AP619" s="2"/>
      <c r="AQ619" s="2"/>
      <c r="AR619" s="2"/>
    </row>
    <row r="620" spans="39:44" x14ac:dyDescent="0.25">
      <c r="AM620" s="2"/>
      <c r="AN620" s="2"/>
      <c r="AO620" s="2"/>
      <c r="AP620" s="2"/>
      <c r="AQ620" s="2"/>
      <c r="AR620" s="2"/>
    </row>
    <row r="621" spans="39:44" x14ac:dyDescent="0.25">
      <c r="AM621" s="2"/>
      <c r="AN621" s="2"/>
      <c r="AO621" s="2"/>
      <c r="AP621" s="2"/>
      <c r="AQ621" s="2"/>
      <c r="AR621" s="2"/>
    </row>
    <row r="622" spans="39:44" x14ac:dyDescent="0.25">
      <c r="AM622" s="2"/>
      <c r="AN622" s="2"/>
      <c r="AO622" s="2"/>
      <c r="AP622" s="2"/>
      <c r="AQ622" s="2"/>
      <c r="AR622" s="2"/>
    </row>
    <row r="623" spans="39:44" x14ac:dyDescent="0.25">
      <c r="AM623" s="2"/>
      <c r="AN623" s="2"/>
      <c r="AO623" s="2"/>
      <c r="AP623" s="2"/>
      <c r="AQ623" s="2"/>
      <c r="AR623" s="2"/>
    </row>
    <row r="624" spans="39:44" x14ac:dyDescent="0.25">
      <c r="AM624" s="2"/>
      <c r="AN624" s="2"/>
      <c r="AO624" s="2"/>
      <c r="AP624" s="2"/>
      <c r="AQ624" s="2"/>
      <c r="AR624" s="2"/>
    </row>
    <row r="625" spans="39:44" x14ac:dyDescent="0.25">
      <c r="AM625" s="2"/>
      <c r="AN625" s="2"/>
      <c r="AO625" s="2"/>
      <c r="AP625" s="2"/>
      <c r="AQ625" s="2"/>
      <c r="AR625" s="2"/>
    </row>
    <row r="626" spans="39:44" x14ac:dyDescent="0.25">
      <c r="AM626" s="2"/>
      <c r="AN626" s="2"/>
      <c r="AO626" s="2"/>
      <c r="AP626" s="2"/>
      <c r="AQ626" s="2"/>
      <c r="AR626" s="2"/>
    </row>
    <row r="627" spans="39:44" x14ac:dyDescent="0.25">
      <c r="AM627" s="2"/>
      <c r="AN627" s="2"/>
      <c r="AO627" s="2"/>
      <c r="AP627" s="2"/>
      <c r="AQ627" s="2"/>
      <c r="AR627" s="2"/>
    </row>
    <row r="628" spans="39:44" x14ac:dyDescent="0.25">
      <c r="AM628" s="2"/>
      <c r="AN628" s="2"/>
      <c r="AO628" s="2"/>
      <c r="AP628" s="2"/>
      <c r="AQ628" s="2"/>
      <c r="AR628" s="2"/>
    </row>
    <row r="629" spans="39:44" x14ac:dyDescent="0.25">
      <c r="AM629" s="2"/>
      <c r="AN629" s="2"/>
      <c r="AO629" s="2"/>
      <c r="AP629" s="2"/>
      <c r="AQ629" s="2"/>
      <c r="AR629" s="2"/>
    </row>
    <row r="630" spans="39:44" x14ac:dyDescent="0.25">
      <c r="AM630" s="2"/>
      <c r="AN630" s="2"/>
      <c r="AO630" s="2"/>
      <c r="AP630" s="2"/>
      <c r="AQ630" s="2"/>
      <c r="AR630" s="2"/>
    </row>
    <row r="631" spans="39:44" x14ac:dyDescent="0.25">
      <c r="AM631" s="2"/>
      <c r="AN631" s="2"/>
      <c r="AO631" s="2"/>
      <c r="AP631" s="2"/>
      <c r="AQ631" s="2"/>
      <c r="AR631" s="2"/>
    </row>
  </sheetData>
  <sortState xmlns:xlrd2="http://schemas.microsoft.com/office/spreadsheetml/2017/richdata2" ref="AM158:AQ192">
    <sortCondition ref="AM158:AM192"/>
  </sortState>
  <mergeCells count="13">
    <mergeCell ref="B103:E103"/>
    <mergeCell ref="A24:AL24"/>
    <mergeCell ref="M31:N31"/>
    <mergeCell ref="B53:E53"/>
    <mergeCell ref="M53:P53"/>
    <mergeCell ref="A6:AL6"/>
    <mergeCell ref="A5:AL5"/>
    <mergeCell ref="A7:AL7"/>
    <mergeCell ref="B31:C31"/>
    <mergeCell ref="B74:I74"/>
    <mergeCell ref="AA31:AB31"/>
    <mergeCell ref="M60:O60"/>
    <mergeCell ref="B58:D5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4" orientation="landscape" r:id="rId1"/>
  <colBreaks count="1" manualBreakCount="1">
    <brk id="3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58"/>
  <sheetViews>
    <sheetView showGridLines="0" view="pageBreakPreview" zoomScale="70" zoomScaleNormal="55" zoomScaleSheetLayoutView="70" workbookViewId="0">
      <selection activeCell="A23" sqref="A23"/>
    </sheetView>
  </sheetViews>
  <sheetFormatPr baseColWidth="10" defaultRowHeight="15" x14ac:dyDescent="0.25"/>
  <cols>
    <col min="30" max="30" width="18.28515625" bestFit="1" customWidth="1"/>
    <col min="31" max="31" width="20.42578125" bestFit="1" customWidth="1"/>
    <col min="36" max="53" width="0" hidden="1" customWidth="1"/>
  </cols>
  <sheetData>
    <row r="1" spans="1:45" s="2" customFormat="1" x14ac:dyDescent="0.25">
      <c r="AJ1" s="40"/>
      <c r="AK1" s="40"/>
      <c r="AL1" s="40"/>
      <c r="AM1" s="40"/>
      <c r="AN1" s="40"/>
      <c r="AO1" s="40"/>
      <c r="AP1" s="40"/>
      <c r="AQ1" s="40"/>
      <c r="AR1" s="40"/>
      <c r="AS1" s="40"/>
    </row>
    <row r="2" spans="1:45" s="2" customFormat="1" x14ac:dyDescent="0.25">
      <c r="AJ2" s="40"/>
      <c r="AK2" s="40"/>
      <c r="AL2" s="40"/>
      <c r="AM2" s="40"/>
      <c r="AN2" s="40"/>
      <c r="AO2" s="40"/>
      <c r="AP2" s="40"/>
      <c r="AQ2" s="40"/>
      <c r="AR2" s="40"/>
      <c r="AS2" s="40"/>
    </row>
    <row r="3" spans="1:45" s="2" customFormat="1" x14ac:dyDescent="0.25">
      <c r="AJ3" s="40"/>
      <c r="AK3" s="40"/>
      <c r="AL3" s="40"/>
      <c r="AM3" s="40"/>
      <c r="AN3" s="40"/>
      <c r="AO3" s="40"/>
      <c r="AP3" s="40"/>
      <c r="AQ3" s="40"/>
      <c r="AR3" s="40"/>
      <c r="AS3" s="40"/>
    </row>
    <row r="4" spans="1:45" s="2" customFormat="1" x14ac:dyDescent="0.25">
      <c r="AJ4" s="40"/>
      <c r="AK4" s="40"/>
      <c r="AL4" s="40"/>
      <c r="AM4" s="40"/>
      <c r="AN4" s="40"/>
      <c r="AO4" s="40"/>
      <c r="AP4" s="40"/>
      <c r="AQ4" s="40"/>
      <c r="AR4" s="40"/>
      <c r="AS4" s="40"/>
    </row>
    <row r="5" spans="1:45" s="2" customFormat="1" x14ac:dyDescent="0.25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40"/>
      <c r="AK5" s="40"/>
      <c r="AL5" s="40"/>
      <c r="AM5" s="40"/>
      <c r="AN5" s="40"/>
      <c r="AO5" s="40"/>
      <c r="AP5" s="40"/>
      <c r="AQ5" s="40"/>
      <c r="AR5" s="40"/>
      <c r="AS5" s="40"/>
    </row>
    <row r="6" spans="1:45" s="2" customFormat="1" ht="15" customHeight="1" x14ac:dyDescent="0.25">
      <c r="A6" s="72" t="s">
        <v>325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40"/>
      <c r="AK6" s="40"/>
      <c r="AL6" s="40"/>
      <c r="AM6" s="40"/>
      <c r="AN6" s="40"/>
      <c r="AO6" s="40"/>
      <c r="AP6" s="40"/>
      <c r="AQ6" s="40"/>
      <c r="AR6" s="40"/>
      <c r="AS6" s="40"/>
    </row>
    <row r="7" spans="1:45" s="2" customFormat="1" x14ac:dyDescent="0.25">
      <c r="A7" s="73" t="s">
        <v>192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40"/>
      <c r="AK7" s="40"/>
      <c r="AL7" s="40"/>
      <c r="AM7" s="40"/>
      <c r="AN7" s="40"/>
      <c r="AO7" s="40"/>
      <c r="AP7" s="40"/>
      <c r="AQ7" s="40"/>
      <c r="AR7" s="40"/>
      <c r="AS7" s="40"/>
    </row>
    <row r="8" spans="1:45" s="2" customFormat="1" x14ac:dyDescent="0.25">
      <c r="AJ8" s="40"/>
      <c r="AK8" s="40"/>
      <c r="AL8" s="40"/>
      <c r="AM8" s="40"/>
      <c r="AN8" s="40"/>
      <c r="AO8" s="40"/>
      <c r="AP8" s="40"/>
      <c r="AQ8" s="40"/>
      <c r="AR8" s="40"/>
      <c r="AS8" s="40"/>
    </row>
    <row r="9" spans="1:45" s="2" customFormat="1" ht="15.75" customHeight="1" x14ac:dyDescent="0.25">
      <c r="AJ9" s="40"/>
      <c r="AK9" s="40"/>
      <c r="AL9" s="40"/>
      <c r="AM9" s="40"/>
      <c r="AN9" s="40"/>
      <c r="AO9" s="40"/>
      <c r="AP9" s="40"/>
      <c r="AQ9" s="40"/>
      <c r="AR9" s="40"/>
      <c r="AS9" s="40"/>
    </row>
    <row r="10" spans="1:45" s="2" customFormat="1" ht="15.75" customHeight="1" x14ac:dyDescent="0.25">
      <c r="AJ10" s="40"/>
      <c r="AK10" s="40"/>
      <c r="AL10" s="40"/>
      <c r="AM10" s="40"/>
      <c r="AN10" s="40"/>
      <c r="AO10" s="40"/>
      <c r="AP10" s="40"/>
      <c r="AQ10" s="40"/>
      <c r="AR10" s="40"/>
      <c r="AS10" s="40"/>
    </row>
    <row r="11" spans="1:45" s="2" customFormat="1" x14ac:dyDescent="0.25">
      <c r="AJ11" s="40"/>
      <c r="AK11" s="40"/>
      <c r="AL11" s="40"/>
      <c r="AM11" s="40"/>
      <c r="AN11" s="40"/>
      <c r="AO11" s="40"/>
      <c r="AP11" s="40"/>
      <c r="AQ11" s="40"/>
      <c r="AR11" s="40"/>
      <c r="AS11" s="40"/>
    </row>
    <row r="12" spans="1:45" s="2" customFormat="1" ht="18.75" customHeight="1" x14ac:dyDescent="0.25">
      <c r="A12" s="67" t="s">
        <v>74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40"/>
      <c r="AK12" s="40"/>
      <c r="AL12" s="40"/>
      <c r="AM12" s="40"/>
      <c r="AN12" s="40"/>
      <c r="AO12" s="40"/>
      <c r="AP12" s="40"/>
      <c r="AQ12" s="40"/>
      <c r="AR12" s="40"/>
      <c r="AS12" s="40"/>
    </row>
    <row r="13" spans="1:45" s="2" customFormat="1" ht="18.75" customHeight="1" x14ac:dyDescent="0.25">
      <c r="AJ13" s="40"/>
      <c r="AK13" s="40"/>
      <c r="AL13" s="40"/>
      <c r="AM13" s="40"/>
      <c r="AN13" s="40"/>
      <c r="AO13" s="40"/>
      <c r="AP13" s="40"/>
      <c r="AQ13" s="40"/>
      <c r="AR13" s="40"/>
      <c r="AS13" s="40"/>
    </row>
    <row r="14" spans="1:45" s="2" customFormat="1" ht="18.75" customHeight="1" x14ac:dyDescent="0.25">
      <c r="AJ14" s="40"/>
      <c r="AK14" s="40"/>
      <c r="AL14" s="40"/>
      <c r="AM14" s="40"/>
      <c r="AN14" s="40"/>
      <c r="AO14" s="40"/>
      <c r="AP14" s="40"/>
      <c r="AQ14" s="40"/>
      <c r="AR14" s="40"/>
      <c r="AS14" s="40"/>
    </row>
    <row r="15" spans="1:45" s="2" customFormat="1" ht="18.75" customHeight="1" x14ac:dyDescent="0.25">
      <c r="AJ15" s="40"/>
      <c r="AK15" s="40"/>
      <c r="AL15" s="40"/>
      <c r="AM15" s="40"/>
      <c r="AN15" s="40"/>
      <c r="AO15" s="40"/>
      <c r="AP15" s="40"/>
      <c r="AQ15" s="40"/>
      <c r="AR15" s="40"/>
      <c r="AS15" s="40"/>
    </row>
    <row r="16" spans="1:45" ht="15.75" thickBot="1" x14ac:dyDescent="0.3">
      <c r="AJ16" s="40"/>
      <c r="AK16" s="40"/>
      <c r="AL16" s="40"/>
      <c r="AM16" s="40"/>
      <c r="AN16" s="40"/>
      <c r="AO16" s="40"/>
      <c r="AP16" s="40"/>
      <c r="AQ16" s="40"/>
      <c r="AR16" s="40"/>
      <c r="AS16" s="40"/>
    </row>
    <row r="17" spans="1:53" ht="37.5" x14ac:dyDescent="0.25">
      <c r="Q17" s="19">
        <v>1</v>
      </c>
      <c r="R17" s="19">
        <v>2</v>
      </c>
      <c r="S17" s="19">
        <v>3</v>
      </c>
      <c r="T17" s="19">
        <v>4</v>
      </c>
      <c r="U17" s="19">
        <v>5</v>
      </c>
      <c r="V17" s="19" t="s">
        <v>84</v>
      </c>
      <c r="W17" s="8" t="s">
        <v>85</v>
      </c>
      <c r="X17" s="19">
        <v>1</v>
      </c>
      <c r="Y17" s="19">
        <v>2</v>
      </c>
      <c r="Z17" s="19">
        <v>3</v>
      </c>
      <c r="AA17" s="19">
        <v>4</v>
      </c>
      <c r="AB17" s="19">
        <v>5</v>
      </c>
      <c r="AC17" s="19" t="s">
        <v>84</v>
      </c>
      <c r="AD17" s="20" t="s">
        <v>86</v>
      </c>
      <c r="AE17" s="21" t="s">
        <v>87</v>
      </c>
      <c r="AF17" s="19" t="s">
        <v>88</v>
      </c>
      <c r="AG17" s="19" t="s">
        <v>89</v>
      </c>
      <c r="AH17" s="19" t="s">
        <v>90</v>
      </c>
      <c r="AI17" s="19" t="s">
        <v>91</v>
      </c>
    </row>
    <row r="18" spans="1:53" ht="18.75" x14ac:dyDescent="0.25">
      <c r="A18" s="10">
        <v>66</v>
      </c>
      <c r="B18" s="76" t="s">
        <v>154</v>
      </c>
      <c r="C18" s="77" t="s">
        <v>154</v>
      </c>
      <c r="D18" s="77" t="s">
        <v>154</v>
      </c>
      <c r="E18" s="77" t="s">
        <v>154</v>
      </c>
      <c r="F18" s="77" t="s">
        <v>154</v>
      </c>
      <c r="G18" s="77" t="s">
        <v>154</v>
      </c>
      <c r="H18" s="77" t="s">
        <v>154</v>
      </c>
      <c r="I18" s="77" t="s">
        <v>154</v>
      </c>
      <c r="J18" s="77" t="s">
        <v>154</v>
      </c>
      <c r="K18" s="77" t="s">
        <v>154</v>
      </c>
      <c r="L18" s="77" t="s">
        <v>154</v>
      </c>
      <c r="M18" s="77" t="s">
        <v>154</v>
      </c>
      <c r="N18" s="77" t="s">
        <v>154</v>
      </c>
      <c r="O18" s="77" t="s">
        <v>154</v>
      </c>
      <c r="P18" s="81" t="s">
        <v>154</v>
      </c>
      <c r="Q18" s="11">
        <f>AK18</f>
        <v>46</v>
      </c>
      <c r="R18" s="11">
        <f t="shared" ref="R18:W18" si="0">AL18</f>
        <v>53</v>
      </c>
      <c r="S18" s="11">
        <f t="shared" si="0"/>
        <v>97</v>
      </c>
      <c r="T18" s="11">
        <f t="shared" si="0"/>
        <v>88</v>
      </c>
      <c r="U18" s="11">
        <f t="shared" si="0"/>
        <v>37</v>
      </c>
      <c r="V18" s="11">
        <f t="shared" si="0"/>
        <v>5</v>
      </c>
      <c r="W18" s="11">
        <f t="shared" si="0"/>
        <v>326</v>
      </c>
      <c r="X18" s="12">
        <f t="shared" ref="X18:AC20" si="1">Q18/$W18</f>
        <v>0.1411042944785276</v>
      </c>
      <c r="Y18" s="12">
        <f t="shared" si="1"/>
        <v>0.16257668711656442</v>
      </c>
      <c r="Z18" s="12">
        <f t="shared" si="1"/>
        <v>0.29754601226993865</v>
      </c>
      <c r="AA18" s="12">
        <f t="shared" si="1"/>
        <v>0.26993865030674846</v>
      </c>
      <c r="AB18" s="12">
        <f t="shared" si="1"/>
        <v>0.11349693251533742</v>
      </c>
      <c r="AC18" s="13">
        <f t="shared" si="1"/>
        <v>1.5337423312883436E-2</v>
      </c>
      <c r="AD18" s="14">
        <f t="shared" ref="AD18:AD20" si="2">(Q18+R18)/(Q18+R18+S18+T18+U18)</f>
        <v>0.30841121495327101</v>
      </c>
      <c r="AE18" s="15">
        <f t="shared" ref="AE18:AE20" si="3">(S18+T18+U18)/(Q18+R18+S18+T18+U18)</f>
        <v>0.69158878504672894</v>
      </c>
      <c r="AF18" s="16">
        <f>AX18</f>
        <v>3.05</v>
      </c>
      <c r="AG18" s="52">
        <f t="shared" ref="AG18:AI18" si="4">AY18</f>
        <v>1.21</v>
      </c>
      <c r="AH18" s="42">
        <f t="shared" si="4"/>
        <v>3</v>
      </c>
      <c r="AI18" s="42">
        <f t="shared" si="4"/>
        <v>3</v>
      </c>
      <c r="AJ18" t="s">
        <v>318</v>
      </c>
      <c r="AK18">
        <v>46</v>
      </c>
      <c r="AL18">
        <v>53</v>
      </c>
      <c r="AM18">
        <v>97</v>
      </c>
      <c r="AN18">
        <v>88</v>
      </c>
      <c r="AO18">
        <v>37</v>
      </c>
      <c r="AP18">
        <v>5</v>
      </c>
      <c r="AQ18">
        <v>326</v>
      </c>
      <c r="AR18" t="s">
        <v>318</v>
      </c>
      <c r="AS18">
        <v>46</v>
      </c>
      <c r="AT18">
        <v>53</v>
      </c>
      <c r="AU18">
        <v>97</v>
      </c>
      <c r="AV18">
        <v>88</v>
      </c>
      <c r="AW18">
        <v>37</v>
      </c>
      <c r="AX18">
        <v>3.05</v>
      </c>
      <c r="AY18">
        <v>1.21</v>
      </c>
      <c r="AZ18">
        <v>3</v>
      </c>
      <c r="BA18">
        <v>3</v>
      </c>
    </row>
    <row r="19" spans="1:53" ht="18.75" x14ac:dyDescent="0.25">
      <c r="A19" s="10">
        <v>67</v>
      </c>
      <c r="B19" s="76" t="s">
        <v>155</v>
      </c>
      <c r="C19" s="77" t="s">
        <v>155</v>
      </c>
      <c r="D19" s="77" t="s">
        <v>155</v>
      </c>
      <c r="E19" s="77" t="s">
        <v>155</v>
      </c>
      <c r="F19" s="77" t="s">
        <v>155</v>
      </c>
      <c r="G19" s="77" t="s">
        <v>155</v>
      </c>
      <c r="H19" s="77" t="s">
        <v>155</v>
      </c>
      <c r="I19" s="77" t="s">
        <v>155</v>
      </c>
      <c r="J19" s="77" t="s">
        <v>155</v>
      </c>
      <c r="K19" s="77" t="s">
        <v>155</v>
      </c>
      <c r="L19" s="77" t="s">
        <v>155</v>
      </c>
      <c r="M19" s="77" t="s">
        <v>155</v>
      </c>
      <c r="N19" s="77" t="s">
        <v>155</v>
      </c>
      <c r="O19" s="77" t="s">
        <v>155</v>
      </c>
      <c r="P19" s="81" t="s">
        <v>155</v>
      </c>
      <c r="Q19" s="11">
        <f t="shared" ref="Q19:Q23" si="5">AK19</f>
        <v>54</v>
      </c>
      <c r="R19" s="11">
        <f t="shared" ref="R19:R23" si="6">AL19</f>
        <v>60</v>
      </c>
      <c r="S19" s="11">
        <f t="shared" ref="S19:S23" si="7">AM19</f>
        <v>86</v>
      </c>
      <c r="T19" s="11">
        <f t="shared" ref="T19:T23" si="8">AN19</f>
        <v>73</v>
      </c>
      <c r="U19" s="11">
        <f t="shared" ref="U19:U23" si="9">AO19</f>
        <v>29</v>
      </c>
      <c r="V19" s="11">
        <f t="shared" ref="V19:V23" si="10">AP19</f>
        <v>24</v>
      </c>
      <c r="W19" s="11">
        <f t="shared" ref="W19:W23" si="11">AQ19</f>
        <v>326</v>
      </c>
      <c r="X19" s="12">
        <f t="shared" si="1"/>
        <v>0.16564417177914109</v>
      </c>
      <c r="Y19" s="12">
        <f t="shared" si="1"/>
        <v>0.18404907975460122</v>
      </c>
      <c r="Z19" s="12">
        <f t="shared" si="1"/>
        <v>0.26380368098159507</v>
      </c>
      <c r="AA19" s="12">
        <f t="shared" si="1"/>
        <v>0.22392638036809817</v>
      </c>
      <c r="AB19" s="12">
        <f t="shared" si="1"/>
        <v>8.8957055214723926E-2</v>
      </c>
      <c r="AC19" s="13">
        <f t="shared" si="1"/>
        <v>7.3619631901840496E-2</v>
      </c>
      <c r="AD19" s="14">
        <f t="shared" si="2"/>
        <v>0.37748344370860926</v>
      </c>
      <c r="AE19" s="15">
        <f t="shared" si="3"/>
        <v>0.62251655629139069</v>
      </c>
      <c r="AF19" s="16">
        <f t="shared" ref="AF19:AF23" si="12">AX19</f>
        <v>2.88</v>
      </c>
      <c r="AG19" s="52">
        <f t="shared" ref="AG19:AG23" si="13">AY19</f>
        <v>1.24</v>
      </c>
      <c r="AH19" s="42">
        <f t="shared" ref="AH19:AH23" si="14">AZ19</f>
        <v>3</v>
      </c>
      <c r="AI19" s="42">
        <f t="shared" ref="AI19:AI23" si="15">BA19</f>
        <v>3</v>
      </c>
      <c r="AJ19" t="s">
        <v>260</v>
      </c>
      <c r="AK19">
        <v>54</v>
      </c>
      <c r="AL19">
        <v>60</v>
      </c>
      <c r="AM19">
        <v>86</v>
      </c>
      <c r="AN19">
        <v>73</v>
      </c>
      <c r="AO19">
        <v>29</v>
      </c>
      <c r="AP19">
        <v>24</v>
      </c>
      <c r="AQ19">
        <v>326</v>
      </c>
      <c r="AR19" t="s">
        <v>260</v>
      </c>
      <c r="AS19">
        <v>54</v>
      </c>
      <c r="AT19">
        <v>60</v>
      </c>
      <c r="AU19">
        <v>86</v>
      </c>
      <c r="AV19">
        <v>73</v>
      </c>
      <c r="AW19">
        <v>29</v>
      </c>
      <c r="AX19">
        <v>2.88</v>
      </c>
      <c r="AY19">
        <v>1.24</v>
      </c>
      <c r="AZ19">
        <v>3</v>
      </c>
      <c r="BA19">
        <v>3</v>
      </c>
    </row>
    <row r="20" spans="1:53" ht="28.5" customHeight="1" x14ac:dyDescent="0.25">
      <c r="A20" s="10">
        <v>68</v>
      </c>
      <c r="B20" s="76" t="s">
        <v>311</v>
      </c>
      <c r="C20" s="77" t="s">
        <v>156</v>
      </c>
      <c r="D20" s="77" t="s">
        <v>156</v>
      </c>
      <c r="E20" s="77" t="s">
        <v>156</v>
      </c>
      <c r="F20" s="77" t="s">
        <v>156</v>
      </c>
      <c r="G20" s="77" t="s">
        <v>156</v>
      </c>
      <c r="H20" s="77" t="s">
        <v>156</v>
      </c>
      <c r="I20" s="77" t="s">
        <v>156</v>
      </c>
      <c r="J20" s="77" t="s">
        <v>156</v>
      </c>
      <c r="K20" s="77" t="s">
        <v>156</v>
      </c>
      <c r="L20" s="77" t="s">
        <v>156</v>
      </c>
      <c r="M20" s="77" t="s">
        <v>156</v>
      </c>
      <c r="N20" s="77" t="s">
        <v>156</v>
      </c>
      <c r="O20" s="77" t="s">
        <v>156</v>
      </c>
      <c r="P20" s="81" t="s">
        <v>156</v>
      </c>
      <c r="Q20" s="11">
        <f t="shared" si="5"/>
        <v>58</v>
      </c>
      <c r="R20" s="11">
        <f t="shared" si="6"/>
        <v>53</v>
      </c>
      <c r="S20" s="11">
        <f t="shared" si="7"/>
        <v>80</v>
      </c>
      <c r="T20" s="11">
        <f t="shared" si="8"/>
        <v>69</v>
      </c>
      <c r="U20" s="11">
        <f t="shared" si="9"/>
        <v>34</v>
      </c>
      <c r="V20" s="11">
        <f t="shared" si="10"/>
        <v>32</v>
      </c>
      <c r="W20" s="11">
        <f t="shared" si="11"/>
        <v>326</v>
      </c>
      <c r="X20" s="12">
        <f t="shared" si="1"/>
        <v>0.17791411042944785</v>
      </c>
      <c r="Y20" s="12">
        <f t="shared" si="1"/>
        <v>0.16257668711656442</v>
      </c>
      <c r="Z20" s="12">
        <f t="shared" si="1"/>
        <v>0.24539877300613497</v>
      </c>
      <c r="AA20" s="12">
        <f t="shared" si="1"/>
        <v>0.21165644171779141</v>
      </c>
      <c r="AB20" s="12">
        <f t="shared" si="1"/>
        <v>0.10429447852760736</v>
      </c>
      <c r="AC20" s="13">
        <f t="shared" si="1"/>
        <v>9.815950920245399E-2</v>
      </c>
      <c r="AD20" s="14">
        <f t="shared" si="2"/>
        <v>0.37755102040816324</v>
      </c>
      <c r="AE20" s="15">
        <f t="shared" si="3"/>
        <v>0.62244897959183676</v>
      </c>
      <c r="AF20" s="16">
        <f t="shared" si="12"/>
        <v>2.89</v>
      </c>
      <c r="AG20" s="52">
        <f t="shared" si="13"/>
        <v>1.29</v>
      </c>
      <c r="AH20" s="42">
        <f t="shared" si="14"/>
        <v>3</v>
      </c>
      <c r="AI20" s="42">
        <f t="shared" si="15"/>
        <v>3</v>
      </c>
      <c r="AJ20" t="s">
        <v>261</v>
      </c>
      <c r="AK20">
        <v>58</v>
      </c>
      <c r="AL20">
        <v>53</v>
      </c>
      <c r="AM20">
        <v>80</v>
      </c>
      <c r="AN20">
        <v>69</v>
      </c>
      <c r="AO20">
        <v>34</v>
      </c>
      <c r="AP20">
        <v>32</v>
      </c>
      <c r="AQ20">
        <v>326</v>
      </c>
      <c r="AR20" t="s">
        <v>261</v>
      </c>
      <c r="AS20">
        <v>58</v>
      </c>
      <c r="AT20">
        <v>53</v>
      </c>
      <c r="AU20">
        <v>80</v>
      </c>
      <c r="AV20">
        <v>69</v>
      </c>
      <c r="AW20">
        <v>34</v>
      </c>
      <c r="AX20">
        <v>2.89</v>
      </c>
      <c r="AY20">
        <v>1.29</v>
      </c>
      <c r="AZ20">
        <v>3</v>
      </c>
      <c r="BA20">
        <v>3</v>
      </c>
    </row>
    <row r="21" spans="1:53" s="2" customFormat="1" ht="28.5" customHeight="1" x14ac:dyDescent="0.25">
      <c r="A21" s="10">
        <v>69</v>
      </c>
      <c r="B21" s="76" t="s">
        <v>312</v>
      </c>
      <c r="C21" s="77" t="s">
        <v>157</v>
      </c>
      <c r="D21" s="77" t="s">
        <v>157</v>
      </c>
      <c r="E21" s="77" t="s">
        <v>157</v>
      </c>
      <c r="F21" s="77" t="s">
        <v>157</v>
      </c>
      <c r="G21" s="77" t="s">
        <v>157</v>
      </c>
      <c r="H21" s="77" t="s">
        <v>157</v>
      </c>
      <c r="I21" s="77" t="s">
        <v>157</v>
      </c>
      <c r="J21" s="77" t="s">
        <v>157</v>
      </c>
      <c r="K21" s="77" t="s">
        <v>157</v>
      </c>
      <c r="L21" s="77" t="s">
        <v>157</v>
      </c>
      <c r="M21" s="77" t="s">
        <v>157</v>
      </c>
      <c r="N21" s="77" t="s">
        <v>157</v>
      </c>
      <c r="O21" s="77" t="s">
        <v>157</v>
      </c>
      <c r="P21" s="81" t="s">
        <v>157</v>
      </c>
      <c r="Q21" s="11">
        <f t="shared" si="5"/>
        <v>25</v>
      </c>
      <c r="R21" s="11">
        <f t="shared" si="6"/>
        <v>29</v>
      </c>
      <c r="S21" s="11">
        <f t="shared" si="7"/>
        <v>72</v>
      </c>
      <c r="T21" s="11">
        <f t="shared" si="8"/>
        <v>92</v>
      </c>
      <c r="U21" s="11">
        <f t="shared" si="9"/>
        <v>48</v>
      </c>
      <c r="V21" s="11">
        <f t="shared" si="10"/>
        <v>60</v>
      </c>
      <c r="W21" s="11">
        <f t="shared" si="11"/>
        <v>326</v>
      </c>
      <c r="X21" s="12">
        <f t="shared" ref="X21:X23" si="16">Q21/$W21</f>
        <v>7.6687116564417179E-2</v>
      </c>
      <c r="Y21" s="12">
        <f t="shared" ref="Y21:Y23" si="17">R21/$W21</f>
        <v>8.8957055214723926E-2</v>
      </c>
      <c r="Z21" s="12">
        <f t="shared" ref="Z21:Z23" si="18">S21/$W21</f>
        <v>0.22085889570552147</v>
      </c>
      <c r="AA21" s="12">
        <f t="shared" ref="AA21:AA23" si="19">T21/$W21</f>
        <v>0.2822085889570552</v>
      </c>
      <c r="AB21" s="12">
        <f t="shared" ref="AB21:AB23" si="20">U21/$W21</f>
        <v>0.14723926380368099</v>
      </c>
      <c r="AC21" s="13">
        <f t="shared" ref="AC21:AC23" si="21">V21/$W21</f>
        <v>0.18404907975460122</v>
      </c>
      <c r="AD21" s="14">
        <f t="shared" ref="AD21:AD23" si="22">(Q21+R21)/(Q21+R21+S21+T21+U21)</f>
        <v>0.20300751879699247</v>
      </c>
      <c r="AE21" s="15">
        <f t="shared" ref="AE21:AE23" si="23">(S21+T21+U21)/(Q21+R21+S21+T21+U21)</f>
        <v>0.79699248120300747</v>
      </c>
      <c r="AF21" s="16">
        <f t="shared" si="12"/>
        <v>3.41</v>
      </c>
      <c r="AG21" s="52">
        <f t="shared" si="13"/>
        <v>1.18</v>
      </c>
      <c r="AH21" s="42">
        <f t="shared" si="14"/>
        <v>4</v>
      </c>
      <c r="AI21" s="42">
        <f t="shared" si="15"/>
        <v>4</v>
      </c>
      <c r="AJ21" s="2" t="s">
        <v>262</v>
      </c>
      <c r="AK21" s="2">
        <v>25</v>
      </c>
      <c r="AL21" s="2">
        <v>29</v>
      </c>
      <c r="AM21" s="2">
        <v>72</v>
      </c>
      <c r="AN21" s="2">
        <v>92</v>
      </c>
      <c r="AO21" s="2">
        <v>48</v>
      </c>
      <c r="AP21" s="2">
        <v>60</v>
      </c>
      <c r="AQ21" s="2">
        <v>326</v>
      </c>
      <c r="AR21" s="2" t="s">
        <v>262</v>
      </c>
      <c r="AS21" s="2">
        <v>25</v>
      </c>
      <c r="AT21" s="2">
        <v>29</v>
      </c>
      <c r="AU21" s="2">
        <v>72</v>
      </c>
      <c r="AV21" s="2">
        <v>92</v>
      </c>
      <c r="AW21" s="2">
        <v>48</v>
      </c>
      <c r="AX21" s="2">
        <v>3.41</v>
      </c>
      <c r="AY21" s="2">
        <v>1.18</v>
      </c>
      <c r="AZ21" s="2">
        <v>4</v>
      </c>
      <c r="BA21" s="2">
        <v>4</v>
      </c>
    </row>
    <row r="22" spans="1:53" s="2" customFormat="1" ht="18.75" x14ac:dyDescent="0.25">
      <c r="A22" s="10">
        <v>70</v>
      </c>
      <c r="B22" s="76" t="s">
        <v>158</v>
      </c>
      <c r="C22" s="77" t="s">
        <v>158</v>
      </c>
      <c r="D22" s="77" t="s">
        <v>158</v>
      </c>
      <c r="E22" s="77" t="s">
        <v>158</v>
      </c>
      <c r="F22" s="77" t="s">
        <v>158</v>
      </c>
      <c r="G22" s="77" t="s">
        <v>158</v>
      </c>
      <c r="H22" s="77" t="s">
        <v>158</v>
      </c>
      <c r="I22" s="77" t="s">
        <v>158</v>
      </c>
      <c r="J22" s="77" t="s">
        <v>158</v>
      </c>
      <c r="K22" s="77" t="s">
        <v>158</v>
      </c>
      <c r="L22" s="77" t="s">
        <v>158</v>
      </c>
      <c r="M22" s="77" t="s">
        <v>158</v>
      </c>
      <c r="N22" s="77" t="s">
        <v>158</v>
      </c>
      <c r="O22" s="77" t="s">
        <v>158</v>
      </c>
      <c r="P22" s="81" t="s">
        <v>158</v>
      </c>
      <c r="Q22" s="11">
        <f t="shared" si="5"/>
        <v>20</v>
      </c>
      <c r="R22" s="11">
        <f t="shared" si="6"/>
        <v>18</v>
      </c>
      <c r="S22" s="11">
        <f t="shared" si="7"/>
        <v>67</v>
      </c>
      <c r="T22" s="11">
        <f t="shared" si="8"/>
        <v>92</v>
      </c>
      <c r="U22" s="11">
        <f t="shared" si="9"/>
        <v>96</v>
      </c>
      <c r="V22" s="11">
        <f t="shared" si="10"/>
        <v>33</v>
      </c>
      <c r="W22" s="11">
        <f t="shared" si="11"/>
        <v>326</v>
      </c>
      <c r="X22" s="12">
        <f t="shared" si="16"/>
        <v>6.1349693251533742E-2</v>
      </c>
      <c r="Y22" s="12">
        <f t="shared" si="17"/>
        <v>5.5214723926380369E-2</v>
      </c>
      <c r="Z22" s="12">
        <f t="shared" si="18"/>
        <v>0.20552147239263804</v>
      </c>
      <c r="AA22" s="12">
        <f t="shared" si="19"/>
        <v>0.2822085889570552</v>
      </c>
      <c r="AB22" s="12">
        <f t="shared" si="20"/>
        <v>0.29447852760736198</v>
      </c>
      <c r="AC22" s="13">
        <f t="shared" si="21"/>
        <v>0.10122699386503067</v>
      </c>
      <c r="AD22" s="14">
        <f t="shared" si="22"/>
        <v>0.12969283276450511</v>
      </c>
      <c r="AE22" s="15">
        <f t="shared" si="23"/>
        <v>0.87030716723549484</v>
      </c>
      <c r="AF22" s="16">
        <f t="shared" si="12"/>
        <v>3.77</v>
      </c>
      <c r="AG22" s="52">
        <f t="shared" si="13"/>
        <v>1.17</v>
      </c>
      <c r="AH22" s="42">
        <f t="shared" si="14"/>
        <v>4</v>
      </c>
      <c r="AI22" s="42">
        <f t="shared" si="15"/>
        <v>5</v>
      </c>
      <c r="AJ22" s="2" t="s">
        <v>319</v>
      </c>
      <c r="AK22" s="2">
        <v>20</v>
      </c>
      <c r="AL22" s="2">
        <v>18</v>
      </c>
      <c r="AM22" s="2">
        <v>67</v>
      </c>
      <c r="AN22" s="2">
        <v>92</v>
      </c>
      <c r="AO22" s="2">
        <v>96</v>
      </c>
      <c r="AP22" s="2">
        <v>33</v>
      </c>
      <c r="AQ22" s="2">
        <v>326</v>
      </c>
      <c r="AR22" s="2" t="s">
        <v>319</v>
      </c>
      <c r="AS22" s="2">
        <v>20</v>
      </c>
      <c r="AT22" s="2">
        <v>18</v>
      </c>
      <c r="AU22" s="2">
        <v>67</v>
      </c>
      <c r="AV22" s="2">
        <v>92</v>
      </c>
      <c r="AW22" s="2">
        <v>96</v>
      </c>
      <c r="AX22" s="2">
        <v>3.77</v>
      </c>
      <c r="AY22" s="2">
        <v>1.17</v>
      </c>
      <c r="AZ22" s="2">
        <v>4</v>
      </c>
      <c r="BA22" s="2">
        <v>5</v>
      </c>
    </row>
    <row r="23" spans="1:53" s="2" customFormat="1" ht="32.25" customHeight="1" x14ac:dyDescent="0.25">
      <c r="A23" s="10">
        <v>71</v>
      </c>
      <c r="B23" s="76" t="s">
        <v>75</v>
      </c>
      <c r="C23" s="77" t="s">
        <v>75</v>
      </c>
      <c r="D23" s="77" t="s">
        <v>75</v>
      </c>
      <c r="E23" s="77" t="s">
        <v>75</v>
      </c>
      <c r="F23" s="77" t="s">
        <v>75</v>
      </c>
      <c r="G23" s="77" t="s">
        <v>75</v>
      </c>
      <c r="H23" s="77" t="s">
        <v>75</v>
      </c>
      <c r="I23" s="77" t="s">
        <v>75</v>
      </c>
      <c r="J23" s="77" t="s">
        <v>75</v>
      </c>
      <c r="K23" s="77" t="s">
        <v>75</v>
      </c>
      <c r="L23" s="77" t="s">
        <v>75</v>
      </c>
      <c r="M23" s="77" t="s">
        <v>75</v>
      </c>
      <c r="N23" s="77" t="s">
        <v>75</v>
      </c>
      <c r="O23" s="77" t="s">
        <v>75</v>
      </c>
      <c r="P23" s="81" t="s">
        <v>75</v>
      </c>
      <c r="Q23" s="11">
        <f t="shared" si="5"/>
        <v>22</v>
      </c>
      <c r="R23" s="11">
        <f t="shared" si="6"/>
        <v>30</v>
      </c>
      <c r="S23" s="11">
        <f t="shared" si="7"/>
        <v>54</v>
      </c>
      <c r="T23" s="11">
        <f t="shared" si="8"/>
        <v>70</v>
      </c>
      <c r="U23" s="11">
        <f t="shared" si="9"/>
        <v>62</v>
      </c>
      <c r="V23" s="11">
        <f t="shared" si="10"/>
        <v>88</v>
      </c>
      <c r="W23" s="11">
        <f t="shared" si="11"/>
        <v>326</v>
      </c>
      <c r="X23" s="12">
        <f t="shared" si="16"/>
        <v>6.7484662576687116E-2</v>
      </c>
      <c r="Y23" s="12">
        <f t="shared" si="17"/>
        <v>9.202453987730061E-2</v>
      </c>
      <c r="Z23" s="12">
        <f t="shared" si="18"/>
        <v>0.16564417177914109</v>
      </c>
      <c r="AA23" s="12">
        <f t="shared" si="19"/>
        <v>0.21472392638036811</v>
      </c>
      <c r="AB23" s="12">
        <f t="shared" si="20"/>
        <v>0.19018404907975461</v>
      </c>
      <c r="AC23" s="13">
        <f t="shared" si="21"/>
        <v>0.26993865030674846</v>
      </c>
      <c r="AD23" s="14">
        <f t="shared" si="22"/>
        <v>0.21848739495798319</v>
      </c>
      <c r="AE23" s="15">
        <f t="shared" si="23"/>
        <v>0.78151260504201681</v>
      </c>
      <c r="AF23" s="16">
        <f t="shared" si="12"/>
        <v>3.5</v>
      </c>
      <c r="AG23" s="52">
        <f t="shared" si="13"/>
        <v>1.26</v>
      </c>
      <c r="AH23" s="42">
        <f t="shared" si="14"/>
        <v>4</v>
      </c>
      <c r="AI23" s="42">
        <f t="shared" si="15"/>
        <v>4</v>
      </c>
      <c r="AJ23" s="2" t="s">
        <v>263</v>
      </c>
      <c r="AK23" s="2">
        <v>22</v>
      </c>
      <c r="AL23" s="2">
        <v>30</v>
      </c>
      <c r="AM23" s="2">
        <v>54</v>
      </c>
      <c r="AN23" s="2">
        <v>70</v>
      </c>
      <c r="AO23" s="2">
        <v>62</v>
      </c>
      <c r="AP23" s="2">
        <v>88</v>
      </c>
      <c r="AQ23" s="2">
        <v>326</v>
      </c>
      <c r="AR23" s="2" t="s">
        <v>263</v>
      </c>
      <c r="AS23" s="2">
        <v>22</v>
      </c>
      <c r="AT23" s="2">
        <v>30</v>
      </c>
      <c r="AU23" s="2">
        <v>54</v>
      </c>
      <c r="AV23" s="2">
        <v>70</v>
      </c>
      <c r="AW23" s="2">
        <v>62</v>
      </c>
      <c r="AX23" s="2">
        <v>3.5</v>
      </c>
      <c r="AY23" s="2">
        <v>1.26</v>
      </c>
      <c r="AZ23" s="2">
        <v>4</v>
      </c>
      <c r="BA23" s="2">
        <v>4</v>
      </c>
    </row>
    <row r="24" spans="1:53" s="2" customFormat="1" ht="18.75" x14ac:dyDescent="0.25">
      <c r="A24" s="31" t="s">
        <v>186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24">
        <f>+SUM(Q18:Q23)</f>
        <v>225</v>
      </c>
      <c r="R24" s="24">
        <f t="shared" ref="R24:W24" si="24">+SUM(R18:R23)</f>
        <v>243</v>
      </c>
      <c r="S24" s="24">
        <f t="shared" si="24"/>
        <v>456</v>
      </c>
      <c r="T24" s="24">
        <f t="shared" si="24"/>
        <v>484</v>
      </c>
      <c r="U24" s="24">
        <f t="shared" si="24"/>
        <v>306</v>
      </c>
      <c r="V24" s="24">
        <f t="shared" si="24"/>
        <v>242</v>
      </c>
      <c r="W24" s="24">
        <f t="shared" si="24"/>
        <v>1956</v>
      </c>
      <c r="X24" s="25">
        <f>Q24/$W24</f>
        <v>0.11503067484662577</v>
      </c>
      <c r="Y24" s="25">
        <f t="shared" ref="Y24:AC24" si="25">R24/$W24</f>
        <v>0.12423312883435583</v>
      </c>
      <c r="Z24" s="25">
        <f t="shared" si="25"/>
        <v>0.23312883435582821</v>
      </c>
      <c r="AA24" s="25">
        <f t="shared" si="25"/>
        <v>0.2474437627811861</v>
      </c>
      <c r="AB24" s="25">
        <f t="shared" si="25"/>
        <v>0.15644171779141106</v>
      </c>
      <c r="AC24" s="26">
        <f t="shared" si="25"/>
        <v>0.12372188139059305</v>
      </c>
      <c r="AD24" s="27">
        <f>(Q24+R24)/(Q24+R24+S24+T24+U24)</f>
        <v>0.27304550758459745</v>
      </c>
      <c r="AE24" s="28">
        <f>(S24+T24+U24)/(Q24+R24+S24+T24+U24)</f>
        <v>0.72695449241540255</v>
      </c>
      <c r="AF24" s="29">
        <f>+SUMPRODUCT(Q24:U24,Q17:U17)/SUM(Q24:U24)</f>
        <v>3.2351225204200702</v>
      </c>
      <c r="AG24" s="22"/>
      <c r="AH24" s="30">
        <f>+MEDIAN(AH18:AH23)</f>
        <v>3.5</v>
      </c>
      <c r="AI24" s="23"/>
    </row>
    <row r="30" spans="1:53" x14ac:dyDescent="0.25">
      <c r="P30" s="2"/>
      <c r="Q30" s="2"/>
      <c r="R30" s="2"/>
      <c r="S30" s="2"/>
      <c r="T30" s="2"/>
      <c r="U30" s="2"/>
    </row>
    <row r="31" spans="1:53" x14ac:dyDescent="0.25">
      <c r="P31" s="2"/>
      <c r="Q31" s="2"/>
      <c r="R31" s="2"/>
      <c r="S31" s="2"/>
      <c r="T31" s="2"/>
      <c r="U31" s="2"/>
    </row>
    <row r="32" spans="1:53" x14ac:dyDescent="0.25">
      <c r="P32" s="2"/>
      <c r="Q32" s="2"/>
      <c r="R32" s="2"/>
      <c r="S32" s="2"/>
      <c r="T32" s="2"/>
      <c r="U32" s="2"/>
    </row>
    <row r="33" spans="10:21" x14ac:dyDescent="0.25">
      <c r="P33" s="2"/>
      <c r="Q33" s="2"/>
      <c r="R33" s="2"/>
      <c r="S33" s="2"/>
      <c r="T33" s="2"/>
      <c r="U33" s="2"/>
    </row>
    <row r="34" spans="10:21" x14ac:dyDescent="0.25">
      <c r="P34" s="2"/>
      <c r="Q34" s="2"/>
      <c r="R34" s="2"/>
      <c r="S34" s="2"/>
      <c r="T34" s="2"/>
      <c r="U34" s="2"/>
    </row>
    <row r="35" spans="10:21" x14ac:dyDescent="0.25">
      <c r="P35" s="2"/>
      <c r="Q35" s="2"/>
      <c r="R35" s="2"/>
      <c r="S35" s="2"/>
      <c r="T35" s="2"/>
      <c r="U35" s="2"/>
    </row>
    <row r="36" spans="10:21" x14ac:dyDescent="0.25">
      <c r="P36" s="2"/>
      <c r="Q36" s="2"/>
      <c r="R36" s="2"/>
      <c r="S36" s="2"/>
      <c r="T36" s="2"/>
      <c r="U36" s="2"/>
    </row>
    <row r="37" spans="10:21" x14ac:dyDescent="0.25"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0:21" x14ac:dyDescent="0.25"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0:21" x14ac:dyDescent="0.25"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0:21" x14ac:dyDescent="0.25"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0:21" x14ac:dyDescent="0.25"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0:21" x14ac:dyDescent="0.25"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0:21" x14ac:dyDescent="0.25"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0:21" x14ac:dyDescent="0.25"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0:21" x14ac:dyDescent="0.25"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0:21" x14ac:dyDescent="0.25"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0:21" x14ac:dyDescent="0.25"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0:21" x14ac:dyDescent="0.25"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0:21" x14ac:dyDescent="0.25"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0:21" x14ac:dyDescent="0.25"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0:21" x14ac:dyDescent="0.25"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0:21" x14ac:dyDescent="0.25"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0:21" x14ac:dyDescent="0.25"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0:21" x14ac:dyDescent="0.25"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0:21" x14ac:dyDescent="0.25"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0:21" x14ac:dyDescent="0.25"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0:21" x14ac:dyDescent="0.25">
      <c r="J57" s="2"/>
      <c r="K57" s="2"/>
      <c r="L57" s="2"/>
      <c r="M57" s="2"/>
      <c r="N57" s="2"/>
      <c r="O57" s="2"/>
    </row>
    <row r="58" spans="10:21" x14ac:dyDescent="0.25">
      <c r="J58" s="2"/>
      <c r="K58" s="2"/>
      <c r="L58" s="2"/>
      <c r="M58" s="2"/>
      <c r="N58" s="2"/>
      <c r="O58" s="2"/>
    </row>
  </sheetData>
  <sheetProtection sheet="1" objects="1" scenarios="1"/>
  <mergeCells count="10">
    <mergeCell ref="B21:P21"/>
    <mergeCell ref="B22:P22"/>
    <mergeCell ref="B23:P23"/>
    <mergeCell ref="A5:AI5"/>
    <mergeCell ref="A7:AI7"/>
    <mergeCell ref="B20:P20"/>
    <mergeCell ref="A12:AI12"/>
    <mergeCell ref="B18:P18"/>
    <mergeCell ref="B19:P19"/>
    <mergeCell ref="A6:AI6"/>
  </mergeCells>
  <pageMargins left="0.7" right="0.7" top="0.75" bottom="0.75" header="0.3" footer="0.3"/>
  <pageSetup paperSize="9" scale="2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57"/>
  <sheetViews>
    <sheetView showGridLines="0" view="pageBreakPreview" zoomScale="70" zoomScaleNormal="70" zoomScaleSheetLayoutView="70" workbookViewId="0">
      <selection activeCell="A25" sqref="A25"/>
    </sheetView>
  </sheetViews>
  <sheetFormatPr baseColWidth="10" defaultRowHeight="15" x14ac:dyDescent="0.25"/>
  <cols>
    <col min="21" max="21" width="14.7109375" customWidth="1"/>
    <col min="28" max="28" width="18" customWidth="1"/>
    <col min="29" max="29" width="18.85546875" customWidth="1"/>
    <col min="34" max="51" width="0" hidden="1" customWidth="1"/>
  </cols>
  <sheetData>
    <row r="1" spans="1:33" s="2" customFormat="1" x14ac:dyDescent="0.25"/>
    <row r="2" spans="1:33" s="2" customFormat="1" x14ac:dyDescent="0.25"/>
    <row r="3" spans="1:33" s="2" customFormat="1" x14ac:dyDescent="0.25"/>
    <row r="4" spans="1:33" s="2" customFormat="1" x14ac:dyDescent="0.25"/>
    <row r="5" spans="1:33" s="2" customFormat="1" x14ac:dyDescent="0.25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spans="1:33" s="2" customFormat="1" x14ac:dyDescent="0.25">
      <c r="A6" s="82" t="s">
        <v>325</v>
      </c>
      <c r="B6" s="82"/>
      <c r="C6" s="82"/>
      <c r="D6" s="82"/>
      <c r="E6" s="82"/>
      <c r="F6" s="82"/>
      <c r="G6" s="82"/>
      <c r="H6" s="82"/>
      <c r="I6" s="82"/>
      <c r="J6" s="82"/>
      <c r="K6" s="82" t="s">
        <v>1</v>
      </c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</row>
    <row r="7" spans="1:33" s="2" customFormat="1" x14ac:dyDescent="0.25">
      <c r="A7" s="84" t="s">
        <v>193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</row>
    <row r="8" spans="1:33" s="2" customFormat="1" x14ac:dyDescent="0.25"/>
    <row r="9" spans="1:33" s="2" customFormat="1" ht="15.75" customHeight="1" x14ac:dyDescent="0.25"/>
    <row r="10" spans="1:33" s="2" customFormat="1" ht="15.75" customHeight="1" x14ac:dyDescent="0.25"/>
    <row r="11" spans="1:33" s="2" customFormat="1" x14ac:dyDescent="0.25"/>
    <row r="12" spans="1:33" s="2" customFormat="1" ht="18.75" customHeight="1" x14ac:dyDescent="0.25">
      <c r="A12" s="67" t="s">
        <v>76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</row>
    <row r="13" spans="1:33" s="2" customFormat="1" x14ac:dyDescent="0.25"/>
    <row r="14" spans="1:33" s="2" customFormat="1" x14ac:dyDescent="0.25"/>
    <row r="15" spans="1:33" s="2" customFormat="1" x14ac:dyDescent="0.25"/>
    <row r="16" spans="1:33" s="2" customFormat="1" x14ac:dyDescent="0.25"/>
    <row r="17" spans="1:51" s="2" customFormat="1" x14ac:dyDescent="0.25"/>
    <row r="18" spans="1:51" ht="15.75" thickBot="1" x14ac:dyDescent="0.3"/>
    <row r="19" spans="1:51" ht="37.5" x14ac:dyDescent="0.25">
      <c r="O19" s="19">
        <v>1</v>
      </c>
      <c r="P19" s="19">
        <v>2</v>
      </c>
      <c r="Q19" s="19">
        <v>3</v>
      </c>
      <c r="R19" s="19">
        <v>4</v>
      </c>
      <c r="S19" s="19">
        <v>5</v>
      </c>
      <c r="T19" s="19" t="s">
        <v>84</v>
      </c>
      <c r="U19" s="8" t="s">
        <v>85</v>
      </c>
      <c r="V19" s="19">
        <v>1</v>
      </c>
      <c r="W19" s="19">
        <v>2</v>
      </c>
      <c r="X19" s="19">
        <v>3</v>
      </c>
      <c r="Y19" s="19">
        <v>4</v>
      </c>
      <c r="Z19" s="19">
        <v>5</v>
      </c>
      <c r="AA19" s="19" t="s">
        <v>84</v>
      </c>
      <c r="AB19" s="20" t="s">
        <v>86</v>
      </c>
      <c r="AC19" s="21" t="s">
        <v>87</v>
      </c>
      <c r="AD19" s="19" t="s">
        <v>88</v>
      </c>
      <c r="AE19" s="19" t="s">
        <v>89</v>
      </c>
      <c r="AF19" s="19" t="s">
        <v>90</v>
      </c>
      <c r="AG19" s="19" t="s">
        <v>91</v>
      </c>
    </row>
    <row r="20" spans="1:51" ht="18.75" x14ac:dyDescent="0.25">
      <c r="A20" s="10">
        <v>72</v>
      </c>
      <c r="B20" s="76" t="s">
        <v>159</v>
      </c>
      <c r="C20" s="77" t="s">
        <v>159</v>
      </c>
      <c r="D20" s="77" t="s">
        <v>159</v>
      </c>
      <c r="E20" s="77" t="s">
        <v>159</v>
      </c>
      <c r="F20" s="77" t="s">
        <v>159</v>
      </c>
      <c r="G20" s="77" t="s">
        <v>159</v>
      </c>
      <c r="H20" s="77" t="s">
        <v>159</v>
      </c>
      <c r="I20" s="77" t="s">
        <v>159</v>
      </c>
      <c r="J20" s="77" t="s">
        <v>159</v>
      </c>
      <c r="K20" s="77" t="s">
        <v>159</v>
      </c>
      <c r="L20" s="77" t="s">
        <v>159</v>
      </c>
      <c r="M20" s="77" t="s">
        <v>159</v>
      </c>
      <c r="N20" s="77" t="s">
        <v>159</v>
      </c>
      <c r="O20" s="11">
        <f>AI20</f>
        <v>6</v>
      </c>
      <c r="P20" s="11">
        <f t="shared" ref="P20:U20" si="0">AJ20</f>
        <v>25</v>
      </c>
      <c r="Q20" s="11">
        <f t="shared" si="0"/>
        <v>75</v>
      </c>
      <c r="R20" s="11">
        <f t="shared" si="0"/>
        <v>147</v>
      </c>
      <c r="S20" s="11">
        <f t="shared" si="0"/>
        <v>71</v>
      </c>
      <c r="T20" s="11">
        <f t="shared" si="0"/>
        <v>2</v>
      </c>
      <c r="U20" s="11">
        <f t="shared" si="0"/>
        <v>326</v>
      </c>
      <c r="V20" s="12">
        <f t="shared" ref="V20:AA23" si="1">O20/$U20</f>
        <v>1.8404907975460124E-2</v>
      </c>
      <c r="W20" s="12">
        <f t="shared" si="1"/>
        <v>7.6687116564417179E-2</v>
      </c>
      <c r="X20" s="12">
        <f t="shared" si="1"/>
        <v>0.23006134969325154</v>
      </c>
      <c r="Y20" s="12">
        <f t="shared" si="1"/>
        <v>0.45092024539877301</v>
      </c>
      <c r="Z20" s="12">
        <f t="shared" si="1"/>
        <v>0.21779141104294478</v>
      </c>
      <c r="AA20" s="13">
        <f t="shared" si="1"/>
        <v>6.1349693251533744E-3</v>
      </c>
      <c r="AB20" s="14">
        <f t="shared" ref="AB20:AB23" si="2">(O20+P20)/(O20+P20+Q20+R20+S20)</f>
        <v>9.5679012345679007E-2</v>
      </c>
      <c r="AC20" s="15">
        <f t="shared" ref="AC20:AC23" si="3">(Q20+R20+S20)/(O20+P20+Q20+R20+S20)</f>
        <v>0.90432098765432101</v>
      </c>
      <c r="AD20" s="16">
        <f>AV20</f>
        <v>3.78</v>
      </c>
      <c r="AE20" s="52">
        <f t="shared" ref="AE20:AG20" si="4">AW20</f>
        <v>0.94</v>
      </c>
      <c r="AF20" s="42">
        <f t="shared" si="4"/>
        <v>4</v>
      </c>
      <c r="AG20" s="42">
        <f t="shared" si="4"/>
        <v>4</v>
      </c>
      <c r="AH20" t="s">
        <v>320</v>
      </c>
      <c r="AI20">
        <v>6</v>
      </c>
      <c r="AJ20">
        <v>25</v>
      </c>
      <c r="AK20">
        <v>75</v>
      </c>
      <c r="AL20">
        <v>147</v>
      </c>
      <c r="AM20">
        <v>71</v>
      </c>
      <c r="AN20">
        <v>2</v>
      </c>
      <c r="AO20">
        <v>326</v>
      </c>
      <c r="AP20" t="s">
        <v>320</v>
      </c>
      <c r="AQ20">
        <v>6</v>
      </c>
      <c r="AR20">
        <v>25</v>
      </c>
      <c r="AS20">
        <v>75</v>
      </c>
      <c r="AT20">
        <v>147</v>
      </c>
      <c r="AU20">
        <v>71</v>
      </c>
      <c r="AV20">
        <v>3.78</v>
      </c>
      <c r="AW20">
        <v>0.94</v>
      </c>
      <c r="AX20">
        <v>4</v>
      </c>
      <c r="AY20">
        <v>4</v>
      </c>
    </row>
    <row r="21" spans="1:51" ht="39.75" customHeight="1" x14ac:dyDescent="0.25">
      <c r="A21" s="10">
        <v>73</v>
      </c>
      <c r="B21" s="76" t="s">
        <v>185</v>
      </c>
      <c r="C21" s="77" t="s">
        <v>160</v>
      </c>
      <c r="D21" s="77" t="s">
        <v>160</v>
      </c>
      <c r="E21" s="77" t="s">
        <v>160</v>
      </c>
      <c r="F21" s="77" t="s">
        <v>160</v>
      </c>
      <c r="G21" s="77" t="s">
        <v>160</v>
      </c>
      <c r="H21" s="77" t="s">
        <v>160</v>
      </c>
      <c r="I21" s="77" t="s">
        <v>160</v>
      </c>
      <c r="J21" s="77" t="s">
        <v>160</v>
      </c>
      <c r="K21" s="77" t="s">
        <v>160</v>
      </c>
      <c r="L21" s="77" t="s">
        <v>160</v>
      </c>
      <c r="M21" s="77" t="s">
        <v>160</v>
      </c>
      <c r="N21" s="77" t="s">
        <v>160</v>
      </c>
      <c r="O21" s="11">
        <f t="shared" ref="O21:O25" si="5">AI21</f>
        <v>15</v>
      </c>
      <c r="P21" s="11">
        <f t="shared" ref="P21:P25" si="6">AJ21</f>
        <v>38</v>
      </c>
      <c r="Q21" s="11">
        <f t="shared" ref="Q21:Q25" si="7">AK21</f>
        <v>67</v>
      </c>
      <c r="R21" s="11">
        <f t="shared" ref="R21:R25" si="8">AL21</f>
        <v>119</v>
      </c>
      <c r="S21" s="11">
        <f t="shared" ref="S21:S25" si="9">AM21</f>
        <v>82</v>
      </c>
      <c r="T21" s="11">
        <f t="shared" ref="T21:T25" si="10">AN21</f>
        <v>5</v>
      </c>
      <c r="U21" s="11">
        <f t="shared" ref="U21:U25" si="11">AO21</f>
        <v>326</v>
      </c>
      <c r="V21" s="12">
        <f t="shared" si="1"/>
        <v>4.6012269938650305E-2</v>
      </c>
      <c r="W21" s="12">
        <f t="shared" si="1"/>
        <v>0.1165644171779141</v>
      </c>
      <c r="X21" s="12">
        <f t="shared" si="1"/>
        <v>0.20552147239263804</v>
      </c>
      <c r="Y21" s="12">
        <f t="shared" si="1"/>
        <v>0.36503067484662577</v>
      </c>
      <c r="Z21" s="12">
        <f t="shared" si="1"/>
        <v>0.25153374233128833</v>
      </c>
      <c r="AA21" s="13">
        <f t="shared" si="1"/>
        <v>1.5337423312883436E-2</v>
      </c>
      <c r="AB21" s="14">
        <f t="shared" si="2"/>
        <v>0.16510903426791276</v>
      </c>
      <c r="AC21" s="15">
        <f t="shared" si="3"/>
        <v>0.83489096573208721</v>
      </c>
      <c r="AD21" s="16">
        <f t="shared" ref="AD21:AD25" si="12">AV21</f>
        <v>3.67</v>
      </c>
      <c r="AE21" s="52">
        <f t="shared" ref="AE21:AE25" si="13">AW21</f>
        <v>1.1200000000000001</v>
      </c>
      <c r="AF21" s="42">
        <f t="shared" ref="AF21:AF25" si="14">AX21</f>
        <v>4</v>
      </c>
      <c r="AG21" s="42">
        <f t="shared" ref="AG21:AG25" si="15">AY21</f>
        <v>4</v>
      </c>
      <c r="AH21" t="s">
        <v>264</v>
      </c>
      <c r="AI21">
        <v>15</v>
      </c>
      <c r="AJ21">
        <v>38</v>
      </c>
      <c r="AK21">
        <v>67</v>
      </c>
      <c r="AL21">
        <v>119</v>
      </c>
      <c r="AM21">
        <v>82</v>
      </c>
      <c r="AN21">
        <v>5</v>
      </c>
      <c r="AO21">
        <v>326</v>
      </c>
      <c r="AP21" t="s">
        <v>264</v>
      </c>
      <c r="AQ21">
        <v>15</v>
      </c>
      <c r="AR21">
        <v>38</v>
      </c>
      <c r="AS21">
        <v>67</v>
      </c>
      <c r="AT21">
        <v>119</v>
      </c>
      <c r="AU21">
        <v>82</v>
      </c>
      <c r="AV21">
        <v>3.67</v>
      </c>
      <c r="AW21">
        <v>1.1200000000000001</v>
      </c>
      <c r="AX21">
        <v>4</v>
      </c>
      <c r="AY21">
        <v>4</v>
      </c>
    </row>
    <row r="22" spans="1:51" ht="18.75" x14ac:dyDescent="0.25">
      <c r="A22" s="10">
        <v>74</v>
      </c>
      <c r="B22" s="76" t="s">
        <v>161</v>
      </c>
      <c r="C22" s="77" t="s">
        <v>161</v>
      </c>
      <c r="D22" s="77" t="s">
        <v>161</v>
      </c>
      <c r="E22" s="77" t="s">
        <v>161</v>
      </c>
      <c r="F22" s="77" t="s">
        <v>161</v>
      </c>
      <c r="G22" s="77" t="s">
        <v>161</v>
      </c>
      <c r="H22" s="77" t="s">
        <v>161</v>
      </c>
      <c r="I22" s="77" t="s">
        <v>161</v>
      </c>
      <c r="J22" s="77" t="s">
        <v>161</v>
      </c>
      <c r="K22" s="77" t="s">
        <v>161</v>
      </c>
      <c r="L22" s="77" t="s">
        <v>161</v>
      </c>
      <c r="M22" s="77" t="s">
        <v>161</v>
      </c>
      <c r="N22" s="77" t="s">
        <v>161</v>
      </c>
      <c r="O22" s="11">
        <f t="shared" si="5"/>
        <v>3</v>
      </c>
      <c r="P22" s="11">
        <f t="shared" si="6"/>
        <v>10</v>
      </c>
      <c r="Q22" s="11">
        <f t="shared" si="7"/>
        <v>23</v>
      </c>
      <c r="R22" s="11">
        <f t="shared" si="8"/>
        <v>84</v>
      </c>
      <c r="S22" s="11">
        <f t="shared" si="9"/>
        <v>203</v>
      </c>
      <c r="T22" s="11">
        <f t="shared" si="10"/>
        <v>3</v>
      </c>
      <c r="U22" s="11">
        <f t="shared" si="11"/>
        <v>326</v>
      </c>
      <c r="V22" s="12">
        <f t="shared" si="1"/>
        <v>9.202453987730062E-3</v>
      </c>
      <c r="W22" s="12">
        <f t="shared" si="1"/>
        <v>3.0674846625766871E-2</v>
      </c>
      <c r="X22" s="12">
        <f t="shared" si="1"/>
        <v>7.0552147239263799E-2</v>
      </c>
      <c r="Y22" s="12">
        <f t="shared" si="1"/>
        <v>0.25766871165644173</v>
      </c>
      <c r="Z22" s="12">
        <f t="shared" si="1"/>
        <v>0.62269938650306744</v>
      </c>
      <c r="AA22" s="13">
        <f t="shared" si="1"/>
        <v>9.202453987730062E-3</v>
      </c>
      <c r="AB22" s="14">
        <f t="shared" si="2"/>
        <v>4.0247678018575851E-2</v>
      </c>
      <c r="AC22" s="15">
        <f t="shared" si="3"/>
        <v>0.95975232198142413</v>
      </c>
      <c r="AD22" s="16">
        <f t="shared" si="12"/>
        <v>4.47</v>
      </c>
      <c r="AE22" s="52">
        <f t="shared" si="13"/>
        <v>0.83</v>
      </c>
      <c r="AF22" s="42">
        <f t="shared" si="14"/>
        <v>5</v>
      </c>
      <c r="AG22" s="42">
        <f t="shared" si="15"/>
        <v>5</v>
      </c>
      <c r="AH22" t="s">
        <v>321</v>
      </c>
      <c r="AI22">
        <v>3</v>
      </c>
      <c r="AJ22">
        <v>10</v>
      </c>
      <c r="AK22">
        <v>23</v>
      </c>
      <c r="AL22">
        <v>84</v>
      </c>
      <c r="AM22">
        <v>203</v>
      </c>
      <c r="AN22">
        <v>3</v>
      </c>
      <c r="AO22">
        <v>326</v>
      </c>
      <c r="AP22" t="s">
        <v>321</v>
      </c>
      <c r="AQ22">
        <v>3</v>
      </c>
      <c r="AR22">
        <v>10</v>
      </c>
      <c r="AS22">
        <v>23</v>
      </c>
      <c r="AT22">
        <v>84</v>
      </c>
      <c r="AU22">
        <v>203</v>
      </c>
      <c r="AV22">
        <v>4.47</v>
      </c>
      <c r="AW22">
        <v>0.83</v>
      </c>
      <c r="AX22">
        <v>5</v>
      </c>
      <c r="AY22">
        <v>5</v>
      </c>
    </row>
    <row r="23" spans="1:51" ht="18.75" x14ac:dyDescent="0.25">
      <c r="A23" s="10">
        <v>75</v>
      </c>
      <c r="B23" s="76" t="s">
        <v>162</v>
      </c>
      <c r="C23" s="77" t="s">
        <v>162</v>
      </c>
      <c r="D23" s="77" t="s">
        <v>162</v>
      </c>
      <c r="E23" s="77" t="s">
        <v>162</v>
      </c>
      <c r="F23" s="77" t="s">
        <v>162</v>
      </c>
      <c r="G23" s="77" t="s">
        <v>162</v>
      </c>
      <c r="H23" s="77" t="s">
        <v>162</v>
      </c>
      <c r="I23" s="77" t="s">
        <v>162</v>
      </c>
      <c r="J23" s="77" t="s">
        <v>162</v>
      </c>
      <c r="K23" s="77" t="s">
        <v>162</v>
      </c>
      <c r="L23" s="77" t="s">
        <v>162</v>
      </c>
      <c r="M23" s="77" t="s">
        <v>162</v>
      </c>
      <c r="N23" s="77" t="s">
        <v>162</v>
      </c>
      <c r="O23" s="11">
        <f t="shared" si="5"/>
        <v>9</v>
      </c>
      <c r="P23" s="11">
        <f t="shared" si="6"/>
        <v>7</v>
      </c>
      <c r="Q23" s="11">
        <f t="shared" si="7"/>
        <v>21</v>
      </c>
      <c r="R23" s="11">
        <f t="shared" si="8"/>
        <v>72</v>
      </c>
      <c r="S23" s="11">
        <f t="shared" si="9"/>
        <v>212</v>
      </c>
      <c r="T23" s="11">
        <f t="shared" si="10"/>
        <v>5</v>
      </c>
      <c r="U23" s="11">
        <f t="shared" si="11"/>
        <v>326</v>
      </c>
      <c r="V23" s="12">
        <f t="shared" si="1"/>
        <v>2.7607361963190184E-2</v>
      </c>
      <c r="W23" s="12">
        <f t="shared" si="1"/>
        <v>2.1472392638036811E-2</v>
      </c>
      <c r="X23" s="12">
        <f t="shared" si="1"/>
        <v>6.4417177914110432E-2</v>
      </c>
      <c r="Y23" s="12">
        <f t="shared" si="1"/>
        <v>0.22085889570552147</v>
      </c>
      <c r="Z23" s="12">
        <f t="shared" si="1"/>
        <v>0.65030674846625769</v>
      </c>
      <c r="AA23" s="13">
        <f t="shared" si="1"/>
        <v>1.5337423312883436E-2</v>
      </c>
      <c r="AB23" s="14">
        <f t="shared" si="2"/>
        <v>4.9844236760124609E-2</v>
      </c>
      <c r="AC23" s="15">
        <f t="shared" si="3"/>
        <v>0.95015576323987538</v>
      </c>
      <c r="AD23" s="16">
        <f t="shared" si="12"/>
        <v>4.47</v>
      </c>
      <c r="AE23" s="52">
        <f t="shared" si="13"/>
        <v>0.92</v>
      </c>
      <c r="AF23" s="42">
        <f t="shared" si="14"/>
        <v>5</v>
      </c>
      <c r="AG23" s="42">
        <f t="shared" si="15"/>
        <v>5</v>
      </c>
      <c r="AH23" t="s">
        <v>322</v>
      </c>
      <c r="AI23">
        <v>9</v>
      </c>
      <c r="AJ23">
        <v>7</v>
      </c>
      <c r="AK23">
        <v>21</v>
      </c>
      <c r="AL23">
        <v>72</v>
      </c>
      <c r="AM23">
        <v>212</v>
      </c>
      <c r="AN23">
        <v>5</v>
      </c>
      <c r="AO23">
        <v>326</v>
      </c>
      <c r="AP23" t="s">
        <v>322</v>
      </c>
      <c r="AQ23">
        <v>9</v>
      </c>
      <c r="AR23">
        <v>7</v>
      </c>
      <c r="AS23">
        <v>21</v>
      </c>
      <c r="AT23">
        <v>72</v>
      </c>
      <c r="AU23">
        <v>212</v>
      </c>
      <c r="AV23">
        <v>4.47</v>
      </c>
      <c r="AW23">
        <v>0.92</v>
      </c>
      <c r="AX23">
        <v>5</v>
      </c>
      <c r="AY23">
        <v>5</v>
      </c>
    </row>
    <row r="24" spans="1:51" s="2" customFormat="1" ht="18.75" x14ac:dyDescent="0.25">
      <c r="A24" s="10">
        <v>76</v>
      </c>
      <c r="B24" s="76" t="s">
        <v>163</v>
      </c>
      <c r="C24" s="77" t="s">
        <v>163</v>
      </c>
      <c r="D24" s="77" t="s">
        <v>163</v>
      </c>
      <c r="E24" s="77" t="s">
        <v>163</v>
      </c>
      <c r="F24" s="77" t="s">
        <v>163</v>
      </c>
      <c r="G24" s="77" t="s">
        <v>163</v>
      </c>
      <c r="H24" s="77" t="s">
        <v>163</v>
      </c>
      <c r="I24" s="77" t="s">
        <v>163</v>
      </c>
      <c r="J24" s="77" t="s">
        <v>163</v>
      </c>
      <c r="K24" s="77" t="s">
        <v>163</v>
      </c>
      <c r="L24" s="77" t="s">
        <v>163</v>
      </c>
      <c r="M24" s="77" t="s">
        <v>163</v>
      </c>
      <c r="N24" s="77" t="s">
        <v>163</v>
      </c>
      <c r="O24" s="11">
        <f t="shared" si="5"/>
        <v>20</v>
      </c>
      <c r="P24" s="11">
        <f t="shared" si="6"/>
        <v>26</v>
      </c>
      <c r="Q24" s="11">
        <f t="shared" si="7"/>
        <v>50</v>
      </c>
      <c r="R24" s="11">
        <f t="shared" si="8"/>
        <v>100</v>
      </c>
      <c r="S24" s="11">
        <f t="shared" si="9"/>
        <v>117</v>
      </c>
      <c r="T24" s="11">
        <f t="shared" si="10"/>
        <v>13</v>
      </c>
      <c r="U24" s="11">
        <f t="shared" si="11"/>
        <v>326</v>
      </c>
      <c r="V24" s="12">
        <f t="shared" ref="V24" si="16">O24/$U24</f>
        <v>6.1349693251533742E-2</v>
      </c>
      <c r="W24" s="12">
        <f t="shared" ref="W24" si="17">P24/$U24</f>
        <v>7.9754601226993863E-2</v>
      </c>
      <c r="X24" s="12">
        <f t="shared" ref="X24" si="18">Q24/$U24</f>
        <v>0.15337423312883436</v>
      </c>
      <c r="Y24" s="12">
        <f t="shared" ref="Y24" si="19">R24/$U24</f>
        <v>0.30674846625766872</v>
      </c>
      <c r="Z24" s="12">
        <f t="shared" ref="Z24" si="20">S24/$U24</f>
        <v>0.35889570552147237</v>
      </c>
      <c r="AA24" s="13">
        <f t="shared" ref="AA24" si="21">T24/$U24</f>
        <v>3.9877300613496931E-2</v>
      </c>
      <c r="AB24" s="14">
        <f t="shared" ref="AB24" si="22">(O24+P24)/(O24+P24+Q24+R24+S24)</f>
        <v>0.14696485623003194</v>
      </c>
      <c r="AC24" s="15">
        <f t="shared" ref="AC24" si="23">(Q24+R24+S24)/(O24+P24+Q24+R24+S24)</f>
        <v>0.85303514376996803</v>
      </c>
      <c r="AD24" s="16">
        <f t="shared" si="12"/>
        <v>3.86</v>
      </c>
      <c r="AE24" s="52">
        <f t="shared" si="13"/>
        <v>1.19</v>
      </c>
      <c r="AF24" s="42">
        <f t="shared" si="14"/>
        <v>4</v>
      </c>
      <c r="AG24" s="42">
        <f t="shared" si="15"/>
        <v>5</v>
      </c>
      <c r="AH24" s="2" t="s">
        <v>265</v>
      </c>
      <c r="AI24" s="2">
        <v>20</v>
      </c>
      <c r="AJ24" s="2">
        <v>26</v>
      </c>
      <c r="AK24" s="2">
        <v>50</v>
      </c>
      <c r="AL24" s="2">
        <v>100</v>
      </c>
      <c r="AM24" s="2">
        <v>117</v>
      </c>
      <c r="AN24" s="2">
        <v>13</v>
      </c>
      <c r="AO24" s="2">
        <v>326</v>
      </c>
      <c r="AP24" s="2" t="s">
        <v>265</v>
      </c>
      <c r="AQ24" s="2">
        <v>20</v>
      </c>
      <c r="AR24" s="2">
        <v>26</v>
      </c>
      <c r="AS24" s="2">
        <v>50</v>
      </c>
      <c r="AT24" s="2">
        <v>100</v>
      </c>
      <c r="AU24" s="2">
        <v>117</v>
      </c>
      <c r="AV24" s="2">
        <v>3.86</v>
      </c>
      <c r="AW24" s="2">
        <v>1.19</v>
      </c>
      <c r="AX24" s="2">
        <v>4</v>
      </c>
      <c r="AY24" s="2">
        <v>5</v>
      </c>
    </row>
    <row r="25" spans="1:51" s="2" customFormat="1" ht="18.75" x14ac:dyDescent="0.25">
      <c r="A25" s="10">
        <v>77</v>
      </c>
      <c r="B25" s="76" t="s">
        <v>164</v>
      </c>
      <c r="C25" s="77" t="s">
        <v>164</v>
      </c>
      <c r="D25" s="77" t="s">
        <v>164</v>
      </c>
      <c r="E25" s="77" t="s">
        <v>164</v>
      </c>
      <c r="F25" s="77" t="s">
        <v>164</v>
      </c>
      <c r="G25" s="77" t="s">
        <v>164</v>
      </c>
      <c r="H25" s="77" t="s">
        <v>164</v>
      </c>
      <c r="I25" s="77" t="s">
        <v>164</v>
      </c>
      <c r="J25" s="77" t="s">
        <v>164</v>
      </c>
      <c r="K25" s="77" t="s">
        <v>164</v>
      </c>
      <c r="L25" s="77" t="s">
        <v>164</v>
      </c>
      <c r="M25" s="77" t="s">
        <v>164</v>
      </c>
      <c r="N25" s="77" t="s">
        <v>164</v>
      </c>
      <c r="O25" s="11">
        <f t="shared" si="5"/>
        <v>8</v>
      </c>
      <c r="P25" s="11">
        <f t="shared" si="6"/>
        <v>13</v>
      </c>
      <c r="Q25" s="11">
        <f t="shared" si="7"/>
        <v>30</v>
      </c>
      <c r="R25" s="11">
        <f t="shared" si="8"/>
        <v>64</v>
      </c>
      <c r="S25" s="11">
        <f t="shared" si="9"/>
        <v>191</v>
      </c>
      <c r="T25" s="11">
        <f t="shared" si="10"/>
        <v>20</v>
      </c>
      <c r="U25" s="11">
        <f t="shared" si="11"/>
        <v>326</v>
      </c>
      <c r="V25" s="12">
        <f t="shared" ref="V25" si="24">O25/$U25</f>
        <v>2.4539877300613498E-2</v>
      </c>
      <c r="W25" s="12">
        <f t="shared" ref="W25:AA26" si="25">P25/$U25</f>
        <v>3.9877300613496931E-2</v>
      </c>
      <c r="X25" s="12">
        <f t="shared" ref="X25" si="26">Q25/$U25</f>
        <v>9.202453987730061E-2</v>
      </c>
      <c r="Y25" s="12">
        <f t="shared" ref="Y25" si="27">R25/$U25</f>
        <v>0.19631901840490798</v>
      </c>
      <c r="Z25" s="12">
        <f t="shared" ref="Z25" si="28">S25/$U25</f>
        <v>0.58588957055214719</v>
      </c>
      <c r="AA25" s="13">
        <f t="shared" ref="AA25" si="29">T25/$U25</f>
        <v>6.1349693251533742E-2</v>
      </c>
      <c r="AB25" s="14">
        <f t="shared" ref="AB25" si="30">(O25+P25)/(O25+P25+Q25+R25+S25)</f>
        <v>6.8627450980392163E-2</v>
      </c>
      <c r="AC25" s="15">
        <f t="shared" ref="AC25" si="31">(Q25+R25+S25)/(O25+P25+Q25+R25+S25)</f>
        <v>0.93137254901960786</v>
      </c>
      <c r="AD25" s="16">
        <f t="shared" si="12"/>
        <v>4.3600000000000003</v>
      </c>
      <c r="AE25" s="52">
        <f t="shared" si="13"/>
        <v>1</v>
      </c>
      <c r="AF25" s="42">
        <f t="shared" si="14"/>
        <v>5</v>
      </c>
      <c r="AG25" s="42">
        <f t="shared" si="15"/>
        <v>5</v>
      </c>
      <c r="AH25" s="2" t="s">
        <v>323</v>
      </c>
      <c r="AI25" s="2">
        <v>8</v>
      </c>
      <c r="AJ25" s="2">
        <v>13</v>
      </c>
      <c r="AK25" s="2">
        <v>30</v>
      </c>
      <c r="AL25" s="2">
        <v>64</v>
      </c>
      <c r="AM25" s="2">
        <v>191</v>
      </c>
      <c r="AN25" s="2">
        <v>20</v>
      </c>
      <c r="AO25" s="2">
        <v>326</v>
      </c>
      <c r="AP25" s="2" t="s">
        <v>323</v>
      </c>
      <c r="AQ25" s="2">
        <v>8</v>
      </c>
      <c r="AR25" s="2">
        <v>13</v>
      </c>
      <c r="AS25" s="2">
        <v>30</v>
      </c>
      <c r="AT25" s="2">
        <v>64</v>
      </c>
      <c r="AU25" s="2">
        <v>191</v>
      </c>
      <c r="AV25" s="2">
        <v>4.3600000000000003</v>
      </c>
      <c r="AW25" s="2">
        <v>1</v>
      </c>
      <c r="AX25" s="2">
        <v>5</v>
      </c>
      <c r="AY25" s="2">
        <v>5</v>
      </c>
    </row>
    <row r="26" spans="1:51" s="2" customFormat="1" ht="18.75" x14ac:dyDescent="0.25">
      <c r="A26" s="31" t="s">
        <v>186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24">
        <f>+SUM(O20:O25)</f>
        <v>61</v>
      </c>
      <c r="P26" s="24">
        <f t="shared" ref="P26:U26" si="32">+SUM(P20:P25)</f>
        <v>119</v>
      </c>
      <c r="Q26" s="24">
        <f t="shared" si="32"/>
        <v>266</v>
      </c>
      <c r="R26" s="24">
        <f t="shared" si="32"/>
        <v>586</v>
      </c>
      <c r="S26" s="24">
        <f t="shared" si="32"/>
        <v>876</v>
      </c>
      <c r="T26" s="24">
        <f t="shared" si="32"/>
        <v>48</v>
      </c>
      <c r="U26" s="24">
        <f t="shared" si="32"/>
        <v>1956</v>
      </c>
      <c r="V26" s="25">
        <f>O26/$U26</f>
        <v>3.1186094069529654E-2</v>
      </c>
      <c r="W26" s="25">
        <f t="shared" si="25"/>
        <v>6.0838445807770959E-2</v>
      </c>
      <c r="X26" s="25">
        <f t="shared" si="25"/>
        <v>0.1359918200408998</v>
      </c>
      <c r="Y26" s="25">
        <f t="shared" si="25"/>
        <v>0.29959100204498978</v>
      </c>
      <c r="Z26" s="25">
        <f t="shared" si="25"/>
        <v>0.44785276073619634</v>
      </c>
      <c r="AA26" s="26">
        <f t="shared" si="25"/>
        <v>2.4539877300613498E-2</v>
      </c>
      <c r="AB26" s="27">
        <f>(O26+P26)/(O26+P26+Q26+R26+S26)</f>
        <v>9.4339622641509441E-2</v>
      </c>
      <c r="AC26" s="28">
        <f>(Q26+R26+S26)/(O26+P26+Q26+R26+S26)</f>
        <v>0.90566037735849059</v>
      </c>
      <c r="AD26" s="29">
        <f>+SUMPRODUCT(O26:S26,O19:S19)/SUM(O26:S26)</f>
        <v>4.0990566037735849</v>
      </c>
      <c r="AE26" s="22"/>
      <c r="AF26" s="30">
        <f>+MEDIAN(AF20:AF25)</f>
        <v>4.5</v>
      </c>
      <c r="AG26" s="23"/>
    </row>
    <row r="31" spans="1:51" x14ac:dyDescent="0.25">
      <c r="L31" s="2"/>
      <c r="M31" s="2"/>
      <c r="N31" s="2"/>
      <c r="O31" s="2"/>
      <c r="P31" s="2"/>
      <c r="Q31" s="2"/>
    </row>
    <row r="32" spans="1:51" x14ac:dyDescent="0.25">
      <c r="L32" s="2"/>
      <c r="M32" s="2"/>
      <c r="N32" s="2"/>
      <c r="O32" s="2"/>
      <c r="P32" s="2"/>
      <c r="Q32" s="2"/>
    </row>
    <row r="33" spans="12:17" x14ac:dyDescent="0.25">
      <c r="L33" s="2"/>
      <c r="M33" s="2"/>
      <c r="N33" s="2"/>
      <c r="O33" s="2"/>
      <c r="P33" s="2"/>
      <c r="Q33" s="2"/>
    </row>
    <row r="34" spans="12:17" x14ac:dyDescent="0.25">
      <c r="L34" s="2"/>
      <c r="M34" s="2"/>
      <c r="N34" s="2"/>
      <c r="O34" s="2"/>
      <c r="P34" s="2"/>
      <c r="Q34" s="2"/>
    </row>
    <row r="35" spans="12:17" x14ac:dyDescent="0.25">
      <c r="L35" s="2"/>
      <c r="M35" s="2"/>
      <c r="N35" s="2"/>
      <c r="O35" s="2"/>
      <c r="P35" s="2"/>
      <c r="Q35" s="2"/>
    </row>
    <row r="36" spans="12:17" x14ac:dyDescent="0.25">
      <c r="L36" s="2"/>
      <c r="M36" s="2"/>
      <c r="N36" s="2"/>
      <c r="O36" s="2"/>
      <c r="P36" s="2"/>
      <c r="Q36" s="2"/>
    </row>
    <row r="37" spans="12:17" x14ac:dyDescent="0.25">
      <c r="L37" s="2"/>
      <c r="M37" s="2"/>
      <c r="N37" s="2"/>
      <c r="O37" s="2"/>
      <c r="P37" s="2"/>
      <c r="Q37" s="2"/>
    </row>
    <row r="38" spans="12:17" x14ac:dyDescent="0.25">
      <c r="L38" s="2"/>
      <c r="M38" s="2"/>
      <c r="N38" s="2"/>
      <c r="O38" s="2"/>
      <c r="P38" s="2"/>
      <c r="Q38" s="2"/>
    </row>
    <row r="39" spans="12:17" x14ac:dyDescent="0.25">
      <c r="L39" s="2"/>
      <c r="M39" s="2"/>
      <c r="N39" s="2"/>
      <c r="O39" s="2"/>
      <c r="P39" s="2"/>
      <c r="Q39" s="2"/>
    </row>
    <row r="40" spans="12:17" x14ac:dyDescent="0.25">
      <c r="L40" s="2"/>
      <c r="M40" s="2"/>
      <c r="N40" s="2"/>
      <c r="O40" s="2"/>
      <c r="P40" s="2"/>
      <c r="Q40" s="2"/>
    </row>
    <row r="41" spans="12:17" x14ac:dyDescent="0.25">
      <c r="L41" s="2"/>
      <c r="M41" s="2"/>
      <c r="N41" s="2"/>
      <c r="O41" s="2"/>
      <c r="P41" s="2"/>
      <c r="Q41" s="2"/>
    </row>
    <row r="42" spans="12:17" x14ac:dyDescent="0.25">
      <c r="L42" s="2"/>
      <c r="M42" s="2"/>
      <c r="N42" s="2"/>
      <c r="O42" s="2"/>
      <c r="P42" s="2"/>
      <c r="Q42" s="2"/>
    </row>
    <row r="43" spans="12:17" x14ac:dyDescent="0.25">
      <c r="L43" s="2"/>
      <c r="M43" s="2"/>
      <c r="N43" s="2"/>
      <c r="O43" s="2"/>
      <c r="P43" s="2"/>
      <c r="Q43" s="2"/>
    </row>
    <row r="44" spans="12:17" x14ac:dyDescent="0.25">
      <c r="L44" s="2"/>
      <c r="M44" s="2"/>
      <c r="N44" s="2"/>
      <c r="O44" s="2"/>
      <c r="P44" s="2"/>
      <c r="Q44" s="2"/>
    </row>
    <row r="45" spans="12:17" x14ac:dyDescent="0.25">
      <c r="L45" s="2"/>
      <c r="M45" s="2"/>
      <c r="N45" s="2"/>
      <c r="O45" s="2"/>
      <c r="P45" s="2"/>
      <c r="Q45" s="2"/>
    </row>
    <row r="46" spans="12:17" x14ac:dyDescent="0.25">
      <c r="L46" s="2"/>
      <c r="M46" s="2"/>
      <c r="N46" s="2"/>
      <c r="O46" s="2"/>
      <c r="P46" s="2"/>
      <c r="Q46" s="2"/>
    </row>
    <row r="47" spans="12:17" x14ac:dyDescent="0.25">
      <c r="L47" s="2"/>
      <c r="M47" s="2"/>
      <c r="N47" s="2"/>
      <c r="O47" s="2"/>
      <c r="P47" s="2"/>
      <c r="Q47" s="2"/>
    </row>
    <row r="48" spans="12:17" x14ac:dyDescent="0.25">
      <c r="L48" s="2"/>
      <c r="M48" s="2"/>
      <c r="N48" s="2"/>
      <c r="O48" s="2"/>
      <c r="P48" s="2"/>
      <c r="Q48" s="2"/>
    </row>
    <row r="49" spans="12:17" x14ac:dyDescent="0.25">
      <c r="L49" s="2"/>
      <c r="M49" s="2"/>
      <c r="N49" s="2"/>
      <c r="O49" s="2"/>
      <c r="P49" s="2"/>
      <c r="Q49" s="2"/>
    </row>
    <row r="50" spans="12:17" x14ac:dyDescent="0.25">
      <c r="L50" s="2"/>
      <c r="M50" s="2"/>
      <c r="N50" s="2"/>
      <c r="O50" s="2"/>
      <c r="P50" s="2"/>
      <c r="Q50" s="2"/>
    </row>
    <row r="51" spans="12:17" x14ac:dyDescent="0.25">
      <c r="L51" s="2"/>
      <c r="M51" s="2"/>
      <c r="N51" s="2"/>
      <c r="O51" s="2"/>
      <c r="P51" s="2"/>
      <c r="Q51" s="2"/>
    </row>
    <row r="52" spans="12:17" x14ac:dyDescent="0.25">
      <c r="L52" s="2"/>
      <c r="M52" s="2"/>
      <c r="N52" s="2"/>
      <c r="O52" s="2"/>
      <c r="P52" s="2"/>
      <c r="Q52" s="2"/>
    </row>
    <row r="53" spans="12:17" x14ac:dyDescent="0.25">
      <c r="L53" s="2"/>
      <c r="M53" s="2"/>
      <c r="N53" s="2"/>
      <c r="O53" s="2"/>
      <c r="P53" s="2"/>
      <c r="Q53" s="2"/>
    </row>
    <row r="54" spans="12:17" x14ac:dyDescent="0.25">
      <c r="L54" s="2"/>
      <c r="M54" s="2"/>
      <c r="N54" s="2"/>
      <c r="O54" s="2"/>
      <c r="P54" s="2"/>
      <c r="Q54" s="2"/>
    </row>
    <row r="55" spans="12:17" x14ac:dyDescent="0.25">
      <c r="L55" s="2"/>
      <c r="M55" s="2"/>
      <c r="N55" s="2"/>
      <c r="O55" s="2"/>
      <c r="P55" s="2"/>
      <c r="Q55" s="2"/>
    </row>
    <row r="56" spans="12:17" x14ac:dyDescent="0.25">
      <c r="L56" s="2"/>
      <c r="M56" s="2"/>
      <c r="N56" s="2"/>
      <c r="O56" s="2"/>
      <c r="P56" s="2"/>
      <c r="Q56" s="2"/>
    </row>
    <row r="57" spans="12:17" x14ac:dyDescent="0.25">
      <c r="L57" s="2"/>
      <c r="M57" s="2"/>
      <c r="N57" s="2"/>
      <c r="O57" s="2"/>
      <c r="P57" s="2"/>
      <c r="Q57" s="2"/>
    </row>
  </sheetData>
  <sheetProtection sheet="1" objects="1" scenarios="1"/>
  <mergeCells count="10">
    <mergeCell ref="B25:N25"/>
    <mergeCell ref="A12:AG12"/>
    <mergeCell ref="B20:N20"/>
    <mergeCell ref="B21:N21"/>
    <mergeCell ref="B22:N22"/>
    <mergeCell ref="A5:AG5"/>
    <mergeCell ref="A6:AG6"/>
    <mergeCell ref="A7:AG7"/>
    <mergeCell ref="B23:N23"/>
    <mergeCell ref="B24:N24"/>
  </mergeCells>
  <pageMargins left="0.7" right="0.7" top="0.75" bottom="0.75" header="0.3" footer="0.3"/>
  <pageSetup paperSize="9" scale="2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84"/>
  <sheetViews>
    <sheetView showGridLines="0" view="pageBreakPreview" zoomScale="70" zoomScaleNormal="55" zoomScaleSheetLayoutView="70" workbookViewId="0">
      <selection activeCell="B41" sqref="B41:P41"/>
    </sheetView>
  </sheetViews>
  <sheetFormatPr baseColWidth="10" defaultRowHeight="15" x14ac:dyDescent="0.25"/>
  <cols>
    <col min="30" max="30" width="17.28515625" customWidth="1"/>
    <col min="31" max="31" width="17.7109375" customWidth="1"/>
    <col min="36" max="53" width="0" hidden="1" customWidth="1"/>
  </cols>
  <sheetData>
    <row r="1" spans="1:35" s="2" customFormat="1" x14ac:dyDescent="0.25"/>
    <row r="2" spans="1:35" s="2" customFormat="1" x14ac:dyDescent="0.25"/>
    <row r="3" spans="1:35" s="2" customFormat="1" x14ac:dyDescent="0.25"/>
    <row r="4" spans="1:35" s="2" customFormat="1" x14ac:dyDescent="0.25"/>
    <row r="5" spans="1:35" s="2" customFormat="1" x14ac:dyDescent="0.25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</row>
    <row r="6" spans="1:35" s="2" customFormat="1" ht="15" customHeight="1" x14ac:dyDescent="0.25">
      <c r="A6" s="72" t="s">
        <v>325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</row>
    <row r="7" spans="1:35" s="2" customFormat="1" x14ac:dyDescent="0.25">
      <c r="A7" s="73" t="s">
        <v>194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s="2" customFormat="1" x14ac:dyDescent="0.25"/>
    <row r="9" spans="1:35" s="2" customFormat="1" ht="15.75" customHeight="1" x14ac:dyDescent="0.25"/>
    <row r="10" spans="1:35" s="2" customFormat="1" ht="15.75" customHeight="1" x14ac:dyDescent="0.25"/>
    <row r="11" spans="1:35" s="2" customFormat="1" x14ac:dyDescent="0.25"/>
    <row r="12" spans="1:35" s="2" customFormat="1" ht="18.75" customHeight="1" x14ac:dyDescent="0.25">
      <c r="A12" s="67" t="s">
        <v>77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</row>
    <row r="13" spans="1:35" s="2" customFormat="1" x14ac:dyDescent="0.25"/>
    <row r="14" spans="1:35" s="2" customFormat="1" x14ac:dyDescent="0.25"/>
    <row r="15" spans="1:35" ht="15.75" thickBot="1" x14ac:dyDescent="0.3"/>
    <row r="16" spans="1:35" ht="37.5" x14ac:dyDescent="0.25">
      <c r="B16" s="74" t="s">
        <v>78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5"/>
      <c r="Q16" s="19">
        <v>1</v>
      </c>
      <c r="R16" s="19">
        <v>2</v>
      </c>
      <c r="S16" s="19">
        <v>3</v>
      </c>
      <c r="T16" s="19">
        <v>4</v>
      </c>
      <c r="U16" s="19">
        <v>5</v>
      </c>
      <c r="V16" s="19" t="s">
        <v>84</v>
      </c>
      <c r="W16" s="8" t="s">
        <v>85</v>
      </c>
      <c r="X16" s="19">
        <v>1</v>
      </c>
      <c r="Y16" s="19">
        <v>2</v>
      </c>
      <c r="Z16" s="19">
        <v>3</v>
      </c>
      <c r="AA16" s="19">
        <v>4</v>
      </c>
      <c r="AB16" s="19">
        <v>5</v>
      </c>
      <c r="AC16" s="19" t="s">
        <v>84</v>
      </c>
      <c r="AD16" s="20" t="s">
        <v>86</v>
      </c>
      <c r="AE16" s="21" t="s">
        <v>87</v>
      </c>
      <c r="AF16" s="19" t="s">
        <v>88</v>
      </c>
      <c r="AG16" s="19" t="s">
        <v>89</v>
      </c>
      <c r="AH16" s="19" t="s">
        <v>90</v>
      </c>
      <c r="AI16" s="19" t="s">
        <v>91</v>
      </c>
    </row>
    <row r="17" spans="1:53" ht="18.75" x14ac:dyDescent="0.25">
      <c r="A17" s="10">
        <v>78</v>
      </c>
      <c r="B17" s="76" t="s">
        <v>165</v>
      </c>
      <c r="C17" s="77" t="s">
        <v>165</v>
      </c>
      <c r="D17" s="77" t="s">
        <v>165</v>
      </c>
      <c r="E17" s="77" t="s">
        <v>165</v>
      </c>
      <c r="F17" s="77" t="s">
        <v>165</v>
      </c>
      <c r="G17" s="77" t="s">
        <v>165</v>
      </c>
      <c r="H17" s="77" t="s">
        <v>165</v>
      </c>
      <c r="I17" s="77" t="s">
        <v>165</v>
      </c>
      <c r="J17" s="77" t="s">
        <v>165</v>
      </c>
      <c r="K17" s="77" t="s">
        <v>165</v>
      </c>
      <c r="L17" s="77" t="s">
        <v>165</v>
      </c>
      <c r="M17" s="77" t="s">
        <v>165</v>
      </c>
      <c r="N17" s="77" t="s">
        <v>165</v>
      </c>
      <c r="O17" s="77" t="s">
        <v>165</v>
      </c>
      <c r="P17" s="77" t="s">
        <v>165</v>
      </c>
      <c r="Q17" s="11">
        <f>AK17</f>
        <v>18</v>
      </c>
      <c r="R17" s="11">
        <f t="shared" ref="R17:W17" si="0">AL17</f>
        <v>21</v>
      </c>
      <c r="S17" s="11">
        <f t="shared" si="0"/>
        <v>49</v>
      </c>
      <c r="T17" s="11">
        <f t="shared" si="0"/>
        <v>82</v>
      </c>
      <c r="U17" s="11">
        <f t="shared" si="0"/>
        <v>119</v>
      </c>
      <c r="V17" s="11">
        <f t="shared" si="0"/>
        <v>37</v>
      </c>
      <c r="W17" s="11">
        <f t="shared" si="0"/>
        <v>326</v>
      </c>
      <c r="X17" s="12">
        <f t="shared" ref="X17:AC19" si="1">Q17/$W17</f>
        <v>5.5214723926380369E-2</v>
      </c>
      <c r="Y17" s="12">
        <f t="shared" si="1"/>
        <v>6.4417177914110432E-2</v>
      </c>
      <c r="Z17" s="12">
        <f t="shared" si="1"/>
        <v>0.15030674846625766</v>
      </c>
      <c r="AA17" s="12">
        <f t="shared" si="1"/>
        <v>0.25153374233128833</v>
      </c>
      <c r="AB17" s="12">
        <f t="shared" si="1"/>
        <v>0.36503067484662577</v>
      </c>
      <c r="AC17" s="13">
        <f t="shared" si="1"/>
        <v>0.11349693251533742</v>
      </c>
      <c r="AD17" s="14">
        <f t="shared" ref="AD17:AD19" si="2">(Q17+R17)/(Q17+R17+S17+T17+U17)</f>
        <v>0.13494809688581316</v>
      </c>
      <c r="AE17" s="15">
        <f t="shared" ref="AE17:AE19" si="3">(S17+T17+U17)/(Q17+R17+S17+T17+U17)</f>
        <v>0.86505190311418689</v>
      </c>
      <c r="AF17" s="16">
        <f>AX17</f>
        <v>3.91</v>
      </c>
      <c r="AG17" s="52">
        <f t="shared" ref="AG17:AI17" si="4">AY17</f>
        <v>1.2</v>
      </c>
      <c r="AH17" s="42">
        <f t="shared" si="4"/>
        <v>4</v>
      </c>
      <c r="AI17" s="42">
        <f t="shared" si="4"/>
        <v>5</v>
      </c>
      <c r="AJ17" t="s">
        <v>266</v>
      </c>
      <c r="AK17">
        <v>18</v>
      </c>
      <c r="AL17">
        <v>21</v>
      </c>
      <c r="AM17">
        <v>49</v>
      </c>
      <c r="AN17">
        <v>82</v>
      </c>
      <c r="AO17">
        <v>119</v>
      </c>
      <c r="AP17">
        <v>37</v>
      </c>
      <c r="AQ17">
        <v>326</v>
      </c>
      <c r="AR17" t="s">
        <v>266</v>
      </c>
      <c r="AS17">
        <v>18</v>
      </c>
      <c r="AT17">
        <v>21</v>
      </c>
      <c r="AU17">
        <v>49</v>
      </c>
      <c r="AV17">
        <v>82</v>
      </c>
      <c r="AW17">
        <v>119</v>
      </c>
      <c r="AX17">
        <v>3.91</v>
      </c>
      <c r="AY17">
        <v>1.2</v>
      </c>
      <c r="AZ17">
        <v>4</v>
      </c>
      <c r="BA17">
        <v>5</v>
      </c>
    </row>
    <row r="18" spans="1:53" ht="27.75" customHeight="1" x14ac:dyDescent="0.25">
      <c r="A18" s="10">
        <v>79</v>
      </c>
      <c r="B18" s="76" t="s">
        <v>166</v>
      </c>
      <c r="C18" s="77" t="s">
        <v>166</v>
      </c>
      <c r="D18" s="77" t="s">
        <v>166</v>
      </c>
      <c r="E18" s="77" t="s">
        <v>166</v>
      </c>
      <c r="F18" s="77" t="s">
        <v>166</v>
      </c>
      <c r="G18" s="77" t="s">
        <v>166</v>
      </c>
      <c r="H18" s="77" t="s">
        <v>166</v>
      </c>
      <c r="I18" s="77" t="s">
        <v>166</v>
      </c>
      <c r="J18" s="77" t="s">
        <v>166</v>
      </c>
      <c r="K18" s="77" t="s">
        <v>166</v>
      </c>
      <c r="L18" s="77" t="s">
        <v>166</v>
      </c>
      <c r="M18" s="77" t="s">
        <v>166</v>
      </c>
      <c r="N18" s="77" t="s">
        <v>166</v>
      </c>
      <c r="O18" s="77" t="s">
        <v>166</v>
      </c>
      <c r="P18" s="77" t="s">
        <v>166</v>
      </c>
      <c r="Q18" s="11">
        <f t="shared" ref="Q18:Q19" si="5">AK18</f>
        <v>23</v>
      </c>
      <c r="R18" s="11">
        <f t="shared" ref="R18:R19" si="6">AL18</f>
        <v>26</v>
      </c>
      <c r="S18" s="11">
        <f t="shared" ref="S18:S19" si="7">AM18</f>
        <v>55</v>
      </c>
      <c r="T18" s="11">
        <f t="shared" ref="T18:T19" si="8">AN18</f>
        <v>86</v>
      </c>
      <c r="U18" s="11">
        <f t="shared" ref="U18:U19" si="9">AO18</f>
        <v>115</v>
      </c>
      <c r="V18" s="11">
        <f t="shared" ref="V18:V19" si="10">AP18</f>
        <v>21</v>
      </c>
      <c r="W18" s="11">
        <f t="shared" ref="W18:W19" si="11">AQ18</f>
        <v>326</v>
      </c>
      <c r="X18" s="12">
        <f t="shared" si="1"/>
        <v>7.0552147239263799E-2</v>
      </c>
      <c r="Y18" s="12">
        <f t="shared" si="1"/>
        <v>7.9754601226993863E-2</v>
      </c>
      <c r="Z18" s="12">
        <f t="shared" si="1"/>
        <v>0.16871165644171779</v>
      </c>
      <c r="AA18" s="12">
        <f t="shared" si="1"/>
        <v>0.26380368098159507</v>
      </c>
      <c r="AB18" s="12">
        <f t="shared" si="1"/>
        <v>0.35276073619631904</v>
      </c>
      <c r="AC18" s="13">
        <f t="shared" si="1"/>
        <v>6.4417177914110432E-2</v>
      </c>
      <c r="AD18" s="14">
        <f t="shared" si="2"/>
        <v>0.16065573770491803</v>
      </c>
      <c r="AE18" s="15">
        <f t="shared" si="3"/>
        <v>0.83934426229508197</v>
      </c>
      <c r="AF18" s="16">
        <f t="shared" ref="AF18:AF19" si="12">AX18</f>
        <v>3.8</v>
      </c>
      <c r="AG18" s="52">
        <f t="shared" ref="AG18:AG19" si="13">AY18</f>
        <v>1.24</v>
      </c>
      <c r="AH18" s="42">
        <f t="shared" ref="AH18:AH19" si="14">AZ18</f>
        <v>4</v>
      </c>
      <c r="AI18" s="42">
        <f t="shared" ref="AI18:AI19" si="15">BA18</f>
        <v>5</v>
      </c>
      <c r="AJ18" t="s">
        <v>267</v>
      </c>
      <c r="AK18">
        <v>23</v>
      </c>
      <c r="AL18">
        <v>26</v>
      </c>
      <c r="AM18">
        <v>55</v>
      </c>
      <c r="AN18">
        <v>86</v>
      </c>
      <c r="AO18">
        <v>115</v>
      </c>
      <c r="AP18">
        <v>21</v>
      </c>
      <c r="AQ18">
        <v>326</v>
      </c>
      <c r="AR18" t="s">
        <v>267</v>
      </c>
      <c r="AS18">
        <v>23</v>
      </c>
      <c r="AT18">
        <v>26</v>
      </c>
      <c r="AU18">
        <v>55</v>
      </c>
      <c r="AV18">
        <v>86</v>
      </c>
      <c r="AW18">
        <v>115</v>
      </c>
      <c r="AX18">
        <v>3.8</v>
      </c>
      <c r="AY18">
        <v>1.24</v>
      </c>
      <c r="AZ18">
        <v>4</v>
      </c>
      <c r="BA18">
        <v>5</v>
      </c>
    </row>
    <row r="19" spans="1:53" ht="18.75" x14ac:dyDescent="0.25">
      <c r="A19" s="10">
        <v>80</v>
      </c>
      <c r="B19" s="76" t="s">
        <v>167</v>
      </c>
      <c r="C19" s="77" t="s">
        <v>167</v>
      </c>
      <c r="D19" s="77" t="s">
        <v>167</v>
      </c>
      <c r="E19" s="77" t="s">
        <v>167</v>
      </c>
      <c r="F19" s="77" t="s">
        <v>167</v>
      </c>
      <c r="G19" s="77" t="s">
        <v>167</v>
      </c>
      <c r="H19" s="77" t="s">
        <v>167</v>
      </c>
      <c r="I19" s="77" t="s">
        <v>167</v>
      </c>
      <c r="J19" s="77" t="s">
        <v>167</v>
      </c>
      <c r="K19" s="77" t="s">
        <v>167</v>
      </c>
      <c r="L19" s="77" t="s">
        <v>167</v>
      </c>
      <c r="M19" s="77" t="s">
        <v>167</v>
      </c>
      <c r="N19" s="77" t="s">
        <v>167</v>
      </c>
      <c r="O19" s="77" t="s">
        <v>167</v>
      </c>
      <c r="P19" s="77" t="s">
        <v>167</v>
      </c>
      <c r="Q19" s="11">
        <f t="shared" si="5"/>
        <v>25</v>
      </c>
      <c r="R19" s="11">
        <f t="shared" si="6"/>
        <v>12</v>
      </c>
      <c r="S19" s="11">
        <f t="shared" si="7"/>
        <v>42</v>
      </c>
      <c r="T19" s="11">
        <f t="shared" si="8"/>
        <v>85</v>
      </c>
      <c r="U19" s="11">
        <f t="shared" si="9"/>
        <v>157</v>
      </c>
      <c r="V19" s="11">
        <f t="shared" si="10"/>
        <v>5</v>
      </c>
      <c r="W19" s="11">
        <f t="shared" si="11"/>
        <v>326</v>
      </c>
      <c r="X19" s="12">
        <f t="shared" si="1"/>
        <v>7.6687116564417179E-2</v>
      </c>
      <c r="Y19" s="12">
        <f t="shared" si="1"/>
        <v>3.6809815950920248E-2</v>
      </c>
      <c r="Z19" s="12">
        <f t="shared" si="1"/>
        <v>0.12883435582822086</v>
      </c>
      <c r="AA19" s="12">
        <f t="shared" si="1"/>
        <v>0.2607361963190184</v>
      </c>
      <c r="AB19" s="12">
        <f t="shared" si="1"/>
        <v>0.48159509202453987</v>
      </c>
      <c r="AC19" s="13">
        <f t="shared" si="1"/>
        <v>1.5337423312883436E-2</v>
      </c>
      <c r="AD19" s="14">
        <f t="shared" si="2"/>
        <v>0.11526479750778816</v>
      </c>
      <c r="AE19" s="15">
        <f t="shared" si="3"/>
        <v>0.88473520249221183</v>
      </c>
      <c r="AF19" s="16">
        <f t="shared" si="12"/>
        <v>4.05</v>
      </c>
      <c r="AG19" s="52">
        <f t="shared" si="13"/>
        <v>1.21</v>
      </c>
      <c r="AH19" s="42">
        <f t="shared" si="14"/>
        <v>4</v>
      </c>
      <c r="AI19" s="42">
        <f t="shared" si="15"/>
        <v>5</v>
      </c>
      <c r="AJ19" t="s">
        <v>268</v>
      </c>
      <c r="AK19">
        <v>25</v>
      </c>
      <c r="AL19">
        <v>12</v>
      </c>
      <c r="AM19">
        <v>42</v>
      </c>
      <c r="AN19">
        <v>85</v>
      </c>
      <c r="AO19">
        <v>157</v>
      </c>
      <c r="AP19">
        <v>5</v>
      </c>
      <c r="AQ19">
        <v>326</v>
      </c>
      <c r="AR19" t="s">
        <v>268</v>
      </c>
      <c r="AS19">
        <v>25</v>
      </c>
      <c r="AT19">
        <v>12</v>
      </c>
      <c r="AU19">
        <v>42</v>
      </c>
      <c r="AV19">
        <v>85</v>
      </c>
      <c r="AW19">
        <v>157</v>
      </c>
      <c r="AX19">
        <v>4.05</v>
      </c>
      <c r="AY19">
        <v>1.21</v>
      </c>
      <c r="AZ19">
        <v>4</v>
      </c>
      <c r="BA19">
        <v>5</v>
      </c>
    </row>
    <row r="20" spans="1:53" s="2" customFormat="1" ht="18.75" x14ac:dyDescent="0.25">
      <c r="A20" s="31" t="s">
        <v>186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24">
        <f>+SUM(Q17:Q19)</f>
        <v>66</v>
      </c>
      <c r="R20" s="24">
        <f t="shared" ref="R20:W20" si="16">+SUM(R17:R19)</f>
        <v>59</v>
      </c>
      <c r="S20" s="24">
        <f t="shared" si="16"/>
        <v>146</v>
      </c>
      <c r="T20" s="24">
        <f t="shared" si="16"/>
        <v>253</v>
      </c>
      <c r="U20" s="24">
        <f t="shared" si="16"/>
        <v>391</v>
      </c>
      <c r="V20" s="24">
        <f t="shared" si="16"/>
        <v>63</v>
      </c>
      <c r="W20" s="24">
        <f t="shared" si="16"/>
        <v>978</v>
      </c>
      <c r="X20" s="25">
        <f>Q20/$W20</f>
        <v>6.7484662576687116E-2</v>
      </c>
      <c r="Y20" s="25">
        <f t="shared" ref="Y20:AC20" si="17">R20/$W20</f>
        <v>6.0327198364008183E-2</v>
      </c>
      <c r="Z20" s="25">
        <f t="shared" si="17"/>
        <v>0.1492842535787321</v>
      </c>
      <c r="AA20" s="25">
        <f t="shared" si="17"/>
        <v>0.25869120654396727</v>
      </c>
      <c r="AB20" s="25">
        <f t="shared" si="17"/>
        <v>0.39979550102249489</v>
      </c>
      <c r="AC20" s="26">
        <f t="shared" si="17"/>
        <v>6.4417177914110432E-2</v>
      </c>
      <c r="AD20" s="27">
        <f>(Q20+R20)/(Q20+R20+S20+T20+U20)</f>
        <v>0.13661202185792351</v>
      </c>
      <c r="AE20" s="28">
        <f>(S20+T20+U20)/(Q20+R20+S20+T20+U20)</f>
        <v>0.86338797814207646</v>
      </c>
      <c r="AF20" s="29">
        <f>+SUMPRODUCT(Q20:U20,Q16:U16)/SUM(Q20:U20)</f>
        <v>3.9224043715846992</v>
      </c>
      <c r="AG20" s="22"/>
      <c r="AH20" s="30">
        <f>+MEDIAN(AH17:AH19)</f>
        <v>4</v>
      </c>
      <c r="AI20" s="23"/>
      <c r="AJ20" s="2" t="s">
        <v>269</v>
      </c>
      <c r="AK20" s="2">
        <v>18</v>
      </c>
      <c r="AL20" s="2">
        <v>24</v>
      </c>
      <c r="AM20" s="2">
        <v>69</v>
      </c>
      <c r="AN20" s="2">
        <v>75</v>
      </c>
      <c r="AO20" s="2">
        <v>107</v>
      </c>
      <c r="AP20" s="2">
        <v>33</v>
      </c>
      <c r="AQ20" s="2">
        <v>326</v>
      </c>
      <c r="AR20" s="2" t="s">
        <v>269</v>
      </c>
      <c r="AS20" s="2">
        <v>18</v>
      </c>
      <c r="AT20" s="2">
        <v>24</v>
      </c>
      <c r="AU20" s="2">
        <v>69</v>
      </c>
      <c r="AV20" s="2">
        <v>75</v>
      </c>
      <c r="AW20" s="2">
        <v>107</v>
      </c>
      <c r="AX20" s="2">
        <v>3.78</v>
      </c>
      <c r="AY20" s="2">
        <v>1.2</v>
      </c>
      <c r="AZ20" s="2">
        <v>4</v>
      </c>
      <c r="BA20" s="2">
        <v>5</v>
      </c>
    </row>
    <row r="21" spans="1:53" x14ac:dyDescent="0.25">
      <c r="AJ21" t="s">
        <v>270</v>
      </c>
      <c r="AK21">
        <v>25</v>
      </c>
      <c r="AL21">
        <v>28</v>
      </c>
      <c r="AM21">
        <v>68</v>
      </c>
      <c r="AN21">
        <v>76</v>
      </c>
      <c r="AO21">
        <v>103</v>
      </c>
      <c r="AP21">
        <v>26</v>
      </c>
      <c r="AQ21">
        <v>326</v>
      </c>
      <c r="AR21" t="s">
        <v>270</v>
      </c>
      <c r="AS21">
        <v>25</v>
      </c>
      <c r="AT21">
        <v>28</v>
      </c>
      <c r="AU21">
        <v>68</v>
      </c>
      <c r="AV21">
        <v>76</v>
      </c>
      <c r="AW21">
        <v>103</v>
      </c>
      <c r="AX21">
        <v>3.68</v>
      </c>
      <c r="AY21">
        <v>1.26</v>
      </c>
      <c r="AZ21">
        <v>4</v>
      </c>
      <c r="BA21">
        <v>5</v>
      </c>
    </row>
    <row r="22" spans="1:53" x14ac:dyDescent="0.25">
      <c r="AJ22" t="s">
        <v>271</v>
      </c>
      <c r="AK22">
        <v>22</v>
      </c>
      <c r="AL22">
        <v>26</v>
      </c>
      <c r="AM22">
        <v>73</v>
      </c>
      <c r="AN22">
        <v>68</v>
      </c>
      <c r="AO22">
        <v>113</v>
      </c>
      <c r="AP22">
        <v>24</v>
      </c>
      <c r="AQ22">
        <v>326</v>
      </c>
      <c r="AR22" t="s">
        <v>271</v>
      </c>
      <c r="AS22">
        <v>22</v>
      </c>
      <c r="AT22">
        <v>26</v>
      </c>
      <c r="AU22">
        <v>73</v>
      </c>
      <c r="AV22">
        <v>68</v>
      </c>
      <c r="AW22">
        <v>113</v>
      </c>
      <c r="AX22">
        <v>3.74</v>
      </c>
      <c r="AY22">
        <v>1.25</v>
      </c>
      <c r="AZ22">
        <v>4</v>
      </c>
      <c r="BA22">
        <v>5</v>
      </c>
    </row>
    <row r="23" spans="1:53" x14ac:dyDescent="0.25">
      <c r="AJ23" t="s">
        <v>272</v>
      </c>
      <c r="AK23">
        <v>19</v>
      </c>
      <c r="AL23">
        <v>29</v>
      </c>
      <c r="AM23">
        <v>67</v>
      </c>
      <c r="AN23">
        <v>88</v>
      </c>
      <c r="AO23">
        <v>83</v>
      </c>
      <c r="AP23">
        <v>40</v>
      </c>
      <c r="AQ23">
        <v>326</v>
      </c>
      <c r="AR23" t="s">
        <v>272</v>
      </c>
      <c r="AS23">
        <v>19</v>
      </c>
      <c r="AT23">
        <v>29</v>
      </c>
      <c r="AU23">
        <v>67</v>
      </c>
      <c r="AV23">
        <v>88</v>
      </c>
      <c r="AW23">
        <v>83</v>
      </c>
      <c r="AX23">
        <v>3.65</v>
      </c>
      <c r="AY23">
        <v>1.19</v>
      </c>
      <c r="AZ23">
        <v>4</v>
      </c>
      <c r="BA23">
        <v>4</v>
      </c>
    </row>
    <row r="24" spans="1:53" x14ac:dyDescent="0.25">
      <c r="AJ24" t="s">
        <v>273</v>
      </c>
      <c r="AK24">
        <v>22</v>
      </c>
      <c r="AL24">
        <v>31</v>
      </c>
      <c r="AM24">
        <v>68</v>
      </c>
      <c r="AN24">
        <v>87</v>
      </c>
      <c r="AO24">
        <v>80</v>
      </c>
      <c r="AP24">
        <v>38</v>
      </c>
      <c r="AQ24">
        <v>326</v>
      </c>
      <c r="AR24" t="s">
        <v>273</v>
      </c>
      <c r="AS24">
        <v>22</v>
      </c>
      <c r="AT24">
        <v>31</v>
      </c>
      <c r="AU24">
        <v>68</v>
      </c>
      <c r="AV24">
        <v>87</v>
      </c>
      <c r="AW24">
        <v>80</v>
      </c>
      <c r="AX24">
        <v>3.6</v>
      </c>
      <c r="AY24">
        <v>1.21</v>
      </c>
      <c r="AZ24">
        <v>4</v>
      </c>
      <c r="BA24">
        <v>4</v>
      </c>
    </row>
    <row r="25" spans="1:53" ht="15.75" thickBot="1" x14ac:dyDescent="0.3">
      <c r="AJ25" t="s">
        <v>274</v>
      </c>
      <c r="AK25">
        <v>23</v>
      </c>
      <c r="AL25">
        <v>38</v>
      </c>
      <c r="AM25">
        <v>71</v>
      </c>
      <c r="AN25">
        <v>92</v>
      </c>
      <c r="AO25">
        <v>73</v>
      </c>
      <c r="AP25">
        <v>29</v>
      </c>
      <c r="AQ25">
        <v>326</v>
      </c>
      <c r="AR25" t="s">
        <v>274</v>
      </c>
      <c r="AS25">
        <v>23</v>
      </c>
      <c r="AT25">
        <v>38</v>
      </c>
      <c r="AU25">
        <v>71</v>
      </c>
      <c r="AV25">
        <v>92</v>
      </c>
      <c r="AW25">
        <v>73</v>
      </c>
      <c r="AX25">
        <v>3.52</v>
      </c>
      <c r="AY25">
        <v>1.21</v>
      </c>
      <c r="AZ25">
        <v>4</v>
      </c>
      <c r="BA25">
        <v>4</v>
      </c>
    </row>
    <row r="26" spans="1:53" s="2" customFormat="1" ht="37.5" x14ac:dyDescent="0.25">
      <c r="B26" s="74" t="s">
        <v>176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5"/>
      <c r="Q26" s="19">
        <v>1</v>
      </c>
      <c r="R26" s="19">
        <v>2</v>
      </c>
      <c r="S26" s="19">
        <v>3</v>
      </c>
      <c r="T26" s="19">
        <v>4</v>
      </c>
      <c r="U26" s="19">
        <v>5</v>
      </c>
      <c r="V26" s="19" t="s">
        <v>84</v>
      </c>
      <c r="W26" s="8" t="s">
        <v>85</v>
      </c>
      <c r="X26" s="19">
        <v>1</v>
      </c>
      <c r="Y26" s="19">
        <v>2</v>
      </c>
      <c r="Z26" s="19">
        <v>3</v>
      </c>
      <c r="AA26" s="19">
        <v>4</v>
      </c>
      <c r="AB26" s="19">
        <v>5</v>
      </c>
      <c r="AC26" s="19" t="s">
        <v>84</v>
      </c>
      <c r="AD26" s="20" t="s">
        <v>86</v>
      </c>
      <c r="AE26" s="21" t="s">
        <v>87</v>
      </c>
      <c r="AF26" s="19" t="s">
        <v>88</v>
      </c>
      <c r="AG26" s="19" t="s">
        <v>89</v>
      </c>
      <c r="AH26" s="19" t="s">
        <v>90</v>
      </c>
      <c r="AI26" s="19" t="s">
        <v>91</v>
      </c>
      <c r="AJ26" s="2" t="s">
        <v>275</v>
      </c>
      <c r="AK26" s="2">
        <v>30</v>
      </c>
      <c r="AL26" s="2">
        <v>44</v>
      </c>
      <c r="AM26" s="2">
        <v>88</v>
      </c>
      <c r="AN26" s="2">
        <v>75</v>
      </c>
      <c r="AO26" s="2">
        <v>61</v>
      </c>
      <c r="AP26" s="2">
        <v>28</v>
      </c>
      <c r="AQ26" s="2">
        <v>326</v>
      </c>
      <c r="AR26" s="2" t="s">
        <v>275</v>
      </c>
      <c r="AS26" s="2">
        <v>30</v>
      </c>
      <c r="AT26" s="2">
        <v>44</v>
      </c>
      <c r="AU26" s="2">
        <v>88</v>
      </c>
      <c r="AV26" s="2">
        <v>75</v>
      </c>
      <c r="AW26" s="2">
        <v>61</v>
      </c>
      <c r="AX26" s="2">
        <v>3.31</v>
      </c>
      <c r="AY26" s="2">
        <v>1.24</v>
      </c>
      <c r="AZ26" s="2">
        <v>3</v>
      </c>
      <c r="BA26" s="2">
        <v>3</v>
      </c>
    </row>
    <row r="27" spans="1:53" s="2" customFormat="1" ht="18.75" x14ac:dyDescent="0.25">
      <c r="A27" s="10">
        <v>81</v>
      </c>
      <c r="B27" s="76" t="s">
        <v>168</v>
      </c>
      <c r="C27" s="77" t="s">
        <v>168</v>
      </c>
      <c r="D27" s="77" t="s">
        <v>168</v>
      </c>
      <c r="E27" s="77" t="s">
        <v>168</v>
      </c>
      <c r="F27" s="77" t="s">
        <v>168</v>
      </c>
      <c r="G27" s="77" t="s">
        <v>168</v>
      </c>
      <c r="H27" s="77" t="s">
        <v>168</v>
      </c>
      <c r="I27" s="77" t="s">
        <v>168</v>
      </c>
      <c r="J27" s="77" t="s">
        <v>168</v>
      </c>
      <c r="K27" s="77" t="s">
        <v>168</v>
      </c>
      <c r="L27" s="77" t="s">
        <v>168</v>
      </c>
      <c r="M27" s="77" t="s">
        <v>168</v>
      </c>
      <c r="N27" s="77" t="s">
        <v>168</v>
      </c>
      <c r="O27" s="77" t="s">
        <v>168</v>
      </c>
      <c r="P27" s="77" t="s">
        <v>168</v>
      </c>
      <c r="Q27" s="11">
        <f>AK20</f>
        <v>18</v>
      </c>
      <c r="R27" s="11">
        <f t="shared" ref="R27:W27" si="18">AL20</f>
        <v>24</v>
      </c>
      <c r="S27" s="11">
        <f t="shared" si="18"/>
        <v>69</v>
      </c>
      <c r="T27" s="11">
        <f t="shared" si="18"/>
        <v>75</v>
      </c>
      <c r="U27" s="11">
        <f t="shared" si="18"/>
        <v>107</v>
      </c>
      <c r="V27" s="11">
        <f t="shared" si="18"/>
        <v>33</v>
      </c>
      <c r="W27" s="11">
        <f t="shared" si="18"/>
        <v>326</v>
      </c>
      <c r="X27" s="12">
        <f t="shared" ref="X27:AC30" si="19">Q27/$W27</f>
        <v>5.5214723926380369E-2</v>
      </c>
      <c r="Y27" s="12">
        <f t="shared" si="19"/>
        <v>7.3619631901840496E-2</v>
      </c>
      <c r="Z27" s="12">
        <f t="shared" si="19"/>
        <v>0.21165644171779141</v>
      </c>
      <c r="AA27" s="12">
        <f t="shared" si="19"/>
        <v>0.23006134969325154</v>
      </c>
      <c r="AB27" s="12">
        <f t="shared" si="19"/>
        <v>0.32822085889570551</v>
      </c>
      <c r="AC27" s="13">
        <f t="shared" si="19"/>
        <v>0.10122699386503067</v>
      </c>
      <c r="AD27" s="14">
        <f t="shared" ref="AD27:AD29" si="20">(Q27+R27)/(Q27+R27+S27+T27+U27)</f>
        <v>0.14334470989761092</v>
      </c>
      <c r="AE27" s="15">
        <f t="shared" ref="AE27:AE29" si="21">(S27+T27+U27)/(Q27+R27+S27+T27+U27)</f>
        <v>0.85665529010238906</v>
      </c>
      <c r="AF27" s="16">
        <f>AX20</f>
        <v>3.78</v>
      </c>
      <c r="AG27" s="52">
        <f t="shared" ref="AG27:AI27" si="22">AY20</f>
        <v>1.2</v>
      </c>
      <c r="AH27" s="42">
        <f t="shared" si="22"/>
        <v>4</v>
      </c>
      <c r="AI27" s="42">
        <f t="shared" si="22"/>
        <v>5</v>
      </c>
      <c r="AJ27" s="2" t="s">
        <v>276</v>
      </c>
      <c r="AK27" s="2">
        <v>19</v>
      </c>
      <c r="AL27" s="2">
        <v>23</v>
      </c>
      <c r="AM27" s="2">
        <v>63</v>
      </c>
      <c r="AN27" s="2">
        <v>76</v>
      </c>
      <c r="AO27" s="2">
        <v>95</v>
      </c>
      <c r="AP27" s="2">
        <v>50</v>
      </c>
      <c r="AQ27" s="2">
        <v>326</v>
      </c>
      <c r="AR27" s="2" t="s">
        <v>276</v>
      </c>
      <c r="AS27" s="2">
        <v>19</v>
      </c>
      <c r="AT27" s="2">
        <v>23</v>
      </c>
      <c r="AU27" s="2">
        <v>63</v>
      </c>
      <c r="AV27" s="2">
        <v>76</v>
      </c>
      <c r="AW27" s="2">
        <v>95</v>
      </c>
      <c r="AX27" s="2">
        <v>3.74</v>
      </c>
      <c r="AY27" s="2">
        <v>1.21</v>
      </c>
      <c r="AZ27" s="2">
        <v>4</v>
      </c>
      <c r="BA27" s="2">
        <v>5</v>
      </c>
    </row>
    <row r="28" spans="1:53" s="2" customFormat="1" ht="18.75" x14ac:dyDescent="0.25">
      <c r="A28" s="10">
        <v>82</v>
      </c>
      <c r="B28" s="76" t="s">
        <v>169</v>
      </c>
      <c r="C28" s="77" t="s">
        <v>169</v>
      </c>
      <c r="D28" s="77" t="s">
        <v>169</v>
      </c>
      <c r="E28" s="77" t="s">
        <v>169</v>
      </c>
      <c r="F28" s="77" t="s">
        <v>169</v>
      </c>
      <c r="G28" s="77" t="s">
        <v>169</v>
      </c>
      <c r="H28" s="77" t="s">
        <v>169</v>
      </c>
      <c r="I28" s="77" t="s">
        <v>169</v>
      </c>
      <c r="J28" s="77" t="s">
        <v>169</v>
      </c>
      <c r="K28" s="77" t="s">
        <v>169</v>
      </c>
      <c r="L28" s="77" t="s">
        <v>169</v>
      </c>
      <c r="M28" s="77" t="s">
        <v>169</v>
      </c>
      <c r="N28" s="77" t="s">
        <v>169</v>
      </c>
      <c r="O28" s="77" t="s">
        <v>169</v>
      </c>
      <c r="P28" s="77" t="s">
        <v>169</v>
      </c>
      <c r="Q28" s="11">
        <f t="shared" ref="Q28:Q29" si="23">AK21</f>
        <v>25</v>
      </c>
      <c r="R28" s="11">
        <f t="shared" ref="R28:R29" si="24">AL21</f>
        <v>28</v>
      </c>
      <c r="S28" s="11">
        <f t="shared" ref="S28:S29" si="25">AM21</f>
        <v>68</v>
      </c>
      <c r="T28" s="11">
        <f t="shared" ref="T28:T29" si="26">AN21</f>
        <v>76</v>
      </c>
      <c r="U28" s="11">
        <f t="shared" ref="U28:U29" si="27">AO21</f>
        <v>103</v>
      </c>
      <c r="V28" s="11">
        <f t="shared" ref="V28:V29" si="28">AP21</f>
        <v>26</v>
      </c>
      <c r="W28" s="11">
        <f t="shared" ref="W28:W29" si="29">AQ21</f>
        <v>326</v>
      </c>
      <c r="X28" s="12">
        <f t="shared" si="19"/>
        <v>7.6687116564417179E-2</v>
      </c>
      <c r="Y28" s="12">
        <f t="shared" si="19"/>
        <v>8.5889570552147243E-2</v>
      </c>
      <c r="Z28" s="12">
        <f t="shared" si="19"/>
        <v>0.20858895705521471</v>
      </c>
      <c r="AA28" s="12">
        <f t="shared" si="19"/>
        <v>0.23312883435582821</v>
      </c>
      <c r="AB28" s="12">
        <f t="shared" si="19"/>
        <v>0.31595092024539878</v>
      </c>
      <c r="AC28" s="13">
        <f t="shared" si="19"/>
        <v>7.9754601226993863E-2</v>
      </c>
      <c r="AD28" s="14">
        <f t="shared" si="20"/>
        <v>0.17666666666666667</v>
      </c>
      <c r="AE28" s="15">
        <f t="shared" si="21"/>
        <v>0.82333333333333336</v>
      </c>
      <c r="AF28" s="16">
        <f t="shared" ref="AF28:AF29" si="30">AX21</f>
        <v>3.68</v>
      </c>
      <c r="AG28" s="52">
        <f t="shared" ref="AG28:AG29" si="31">AY21</f>
        <v>1.26</v>
      </c>
      <c r="AH28" s="42">
        <f t="shared" ref="AH28:AH29" si="32">AZ21</f>
        <v>4</v>
      </c>
      <c r="AI28" s="42">
        <f t="shared" ref="AI28:AI29" si="33">BA21</f>
        <v>5</v>
      </c>
      <c r="AJ28" s="2" t="s">
        <v>277</v>
      </c>
      <c r="AK28" s="2">
        <v>12</v>
      </c>
      <c r="AL28" s="2">
        <v>18</v>
      </c>
      <c r="AM28" s="2">
        <v>50</v>
      </c>
      <c r="AN28" s="2">
        <v>74</v>
      </c>
      <c r="AO28" s="2">
        <v>111</v>
      </c>
      <c r="AP28" s="2">
        <v>61</v>
      </c>
      <c r="AQ28" s="2">
        <v>326</v>
      </c>
      <c r="AR28" s="2" t="s">
        <v>277</v>
      </c>
      <c r="AS28" s="2">
        <v>12</v>
      </c>
      <c r="AT28" s="2">
        <v>18</v>
      </c>
      <c r="AU28" s="2">
        <v>50</v>
      </c>
      <c r="AV28" s="2">
        <v>74</v>
      </c>
      <c r="AW28" s="2">
        <v>111</v>
      </c>
      <c r="AX28" s="2">
        <v>3.96</v>
      </c>
      <c r="AY28" s="2">
        <v>1.1399999999999999</v>
      </c>
      <c r="AZ28" s="2">
        <v>4</v>
      </c>
      <c r="BA28" s="2">
        <v>5</v>
      </c>
    </row>
    <row r="29" spans="1:53" s="2" customFormat="1" ht="18.75" x14ac:dyDescent="0.25">
      <c r="A29" s="10">
        <v>83</v>
      </c>
      <c r="B29" s="76" t="s">
        <v>79</v>
      </c>
      <c r="C29" s="77" t="s">
        <v>79</v>
      </c>
      <c r="D29" s="77" t="s">
        <v>79</v>
      </c>
      <c r="E29" s="77" t="s">
        <v>79</v>
      </c>
      <c r="F29" s="77" t="s">
        <v>79</v>
      </c>
      <c r="G29" s="77" t="s">
        <v>79</v>
      </c>
      <c r="H29" s="77" t="s">
        <v>79</v>
      </c>
      <c r="I29" s="77" t="s">
        <v>79</v>
      </c>
      <c r="J29" s="77" t="s">
        <v>79</v>
      </c>
      <c r="K29" s="77" t="s">
        <v>79</v>
      </c>
      <c r="L29" s="77" t="s">
        <v>79</v>
      </c>
      <c r="M29" s="77" t="s">
        <v>79</v>
      </c>
      <c r="N29" s="77" t="s">
        <v>79</v>
      </c>
      <c r="O29" s="77" t="s">
        <v>79</v>
      </c>
      <c r="P29" s="77" t="s">
        <v>79</v>
      </c>
      <c r="Q29" s="11">
        <f t="shared" si="23"/>
        <v>22</v>
      </c>
      <c r="R29" s="11">
        <f t="shared" si="24"/>
        <v>26</v>
      </c>
      <c r="S29" s="11">
        <f t="shared" si="25"/>
        <v>73</v>
      </c>
      <c r="T29" s="11">
        <f t="shared" si="26"/>
        <v>68</v>
      </c>
      <c r="U29" s="11">
        <f t="shared" si="27"/>
        <v>113</v>
      </c>
      <c r="V29" s="11">
        <f t="shared" si="28"/>
        <v>24</v>
      </c>
      <c r="W29" s="11">
        <f t="shared" si="29"/>
        <v>326</v>
      </c>
      <c r="X29" s="12">
        <f t="shared" si="19"/>
        <v>6.7484662576687116E-2</v>
      </c>
      <c r="Y29" s="12">
        <f t="shared" si="19"/>
        <v>7.9754601226993863E-2</v>
      </c>
      <c r="Z29" s="12">
        <f t="shared" si="19"/>
        <v>0.22392638036809817</v>
      </c>
      <c r="AA29" s="12">
        <f t="shared" si="19"/>
        <v>0.20858895705521471</v>
      </c>
      <c r="AB29" s="12">
        <f t="shared" si="19"/>
        <v>0.34662576687116564</v>
      </c>
      <c r="AC29" s="13">
        <f t="shared" si="19"/>
        <v>7.3619631901840496E-2</v>
      </c>
      <c r="AD29" s="14">
        <f t="shared" si="20"/>
        <v>0.15894039735099338</v>
      </c>
      <c r="AE29" s="15">
        <f t="shared" si="21"/>
        <v>0.84105960264900659</v>
      </c>
      <c r="AF29" s="16">
        <f t="shared" si="30"/>
        <v>3.74</v>
      </c>
      <c r="AG29" s="52">
        <f t="shared" si="31"/>
        <v>1.25</v>
      </c>
      <c r="AH29" s="42">
        <f t="shared" si="32"/>
        <v>4</v>
      </c>
      <c r="AI29" s="42">
        <f t="shared" si="33"/>
        <v>5</v>
      </c>
      <c r="AJ29" s="2" t="s">
        <v>278</v>
      </c>
      <c r="AK29" s="2">
        <v>19</v>
      </c>
      <c r="AL29" s="2">
        <v>39</v>
      </c>
      <c r="AM29" s="2">
        <v>76</v>
      </c>
      <c r="AN29" s="2">
        <v>90</v>
      </c>
      <c r="AO29" s="2">
        <v>76</v>
      </c>
      <c r="AP29" s="2">
        <v>26</v>
      </c>
      <c r="AQ29" s="2">
        <v>326</v>
      </c>
      <c r="AR29" s="2" t="s">
        <v>278</v>
      </c>
      <c r="AS29" s="2">
        <v>19</v>
      </c>
      <c r="AT29" s="2">
        <v>39</v>
      </c>
      <c r="AU29" s="2">
        <v>76</v>
      </c>
      <c r="AV29" s="2">
        <v>90</v>
      </c>
      <c r="AW29" s="2">
        <v>76</v>
      </c>
      <c r="AX29" s="2">
        <v>3.55</v>
      </c>
      <c r="AY29" s="2">
        <v>1.18</v>
      </c>
      <c r="AZ29" s="2">
        <v>4</v>
      </c>
      <c r="BA29" s="2">
        <v>4</v>
      </c>
    </row>
    <row r="30" spans="1:53" s="2" customFormat="1" ht="18.75" x14ac:dyDescent="0.25">
      <c r="A30" s="31" t="s">
        <v>186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24">
        <f>+SUM(Q27:Q29)</f>
        <v>65</v>
      </c>
      <c r="R30" s="24">
        <f t="shared" ref="R30" si="34">+SUM(R27:R29)</f>
        <v>78</v>
      </c>
      <c r="S30" s="24">
        <f t="shared" ref="S30" si="35">+SUM(S27:S29)</f>
        <v>210</v>
      </c>
      <c r="T30" s="24">
        <f t="shared" ref="T30" si="36">+SUM(T27:T29)</f>
        <v>219</v>
      </c>
      <c r="U30" s="24">
        <f t="shared" ref="U30" si="37">+SUM(U27:U29)</f>
        <v>323</v>
      </c>
      <c r="V30" s="24">
        <f t="shared" ref="V30" si="38">+SUM(V27:V29)</f>
        <v>83</v>
      </c>
      <c r="W30" s="24">
        <f t="shared" ref="W30" si="39">+SUM(W27:W29)</f>
        <v>978</v>
      </c>
      <c r="X30" s="25">
        <f>Q30/$W30</f>
        <v>6.646216768916155E-2</v>
      </c>
      <c r="Y30" s="25">
        <f t="shared" si="19"/>
        <v>7.9754601226993863E-2</v>
      </c>
      <c r="Z30" s="25">
        <f t="shared" si="19"/>
        <v>0.21472392638036811</v>
      </c>
      <c r="AA30" s="25">
        <f t="shared" si="19"/>
        <v>0.22392638036809817</v>
      </c>
      <c r="AB30" s="25">
        <f t="shared" si="19"/>
        <v>0.33026584867075665</v>
      </c>
      <c r="AC30" s="26">
        <f t="shared" si="19"/>
        <v>8.4867075664621677E-2</v>
      </c>
      <c r="AD30" s="27">
        <f>(Q30+R30)/(Q30+R30+S30+T30+U30)</f>
        <v>0.15977653631284916</v>
      </c>
      <c r="AE30" s="28">
        <f>(S30+T30+U30)/(Q30+R30+S30+T30+U30)</f>
        <v>0.84022346368715084</v>
      </c>
      <c r="AF30" s="29">
        <f>+SUMPRODUCT(Q30:U30,Q26:U26)/SUM(Q30:U30)</f>
        <v>3.7340782122905027</v>
      </c>
      <c r="AG30" s="22"/>
      <c r="AH30" s="30">
        <f>+MEDIAN(AH27:AH29)</f>
        <v>4</v>
      </c>
      <c r="AI30" s="23"/>
    </row>
    <row r="34" spans="1:35" ht="15.75" thickBot="1" x14ac:dyDescent="0.3"/>
    <row r="35" spans="1:35" s="2" customFormat="1" ht="37.5" x14ac:dyDescent="0.25">
      <c r="B35" s="74" t="s">
        <v>80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5"/>
      <c r="Q35" s="19">
        <v>1</v>
      </c>
      <c r="R35" s="19">
        <v>2</v>
      </c>
      <c r="S35" s="19">
        <v>3</v>
      </c>
      <c r="T35" s="19">
        <v>4</v>
      </c>
      <c r="U35" s="19">
        <v>5</v>
      </c>
      <c r="V35" s="19" t="s">
        <v>84</v>
      </c>
      <c r="W35" s="8" t="s">
        <v>85</v>
      </c>
      <c r="X35" s="19">
        <v>1</v>
      </c>
      <c r="Y35" s="19">
        <v>2</v>
      </c>
      <c r="Z35" s="19">
        <v>3</v>
      </c>
      <c r="AA35" s="19">
        <v>4</v>
      </c>
      <c r="AB35" s="19">
        <v>5</v>
      </c>
      <c r="AC35" s="19" t="s">
        <v>84</v>
      </c>
      <c r="AD35" s="20" t="s">
        <v>86</v>
      </c>
      <c r="AE35" s="21" t="s">
        <v>87</v>
      </c>
      <c r="AF35" s="19" t="s">
        <v>88</v>
      </c>
      <c r="AG35" s="19" t="s">
        <v>89</v>
      </c>
      <c r="AH35" s="19" t="s">
        <v>90</v>
      </c>
      <c r="AI35" s="19" t="s">
        <v>91</v>
      </c>
    </row>
    <row r="36" spans="1:35" s="2" customFormat="1" ht="18.75" x14ac:dyDescent="0.25">
      <c r="A36" s="10">
        <v>84</v>
      </c>
      <c r="B36" s="76" t="s">
        <v>170</v>
      </c>
      <c r="C36" s="77" t="s">
        <v>170</v>
      </c>
      <c r="D36" s="77" t="s">
        <v>170</v>
      </c>
      <c r="E36" s="77" t="s">
        <v>170</v>
      </c>
      <c r="F36" s="77" t="s">
        <v>170</v>
      </c>
      <c r="G36" s="77" t="s">
        <v>170</v>
      </c>
      <c r="H36" s="77" t="s">
        <v>170</v>
      </c>
      <c r="I36" s="77" t="s">
        <v>170</v>
      </c>
      <c r="J36" s="77" t="s">
        <v>170</v>
      </c>
      <c r="K36" s="77" t="s">
        <v>170</v>
      </c>
      <c r="L36" s="77" t="s">
        <v>170</v>
      </c>
      <c r="M36" s="77" t="s">
        <v>170</v>
      </c>
      <c r="N36" s="77" t="s">
        <v>170</v>
      </c>
      <c r="O36" s="77" t="s">
        <v>170</v>
      </c>
      <c r="P36" s="77" t="s">
        <v>170</v>
      </c>
      <c r="Q36" s="11">
        <f>AK23</f>
        <v>19</v>
      </c>
      <c r="R36" s="11">
        <f t="shared" ref="R36:W36" si="40">AL23</f>
        <v>29</v>
      </c>
      <c r="S36" s="11">
        <f t="shared" si="40"/>
        <v>67</v>
      </c>
      <c r="T36" s="11">
        <f t="shared" si="40"/>
        <v>88</v>
      </c>
      <c r="U36" s="11">
        <f t="shared" si="40"/>
        <v>83</v>
      </c>
      <c r="V36" s="11">
        <f t="shared" si="40"/>
        <v>40</v>
      </c>
      <c r="W36" s="11">
        <f t="shared" si="40"/>
        <v>326</v>
      </c>
      <c r="X36" s="12">
        <f t="shared" ref="X36:AC43" si="41">Q36/$W36</f>
        <v>5.8282208588957052E-2</v>
      </c>
      <c r="Y36" s="12">
        <f t="shared" si="41"/>
        <v>8.8957055214723926E-2</v>
      </c>
      <c r="Z36" s="12">
        <f t="shared" si="41"/>
        <v>0.20552147239263804</v>
      </c>
      <c r="AA36" s="12">
        <f t="shared" si="41"/>
        <v>0.26993865030674846</v>
      </c>
      <c r="AB36" s="12">
        <f t="shared" si="41"/>
        <v>0.254601226993865</v>
      </c>
      <c r="AC36" s="13">
        <f t="shared" si="41"/>
        <v>0.12269938650306748</v>
      </c>
      <c r="AD36" s="14">
        <f t="shared" ref="AD36:AD42" si="42">(Q36+R36)/(Q36+R36+S36+T36+U36)</f>
        <v>0.16783216783216784</v>
      </c>
      <c r="AE36" s="15">
        <f t="shared" ref="AE36:AE42" si="43">(S36+T36+U36)/(Q36+R36+S36+T36+U36)</f>
        <v>0.83216783216783219</v>
      </c>
      <c r="AF36" s="16">
        <f>AX23</f>
        <v>3.65</v>
      </c>
      <c r="AG36" s="52">
        <f t="shared" ref="AG36:AI36" si="44">AY23</f>
        <v>1.19</v>
      </c>
      <c r="AH36" s="42">
        <f t="shared" si="44"/>
        <v>4</v>
      </c>
      <c r="AI36" s="42">
        <f t="shared" si="44"/>
        <v>4</v>
      </c>
    </row>
    <row r="37" spans="1:35" s="2" customFormat="1" ht="18.75" x14ac:dyDescent="0.25">
      <c r="A37" s="10">
        <v>85</v>
      </c>
      <c r="B37" s="76" t="s">
        <v>81</v>
      </c>
      <c r="C37" s="77" t="s">
        <v>81</v>
      </c>
      <c r="D37" s="77" t="s">
        <v>81</v>
      </c>
      <c r="E37" s="77" t="s">
        <v>81</v>
      </c>
      <c r="F37" s="77" t="s">
        <v>81</v>
      </c>
      <c r="G37" s="77" t="s">
        <v>81</v>
      </c>
      <c r="H37" s="77" t="s">
        <v>81</v>
      </c>
      <c r="I37" s="77" t="s">
        <v>81</v>
      </c>
      <c r="J37" s="77" t="s">
        <v>81</v>
      </c>
      <c r="K37" s="77" t="s">
        <v>81</v>
      </c>
      <c r="L37" s="77" t="s">
        <v>81</v>
      </c>
      <c r="M37" s="77" t="s">
        <v>81</v>
      </c>
      <c r="N37" s="77" t="s">
        <v>81</v>
      </c>
      <c r="O37" s="77" t="s">
        <v>81</v>
      </c>
      <c r="P37" s="77" t="s">
        <v>81</v>
      </c>
      <c r="Q37" s="11">
        <f t="shared" ref="Q37:Q42" si="45">AK24</f>
        <v>22</v>
      </c>
      <c r="R37" s="11">
        <f t="shared" ref="R37:R42" si="46">AL24</f>
        <v>31</v>
      </c>
      <c r="S37" s="11">
        <f t="shared" ref="S37:S42" si="47">AM24</f>
        <v>68</v>
      </c>
      <c r="T37" s="11">
        <f t="shared" ref="T37:T42" si="48">AN24</f>
        <v>87</v>
      </c>
      <c r="U37" s="11">
        <f t="shared" ref="U37:U42" si="49">AO24</f>
        <v>80</v>
      </c>
      <c r="V37" s="11">
        <f t="shared" ref="V37:V42" si="50">AP24</f>
        <v>38</v>
      </c>
      <c r="W37" s="11">
        <f t="shared" ref="W37:W42" si="51">AQ24</f>
        <v>326</v>
      </c>
      <c r="X37" s="12">
        <f t="shared" si="41"/>
        <v>6.7484662576687116E-2</v>
      </c>
      <c r="Y37" s="12">
        <f t="shared" si="41"/>
        <v>9.5092024539877307E-2</v>
      </c>
      <c r="Z37" s="12">
        <f t="shared" si="41"/>
        <v>0.20858895705521471</v>
      </c>
      <c r="AA37" s="12">
        <f t="shared" si="41"/>
        <v>0.26687116564417179</v>
      </c>
      <c r="AB37" s="12">
        <f t="shared" si="41"/>
        <v>0.24539877300613497</v>
      </c>
      <c r="AC37" s="13">
        <f t="shared" si="41"/>
        <v>0.1165644171779141</v>
      </c>
      <c r="AD37" s="14">
        <f t="shared" si="42"/>
        <v>0.18402777777777779</v>
      </c>
      <c r="AE37" s="15">
        <f t="shared" si="43"/>
        <v>0.81597222222222221</v>
      </c>
      <c r="AF37" s="16">
        <f t="shared" ref="AF37:AF42" si="52">AX24</f>
        <v>3.6</v>
      </c>
      <c r="AG37" s="52">
        <f t="shared" ref="AG37:AG42" si="53">AY24</f>
        <v>1.21</v>
      </c>
      <c r="AH37" s="42">
        <f t="shared" ref="AH37:AH42" si="54">AZ24</f>
        <v>4</v>
      </c>
      <c r="AI37" s="42">
        <f t="shared" ref="AI37:AI42" si="55">BA24</f>
        <v>4</v>
      </c>
    </row>
    <row r="38" spans="1:35" s="2" customFormat="1" ht="18.75" x14ac:dyDescent="0.25">
      <c r="A38" s="10">
        <v>86</v>
      </c>
      <c r="B38" s="76" t="s">
        <v>171</v>
      </c>
      <c r="C38" s="77" t="s">
        <v>171</v>
      </c>
      <c r="D38" s="77" t="s">
        <v>171</v>
      </c>
      <c r="E38" s="77" t="s">
        <v>171</v>
      </c>
      <c r="F38" s="77" t="s">
        <v>171</v>
      </c>
      <c r="G38" s="77" t="s">
        <v>171</v>
      </c>
      <c r="H38" s="77" t="s">
        <v>171</v>
      </c>
      <c r="I38" s="77" t="s">
        <v>171</v>
      </c>
      <c r="J38" s="77" t="s">
        <v>171</v>
      </c>
      <c r="K38" s="77" t="s">
        <v>171</v>
      </c>
      <c r="L38" s="77" t="s">
        <v>171</v>
      </c>
      <c r="M38" s="77" t="s">
        <v>171</v>
      </c>
      <c r="N38" s="77" t="s">
        <v>171</v>
      </c>
      <c r="O38" s="77" t="s">
        <v>171</v>
      </c>
      <c r="P38" s="77" t="s">
        <v>171</v>
      </c>
      <c r="Q38" s="11">
        <f t="shared" si="45"/>
        <v>23</v>
      </c>
      <c r="R38" s="11">
        <f t="shared" si="46"/>
        <v>38</v>
      </c>
      <c r="S38" s="11">
        <f t="shared" si="47"/>
        <v>71</v>
      </c>
      <c r="T38" s="11">
        <f t="shared" si="48"/>
        <v>92</v>
      </c>
      <c r="U38" s="11">
        <f t="shared" si="49"/>
        <v>73</v>
      </c>
      <c r="V38" s="11">
        <f t="shared" si="50"/>
        <v>29</v>
      </c>
      <c r="W38" s="11">
        <f t="shared" si="51"/>
        <v>326</v>
      </c>
      <c r="X38" s="12">
        <f t="shared" si="41"/>
        <v>7.0552147239263799E-2</v>
      </c>
      <c r="Y38" s="12">
        <f t="shared" si="41"/>
        <v>0.1165644171779141</v>
      </c>
      <c r="Z38" s="12">
        <f t="shared" si="41"/>
        <v>0.21779141104294478</v>
      </c>
      <c r="AA38" s="12">
        <f t="shared" si="41"/>
        <v>0.2822085889570552</v>
      </c>
      <c r="AB38" s="12">
        <f t="shared" si="41"/>
        <v>0.22392638036809817</v>
      </c>
      <c r="AC38" s="13">
        <f t="shared" si="41"/>
        <v>8.8957055214723926E-2</v>
      </c>
      <c r="AD38" s="14">
        <f t="shared" si="42"/>
        <v>0.2053872053872054</v>
      </c>
      <c r="AE38" s="15">
        <f t="shared" si="43"/>
        <v>0.79461279461279466</v>
      </c>
      <c r="AF38" s="16">
        <f t="shared" si="52"/>
        <v>3.52</v>
      </c>
      <c r="AG38" s="52">
        <f t="shared" si="53"/>
        <v>1.21</v>
      </c>
      <c r="AH38" s="42">
        <f t="shared" si="54"/>
        <v>4</v>
      </c>
      <c r="AI38" s="42">
        <f t="shared" si="55"/>
        <v>4</v>
      </c>
    </row>
    <row r="39" spans="1:35" s="2" customFormat="1" ht="18.75" x14ac:dyDescent="0.25">
      <c r="A39" s="10">
        <v>87</v>
      </c>
      <c r="B39" s="76" t="s">
        <v>172</v>
      </c>
      <c r="C39" s="77" t="s">
        <v>172</v>
      </c>
      <c r="D39" s="77" t="s">
        <v>172</v>
      </c>
      <c r="E39" s="77" t="s">
        <v>172</v>
      </c>
      <c r="F39" s="77" t="s">
        <v>172</v>
      </c>
      <c r="G39" s="77" t="s">
        <v>172</v>
      </c>
      <c r="H39" s="77" t="s">
        <v>172</v>
      </c>
      <c r="I39" s="77" t="s">
        <v>172</v>
      </c>
      <c r="J39" s="77" t="s">
        <v>172</v>
      </c>
      <c r="K39" s="77" t="s">
        <v>172</v>
      </c>
      <c r="L39" s="77" t="s">
        <v>172</v>
      </c>
      <c r="M39" s="77" t="s">
        <v>172</v>
      </c>
      <c r="N39" s="77" t="s">
        <v>172</v>
      </c>
      <c r="O39" s="77" t="s">
        <v>172</v>
      </c>
      <c r="P39" s="77" t="s">
        <v>172</v>
      </c>
      <c r="Q39" s="11">
        <f t="shared" si="45"/>
        <v>30</v>
      </c>
      <c r="R39" s="11">
        <f t="shared" si="46"/>
        <v>44</v>
      </c>
      <c r="S39" s="11">
        <f t="shared" si="47"/>
        <v>88</v>
      </c>
      <c r="T39" s="11">
        <f t="shared" si="48"/>
        <v>75</v>
      </c>
      <c r="U39" s="11">
        <f t="shared" si="49"/>
        <v>61</v>
      </c>
      <c r="V39" s="11">
        <f t="shared" si="50"/>
        <v>28</v>
      </c>
      <c r="W39" s="11">
        <f t="shared" si="51"/>
        <v>326</v>
      </c>
      <c r="X39" s="12">
        <f t="shared" si="41"/>
        <v>9.202453987730061E-2</v>
      </c>
      <c r="Y39" s="12">
        <f t="shared" si="41"/>
        <v>0.13496932515337423</v>
      </c>
      <c r="Z39" s="12">
        <f t="shared" si="41"/>
        <v>0.26993865030674846</v>
      </c>
      <c r="AA39" s="12">
        <f t="shared" si="41"/>
        <v>0.23006134969325154</v>
      </c>
      <c r="AB39" s="12">
        <f t="shared" si="41"/>
        <v>0.18711656441717792</v>
      </c>
      <c r="AC39" s="13">
        <f t="shared" si="41"/>
        <v>8.5889570552147243E-2</v>
      </c>
      <c r="AD39" s="14">
        <f t="shared" si="42"/>
        <v>0.24832214765100671</v>
      </c>
      <c r="AE39" s="15">
        <f t="shared" si="43"/>
        <v>0.75167785234899331</v>
      </c>
      <c r="AF39" s="16">
        <f t="shared" si="52"/>
        <v>3.31</v>
      </c>
      <c r="AG39" s="52">
        <f t="shared" si="53"/>
        <v>1.24</v>
      </c>
      <c r="AH39" s="42">
        <f t="shared" si="54"/>
        <v>3</v>
      </c>
      <c r="AI39" s="42">
        <f t="shared" si="55"/>
        <v>3</v>
      </c>
    </row>
    <row r="40" spans="1:35" s="2" customFormat="1" ht="18.75" x14ac:dyDescent="0.25">
      <c r="A40" s="10">
        <v>88</v>
      </c>
      <c r="B40" s="76" t="s">
        <v>173</v>
      </c>
      <c r="C40" s="77" t="s">
        <v>173</v>
      </c>
      <c r="D40" s="77" t="s">
        <v>173</v>
      </c>
      <c r="E40" s="77" t="s">
        <v>173</v>
      </c>
      <c r="F40" s="77" t="s">
        <v>173</v>
      </c>
      <c r="G40" s="77" t="s">
        <v>173</v>
      </c>
      <c r="H40" s="77" t="s">
        <v>173</v>
      </c>
      <c r="I40" s="77" t="s">
        <v>173</v>
      </c>
      <c r="J40" s="77" t="s">
        <v>173</v>
      </c>
      <c r="K40" s="77" t="s">
        <v>173</v>
      </c>
      <c r="L40" s="77" t="s">
        <v>173</v>
      </c>
      <c r="M40" s="77" t="s">
        <v>173</v>
      </c>
      <c r="N40" s="77" t="s">
        <v>173</v>
      </c>
      <c r="O40" s="77" t="s">
        <v>173</v>
      </c>
      <c r="P40" s="77" t="s">
        <v>173</v>
      </c>
      <c r="Q40" s="11">
        <f t="shared" si="45"/>
        <v>19</v>
      </c>
      <c r="R40" s="11">
        <f t="shared" si="46"/>
        <v>23</v>
      </c>
      <c r="S40" s="11">
        <f t="shared" si="47"/>
        <v>63</v>
      </c>
      <c r="T40" s="11">
        <f t="shared" si="48"/>
        <v>76</v>
      </c>
      <c r="U40" s="11">
        <f t="shared" si="49"/>
        <v>95</v>
      </c>
      <c r="V40" s="11">
        <f t="shared" si="50"/>
        <v>50</v>
      </c>
      <c r="W40" s="11">
        <f t="shared" si="51"/>
        <v>326</v>
      </c>
      <c r="X40" s="12">
        <f t="shared" si="41"/>
        <v>5.8282208588957052E-2</v>
      </c>
      <c r="Y40" s="12">
        <f t="shared" si="41"/>
        <v>7.0552147239263799E-2</v>
      </c>
      <c r="Z40" s="12">
        <f t="shared" si="41"/>
        <v>0.19325153374233128</v>
      </c>
      <c r="AA40" s="12">
        <f t="shared" si="41"/>
        <v>0.23312883435582821</v>
      </c>
      <c r="AB40" s="12">
        <f t="shared" si="41"/>
        <v>0.29141104294478526</v>
      </c>
      <c r="AC40" s="13">
        <f t="shared" si="41"/>
        <v>0.15337423312883436</v>
      </c>
      <c r="AD40" s="14">
        <f t="shared" si="42"/>
        <v>0.15217391304347827</v>
      </c>
      <c r="AE40" s="15">
        <f t="shared" si="43"/>
        <v>0.84782608695652173</v>
      </c>
      <c r="AF40" s="16">
        <f t="shared" si="52"/>
        <v>3.74</v>
      </c>
      <c r="AG40" s="52">
        <f t="shared" si="53"/>
        <v>1.21</v>
      </c>
      <c r="AH40" s="42">
        <f t="shared" si="54"/>
        <v>4</v>
      </c>
      <c r="AI40" s="42">
        <f t="shared" si="55"/>
        <v>5</v>
      </c>
    </row>
    <row r="41" spans="1:35" s="2" customFormat="1" ht="18.75" x14ac:dyDescent="0.25">
      <c r="A41" s="10">
        <v>89</v>
      </c>
      <c r="B41" s="76" t="s">
        <v>174</v>
      </c>
      <c r="C41" s="77" t="s">
        <v>174</v>
      </c>
      <c r="D41" s="77" t="s">
        <v>174</v>
      </c>
      <c r="E41" s="77" t="s">
        <v>174</v>
      </c>
      <c r="F41" s="77" t="s">
        <v>174</v>
      </c>
      <c r="G41" s="77" t="s">
        <v>174</v>
      </c>
      <c r="H41" s="77" t="s">
        <v>174</v>
      </c>
      <c r="I41" s="77" t="s">
        <v>174</v>
      </c>
      <c r="J41" s="77" t="s">
        <v>174</v>
      </c>
      <c r="K41" s="77" t="s">
        <v>174</v>
      </c>
      <c r="L41" s="77" t="s">
        <v>174</v>
      </c>
      <c r="M41" s="77" t="s">
        <v>174</v>
      </c>
      <c r="N41" s="77" t="s">
        <v>174</v>
      </c>
      <c r="O41" s="77" t="s">
        <v>174</v>
      </c>
      <c r="P41" s="77" t="s">
        <v>174</v>
      </c>
      <c r="Q41" s="11">
        <f t="shared" si="45"/>
        <v>12</v>
      </c>
      <c r="R41" s="11">
        <f t="shared" si="46"/>
        <v>18</v>
      </c>
      <c r="S41" s="11">
        <f t="shared" si="47"/>
        <v>50</v>
      </c>
      <c r="T41" s="11">
        <f t="shared" si="48"/>
        <v>74</v>
      </c>
      <c r="U41" s="11">
        <f t="shared" si="49"/>
        <v>111</v>
      </c>
      <c r="V41" s="11">
        <f t="shared" si="50"/>
        <v>61</v>
      </c>
      <c r="W41" s="11">
        <f t="shared" si="51"/>
        <v>326</v>
      </c>
      <c r="X41" s="12">
        <f t="shared" si="41"/>
        <v>3.6809815950920248E-2</v>
      </c>
      <c r="Y41" s="12">
        <f t="shared" si="41"/>
        <v>5.5214723926380369E-2</v>
      </c>
      <c r="Z41" s="12">
        <f t="shared" si="41"/>
        <v>0.15337423312883436</v>
      </c>
      <c r="AA41" s="12">
        <f t="shared" si="41"/>
        <v>0.22699386503067484</v>
      </c>
      <c r="AB41" s="12">
        <f t="shared" si="41"/>
        <v>0.34049079754601225</v>
      </c>
      <c r="AC41" s="13">
        <f t="shared" si="41"/>
        <v>0.18711656441717792</v>
      </c>
      <c r="AD41" s="14">
        <f t="shared" si="42"/>
        <v>0.11320754716981132</v>
      </c>
      <c r="AE41" s="15">
        <f t="shared" si="43"/>
        <v>0.8867924528301887</v>
      </c>
      <c r="AF41" s="16">
        <f t="shared" si="52"/>
        <v>3.96</v>
      </c>
      <c r="AG41" s="52">
        <f t="shared" si="53"/>
        <v>1.1399999999999999</v>
      </c>
      <c r="AH41" s="42">
        <f t="shared" si="54"/>
        <v>4</v>
      </c>
      <c r="AI41" s="42">
        <f t="shared" si="55"/>
        <v>5</v>
      </c>
    </row>
    <row r="42" spans="1:35" s="2" customFormat="1" ht="18.75" x14ac:dyDescent="0.25">
      <c r="A42" s="10">
        <v>90</v>
      </c>
      <c r="B42" s="76" t="s">
        <v>175</v>
      </c>
      <c r="C42" s="77" t="s">
        <v>175</v>
      </c>
      <c r="D42" s="77" t="s">
        <v>175</v>
      </c>
      <c r="E42" s="77" t="s">
        <v>175</v>
      </c>
      <c r="F42" s="77" t="s">
        <v>175</v>
      </c>
      <c r="G42" s="77" t="s">
        <v>175</v>
      </c>
      <c r="H42" s="77" t="s">
        <v>175</v>
      </c>
      <c r="I42" s="77" t="s">
        <v>175</v>
      </c>
      <c r="J42" s="77" t="s">
        <v>175</v>
      </c>
      <c r="K42" s="77" t="s">
        <v>175</v>
      </c>
      <c r="L42" s="77" t="s">
        <v>175</v>
      </c>
      <c r="M42" s="77" t="s">
        <v>175</v>
      </c>
      <c r="N42" s="77" t="s">
        <v>175</v>
      </c>
      <c r="O42" s="77" t="s">
        <v>175</v>
      </c>
      <c r="P42" s="77" t="s">
        <v>175</v>
      </c>
      <c r="Q42" s="11">
        <f t="shared" si="45"/>
        <v>19</v>
      </c>
      <c r="R42" s="11">
        <f t="shared" si="46"/>
        <v>39</v>
      </c>
      <c r="S42" s="11">
        <f t="shared" si="47"/>
        <v>76</v>
      </c>
      <c r="T42" s="11">
        <f t="shared" si="48"/>
        <v>90</v>
      </c>
      <c r="U42" s="11">
        <f t="shared" si="49"/>
        <v>76</v>
      </c>
      <c r="V42" s="11">
        <f t="shared" si="50"/>
        <v>26</v>
      </c>
      <c r="W42" s="11">
        <f t="shared" si="51"/>
        <v>326</v>
      </c>
      <c r="X42" s="12">
        <f t="shared" si="41"/>
        <v>5.8282208588957052E-2</v>
      </c>
      <c r="Y42" s="12">
        <f t="shared" si="41"/>
        <v>0.1196319018404908</v>
      </c>
      <c r="Z42" s="12">
        <f t="shared" si="41"/>
        <v>0.23312883435582821</v>
      </c>
      <c r="AA42" s="12">
        <f t="shared" si="41"/>
        <v>0.27607361963190186</v>
      </c>
      <c r="AB42" s="12">
        <f t="shared" si="41"/>
        <v>0.23312883435582821</v>
      </c>
      <c r="AC42" s="13">
        <f t="shared" si="41"/>
        <v>7.9754601226993863E-2</v>
      </c>
      <c r="AD42" s="14">
        <f t="shared" si="42"/>
        <v>0.19333333333333333</v>
      </c>
      <c r="AE42" s="15">
        <f t="shared" si="43"/>
        <v>0.80666666666666664</v>
      </c>
      <c r="AF42" s="16">
        <f t="shared" si="52"/>
        <v>3.55</v>
      </c>
      <c r="AG42" s="52">
        <f t="shared" si="53"/>
        <v>1.18</v>
      </c>
      <c r="AH42" s="42">
        <f t="shared" si="54"/>
        <v>4</v>
      </c>
      <c r="AI42" s="42">
        <f t="shared" si="55"/>
        <v>4</v>
      </c>
    </row>
    <row r="43" spans="1:35" s="2" customFormat="1" ht="18.75" x14ac:dyDescent="0.25">
      <c r="A43" s="31" t="s">
        <v>186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24">
        <f>+SUM(Q36:Q42)</f>
        <v>144</v>
      </c>
      <c r="R43" s="24">
        <f t="shared" ref="R43:W43" si="56">+SUM(R36:R42)</f>
        <v>222</v>
      </c>
      <c r="S43" s="24">
        <f t="shared" si="56"/>
        <v>483</v>
      </c>
      <c r="T43" s="24">
        <f t="shared" si="56"/>
        <v>582</v>
      </c>
      <c r="U43" s="24">
        <f t="shared" si="56"/>
        <v>579</v>
      </c>
      <c r="V43" s="24">
        <f t="shared" si="56"/>
        <v>272</v>
      </c>
      <c r="W43" s="24">
        <f t="shared" si="56"/>
        <v>2282</v>
      </c>
      <c r="X43" s="25">
        <f>Q43/$W43</f>
        <v>6.3102541630148987E-2</v>
      </c>
      <c r="Y43" s="25">
        <f t="shared" si="41"/>
        <v>9.7283085013146364E-2</v>
      </c>
      <c r="Z43" s="25">
        <f t="shared" si="41"/>
        <v>0.21165644171779141</v>
      </c>
      <c r="AA43" s="25">
        <f t="shared" si="41"/>
        <v>0.25503943908851884</v>
      </c>
      <c r="AB43" s="25">
        <f t="shared" si="41"/>
        <v>0.25372480280455739</v>
      </c>
      <c r="AC43" s="26">
        <f t="shared" si="41"/>
        <v>0.11919368974583698</v>
      </c>
      <c r="AD43" s="27">
        <f>(Q43+R43)/(Q43+R43+S43+T43+U43)</f>
        <v>0.18208955223880596</v>
      </c>
      <c r="AE43" s="28">
        <f>(S43+T43+U43)/(Q43+R43+S43+T43+U43)</f>
        <v>0.81791044776119404</v>
      </c>
      <c r="AF43" s="29">
        <f>+SUMPRODUCT(Q43:U43,Q35:U35)/SUM(Q43:U43)</f>
        <v>3.6119402985074629</v>
      </c>
      <c r="AG43" s="22"/>
      <c r="AH43" s="30">
        <f>+MEDIAN(AH36:AH42)</f>
        <v>4</v>
      </c>
      <c r="AI43" s="23"/>
    </row>
    <row r="48" spans="1:35" s="2" customFormat="1" x14ac:dyDescent="0.25">
      <c r="A48"/>
      <c r="B48"/>
      <c r="I48"/>
      <c r="J48"/>
      <c r="K48"/>
      <c r="L48"/>
      <c r="S48"/>
      <c r="T48"/>
      <c r="U48"/>
      <c r="V48"/>
      <c r="AC48"/>
      <c r="AD48"/>
      <c r="AE48"/>
      <c r="AF48"/>
      <c r="AG48"/>
      <c r="AH48"/>
      <c r="AI48"/>
    </row>
    <row r="49" spans="1:35" x14ac:dyDescent="0.25">
      <c r="C49" s="2"/>
      <c r="D49" s="2"/>
      <c r="E49" s="2"/>
      <c r="F49" s="2"/>
      <c r="G49" s="2"/>
      <c r="H49" s="2"/>
      <c r="M49" s="2"/>
      <c r="N49" s="2"/>
      <c r="O49" s="2"/>
      <c r="P49" s="2"/>
      <c r="Q49" s="2"/>
      <c r="R49" s="2"/>
      <c r="W49" s="2"/>
      <c r="X49" s="2"/>
      <c r="Y49" s="2"/>
      <c r="Z49" s="2"/>
      <c r="AA49" s="2"/>
      <c r="AB49" s="2"/>
    </row>
    <row r="50" spans="1:35" ht="15" customHeight="1" x14ac:dyDescent="0.25">
      <c r="C50" s="2"/>
      <c r="D50" s="2"/>
      <c r="E50" s="2"/>
      <c r="F50" s="2"/>
      <c r="G50" s="2"/>
      <c r="H50" s="2"/>
      <c r="M50" s="2"/>
      <c r="N50" s="2"/>
      <c r="O50" s="2"/>
      <c r="P50" s="2"/>
      <c r="Q50" s="2"/>
      <c r="R50" s="2"/>
      <c r="W50" s="2"/>
      <c r="X50" s="2"/>
      <c r="Y50" s="2"/>
      <c r="Z50" s="2"/>
      <c r="AA50" s="2"/>
      <c r="AB50" s="2"/>
    </row>
    <row r="51" spans="1:35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W51" s="2"/>
      <c r="X51" s="2"/>
      <c r="Y51" s="2"/>
      <c r="Z51" s="2"/>
      <c r="AA51" s="2"/>
      <c r="AB51" s="2"/>
    </row>
    <row r="52" spans="1:35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W52" s="2"/>
      <c r="X52" s="2"/>
      <c r="Y52" s="2"/>
      <c r="Z52" s="2"/>
      <c r="AA52" s="2"/>
      <c r="AB52" s="2"/>
    </row>
    <row r="53" spans="1:35" s="2" customFormat="1" x14ac:dyDescent="0.25">
      <c r="A53"/>
      <c r="B53"/>
      <c r="U53"/>
      <c r="V53"/>
      <c r="AC53"/>
      <c r="AD53"/>
      <c r="AE53"/>
      <c r="AF53"/>
      <c r="AG53"/>
      <c r="AH53"/>
      <c r="AI53"/>
    </row>
    <row r="54" spans="1:35" s="2" customFormat="1" x14ac:dyDescent="0.25">
      <c r="A54"/>
      <c r="B54"/>
      <c r="U54"/>
      <c r="V54"/>
      <c r="AC54"/>
      <c r="AD54"/>
      <c r="AE54"/>
      <c r="AF54"/>
      <c r="AG54"/>
      <c r="AH54"/>
      <c r="AI54"/>
    </row>
    <row r="55" spans="1:35" s="2" customFormat="1" x14ac:dyDescent="0.25">
      <c r="A55"/>
      <c r="B55"/>
      <c r="U55"/>
      <c r="V55"/>
      <c r="AC55"/>
      <c r="AD55"/>
      <c r="AE55"/>
      <c r="AF55"/>
      <c r="AG55"/>
      <c r="AH55"/>
      <c r="AI55"/>
    </row>
    <row r="56" spans="1:35" s="2" customFormat="1" x14ac:dyDescent="0.25">
      <c r="A56"/>
      <c r="B56"/>
      <c r="U56"/>
      <c r="V56"/>
      <c r="AC56"/>
      <c r="AD56"/>
      <c r="AE56"/>
      <c r="AF56"/>
      <c r="AG56"/>
      <c r="AH56"/>
      <c r="AI56"/>
    </row>
    <row r="57" spans="1:35" s="2" customFormat="1" x14ac:dyDescent="0.25">
      <c r="A57"/>
      <c r="B57"/>
      <c r="C57"/>
      <c r="D57"/>
      <c r="E57"/>
      <c r="F57"/>
      <c r="G57"/>
      <c r="U57"/>
      <c r="V57"/>
      <c r="AC57"/>
      <c r="AD57"/>
      <c r="AE57"/>
      <c r="AF57"/>
      <c r="AG57"/>
      <c r="AH57"/>
      <c r="AI57"/>
    </row>
    <row r="58" spans="1:35" s="2" customFormat="1" x14ac:dyDescent="0.25">
      <c r="A58"/>
      <c r="B58"/>
      <c r="C58"/>
      <c r="D58"/>
      <c r="E58"/>
      <c r="F58"/>
      <c r="G58"/>
      <c r="U58"/>
      <c r="V58"/>
      <c r="AC58"/>
      <c r="AD58"/>
      <c r="AE58"/>
      <c r="AF58"/>
      <c r="AG58"/>
      <c r="AH58"/>
      <c r="AI58"/>
    </row>
    <row r="59" spans="1:35" s="2" customFormat="1" x14ac:dyDescent="0.25">
      <c r="A59"/>
      <c r="B59"/>
      <c r="C59"/>
      <c r="D59"/>
      <c r="E59"/>
      <c r="F59"/>
      <c r="G59"/>
      <c r="U59"/>
      <c r="V59"/>
      <c r="AC59"/>
      <c r="AD59"/>
      <c r="AE59"/>
      <c r="AF59"/>
      <c r="AG59"/>
      <c r="AH59"/>
      <c r="AI59"/>
    </row>
    <row r="60" spans="1:35" s="2" customFormat="1" x14ac:dyDescent="0.25">
      <c r="A60"/>
      <c r="B60"/>
      <c r="C60"/>
      <c r="D60"/>
      <c r="E60"/>
      <c r="F60"/>
      <c r="G60"/>
      <c r="U60"/>
      <c r="V60"/>
      <c r="AC60"/>
      <c r="AD60"/>
      <c r="AE60"/>
      <c r="AF60"/>
      <c r="AG60"/>
      <c r="AH60"/>
      <c r="AI60"/>
    </row>
    <row r="61" spans="1:35" s="2" customFormat="1" x14ac:dyDescent="0.25">
      <c r="A61"/>
      <c r="B61"/>
      <c r="C61"/>
      <c r="D61"/>
      <c r="E61"/>
      <c r="F61"/>
      <c r="G61"/>
      <c r="U61"/>
      <c r="V61"/>
      <c r="AC61"/>
      <c r="AD61"/>
      <c r="AE61"/>
      <c r="AF61"/>
      <c r="AG61"/>
      <c r="AH61"/>
      <c r="AI61"/>
    </row>
    <row r="62" spans="1:35" x14ac:dyDescent="0.25"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W62" s="2"/>
      <c r="X62" s="2"/>
      <c r="Y62" s="2"/>
      <c r="Z62" s="2"/>
      <c r="AA62" s="2"/>
      <c r="AB62" s="2"/>
    </row>
    <row r="63" spans="1:35" x14ac:dyDescent="0.25">
      <c r="H63" s="2"/>
      <c r="I63" s="2"/>
      <c r="J63" s="2"/>
      <c r="K63" s="2"/>
      <c r="L63" s="2"/>
      <c r="M63" s="2"/>
      <c r="O63" s="2"/>
      <c r="P63" s="2"/>
      <c r="Q63" s="2"/>
      <c r="R63" s="2"/>
      <c r="S63" s="2"/>
      <c r="T63" s="2"/>
      <c r="W63" s="2"/>
      <c r="X63" s="2"/>
      <c r="Y63" s="2"/>
      <c r="Z63" s="2"/>
      <c r="AA63" s="2"/>
      <c r="AB63" s="2"/>
    </row>
    <row r="64" spans="1:35" x14ac:dyDescent="0.25">
      <c r="H64" s="2"/>
      <c r="I64" s="2"/>
      <c r="J64" s="2"/>
      <c r="K64" s="2"/>
      <c r="L64" s="2"/>
      <c r="M64" s="2"/>
      <c r="O64" s="2"/>
      <c r="P64" s="2"/>
      <c r="Q64" s="2"/>
      <c r="R64" s="2"/>
      <c r="S64" s="2"/>
      <c r="T64" s="2"/>
      <c r="W64" s="2"/>
      <c r="X64" s="2"/>
      <c r="Y64" s="2"/>
      <c r="Z64" s="2"/>
      <c r="AA64" s="2"/>
      <c r="AB64" s="2"/>
    </row>
    <row r="65" spans="15:20" x14ac:dyDescent="0.25">
      <c r="O65" s="2"/>
      <c r="P65" s="2"/>
      <c r="Q65" s="2"/>
      <c r="R65" s="2"/>
      <c r="S65" s="2"/>
      <c r="T65" s="2"/>
    </row>
    <row r="66" spans="15:20" x14ac:dyDescent="0.25">
      <c r="O66" s="2"/>
      <c r="P66" s="2"/>
      <c r="Q66" s="2"/>
      <c r="R66" s="2"/>
      <c r="S66" s="2"/>
      <c r="T66" s="2"/>
    </row>
    <row r="67" spans="15:20" x14ac:dyDescent="0.25">
      <c r="O67" s="2"/>
      <c r="P67" s="2"/>
      <c r="Q67" s="2"/>
      <c r="R67" s="2"/>
      <c r="S67" s="2"/>
      <c r="T67" s="2"/>
    </row>
    <row r="68" spans="15:20" x14ac:dyDescent="0.25">
      <c r="O68" s="2"/>
      <c r="P68" s="2"/>
      <c r="Q68" s="2"/>
      <c r="R68" s="2"/>
      <c r="S68" s="2"/>
      <c r="T68" s="2"/>
    </row>
    <row r="69" spans="15:20" x14ac:dyDescent="0.25">
      <c r="O69" s="2"/>
      <c r="P69" s="2"/>
      <c r="Q69" s="2"/>
      <c r="R69" s="2"/>
      <c r="S69" s="2"/>
      <c r="T69" s="2"/>
    </row>
    <row r="70" spans="15:20" x14ac:dyDescent="0.25">
      <c r="O70" s="2"/>
      <c r="P70" s="2"/>
      <c r="Q70" s="2"/>
      <c r="R70" s="2"/>
      <c r="S70" s="2"/>
      <c r="T70" s="2"/>
    </row>
    <row r="71" spans="15:20" x14ac:dyDescent="0.25">
      <c r="O71" s="2"/>
      <c r="P71" s="2"/>
      <c r="Q71" s="2"/>
      <c r="R71" s="2"/>
      <c r="S71" s="2"/>
      <c r="T71" s="2"/>
    </row>
    <row r="72" spans="15:20" x14ac:dyDescent="0.25">
      <c r="O72" s="2"/>
      <c r="P72" s="2"/>
      <c r="Q72" s="2"/>
      <c r="R72" s="2"/>
      <c r="S72" s="2"/>
      <c r="T72" s="2"/>
    </row>
    <row r="73" spans="15:20" x14ac:dyDescent="0.25">
      <c r="O73" s="2"/>
      <c r="P73" s="2"/>
      <c r="Q73" s="2"/>
      <c r="R73" s="2"/>
      <c r="S73" s="2"/>
      <c r="T73" s="2"/>
    </row>
    <row r="74" spans="15:20" x14ac:dyDescent="0.25">
      <c r="O74" s="2"/>
      <c r="P74" s="2"/>
      <c r="Q74" s="2"/>
      <c r="R74" s="2"/>
      <c r="S74" s="2"/>
      <c r="T74" s="2"/>
    </row>
    <row r="75" spans="15:20" x14ac:dyDescent="0.25">
      <c r="O75" s="2"/>
      <c r="P75" s="2"/>
      <c r="Q75" s="2"/>
      <c r="R75" s="2"/>
      <c r="S75" s="2"/>
      <c r="T75" s="2"/>
    </row>
    <row r="76" spans="15:20" x14ac:dyDescent="0.25">
      <c r="O76" s="2"/>
      <c r="P76" s="2"/>
      <c r="Q76" s="2"/>
      <c r="R76" s="2"/>
      <c r="S76" s="2"/>
      <c r="T76" s="2"/>
    </row>
    <row r="77" spans="15:20" x14ac:dyDescent="0.25">
      <c r="O77" s="2"/>
      <c r="P77" s="2"/>
      <c r="Q77" s="2"/>
      <c r="R77" s="2"/>
      <c r="S77" s="2"/>
      <c r="T77" s="2"/>
    </row>
    <row r="78" spans="15:20" x14ac:dyDescent="0.25">
      <c r="O78" s="2"/>
      <c r="P78" s="2"/>
      <c r="Q78" s="2"/>
      <c r="R78" s="2"/>
      <c r="S78" s="2"/>
      <c r="T78" s="2"/>
    </row>
    <row r="79" spans="15:20" x14ac:dyDescent="0.25">
      <c r="O79" s="2"/>
      <c r="P79" s="2"/>
      <c r="Q79" s="2"/>
      <c r="R79" s="2"/>
      <c r="S79" s="2"/>
      <c r="T79" s="2"/>
    </row>
    <row r="80" spans="15:20" x14ac:dyDescent="0.25">
      <c r="O80" s="2"/>
      <c r="P80" s="2"/>
      <c r="Q80" s="2"/>
      <c r="R80" s="2"/>
      <c r="S80" s="2"/>
      <c r="T80" s="2"/>
    </row>
    <row r="81" spans="15:20" x14ac:dyDescent="0.25">
      <c r="O81" s="2"/>
      <c r="P81" s="2"/>
      <c r="Q81" s="2"/>
      <c r="R81" s="2"/>
      <c r="S81" s="2"/>
      <c r="T81" s="2"/>
    </row>
    <row r="82" spans="15:20" x14ac:dyDescent="0.25">
      <c r="O82" s="2"/>
      <c r="P82" s="2"/>
      <c r="Q82" s="2"/>
      <c r="R82" s="2"/>
      <c r="S82" s="2"/>
      <c r="T82" s="2"/>
    </row>
    <row r="83" spans="15:20" x14ac:dyDescent="0.25">
      <c r="O83" s="2"/>
      <c r="P83" s="2"/>
      <c r="Q83" s="2"/>
      <c r="R83" s="2"/>
      <c r="S83" s="2"/>
      <c r="T83" s="2"/>
    </row>
    <row r="84" spans="15:20" x14ac:dyDescent="0.25">
      <c r="O84" s="2"/>
      <c r="P84" s="2"/>
      <c r="Q84" s="2"/>
      <c r="R84" s="2"/>
      <c r="S84" s="2"/>
      <c r="T84" s="2"/>
    </row>
  </sheetData>
  <sheetProtection sheet="1" objects="1" scenarios="1"/>
  <mergeCells count="20">
    <mergeCell ref="A5:AI5"/>
    <mergeCell ref="A6:AI6"/>
    <mergeCell ref="A7:AI7"/>
    <mergeCell ref="B35:P35"/>
    <mergeCell ref="B36:P36"/>
    <mergeCell ref="B26:P26"/>
    <mergeCell ref="B27:P27"/>
    <mergeCell ref="B28:P28"/>
    <mergeCell ref="B29:P29"/>
    <mergeCell ref="A12:AI12"/>
    <mergeCell ref="B17:P17"/>
    <mergeCell ref="B18:P18"/>
    <mergeCell ref="B19:P19"/>
    <mergeCell ref="B16:P16"/>
    <mergeCell ref="B41:P41"/>
    <mergeCell ref="B42:P42"/>
    <mergeCell ref="B37:P37"/>
    <mergeCell ref="B38:P38"/>
    <mergeCell ref="B39:P39"/>
    <mergeCell ref="B40:P40"/>
  </mergeCells>
  <pageMargins left="0.7" right="0.7" top="0.75" bottom="0.75" header="0.3" footer="0.3"/>
  <pageSetup paperSize="9" scale="2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47"/>
  <sheetViews>
    <sheetView showGridLines="0" view="pageBreakPreview" zoomScale="70" zoomScaleNormal="55" zoomScaleSheetLayoutView="70" workbookViewId="0">
      <selection activeCell="B23" sqref="B23:P23"/>
    </sheetView>
  </sheetViews>
  <sheetFormatPr baseColWidth="10" defaultRowHeight="15" x14ac:dyDescent="0.25"/>
  <cols>
    <col min="30" max="30" width="21.85546875" customWidth="1"/>
    <col min="31" max="31" width="20.42578125" bestFit="1" customWidth="1"/>
    <col min="36" max="53" width="0" hidden="1" customWidth="1"/>
  </cols>
  <sheetData>
    <row r="1" spans="1:35" s="2" customFormat="1" x14ac:dyDescent="0.25"/>
    <row r="2" spans="1:35" s="2" customFormat="1" x14ac:dyDescent="0.25"/>
    <row r="3" spans="1:35" s="2" customFormat="1" x14ac:dyDescent="0.25"/>
    <row r="4" spans="1:35" s="2" customFormat="1" x14ac:dyDescent="0.25"/>
    <row r="5" spans="1:35" s="2" customFormat="1" x14ac:dyDescent="0.25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</row>
    <row r="6" spans="1:35" s="2" customFormat="1" ht="15" customHeight="1" x14ac:dyDescent="0.25">
      <c r="A6" s="72" t="s">
        <v>325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</row>
    <row r="7" spans="1:35" s="2" customFormat="1" x14ac:dyDescent="0.25">
      <c r="A7" s="73" t="s">
        <v>195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s="2" customFormat="1" x14ac:dyDescent="0.25"/>
    <row r="9" spans="1:35" s="2" customFormat="1" ht="15.75" customHeight="1" x14ac:dyDescent="0.25"/>
    <row r="10" spans="1:35" s="2" customFormat="1" ht="15.75" customHeight="1" x14ac:dyDescent="0.25"/>
    <row r="11" spans="1:35" s="2" customFormat="1" x14ac:dyDescent="0.25"/>
    <row r="12" spans="1:35" s="2" customFormat="1" ht="18.75" customHeight="1" x14ac:dyDescent="0.25">
      <c r="A12" s="67" t="s">
        <v>82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</row>
    <row r="13" spans="1:35" s="2" customFormat="1" x14ac:dyDescent="0.25"/>
    <row r="14" spans="1:35" s="2" customFormat="1" x14ac:dyDescent="0.25"/>
    <row r="15" spans="1:35" s="2" customFormat="1" x14ac:dyDescent="0.25"/>
    <row r="16" spans="1:35" ht="15.75" thickBot="1" x14ac:dyDescent="0.3"/>
    <row r="17" spans="1:53" ht="37.5" x14ac:dyDescent="0.25">
      <c r="Q17" s="19">
        <v>1</v>
      </c>
      <c r="R17" s="19">
        <v>2</v>
      </c>
      <c r="S17" s="19">
        <v>3</v>
      </c>
      <c r="T17" s="19">
        <v>4</v>
      </c>
      <c r="U17" s="19">
        <v>5</v>
      </c>
      <c r="V17" s="19" t="s">
        <v>84</v>
      </c>
      <c r="W17" s="8" t="s">
        <v>85</v>
      </c>
      <c r="X17" s="19">
        <v>1</v>
      </c>
      <c r="Y17" s="19">
        <v>2</v>
      </c>
      <c r="Z17" s="19">
        <v>3</v>
      </c>
      <c r="AA17" s="19">
        <v>4</v>
      </c>
      <c r="AB17" s="19">
        <v>5</v>
      </c>
      <c r="AC17" s="19" t="s">
        <v>84</v>
      </c>
      <c r="AD17" s="20" t="s">
        <v>86</v>
      </c>
      <c r="AE17" s="21" t="s">
        <v>87</v>
      </c>
      <c r="AF17" s="19" t="s">
        <v>88</v>
      </c>
      <c r="AG17" s="19" t="s">
        <v>89</v>
      </c>
      <c r="AH17" s="19" t="s">
        <v>90</v>
      </c>
      <c r="AI17" s="19" t="s">
        <v>91</v>
      </c>
    </row>
    <row r="18" spans="1:53" ht="18.75" x14ac:dyDescent="0.25">
      <c r="A18" s="10">
        <v>91</v>
      </c>
      <c r="B18" s="76" t="s">
        <v>177</v>
      </c>
      <c r="C18" s="77" t="s">
        <v>177</v>
      </c>
      <c r="D18" s="77" t="s">
        <v>177</v>
      </c>
      <c r="E18" s="77" t="s">
        <v>177</v>
      </c>
      <c r="F18" s="77" t="s">
        <v>177</v>
      </c>
      <c r="G18" s="77" t="s">
        <v>177</v>
      </c>
      <c r="H18" s="77" t="s">
        <v>177</v>
      </c>
      <c r="I18" s="77" t="s">
        <v>177</v>
      </c>
      <c r="J18" s="77" t="s">
        <v>177</v>
      </c>
      <c r="K18" s="77" t="s">
        <v>177</v>
      </c>
      <c r="L18" s="77" t="s">
        <v>177</v>
      </c>
      <c r="M18" s="77" t="s">
        <v>177</v>
      </c>
      <c r="N18" s="77" t="s">
        <v>177</v>
      </c>
      <c r="O18" s="77" t="s">
        <v>177</v>
      </c>
      <c r="P18" s="77" t="s">
        <v>177</v>
      </c>
      <c r="Q18" s="11">
        <f>AK18</f>
        <v>18</v>
      </c>
      <c r="R18" s="11">
        <f t="shared" ref="R18:W18" si="0">AL18</f>
        <v>11</v>
      </c>
      <c r="S18" s="11">
        <f t="shared" si="0"/>
        <v>45</v>
      </c>
      <c r="T18" s="11">
        <f t="shared" si="0"/>
        <v>82</v>
      </c>
      <c r="U18" s="11">
        <f t="shared" si="0"/>
        <v>133</v>
      </c>
      <c r="V18" s="11">
        <f t="shared" si="0"/>
        <v>37</v>
      </c>
      <c r="W18" s="11">
        <f t="shared" si="0"/>
        <v>326</v>
      </c>
      <c r="X18" s="12">
        <f t="shared" ref="X18:AC21" si="1">Q18/$W18</f>
        <v>5.5214723926380369E-2</v>
      </c>
      <c r="Y18" s="12">
        <f t="shared" si="1"/>
        <v>3.3742331288343558E-2</v>
      </c>
      <c r="Z18" s="12">
        <f t="shared" si="1"/>
        <v>0.13803680981595093</v>
      </c>
      <c r="AA18" s="12">
        <f t="shared" si="1"/>
        <v>0.25153374233128833</v>
      </c>
      <c r="AB18" s="12">
        <f t="shared" si="1"/>
        <v>0.40797546012269936</v>
      </c>
      <c r="AC18" s="13">
        <f t="shared" si="1"/>
        <v>0.11349693251533742</v>
      </c>
      <c r="AD18" s="14">
        <f t="shared" ref="AD18:AD21" si="2">(Q18+R18)/(Q18+R18+S18+T18+U18)</f>
        <v>0.10034602076124567</v>
      </c>
      <c r="AE18" s="15">
        <f t="shared" ref="AE18:AE21" si="3">(S18+T18+U18)/(Q18+R18+S18+T18+U18)</f>
        <v>0.89965397923875434</v>
      </c>
      <c r="AF18" s="16">
        <f>AX18</f>
        <v>4.04</v>
      </c>
      <c r="AG18" s="52">
        <f t="shared" ref="AG18:AI18" si="4">AY18</f>
        <v>1.1499999999999999</v>
      </c>
      <c r="AH18" s="42">
        <f t="shared" si="4"/>
        <v>4</v>
      </c>
      <c r="AI18" s="42">
        <f t="shared" si="4"/>
        <v>5</v>
      </c>
      <c r="AJ18" t="s">
        <v>279</v>
      </c>
      <c r="AK18">
        <v>18</v>
      </c>
      <c r="AL18">
        <v>11</v>
      </c>
      <c r="AM18">
        <v>45</v>
      </c>
      <c r="AN18">
        <v>82</v>
      </c>
      <c r="AO18">
        <v>133</v>
      </c>
      <c r="AP18">
        <v>37</v>
      </c>
      <c r="AQ18">
        <v>326</v>
      </c>
      <c r="AR18" t="s">
        <v>279</v>
      </c>
      <c r="AS18">
        <v>18</v>
      </c>
      <c r="AT18">
        <v>11</v>
      </c>
      <c r="AU18">
        <v>45</v>
      </c>
      <c r="AV18">
        <v>82</v>
      </c>
      <c r="AW18">
        <v>133</v>
      </c>
      <c r="AX18">
        <v>4.04</v>
      </c>
      <c r="AY18">
        <v>1.1499999999999999</v>
      </c>
      <c r="AZ18">
        <v>4</v>
      </c>
      <c r="BA18">
        <v>5</v>
      </c>
    </row>
    <row r="19" spans="1:53" ht="18.75" x14ac:dyDescent="0.25">
      <c r="A19" s="10">
        <v>92</v>
      </c>
      <c r="B19" s="76" t="s">
        <v>178</v>
      </c>
      <c r="C19" s="77" t="s">
        <v>178</v>
      </c>
      <c r="D19" s="77" t="s">
        <v>178</v>
      </c>
      <c r="E19" s="77" t="s">
        <v>178</v>
      </c>
      <c r="F19" s="77" t="s">
        <v>178</v>
      </c>
      <c r="G19" s="77" t="s">
        <v>178</v>
      </c>
      <c r="H19" s="77" t="s">
        <v>178</v>
      </c>
      <c r="I19" s="77" t="s">
        <v>178</v>
      </c>
      <c r="J19" s="77" t="s">
        <v>178</v>
      </c>
      <c r="K19" s="77" t="s">
        <v>178</v>
      </c>
      <c r="L19" s="77" t="s">
        <v>178</v>
      </c>
      <c r="M19" s="77" t="s">
        <v>178</v>
      </c>
      <c r="N19" s="77" t="s">
        <v>178</v>
      </c>
      <c r="O19" s="77" t="s">
        <v>178</v>
      </c>
      <c r="P19" s="77" t="s">
        <v>178</v>
      </c>
      <c r="Q19" s="11">
        <f t="shared" ref="Q19:Q23" si="5">AK19</f>
        <v>33</v>
      </c>
      <c r="R19" s="11">
        <f t="shared" ref="R19:R23" si="6">AL19</f>
        <v>43</v>
      </c>
      <c r="S19" s="11">
        <f t="shared" ref="S19:S23" si="7">AM19</f>
        <v>61</v>
      </c>
      <c r="T19" s="11">
        <f t="shared" ref="T19:T23" si="8">AN19</f>
        <v>82</v>
      </c>
      <c r="U19" s="11">
        <f t="shared" ref="U19:U23" si="9">AO19</f>
        <v>83</v>
      </c>
      <c r="V19" s="11">
        <f t="shared" ref="V19:V23" si="10">AP19</f>
        <v>24</v>
      </c>
      <c r="W19" s="11">
        <f t="shared" ref="W19:W23" si="11">AQ19</f>
        <v>326</v>
      </c>
      <c r="X19" s="12">
        <f t="shared" si="1"/>
        <v>0.10122699386503067</v>
      </c>
      <c r="Y19" s="12">
        <f t="shared" si="1"/>
        <v>0.13190184049079753</v>
      </c>
      <c r="Z19" s="12">
        <f t="shared" si="1"/>
        <v>0.18711656441717792</v>
      </c>
      <c r="AA19" s="12">
        <f t="shared" si="1"/>
        <v>0.25153374233128833</v>
      </c>
      <c r="AB19" s="12">
        <f t="shared" si="1"/>
        <v>0.254601226993865</v>
      </c>
      <c r="AC19" s="13">
        <f t="shared" si="1"/>
        <v>7.3619631901840496E-2</v>
      </c>
      <c r="AD19" s="14">
        <f t="shared" si="2"/>
        <v>0.25165562913907286</v>
      </c>
      <c r="AE19" s="15">
        <f t="shared" si="3"/>
        <v>0.7483443708609272</v>
      </c>
      <c r="AF19" s="16">
        <f t="shared" ref="AF19:AF23" si="12">AX19</f>
        <v>3.46</v>
      </c>
      <c r="AG19" s="52">
        <f t="shared" ref="AG19:AG23" si="13">AY19</f>
        <v>1.32</v>
      </c>
      <c r="AH19" s="42">
        <f t="shared" ref="AH19:AH23" si="14">AZ19</f>
        <v>4</v>
      </c>
      <c r="AI19" s="42">
        <f t="shared" ref="AI19:AI23" si="15">BA19</f>
        <v>5</v>
      </c>
      <c r="AJ19" t="s">
        <v>280</v>
      </c>
      <c r="AK19">
        <v>33</v>
      </c>
      <c r="AL19">
        <v>43</v>
      </c>
      <c r="AM19">
        <v>61</v>
      </c>
      <c r="AN19">
        <v>82</v>
      </c>
      <c r="AO19">
        <v>83</v>
      </c>
      <c r="AP19">
        <v>24</v>
      </c>
      <c r="AQ19">
        <v>326</v>
      </c>
      <c r="AR19" t="s">
        <v>280</v>
      </c>
      <c r="AS19">
        <v>33</v>
      </c>
      <c r="AT19">
        <v>43</v>
      </c>
      <c r="AU19">
        <v>61</v>
      </c>
      <c r="AV19">
        <v>82</v>
      </c>
      <c r="AW19">
        <v>83</v>
      </c>
      <c r="AX19">
        <v>3.46</v>
      </c>
      <c r="AY19">
        <v>1.32</v>
      </c>
      <c r="AZ19">
        <v>4</v>
      </c>
      <c r="BA19">
        <v>5</v>
      </c>
    </row>
    <row r="20" spans="1:53" ht="18.75" x14ac:dyDescent="0.25">
      <c r="A20" s="10">
        <v>93</v>
      </c>
      <c r="B20" s="76" t="s">
        <v>179</v>
      </c>
      <c r="C20" s="77" t="s">
        <v>179</v>
      </c>
      <c r="D20" s="77" t="s">
        <v>179</v>
      </c>
      <c r="E20" s="77" t="s">
        <v>179</v>
      </c>
      <c r="F20" s="77" t="s">
        <v>179</v>
      </c>
      <c r="G20" s="77" t="s">
        <v>179</v>
      </c>
      <c r="H20" s="77" t="s">
        <v>179</v>
      </c>
      <c r="I20" s="77" t="s">
        <v>179</v>
      </c>
      <c r="J20" s="77" t="s">
        <v>179</v>
      </c>
      <c r="K20" s="77" t="s">
        <v>179</v>
      </c>
      <c r="L20" s="77" t="s">
        <v>179</v>
      </c>
      <c r="M20" s="77" t="s">
        <v>179</v>
      </c>
      <c r="N20" s="77" t="s">
        <v>179</v>
      </c>
      <c r="O20" s="77" t="s">
        <v>179</v>
      </c>
      <c r="P20" s="77" t="s">
        <v>179</v>
      </c>
      <c r="Q20" s="11">
        <f t="shared" si="5"/>
        <v>25</v>
      </c>
      <c r="R20" s="11">
        <f t="shared" si="6"/>
        <v>25</v>
      </c>
      <c r="S20" s="11">
        <f t="shared" si="7"/>
        <v>61</v>
      </c>
      <c r="T20" s="11">
        <f t="shared" si="8"/>
        <v>96</v>
      </c>
      <c r="U20" s="11">
        <f t="shared" si="9"/>
        <v>93</v>
      </c>
      <c r="V20" s="11">
        <f t="shared" si="10"/>
        <v>26</v>
      </c>
      <c r="W20" s="11">
        <f t="shared" si="11"/>
        <v>326</v>
      </c>
      <c r="X20" s="12">
        <f t="shared" si="1"/>
        <v>7.6687116564417179E-2</v>
      </c>
      <c r="Y20" s="12">
        <f t="shared" si="1"/>
        <v>7.6687116564417179E-2</v>
      </c>
      <c r="Z20" s="12">
        <f t="shared" si="1"/>
        <v>0.18711656441717792</v>
      </c>
      <c r="AA20" s="12">
        <f t="shared" si="1"/>
        <v>0.29447852760736198</v>
      </c>
      <c r="AB20" s="12">
        <f t="shared" si="1"/>
        <v>0.28527607361963192</v>
      </c>
      <c r="AC20" s="13">
        <f t="shared" si="1"/>
        <v>7.9754601226993863E-2</v>
      </c>
      <c r="AD20" s="14">
        <f t="shared" si="2"/>
        <v>0.16666666666666666</v>
      </c>
      <c r="AE20" s="15">
        <f t="shared" si="3"/>
        <v>0.83333333333333337</v>
      </c>
      <c r="AF20" s="16">
        <f t="shared" si="12"/>
        <v>3.69</v>
      </c>
      <c r="AG20" s="52">
        <f t="shared" si="13"/>
        <v>1.23</v>
      </c>
      <c r="AH20" s="42">
        <f t="shared" si="14"/>
        <v>4</v>
      </c>
      <c r="AI20" s="42">
        <f t="shared" si="15"/>
        <v>4</v>
      </c>
      <c r="AJ20" t="s">
        <v>281</v>
      </c>
      <c r="AK20">
        <v>25</v>
      </c>
      <c r="AL20">
        <v>25</v>
      </c>
      <c r="AM20">
        <v>61</v>
      </c>
      <c r="AN20">
        <v>96</v>
      </c>
      <c r="AO20">
        <v>93</v>
      </c>
      <c r="AP20">
        <v>26</v>
      </c>
      <c r="AQ20">
        <v>326</v>
      </c>
      <c r="AR20" t="s">
        <v>281</v>
      </c>
      <c r="AS20">
        <v>25</v>
      </c>
      <c r="AT20">
        <v>25</v>
      </c>
      <c r="AU20">
        <v>61</v>
      </c>
      <c r="AV20">
        <v>96</v>
      </c>
      <c r="AW20">
        <v>93</v>
      </c>
      <c r="AX20">
        <v>3.69</v>
      </c>
      <c r="AY20">
        <v>1.23</v>
      </c>
      <c r="AZ20">
        <v>4</v>
      </c>
      <c r="BA20">
        <v>4</v>
      </c>
    </row>
    <row r="21" spans="1:53" ht="18.75" x14ac:dyDescent="0.25">
      <c r="A21" s="10">
        <v>94</v>
      </c>
      <c r="B21" s="76" t="s">
        <v>180</v>
      </c>
      <c r="C21" s="77" t="s">
        <v>180</v>
      </c>
      <c r="D21" s="77" t="s">
        <v>180</v>
      </c>
      <c r="E21" s="77" t="s">
        <v>180</v>
      </c>
      <c r="F21" s="77" t="s">
        <v>180</v>
      </c>
      <c r="G21" s="77" t="s">
        <v>180</v>
      </c>
      <c r="H21" s="77" t="s">
        <v>180</v>
      </c>
      <c r="I21" s="77" t="s">
        <v>180</v>
      </c>
      <c r="J21" s="77" t="s">
        <v>180</v>
      </c>
      <c r="K21" s="77" t="s">
        <v>180</v>
      </c>
      <c r="L21" s="77" t="s">
        <v>180</v>
      </c>
      <c r="M21" s="77" t="s">
        <v>180</v>
      </c>
      <c r="N21" s="77" t="s">
        <v>180</v>
      </c>
      <c r="O21" s="77" t="s">
        <v>180</v>
      </c>
      <c r="P21" s="77" t="s">
        <v>180</v>
      </c>
      <c r="Q21" s="11">
        <f t="shared" si="5"/>
        <v>31</v>
      </c>
      <c r="R21" s="11">
        <f t="shared" si="6"/>
        <v>28</v>
      </c>
      <c r="S21" s="11">
        <f t="shared" si="7"/>
        <v>66</v>
      </c>
      <c r="T21" s="11">
        <f t="shared" si="8"/>
        <v>93</v>
      </c>
      <c r="U21" s="11">
        <f t="shared" si="9"/>
        <v>93</v>
      </c>
      <c r="V21" s="11">
        <f t="shared" si="10"/>
        <v>15</v>
      </c>
      <c r="W21" s="11">
        <f t="shared" si="11"/>
        <v>326</v>
      </c>
      <c r="X21" s="12">
        <f t="shared" si="1"/>
        <v>9.5092024539877307E-2</v>
      </c>
      <c r="Y21" s="12">
        <f t="shared" si="1"/>
        <v>8.5889570552147243E-2</v>
      </c>
      <c r="Z21" s="12">
        <f t="shared" si="1"/>
        <v>0.20245398773006135</v>
      </c>
      <c r="AA21" s="12">
        <f t="shared" si="1"/>
        <v>0.28527607361963192</v>
      </c>
      <c r="AB21" s="12">
        <f t="shared" si="1"/>
        <v>0.28527607361963192</v>
      </c>
      <c r="AC21" s="13">
        <f t="shared" si="1"/>
        <v>4.6012269938650305E-2</v>
      </c>
      <c r="AD21" s="14">
        <f t="shared" si="2"/>
        <v>0.18971061093247588</v>
      </c>
      <c r="AE21" s="15">
        <f t="shared" si="3"/>
        <v>0.81028938906752412</v>
      </c>
      <c r="AF21" s="16">
        <f t="shared" si="12"/>
        <v>3.61</v>
      </c>
      <c r="AG21" s="52">
        <f t="shared" si="13"/>
        <v>1.27</v>
      </c>
      <c r="AH21" s="42">
        <f t="shared" si="14"/>
        <v>4</v>
      </c>
      <c r="AI21" s="42">
        <f t="shared" si="15"/>
        <v>4</v>
      </c>
      <c r="AJ21" t="s">
        <v>282</v>
      </c>
      <c r="AK21">
        <v>31</v>
      </c>
      <c r="AL21">
        <v>28</v>
      </c>
      <c r="AM21">
        <v>66</v>
      </c>
      <c r="AN21">
        <v>93</v>
      </c>
      <c r="AO21">
        <v>93</v>
      </c>
      <c r="AP21">
        <v>15</v>
      </c>
      <c r="AQ21">
        <v>326</v>
      </c>
      <c r="AR21" t="s">
        <v>282</v>
      </c>
      <c r="AS21">
        <v>31</v>
      </c>
      <c r="AT21">
        <v>28</v>
      </c>
      <c r="AU21">
        <v>66</v>
      </c>
      <c r="AV21">
        <v>93</v>
      </c>
      <c r="AW21">
        <v>93</v>
      </c>
      <c r="AX21">
        <v>3.61</v>
      </c>
      <c r="AY21">
        <v>1.27</v>
      </c>
      <c r="AZ21">
        <v>4</v>
      </c>
      <c r="BA21">
        <v>4</v>
      </c>
    </row>
    <row r="22" spans="1:53" s="2" customFormat="1" ht="18.75" x14ac:dyDescent="0.25">
      <c r="A22" s="10">
        <v>95</v>
      </c>
      <c r="B22" s="76" t="s">
        <v>181</v>
      </c>
      <c r="C22" s="77" t="s">
        <v>181</v>
      </c>
      <c r="D22" s="77" t="s">
        <v>181</v>
      </c>
      <c r="E22" s="77" t="s">
        <v>181</v>
      </c>
      <c r="F22" s="77" t="s">
        <v>181</v>
      </c>
      <c r="G22" s="77" t="s">
        <v>181</v>
      </c>
      <c r="H22" s="77" t="s">
        <v>181</v>
      </c>
      <c r="I22" s="77" t="s">
        <v>181</v>
      </c>
      <c r="J22" s="77" t="s">
        <v>181</v>
      </c>
      <c r="K22" s="77" t="s">
        <v>181</v>
      </c>
      <c r="L22" s="77" t="s">
        <v>181</v>
      </c>
      <c r="M22" s="77" t="s">
        <v>181</v>
      </c>
      <c r="N22" s="77" t="s">
        <v>181</v>
      </c>
      <c r="O22" s="77" t="s">
        <v>181</v>
      </c>
      <c r="P22" s="77" t="s">
        <v>181</v>
      </c>
      <c r="Q22" s="11">
        <f t="shared" si="5"/>
        <v>21</v>
      </c>
      <c r="R22" s="11">
        <f t="shared" si="6"/>
        <v>30</v>
      </c>
      <c r="S22" s="11">
        <f t="shared" si="7"/>
        <v>64</v>
      </c>
      <c r="T22" s="11">
        <f t="shared" si="8"/>
        <v>88</v>
      </c>
      <c r="U22" s="11">
        <f t="shared" si="9"/>
        <v>106</v>
      </c>
      <c r="V22" s="11">
        <f t="shared" si="10"/>
        <v>17</v>
      </c>
      <c r="W22" s="11">
        <f t="shared" si="11"/>
        <v>326</v>
      </c>
      <c r="X22" s="12">
        <f t="shared" ref="X22:X23" si="16">Q22/$W22</f>
        <v>6.4417177914110432E-2</v>
      </c>
      <c r="Y22" s="12">
        <f t="shared" ref="Y22:Y23" si="17">R22/$W22</f>
        <v>9.202453987730061E-2</v>
      </c>
      <c r="Z22" s="12">
        <f t="shared" ref="Z22:Z23" si="18">S22/$W22</f>
        <v>0.19631901840490798</v>
      </c>
      <c r="AA22" s="12">
        <f t="shared" ref="AA22:AA23" si="19">T22/$W22</f>
        <v>0.26993865030674846</v>
      </c>
      <c r="AB22" s="12">
        <f t="shared" ref="AB22:AB23" si="20">U22/$W22</f>
        <v>0.32515337423312884</v>
      </c>
      <c r="AC22" s="13">
        <f t="shared" ref="AC22:AC23" si="21">V22/$W22</f>
        <v>5.2147239263803678E-2</v>
      </c>
      <c r="AD22" s="14">
        <f t="shared" ref="AD22:AD23" si="22">(Q22+R22)/(Q22+R22+S22+T22+U22)</f>
        <v>0.1650485436893204</v>
      </c>
      <c r="AE22" s="15">
        <f t="shared" ref="AE22:AE23" si="23">(S22+T22+U22)/(Q22+R22+S22+T22+U22)</f>
        <v>0.83495145631067957</v>
      </c>
      <c r="AF22" s="16">
        <f t="shared" si="12"/>
        <v>3.74</v>
      </c>
      <c r="AG22" s="52">
        <f t="shared" si="13"/>
        <v>1.22</v>
      </c>
      <c r="AH22" s="42">
        <f t="shared" si="14"/>
        <v>4</v>
      </c>
      <c r="AI22" s="42">
        <f t="shared" si="15"/>
        <v>5</v>
      </c>
      <c r="AJ22" s="2" t="s">
        <v>283</v>
      </c>
      <c r="AK22" s="2">
        <v>21</v>
      </c>
      <c r="AL22" s="2">
        <v>30</v>
      </c>
      <c r="AM22" s="2">
        <v>64</v>
      </c>
      <c r="AN22" s="2">
        <v>88</v>
      </c>
      <c r="AO22" s="2">
        <v>106</v>
      </c>
      <c r="AP22" s="2">
        <v>17</v>
      </c>
      <c r="AQ22" s="2">
        <v>326</v>
      </c>
      <c r="AR22" s="2" t="s">
        <v>283</v>
      </c>
      <c r="AS22" s="2">
        <v>21</v>
      </c>
      <c r="AT22" s="2">
        <v>30</v>
      </c>
      <c r="AU22" s="2">
        <v>64</v>
      </c>
      <c r="AV22" s="2">
        <v>88</v>
      </c>
      <c r="AW22" s="2">
        <v>106</v>
      </c>
      <c r="AX22" s="2">
        <v>3.74</v>
      </c>
      <c r="AY22" s="2">
        <v>1.22</v>
      </c>
      <c r="AZ22" s="2">
        <v>4</v>
      </c>
      <c r="BA22" s="2">
        <v>5</v>
      </c>
    </row>
    <row r="23" spans="1:53" s="2" customFormat="1" ht="36" customHeight="1" x14ac:dyDescent="0.25">
      <c r="A23" s="10">
        <v>96</v>
      </c>
      <c r="B23" s="76" t="s">
        <v>182</v>
      </c>
      <c r="C23" s="77" t="s">
        <v>182</v>
      </c>
      <c r="D23" s="77" t="s">
        <v>182</v>
      </c>
      <c r="E23" s="77" t="s">
        <v>182</v>
      </c>
      <c r="F23" s="77" t="s">
        <v>182</v>
      </c>
      <c r="G23" s="77" t="s">
        <v>182</v>
      </c>
      <c r="H23" s="77" t="s">
        <v>182</v>
      </c>
      <c r="I23" s="77" t="s">
        <v>182</v>
      </c>
      <c r="J23" s="77" t="s">
        <v>182</v>
      </c>
      <c r="K23" s="77" t="s">
        <v>182</v>
      </c>
      <c r="L23" s="77" t="s">
        <v>182</v>
      </c>
      <c r="M23" s="77" t="s">
        <v>182</v>
      </c>
      <c r="N23" s="77" t="s">
        <v>182</v>
      </c>
      <c r="O23" s="77" t="s">
        <v>182</v>
      </c>
      <c r="P23" s="77" t="s">
        <v>182</v>
      </c>
      <c r="Q23" s="11">
        <f t="shared" si="5"/>
        <v>15</v>
      </c>
      <c r="R23" s="11">
        <f t="shared" si="6"/>
        <v>13</v>
      </c>
      <c r="S23" s="11">
        <f t="shared" si="7"/>
        <v>56</v>
      </c>
      <c r="T23" s="11">
        <f t="shared" si="8"/>
        <v>95</v>
      </c>
      <c r="U23" s="11">
        <f t="shared" si="9"/>
        <v>127</v>
      </c>
      <c r="V23" s="11">
        <f t="shared" si="10"/>
        <v>20</v>
      </c>
      <c r="W23" s="11">
        <f t="shared" si="11"/>
        <v>326</v>
      </c>
      <c r="X23" s="12">
        <f t="shared" si="16"/>
        <v>4.6012269938650305E-2</v>
      </c>
      <c r="Y23" s="12">
        <f t="shared" si="17"/>
        <v>3.9877300613496931E-2</v>
      </c>
      <c r="Z23" s="12">
        <f t="shared" si="18"/>
        <v>0.17177914110429449</v>
      </c>
      <c r="AA23" s="12">
        <f t="shared" si="19"/>
        <v>0.29141104294478526</v>
      </c>
      <c r="AB23" s="12">
        <f t="shared" si="20"/>
        <v>0.38957055214723929</v>
      </c>
      <c r="AC23" s="13">
        <f t="shared" si="21"/>
        <v>6.1349693251533742E-2</v>
      </c>
      <c r="AD23" s="14">
        <f t="shared" si="22"/>
        <v>9.1503267973856203E-2</v>
      </c>
      <c r="AE23" s="15">
        <f t="shared" si="23"/>
        <v>0.90849673202614378</v>
      </c>
      <c r="AF23" s="16">
        <f t="shared" si="12"/>
        <v>4</v>
      </c>
      <c r="AG23" s="52">
        <f t="shared" si="13"/>
        <v>1.1000000000000001</v>
      </c>
      <c r="AH23" s="42">
        <f t="shared" si="14"/>
        <v>4</v>
      </c>
      <c r="AI23" s="42">
        <f t="shared" si="15"/>
        <v>5</v>
      </c>
      <c r="AJ23" s="2" t="s">
        <v>284</v>
      </c>
      <c r="AK23" s="2">
        <v>15</v>
      </c>
      <c r="AL23" s="2">
        <v>13</v>
      </c>
      <c r="AM23" s="2">
        <v>56</v>
      </c>
      <c r="AN23" s="2">
        <v>95</v>
      </c>
      <c r="AO23" s="2">
        <v>127</v>
      </c>
      <c r="AP23" s="2">
        <v>20</v>
      </c>
      <c r="AQ23" s="2">
        <v>326</v>
      </c>
      <c r="AR23" s="2" t="s">
        <v>284</v>
      </c>
      <c r="AS23" s="2">
        <v>15</v>
      </c>
      <c r="AT23" s="2">
        <v>13</v>
      </c>
      <c r="AU23" s="2">
        <v>56</v>
      </c>
      <c r="AV23" s="2">
        <v>95</v>
      </c>
      <c r="AW23" s="2">
        <v>127</v>
      </c>
      <c r="AX23" s="2">
        <v>4</v>
      </c>
      <c r="AY23" s="2">
        <v>1.1000000000000001</v>
      </c>
      <c r="AZ23" s="2">
        <v>4</v>
      </c>
      <c r="BA23" s="2">
        <v>5</v>
      </c>
    </row>
    <row r="24" spans="1:53" s="2" customFormat="1" ht="18.75" x14ac:dyDescent="0.25">
      <c r="A24" s="31" t="s">
        <v>186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24">
        <f>+SUM(Q18:Q23)</f>
        <v>143</v>
      </c>
      <c r="R24" s="24">
        <f t="shared" ref="R24:W24" si="24">+SUM(R18:R23)</f>
        <v>150</v>
      </c>
      <c r="S24" s="24">
        <f t="shared" si="24"/>
        <v>353</v>
      </c>
      <c r="T24" s="24">
        <f t="shared" si="24"/>
        <v>536</v>
      </c>
      <c r="U24" s="24">
        <f t="shared" si="24"/>
        <v>635</v>
      </c>
      <c r="V24" s="24">
        <f t="shared" si="24"/>
        <v>139</v>
      </c>
      <c r="W24" s="24">
        <f t="shared" si="24"/>
        <v>1956</v>
      </c>
      <c r="X24" s="25">
        <f>Q24/$W24</f>
        <v>7.3108384458077713E-2</v>
      </c>
      <c r="Y24" s="25">
        <f t="shared" ref="Y24:AC24" si="25">R24/$W24</f>
        <v>7.6687116564417179E-2</v>
      </c>
      <c r="Z24" s="25">
        <f t="shared" si="25"/>
        <v>0.18047034764826175</v>
      </c>
      <c r="AA24" s="25">
        <f t="shared" si="25"/>
        <v>0.27402862985685073</v>
      </c>
      <c r="AB24" s="25">
        <f t="shared" si="25"/>
        <v>0.32464212678936605</v>
      </c>
      <c r="AC24" s="26">
        <f t="shared" si="25"/>
        <v>7.1063394683026582E-2</v>
      </c>
      <c r="AD24" s="27">
        <f>(Q24+R24)/(Q24+R24+S24+T24+U24)</f>
        <v>0.16125481563015961</v>
      </c>
      <c r="AE24" s="28">
        <f>(S24+T24+U24)/(Q24+R24+S24+T24+U24)</f>
        <v>0.83874518436984036</v>
      </c>
      <c r="AF24" s="29">
        <f>+SUMPRODUCT(Q24:U24,Q17:U17)/SUM(Q24:U24)</f>
        <v>3.7539900935608146</v>
      </c>
      <c r="AG24" s="22"/>
      <c r="AH24" s="30">
        <f>+MEDIAN(AH18:AH23)</f>
        <v>4</v>
      </c>
      <c r="AI24" s="23"/>
    </row>
    <row r="32" spans="1:53" x14ac:dyDescent="0.25">
      <c r="X32" s="2"/>
      <c r="Y32" s="2"/>
      <c r="Z32" s="2"/>
      <c r="AA32" s="2"/>
      <c r="AB32" s="2"/>
      <c r="AC32" s="2"/>
    </row>
    <row r="33" spans="10:29" x14ac:dyDescent="0.25">
      <c r="X33" s="2"/>
      <c r="Y33" s="2"/>
      <c r="Z33" s="2"/>
      <c r="AA33" s="2"/>
      <c r="AB33" s="2"/>
      <c r="AC33" s="2"/>
    </row>
    <row r="34" spans="10:29" x14ac:dyDescent="0.25">
      <c r="J34" s="2"/>
      <c r="K34" s="2"/>
      <c r="L34" s="2"/>
      <c r="M34" s="2"/>
      <c r="N34" s="2"/>
      <c r="O34" s="2"/>
      <c r="X34" s="2"/>
      <c r="Y34" s="2"/>
      <c r="Z34" s="2"/>
      <c r="AA34" s="2"/>
      <c r="AB34" s="2"/>
      <c r="AC34" s="2"/>
    </row>
    <row r="35" spans="10:29" x14ac:dyDescent="0.25">
      <c r="J35" s="2"/>
      <c r="K35" s="2"/>
      <c r="L35" s="2"/>
      <c r="M35" s="2"/>
      <c r="N35" s="2"/>
      <c r="O35" s="2"/>
      <c r="X35" s="2"/>
      <c r="Y35" s="2"/>
      <c r="Z35" s="2"/>
      <c r="AA35" s="2"/>
      <c r="AB35" s="2"/>
      <c r="AC35" s="2"/>
    </row>
    <row r="36" spans="10:29" x14ac:dyDescent="0.25">
      <c r="J36" s="2"/>
      <c r="K36" s="2"/>
      <c r="L36" s="2"/>
      <c r="M36" s="2"/>
      <c r="N36" s="2"/>
      <c r="O36" s="2"/>
      <c r="X36" s="2"/>
      <c r="Y36" s="2"/>
      <c r="Z36" s="2"/>
      <c r="AA36" s="2"/>
      <c r="AB36" s="2"/>
      <c r="AC36" s="2"/>
    </row>
    <row r="37" spans="10:29" x14ac:dyDescent="0.25">
      <c r="J37" s="2"/>
      <c r="K37" s="2"/>
      <c r="L37" s="2"/>
      <c r="M37" s="2"/>
      <c r="N37" s="2"/>
      <c r="O37" s="2"/>
      <c r="X37" s="2"/>
      <c r="Y37" s="2"/>
      <c r="Z37" s="2"/>
      <c r="AA37" s="2"/>
      <c r="AB37" s="2"/>
      <c r="AC37" s="2"/>
    </row>
    <row r="38" spans="10:29" x14ac:dyDescent="0.25">
      <c r="J38" s="2"/>
      <c r="K38" s="2"/>
      <c r="L38" s="2"/>
      <c r="M38" s="2"/>
      <c r="N38" s="2"/>
      <c r="O38" s="2"/>
      <c r="X38" s="2"/>
      <c r="Y38" s="2"/>
      <c r="Z38" s="2"/>
      <c r="AA38" s="2"/>
      <c r="AB38" s="2"/>
      <c r="AC38" s="2"/>
    </row>
    <row r="39" spans="10:29" x14ac:dyDescent="0.25">
      <c r="J39" s="2"/>
      <c r="K39" s="2"/>
      <c r="L39" s="2"/>
      <c r="M39" s="2"/>
      <c r="N39" s="2"/>
      <c r="O39" s="2"/>
      <c r="X39" s="2"/>
      <c r="Y39" s="2"/>
      <c r="Z39" s="2"/>
      <c r="AA39" s="2"/>
      <c r="AB39" s="2"/>
      <c r="AC39" s="2"/>
    </row>
    <row r="40" spans="10:29" x14ac:dyDescent="0.25">
      <c r="J40" s="2"/>
      <c r="K40" s="2"/>
      <c r="L40" s="2"/>
      <c r="M40" s="2"/>
      <c r="N40" s="2"/>
      <c r="O40" s="2"/>
      <c r="X40" s="2"/>
      <c r="Y40" s="2"/>
      <c r="Z40" s="2"/>
      <c r="AA40" s="2"/>
      <c r="AB40" s="2"/>
      <c r="AC40" s="2"/>
    </row>
    <row r="41" spans="10:29" x14ac:dyDescent="0.25">
      <c r="J41" s="2"/>
      <c r="K41" s="2"/>
      <c r="L41" s="2"/>
      <c r="M41" s="2"/>
      <c r="N41" s="2"/>
      <c r="O41" s="2"/>
      <c r="X41" s="2"/>
      <c r="Y41" s="2"/>
      <c r="Z41" s="2"/>
      <c r="AA41" s="2"/>
      <c r="AB41" s="2"/>
      <c r="AC41" s="2"/>
    </row>
    <row r="42" spans="10:29" x14ac:dyDescent="0.25">
      <c r="J42" s="2"/>
      <c r="K42" s="2"/>
      <c r="L42" s="2"/>
      <c r="M42" s="2"/>
      <c r="N42" s="2"/>
      <c r="O42" s="2"/>
    </row>
    <row r="43" spans="10:29" x14ac:dyDescent="0.25">
      <c r="J43" s="2"/>
      <c r="K43" s="2"/>
      <c r="L43" s="2"/>
      <c r="M43" s="2"/>
      <c r="N43" s="2"/>
      <c r="O43" s="2"/>
    </row>
    <row r="44" spans="10:29" x14ac:dyDescent="0.25">
      <c r="J44" s="2"/>
      <c r="K44" s="2"/>
      <c r="L44" s="2"/>
      <c r="M44" s="2"/>
      <c r="N44" s="2"/>
      <c r="O44" s="2"/>
    </row>
    <row r="45" spans="10:29" x14ac:dyDescent="0.25">
      <c r="J45" s="2"/>
      <c r="K45" s="2"/>
      <c r="L45" s="2"/>
      <c r="M45" s="2"/>
      <c r="N45" s="2"/>
      <c r="O45" s="2"/>
    </row>
    <row r="46" spans="10:29" x14ac:dyDescent="0.25">
      <c r="J46" s="2"/>
      <c r="K46" s="2"/>
      <c r="L46" s="2"/>
      <c r="M46" s="2"/>
      <c r="N46" s="2"/>
      <c r="O46" s="2"/>
    </row>
    <row r="47" spans="10:29" x14ac:dyDescent="0.25">
      <c r="J47" s="2"/>
      <c r="K47" s="2"/>
      <c r="L47" s="2"/>
      <c r="M47" s="2"/>
      <c r="N47" s="2"/>
      <c r="O47" s="2"/>
    </row>
  </sheetData>
  <sheetProtection sheet="1" objects="1" scenarios="1"/>
  <mergeCells count="10">
    <mergeCell ref="A5:AI5"/>
    <mergeCell ref="A6:AI6"/>
    <mergeCell ref="A7:AI7"/>
    <mergeCell ref="B22:P22"/>
    <mergeCell ref="B23:P23"/>
    <mergeCell ref="B21:P21"/>
    <mergeCell ref="A12:AI12"/>
    <mergeCell ref="B18:P18"/>
    <mergeCell ref="B19:P19"/>
    <mergeCell ref="B20:P20"/>
  </mergeCells>
  <pageMargins left="0.7" right="0.7" top="0.75" bottom="0.75" header="0.3" footer="0.3"/>
  <pageSetup paperSize="9" scale="2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A67"/>
  <sheetViews>
    <sheetView showGridLines="0" view="pageBreakPreview" zoomScale="80" zoomScaleNormal="55" zoomScaleSheetLayoutView="80" workbookViewId="0">
      <selection activeCell="A19" sqref="A19"/>
    </sheetView>
  </sheetViews>
  <sheetFormatPr baseColWidth="10" defaultRowHeight="15" x14ac:dyDescent="0.25"/>
  <cols>
    <col min="30" max="30" width="16" customWidth="1"/>
    <col min="31" max="31" width="15.7109375" customWidth="1"/>
    <col min="36" max="53" width="0" hidden="1" customWidth="1"/>
  </cols>
  <sheetData>
    <row r="1" spans="1:35" s="2" customFormat="1" x14ac:dyDescent="0.25"/>
    <row r="2" spans="1:35" s="2" customFormat="1" x14ac:dyDescent="0.25"/>
    <row r="3" spans="1:35" s="2" customFormat="1" x14ac:dyDescent="0.25"/>
    <row r="4" spans="1:35" s="2" customFormat="1" x14ac:dyDescent="0.25"/>
    <row r="5" spans="1:35" s="2" customFormat="1" x14ac:dyDescent="0.25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</row>
    <row r="6" spans="1:35" s="2" customFormat="1" ht="15" customHeight="1" x14ac:dyDescent="0.25">
      <c r="A6" s="72" t="s">
        <v>325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</row>
    <row r="7" spans="1:35" s="2" customFormat="1" x14ac:dyDescent="0.25">
      <c r="A7" s="73" t="s">
        <v>196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s="2" customFormat="1" x14ac:dyDescent="0.25"/>
    <row r="9" spans="1:35" s="2" customFormat="1" ht="15.75" customHeight="1" x14ac:dyDescent="0.25"/>
    <row r="10" spans="1:35" s="2" customFormat="1" ht="15.75" customHeight="1" x14ac:dyDescent="0.25"/>
    <row r="11" spans="1:35" s="2" customFormat="1" x14ac:dyDescent="0.25"/>
    <row r="12" spans="1:35" s="2" customFormat="1" ht="18.75" customHeight="1" x14ac:dyDescent="0.25">
      <c r="A12" s="67" t="s">
        <v>83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</row>
    <row r="13" spans="1:35" s="2" customFormat="1" x14ac:dyDescent="0.25"/>
    <row r="14" spans="1:35" s="2" customFormat="1" x14ac:dyDescent="0.25"/>
    <row r="15" spans="1:35" s="2" customFormat="1" x14ac:dyDescent="0.25"/>
    <row r="16" spans="1:35" ht="15.75" thickBot="1" x14ac:dyDescent="0.3"/>
    <row r="17" spans="1:53" ht="56.25" x14ac:dyDescent="0.25">
      <c r="Q17" s="19">
        <v>1</v>
      </c>
      <c r="R17" s="19">
        <v>2</v>
      </c>
      <c r="S17" s="19">
        <v>3</v>
      </c>
      <c r="T17" s="19">
        <v>4</v>
      </c>
      <c r="U17" s="19">
        <v>5</v>
      </c>
      <c r="V17" s="19" t="s">
        <v>84</v>
      </c>
      <c r="W17" s="8" t="s">
        <v>85</v>
      </c>
      <c r="X17" s="19">
        <v>1</v>
      </c>
      <c r="Y17" s="19">
        <v>2</v>
      </c>
      <c r="Z17" s="19">
        <v>3</v>
      </c>
      <c r="AA17" s="19">
        <v>4</v>
      </c>
      <c r="AB17" s="19">
        <v>5</v>
      </c>
      <c r="AC17" s="19" t="s">
        <v>84</v>
      </c>
      <c r="AD17" s="20" t="s">
        <v>86</v>
      </c>
      <c r="AE17" s="21" t="s">
        <v>87</v>
      </c>
      <c r="AF17" s="19" t="s">
        <v>88</v>
      </c>
      <c r="AG17" s="19" t="s">
        <v>89</v>
      </c>
      <c r="AH17" s="19" t="s">
        <v>90</v>
      </c>
      <c r="AI17" s="19" t="s">
        <v>91</v>
      </c>
    </row>
    <row r="18" spans="1:53" ht="18.75" x14ac:dyDescent="0.25">
      <c r="A18" s="10">
        <v>97</v>
      </c>
      <c r="B18" s="76" t="s">
        <v>301</v>
      </c>
      <c r="C18" s="77" t="s">
        <v>183</v>
      </c>
      <c r="D18" s="77" t="s">
        <v>183</v>
      </c>
      <c r="E18" s="77" t="s">
        <v>183</v>
      </c>
      <c r="F18" s="77" t="s">
        <v>183</v>
      </c>
      <c r="G18" s="77" t="s">
        <v>183</v>
      </c>
      <c r="H18" s="77" t="s">
        <v>183</v>
      </c>
      <c r="I18" s="77" t="s">
        <v>183</v>
      </c>
      <c r="J18" s="77" t="s">
        <v>183</v>
      </c>
      <c r="K18" s="77" t="s">
        <v>183</v>
      </c>
      <c r="L18" s="77" t="s">
        <v>183</v>
      </c>
      <c r="M18" s="77" t="s">
        <v>183</v>
      </c>
      <c r="N18" s="77" t="s">
        <v>183</v>
      </c>
      <c r="O18" s="77" t="s">
        <v>183</v>
      </c>
      <c r="P18" s="77" t="s">
        <v>183</v>
      </c>
      <c r="Q18" s="11">
        <f>AK18</f>
        <v>16</v>
      </c>
      <c r="R18" s="11">
        <f t="shared" ref="R18:W18" si="0">AL18</f>
        <v>35</v>
      </c>
      <c r="S18" s="11">
        <f t="shared" si="0"/>
        <v>92</v>
      </c>
      <c r="T18" s="11">
        <f t="shared" si="0"/>
        <v>102</v>
      </c>
      <c r="U18" s="11">
        <f t="shared" si="0"/>
        <v>69</v>
      </c>
      <c r="V18" s="11">
        <f t="shared" si="0"/>
        <v>12</v>
      </c>
      <c r="W18" s="11">
        <f t="shared" si="0"/>
        <v>326</v>
      </c>
      <c r="X18" s="12">
        <f t="shared" ref="X18:AC18" si="1">Q18/$W18</f>
        <v>4.9079754601226995E-2</v>
      </c>
      <c r="Y18" s="12">
        <f t="shared" si="1"/>
        <v>0.10736196319018405</v>
      </c>
      <c r="Z18" s="12">
        <f t="shared" si="1"/>
        <v>0.2822085889570552</v>
      </c>
      <c r="AA18" s="12">
        <f t="shared" si="1"/>
        <v>0.31288343558282211</v>
      </c>
      <c r="AB18" s="12">
        <f t="shared" si="1"/>
        <v>0.21165644171779141</v>
      </c>
      <c r="AC18" s="13">
        <f t="shared" si="1"/>
        <v>3.6809815950920248E-2</v>
      </c>
      <c r="AD18" s="14">
        <f t="shared" ref="AD18" si="2">(Q18+R18)/(Q18+R18+S18+T18+U18)</f>
        <v>0.16242038216560509</v>
      </c>
      <c r="AE18" s="15">
        <f t="shared" ref="AE18" si="3">(S18+T18+U18)/(Q18+R18+S18+T18+U18)</f>
        <v>0.83757961783439494</v>
      </c>
      <c r="AF18" s="16">
        <f>AX18</f>
        <v>3.55</v>
      </c>
      <c r="AG18" s="52">
        <f t="shared" ref="AG18:AI18" si="4">AY18</f>
        <v>1.1000000000000001</v>
      </c>
      <c r="AH18" s="42">
        <f t="shared" si="4"/>
        <v>4</v>
      </c>
      <c r="AI18" s="42">
        <f t="shared" si="4"/>
        <v>4</v>
      </c>
      <c r="AJ18" t="s">
        <v>324</v>
      </c>
      <c r="AK18">
        <v>16</v>
      </c>
      <c r="AL18">
        <v>35</v>
      </c>
      <c r="AM18">
        <v>92</v>
      </c>
      <c r="AN18">
        <v>102</v>
      </c>
      <c r="AO18">
        <v>69</v>
      </c>
      <c r="AP18">
        <v>12</v>
      </c>
      <c r="AQ18">
        <v>326</v>
      </c>
      <c r="AR18" t="s">
        <v>324</v>
      </c>
      <c r="AS18">
        <v>16</v>
      </c>
      <c r="AT18">
        <v>35</v>
      </c>
      <c r="AU18">
        <v>92</v>
      </c>
      <c r="AV18">
        <v>102</v>
      </c>
      <c r="AW18">
        <v>69</v>
      </c>
      <c r="AX18">
        <v>3.55</v>
      </c>
      <c r="AY18">
        <v>1.1000000000000001</v>
      </c>
      <c r="AZ18">
        <v>4</v>
      </c>
      <c r="BA18">
        <v>4</v>
      </c>
    </row>
    <row r="23" spans="1:53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2"/>
      <c r="AL23" s="2"/>
      <c r="AM23" s="2"/>
      <c r="AN23" s="2"/>
      <c r="AO23" s="2"/>
    </row>
    <row r="24" spans="1:53" x14ac:dyDescent="0.25">
      <c r="AJ24" s="2"/>
      <c r="AK24" s="2"/>
      <c r="AL24" s="2"/>
      <c r="AM24" s="2"/>
      <c r="AN24" s="2"/>
      <c r="AO24" s="2"/>
    </row>
    <row r="25" spans="1:53" x14ac:dyDescent="0.25">
      <c r="AJ25" s="2"/>
      <c r="AK25" s="2"/>
      <c r="AL25" s="2"/>
      <c r="AM25" s="2"/>
      <c r="AN25" s="2"/>
      <c r="AO25" s="2"/>
    </row>
    <row r="26" spans="1:53" x14ac:dyDescent="0.25">
      <c r="AJ26" s="2"/>
      <c r="AK26" s="2"/>
      <c r="AL26" s="2"/>
      <c r="AM26" s="2"/>
      <c r="AN26" s="2"/>
      <c r="AO26" s="2"/>
    </row>
    <row r="27" spans="1:53" x14ac:dyDescent="0.25">
      <c r="AJ27" s="2"/>
      <c r="AK27" s="2"/>
      <c r="AL27" s="2"/>
      <c r="AM27" s="2"/>
      <c r="AN27" s="2"/>
      <c r="AO27" s="2"/>
    </row>
    <row r="28" spans="1:53" x14ac:dyDescent="0.25">
      <c r="AJ28" s="2"/>
      <c r="AK28" s="2"/>
      <c r="AL28" s="2"/>
      <c r="AM28" s="2"/>
      <c r="AN28" s="2"/>
      <c r="AO28" s="2"/>
    </row>
    <row r="29" spans="1:53" x14ac:dyDescent="0.25">
      <c r="AJ29" s="2"/>
      <c r="AK29" s="2"/>
      <c r="AL29" s="2"/>
      <c r="AM29" s="2"/>
      <c r="AN29" s="2"/>
      <c r="AO29" s="2"/>
    </row>
    <row r="30" spans="1:53" x14ac:dyDescent="0.25">
      <c r="AJ30" s="2"/>
      <c r="AK30" s="2"/>
      <c r="AL30" s="2"/>
      <c r="AM30" s="2"/>
      <c r="AN30" s="2"/>
      <c r="AO30" s="2"/>
    </row>
    <row r="31" spans="1:53" x14ac:dyDescent="0.25">
      <c r="AJ31" s="2"/>
      <c r="AK31" s="2"/>
      <c r="AL31" s="2"/>
      <c r="AM31" s="2"/>
      <c r="AN31" s="2"/>
      <c r="AO31" s="2"/>
    </row>
    <row r="40" spans="10:15" x14ac:dyDescent="0.25">
      <c r="J40" s="2"/>
      <c r="K40" s="2"/>
      <c r="L40" s="2"/>
      <c r="M40" s="2"/>
      <c r="N40" s="2"/>
      <c r="O40" s="2"/>
    </row>
    <row r="41" spans="10:15" x14ac:dyDescent="0.25">
      <c r="J41" s="2"/>
      <c r="K41" s="2"/>
      <c r="L41" s="2"/>
      <c r="M41" s="2"/>
      <c r="N41" s="2"/>
      <c r="O41" s="2"/>
    </row>
    <row r="42" spans="10:15" x14ac:dyDescent="0.25">
      <c r="J42" s="2"/>
      <c r="K42" s="2"/>
      <c r="L42" s="2"/>
      <c r="M42" s="2"/>
      <c r="N42" s="2"/>
      <c r="O42" s="2"/>
    </row>
    <row r="43" spans="10:15" x14ac:dyDescent="0.25">
      <c r="J43" s="2"/>
      <c r="K43" s="2"/>
      <c r="L43" s="2"/>
      <c r="M43" s="2"/>
      <c r="N43" s="2"/>
      <c r="O43" s="2"/>
    </row>
    <row r="44" spans="10:15" x14ac:dyDescent="0.25">
      <c r="J44" s="2"/>
      <c r="K44" s="2"/>
      <c r="L44" s="2"/>
      <c r="M44" s="2"/>
      <c r="N44" s="2"/>
      <c r="O44" s="2"/>
    </row>
    <row r="45" spans="10:15" x14ac:dyDescent="0.25">
      <c r="J45" s="2"/>
      <c r="K45" s="2"/>
      <c r="L45" s="2"/>
      <c r="M45" s="2"/>
      <c r="N45" s="2"/>
      <c r="O45" s="2"/>
    </row>
    <row r="46" spans="10:15" x14ac:dyDescent="0.25">
      <c r="J46" s="2"/>
      <c r="K46" s="2"/>
      <c r="L46" s="2"/>
      <c r="M46" s="2"/>
      <c r="N46" s="2"/>
      <c r="O46" s="2"/>
    </row>
    <row r="47" spans="10:15" x14ac:dyDescent="0.25">
      <c r="J47" s="2"/>
      <c r="K47" s="2"/>
      <c r="L47" s="2"/>
      <c r="M47" s="2"/>
      <c r="N47" s="2"/>
      <c r="O47" s="2"/>
    </row>
    <row r="48" spans="10:15" x14ac:dyDescent="0.25">
      <c r="J48" s="2"/>
      <c r="K48" s="2"/>
      <c r="L48" s="2"/>
      <c r="M48" s="2"/>
      <c r="N48" s="2"/>
      <c r="O48" s="2"/>
    </row>
    <row r="49" spans="10:15" x14ac:dyDescent="0.25">
      <c r="J49" s="2"/>
      <c r="K49" s="2"/>
      <c r="L49" s="2"/>
      <c r="M49" s="2"/>
      <c r="N49" s="2"/>
      <c r="O49" s="2"/>
    </row>
    <row r="50" spans="10:15" x14ac:dyDescent="0.25">
      <c r="J50" s="2"/>
      <c r="K50" s="2"/>
      <c r="L50" s="2"/>
      <c r="M50" s="2"/>
      <c r="N50" s="2"/>
      <c r="O50" s="2"/>
    </row>
    <row r="51" spans="10:15" x14ac:dyDescent="0.25">
      <c r="J51" s="2"/>
      <c r="K51" s="2"/>
      <c r="L51" s="2"/>
      <c r="M51" s="2"/>
      <c r="N51" s="2"/>
      <c r="O51" s="2"/>
    </row>
    <row r="52" spans="10:15" x14ac:dyDescent="0.25">
      <c r="J52" s="2"/>
      <c r="K52" s="2"/>
      <c r="L52" s="2"/>
      <c r="M52" s="2"/>
      <c r="N52" s="2"/>
      <c r="O52" s="2"/>
    </row>
    <row r="53" spans="10:15" x14ac:dyDescent="0.25">
      <c r="J53" s="2"/>
      <c r="K53" s="2"/>
      <c r="L53" s="2"/>
      <c r="M53" s="2"/>
      <c r="N53" s="2"/>
      <c r="O53" s="2"/>
    </row>
    <row r="54" spans="10:15" x14ac:dyDescent="0.25">
      <c r="J54" s="2"/>
      <c r="K54" s="2"/>
      <c r="L54" s="2"/>
      <c r="M54" s="2"/>
      <c r="N54" s="2"/>
      <c r="O54" s="2"/>
    </row>
    <row r="55" spans="10:15" x14ac:dyDescent="0.25">
      <c r="J55" s="2"/>
      <c r="K55" s="2"/>
      <c r="L55" s="2"/>
      <c r="M55" s="2"/>
      <c r="N55" s="2"/>
      <c r="O55" s="2"/>
    </row>
    <row r="56" spans="10:15" x14ac:dyDescent="0.25">
      <c r="J56" s="2"/>
      <c r="K56" s="2"/>
      <c r="L56" s="2"/>
      <c r="M56" s="2"/>
      <c r="N56" s="2"/>
      <c r="O56" s="2"/>
    </row>
    <row r="57" spans="10:15" x14ac:dyDescent="0.25">
      <c r="J57" s="2"/>
      <c r="K57" s="2"/>
      <c r="L57" s="2"/>
      <c r="M57" s="2"/>
      <c r="N57" s="2"/>
      <c r="O57" s="2"/>
    </row>
    <row r="58" spans="10:15" x14ac:dyDescent="0.25">
      <c r="J58" s="2"/>
      <c r="K58" s="2"/>
      <c r="L58" s="2"/>
      <c r="M58" s="2"/>
      <c r="N58" s="2"/>
      <c r="O58" s="2"/>
    </row>
    <row r="59" spans="10:15" x14ac:dyDescent="0.25">
      <c r="J59" s="2"/>
      <c r="K59" s="2"/>
      <c r="L59" s="2"/>
      <c r="M59" s="2"/>
      <c r="N59" s="2"/>
      <c r="O59" s="2"/>
    </row>
    <row r="60" spans="10:15" x14ac:dyDescent="0.25">
      <c r="J60" s="2"/>
      <c r="K60" s="2"/>
      <c r="L60" s="2"/>
      <c r="M60" s="2"/>
      <c r="N60" s="2"/>
      <c r="O60" s="2"/>
    </row>
    <row r="61" spans="10:15" x14ac:dyDescent="0.25">
      <c r="J61" s="2"/>
      <c r="K61" s="2"/>
      <c r="L61" s="2"/>
      <c r="M61" s="2"/>
      <c r="N61" s="2"/>
      <c r="O61" s="2"/>
    </row>
    <row r="62" spans="10:15" x14ac:dyDescent="0.25">
      <c r="J62" s="2"/>
      <c r="K62" s="2"/>
      <c r="L62" s="2"/>
      <c r="M62" s="2"/>
      <c r="N62" s="2"/>
      <c r="O62" s="2"/>
    </row>
    <row r="63" spans="10:15" x14ac:dyDescent="0.25">
      <c r="J63" s="2"/>
      <c r="K63" s="2"/>
      <c r="L63" s="2"/>
      <c r="M63" s="2"/>
      <c r="N63" s="2"/>
      <c r="O63" s="2"/>
    </row>
    <row r="64" spans="10:15" x14ac:dyDescent="0.25">
      <c r="J64" s="2"/>
      <c r="K64" s="2"/>
      <c r="L64" s="2"/>
      <c r="M64" s="2"/>
      <c r="N64" s="2"/>
      <c r="O64" s="2"/>
    </row>
    <row r="65" spans="10:15" x14ac:dyDescent="0.25">
      <c r="J65" s="2"/>
      <c r="K65" s="2"/>
      <c r="L65" s="2"/>
      <c r="M65" s="2"/>
      <c r="N65" s="2"/>
      <c r="O65" s="2"/>
    </row>
    <row r="66" spans="10:15" x14ac:dyDescent="0.25">
      <c r="J66" s="2"/>
      <c r="K66" s="2"/>
      <c r="L66" s="2"/>
      <c r="M66" s="2"/>
      <c r="N66" s="2"/>
      <c r="O66" s="2"/>
    </row>
    <row r="67" spans="10:15" x14ac:dyDescent="0.25">
      <c r="J67" s="2"/>
      <c r="K67" s="2"/>
      <c r="L67" s="2"/>
      <c r="M67" s="2"/>
      <c r="N67" s="2"/>
      <c r="O67" s="2"/>
    </row>
  </sheetData>
  <sheetProtection sheet="1" objects="1" scenarios="1"/>
  <mergeCells count="5">
    <mergeCell ref="A5:AI5"/>
    <mergeCell ref="A6:AI6"/>
    <mergeCell ref="A7:AI7"/>
    <mergeCell ref="A12:AI12"/>
    <mergeCell ref="B18:P18"/>
  </mergeCells>
  <pageMargins left="0.7" right="0.7" top="0.75" bottom="0.75" header="0.3" footer="0.3"/>
  <pageSetup paperSize="9" scale="2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J25"/>
  <sheetViews>
    <sheetView showGridLines="0" view="pageBreakPreview" zoomScale="90" zoomScaleNormal="100" zoomScaleSheetLayoutView="90" workbookViewId="0">
      <selection activeCell="A17" sqref="A17:J17"/>
    </sheetView>
  </sheetViews>
  <sheetFormatPr baseColWidth="10" defaultRowHeight="15" x14ac:dyDescent="0.25"/>
  <sheetData>
    <row r="1" spans="1:10" x14ac:dyDescent="0.25">
      <c r="C1" s="69" t="s">
        <v>187</v>
      </c>
      <c r="D1" s="69"/>
      <c r="E1" s="69"/>
      <c r="F1" s="69"/>
      <c r="G1" s="69"/>
    </row>
    <row r="2" spans="1:10" x14ac:dyDescent="0.25">
      <c r="C2" s="69"/>
      <c r="D2" s="69"/>
      <c r="E2" s="69"/>
      <c r="F2" s="69"/>
      <c r="G2" s="69"/>
    </row>
    <row r="3" spans="1:10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10" ht="21" customHeight="1" x14ac:dyDescent="0.25">
      <c r="A4" s="68" t="s">
        <v>60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21" customHeight="1" x14ac:dyDescent="0.25">
      <c r="A5" s="35"/>
      <c r="B5" s="70" t="s">
        <v>61</v>
      </c>
      <c r="C5" s="70"/>
      <c r="D5" s="70"/>
      <c r="E5" s="70"/>
      <c r="F5" s="70"/>
      <c r="G5" s="70"/>
      <c r="H5" s="70"/>
      <c r="I5" s="70"/>
      <c r="J5" s="70"/>
    </row>
    <row r="6" spans="1:10" ht="21" customHeight="1" x14ac:dyDescent="0.25">
      <c r="A6" s="35"/>
      <c r="B6" s="70" t="s">
        <v>64</v>
      </c>
      <c r="C6" s="70"/>
      <c r="D6" s="70"/>
      <c r="E6" s="70"/>
      <c r="F6" s="70"/>
      <c r="G6" s="70"/>
      <c r="H6" s="70"/>
      <c r="I6" s="70"/>
      <c r="J6" s="70"/>
    </row>
    <row r="7" spans="1:10" ht="21" customHeight="1" x14ac:dyDescent="0.25">
      <c r="A7" s="35"/>
      <c r="B7" s="70" t="s">
        <v>66</v>
      </c>
      <c r="C7" s="70"/>
      <c r="D7" s="70"/>
      <c r="E7" s="70"/>
      <c r="F7" s="70"/>
      <c r="G7" s="70"/>
      <c r="H7" s="70"/>
      <c r="I7" s="70"/>
      <c r="J7" s="70"/>
    </row>
    <row r="8" spans="1:10" ht="21" customHeight="1" x14ac:dyDescent="0.25">
      <c r="A8" s="68" t="s">
        <v>67</v>
      </c>
      <c r="B8" s="68"/>
      <c r="C8" s="68"/>
      <c r="D8" s="68"/>
      <c r="E8" s="68"/>
      <c r="F8" s="68"/>
      <c r="G8" s="68"/>
      <c r="H8" s="68"/>
      <c r="I8" s="68"/>
      <c r="J8" s="68"/>
    </row>
    <row r="9" spans="1:10" ht="21" customHeight="1" x14ac:dyDescent="0.25">
      <c r="A9" s="35"/>
      <c r="B9" s="70" t="s">
        <v>119</v>
      </c>
      <c r="C9" s="70"/>
      <c r="D9" s="70"/>
      <c r="E9" s="70"/>
      <c r="F9" s="70"/>
      <c r="G9" s="70"/>
      <c r="H9" s="70"/>
      <c r="I9" s="70"/>
      <c r="J9" s="70"/>
    </row>
    <row r="10" spans="1:10" ht="21" customHeight="1" x14ac:dyDescent="0.25">
      <c r="A10" s="35"/>
      <c r="B10" s="70" t="s">
        <v>120</v>
      </c>
      <c r="C10" s="70"/>
      <c r="D10" s="70"/>
      <c r="E10" s="70"/>
      <c r="F10" s="70"/>
      <c r="G10" s="70"/>
      <c r="H10" s="70"/>
      <c r="I10" s="70"/>
      <c r="J10" s="70"/>
    </row>
    <row r="11" spans="1:10" ht="21" customHeight="1" x14ac:dyDescent="0.25">
      <c r="A11" s="68" t="s">
        <v>69</v>
      </c>
      <c r="B11" s="68"/>
      <c r="C11" s="68"/>
      <c r="D11" s="68"/>
      <c r="E11" s="68"/>
      <c r="F11" s="68"/>
      <c r="G11" s="68"/>
      <c r="H11" s="68"/>
      <c r="I11" s="68"/>
      <c r="J11" s="68"/>
    </row>
    <row r="12" spans="1:10" ht="21" customHeight="1" x14ac:dyDescent="0.25">
      <c r="A12" s="68" t="s">
        <v>70</v>
      </c>
      <c r="B12" s="68"/>
      <c r="C12" s="68"/>
      <c r="D12" s="68"/>
      <c r="E12" s="68"/>
      <c r="F12" s="68"/>
      <c r="G12" s="68"/>
      <c r="H12" s="68"/>
      <c r="I12" s="68"/>
      <c r="J12" s="68"/>
    </row>
    <row r="13" spans="1:10" ht="21" customHeight="1" x14ac:dyDescent="0.25">
      <c r="A13" s="68" t="s">
        <v>71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ht="21" customHeight="1" x14ac:dyDescent="0.25">
      <c r="A14" s="68" t="s">
        <v>72</v>
      </c>
      <c r="B14" s="68"/>
      <c r="C14" s="68"/>
      <c r="D14" s="68"/>
      <c r="E14" s="68"/>
      <c r="F14" s="68"/>
      <c r="G14" s="68"/>
      <c r="H14" s="68"/>
      <c r="I14" s="68"/>
      <c r="J14" s="68"/>
    </row>
    <row r="15" spans="1:10" ht="21" customHeight="1" x14ac:dyDescent="0.25">
      <c r="A15" s="68" t="s">
        <v>73</v>
      </c>
      <c r="B15" s="68"/>
      <c r="C15" s="68"/>
      <c r="D15" s="68"/>
      <c r="E15" s="68"/>
      <c r="F15" s="68"/>
      <c r="G15" s="68"/>
      <c r="H15" s="68"/>
      <c r="I15" s="68"/>
      <c r="J15" s="68"/>
    </row>
    <row r="16" spans="1:10" ht="21" customHeight="1" x14ac:dyDescent="0.25">
      <c r="A16" s="68" t="s">
        <v>74</v>
      </c>
      <c r="B16" s="68"/>
      <c r="C16" s="68"/>
      <c r="D16" s="68"/>
      <c r="E16" s="68"/>
      <c r="F16" s="68"/>
      <c r="G16" s="68"/>
      <c r="H16" s="68"/>
      <c r="I16" s="68"/>
      <c r="J16" s="68"/>
    </row>
    <row r="17" spans="1:10" ht="21" customHeight="1" x14ac:dyDescent="0.25">
      <c r="A17" s="68" t="s">
        <v>76</v>
      </c>
      <c r="B17" s="68"/>
      <c r="C17" s="68"/>
      <c r="D17" s="68"/>
      <c r="E17" s="68"/>
      <c r="F17" s="68"/>
      <c r="G17" s="68"/>
      <c r="H17" s="68"/>
      <c r="I17" s="68"/>
      <c r="J17" s="68"/>
    </row>
    <row r="18" spans="1:10" ht="21" customHeight="1" x14ac:dyDescent="0.25">
      <c r="A18" s="68" t="s">
        <v>77</v>
      </c>
      <c r="B18" s="68"/>
      <c r="C18" s="68"/>
      <c r="D18" s="68"/>
      <c r="E18" s="68"/>
      <c r="F18" s="68"/>
      <c r="G18" s="68"/>
      <c r="H18" s="68"/>
      <c r="I18" s="68"/>
      <c r="J18" s="68"/>
    </row>
    <row r="19" spans="1:10" ht="21" customHeight="1" x14ac:dyDescent="0.25">
      <c r="A19" s="35"/>
      <c r="B19" s="70" t="s">
        <v>78</v>
      </c>
      <c r="C19" s="70"/>
      <c r="D19" s="70"/>
      <c r="E19" s="70"/>
      <c r="F19" s="70"/>
      <c r="G19" s="70"/>
      <c r="H19" s="70"/>
      <c r="I19" s="70"/>
      <c r="J19" s="70"/>
    </row>
    <row r="20" spans="1:10" ht="21" customHeight="1" x14ac:dyDescent="0.25">
      <c r="A20" s="35"/>
      <c r="B20" s="70" t="s">
        <v>176</v>
      </c>
      <c r="C20" s="70"/>
      <c r="D20" s="70"/>
      <c r="E20" s="70"/>
      <c r="F20" s="70"/>
      <c r="G20" s="70"/>
      <c r="H20" s="70"/>
      <c r="I20" s="70"/>
      <c r="J20" s="70"/>
    </row>
    <row r="21" spans="1:10" ht="21" customHeight="1" x14ac:dyDescent="0.25">
      <c r="A21" s="35"/>
      <c r="B21" s="70" t="s">
        <v>80</v>
      </c>
      <c r="C21" s="70"/>
      <c r="D21" s="70"/>
      <c r="E21" s="70"/>
      <c r="F21" s="70"/>
      <c r="G21" s="70"/>
      <c r="H21" s="70"/>
      <c r="I21" s="70"/>
      <c r="J21" s="70"/>
    </row>
    <row r="22" spans="1:10" ht="21" customHeight="1" x14ac:dyDescent="0.25">
      <c r="A22" s="68" t="s">
        <v>82</v>
      </c>
      <c r="B22" s="68"/>
      <c r="C22" s="68"/>
      <c r="D22" s="68"/>
      <c r="E22" s="68"/>
      <c r="F22" s="68"/>
      <c r="G22" s="68"/>
      <c r="H22" s="68"/>
      <c r="I22" s="68"/>
      <c r="J22" s="68"/>
    </row>
    <row r="23" spans="1:10" ht="21" customHeight="1" x14ac:dyDescent="0.25">
      <c r="A23" s="68" t="s">
        <v>83</v>
      </c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</row>
    <row r="25" spans="1:10" x14ac:dyDescent="0.25">
      <c r="A25" s="36" t="s">
        <v>188</v>
      </c>
    </row>
  </sheetData>
  <sheetProtection sheet="1" objects="1" scenarios="1"/>
  <mergeCells count="21">
    <mergeCell ref="B5:J5"/>
    <mergeCell ref="B6:J6"/>
    <mergeCell ref="B7:J7"/>
    <mergeCell ref="A8:J8"/>
    <mergeCell ref="B9:J9"/>
    <mergeCell ref="A22:J22"/>
    <mergeCell ref="A23:J23"/>
    <mergeCell ref="C1:G2"/>
    <mergeCell ref="A16:J16"/>
    <mergeCell ref="A17:J17"/>
    <mergeCell ref="A18:J18"/>
    <mergeCell ref="B19:J19"/>
    <mergeCell ref="B20:J20"/>
    <mergeCell ref="B21:J21"/>
    <mergeCell ref="B10:J10"/>
    <mergeCell ref="A11:J11"/>
    <mergeCell ref="A12:J12"/>
    <mergeCell ref="A13:J13"/>
    <mergeCell ref="A14:J14"/>
    <mergeCell ref="A15:J15"/>
    <mergeCell ref="A4:J4"/>
  </mergeCells>
  <hyperlinks>
    <hyperlink ref="B5:J5" location="'I. DESEMPEÑO DEL PUESTO DE TRAB'!B15" display="I.I ACTIVIDAD DOCENTE" xr:uid="{00000000-0004-0000-0100-000000000000}"/>
    <hyperlink ref="B6:J6" location="'I. DESEMPEÑO DEL PUESTO DE TRAB'!B32" display="I.II ACTIVIDAD INVESTIGADORA" xr:uid="{00000000-0004-0000-0100-000001000000}"/>
    <hyperlink ref="B7:J7" location="'I. DESEMPEÑO DEL PUESTO DE TRAB'!B47" display="I.III ACTIVIDAD DE GESTIÓN" xr:uid="{00000000-0004-0000-0100-000002000000}"/>
    <hyperlink ref="A8:J8" location="'II. CONDICIONES DESRROLLO PUEST'!A12" display="II.CONDICIONES PARA EL DESARROLLO DEL TRABAJO" xr:uid="{00000000-0004-0000-0100-000003000000}"/>
    <hyperlink ref="A4:J4" location="'I. DESEMPEÑO DEL PUESTO DE TRAB'!A12" display="I.DESEMPEÑO DEL PUESTO DE TRABAJO" xr:uid="{00000000-0004-0000-0100-000004000000}"/>
    <hyperlink ref="B9:J9" location="'II. CONDICIONES DESRROLLO PUEST'!A19" display="II.I ÁMBITO GENERAL" xr:uid="{00000000-0004-0000-0100-000005000000}"/>
    <hyperlink ref="B10:J10" location="'II. CONDICIONES DESRROLLO PUEST'!A27" display="II.II ÁMBITO DOCENTE/INVESTIGADOR" xr:uid="{00000000-0004-0000-0100-000006000000}"/>
    <hyperlink ref="A11:J11" location="'III PARTICIPACION'!A12" display="III. PARTICIPACIÓN" xr:uid="{00000000-0004-0000-0100-000007000000}"/>
    <hyperlink ref="A12:J12" location="'IV. FORMACIÓN EVALUACIÓN'!A12" display="IV. FORMACIÓN/EVALUACIÓN" xr:uid="{00000000-0004-0000-0100-000008000000}"/>
    <hyperlink ref="A13:J13" location="'V. RELACIONES INTERNAS DE TRABA'!A12" display="V. RELACIONES INTERNAS DE TRABAJO" xr:uid="{00000000-0004-0000-0100-000009000000}"/>
    <hyperlink ref="A14:J14" location="'VI. COMUNICACIÓN DESARRLLO TRAB'!A12" display="VI. COMUNICACIÓN PARA EL DESARROLLO DEL TRABAJO. " xr:uid="{00000000-0004-0000-0100-00000A000000}"/>
    <hyperlink ref="A15:J15" location="'VII. PROMOCIÓN Y DESARROLLO TRA'!A12" display="VII. PROMOCIÓN Y DESARROLLO DE CARRERA." xr:uid="{00000000-0004-0000-0100-00000B000000}"/>
    <hyperlink ref="A16:J16" location="'VIII.RECOMPENSAS, RECONOCIMIENT'!A12" display="VIII.RECOMPENSAS, RECONOCIMIENTOS Y ATENCIÓN A LAS PERSONAS. " xr:uid="{00000000-0004-0000-0100-00000C000000}"/>
    <hyperlink ref="A17:J17" location="'IX. VALORACIÓN GENERAL.'!A12" display="IX. VALORACIÓN GENERAL." xr:uid="{00000000-0004-0000-0100-00000D000000}"/>
    <hyperlink ref="A18:J18" location="'X. EVALUACIÓN DE LA ACCIÓN LIDE'!A12" display="X. EVALUACIÓN DE LA ACCIÓN DEL LIDERAZGO." xr:uid="{00000000-0004-0000-0100-00000E000000}"/>
    <hyperlink ref="A22:J22" location="'XI. OPINIÓN GENERAL INSTITUCION'!A12" display="XI. OPINIÓN GENERAL SOBRE LA INSTITUCIÓN." xr:uid="{00000000-0004-0000-0100-00000F000000}"/>
    <hyperlink ref="A23:J23" location="'XII. OPINIÓN GENERAL ENCUESTA'!A12" display="XII. OPINIÓN GENERAL SOBRE LA ENCUESTA." xr:uid="{00000000-0004-0000-0100-000010000000}"/>
    <hyperlink ref="B19:J19" location="'X. EVALUACIÓN DE LA ACCIÓN LIDE'!A16" display="X.I. ÁMBITO DIRECTOR/A DEL DEPARTAMENTO." xr:uid="{00000000-0004-0000-0100-000011000000}"/>
    <hyperlink ref="B20:J20" location="'X. EVALUACIÓN DE LA ACCIÓN LIDE'!A26" display="X.II. ÁMBITO DECANO/A O DIRECTOR/A DEL CENTRO" xr:uid="{00000000-0004-0000-0100-000012000000}"/>
    <hyperlink ref="B21:J21" location="'X. EVALUACIÓN DE LA ACCIÓN LIDE'!A35" display="X.III. ÁMBITO EQUIPO DE DIRECCIÓN DE LA UNIVERSIDAD." xr:uid="{00000000-0004-0000-0100-000013000000}"/>
  </hyperlinks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100"/>
  <sheetViews>
    <sheetView showGridLines="0" view="pageBreakPreview" zoomScale="70" zoomScaleNormal="40" zoomScaleSheetLayoutView="70" workbookViewId="0">
      <selection activeCell="L61" sqref="L61"/>
    </sheetView>
  </sheetViews>
  <sheetFormatPr baseColWidth="10" defaultRowHeight="15" x14ac:dyDescent="0.25"/>
  <cols>
    <col min="24" max="24" width="13.5703125" customWidth="1"/>
    <col min="25" max="25" width="11.42578125" customWidth="1"/>
    <col min="31" max="31" width="17.85546875" customWidth="1"/>
    <col min="32" max="32" width="18" customWidth="1"/>
    <col min="33" max="33" width="12" bestFit="1" customWidth="1"/>
    <col min="37" max="37" width="33.5703125" style="49" hidden="1" customWidth="1"/>
    <col min="38" max="54" width="0" hidden="1" customWidth="1"/>
  </cols>
  <sheetData>
    <row r="1" spans="1:54" s="2" customFormat="1" x14ac:dyDescent="0.25">
      <c r="AK1" s="49"/>
    </row>
    <row r="2" spans="1:54" s="2" customFormat="1" x14ac:dyDescent="0.25">
      <c r="AK2" s="49"/>
    </row>
    <row r="3" spans="1:54" s="2" customFormat="1" x14ac:dyDescent="0.25">
      <c r="AK3" s="49"/>
    </row>
    <row r="4" spans="1:54" s="2" customFormat="1" x14ac:dyDescent="0.25">
      <c r="AK4" s="49"/>
    </row>
    <row r="5" spans="1:54" s="2" customFormat="1" x14ac:dyDescent="0.25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49"/>
    </row>
    <row r="6" spans="1:54" s="2" customFormat="1" ht="15" customHeight="1" x14ac:dyDescent="0.25">
      <c r="A6" s="72" t="s">
        <v>325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49"/>
    </row>
    <row r="7" spans="1:54" s="2" customFormat="1" x14ac:dyDescent="0.25">
      <c r="A7" s="73" t="s">
        <v>189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49"/>
    </row>
    <row r="8" spans="1:54" s="2" customFormat="1" x14ac:dyDescent="0.25">
      <c r="AK8" s="49"/>
    </row>
    <row r="9" spans="1:54" s="2" customFormat="1" ht="15.75" customHeight="1" x14ac:dyDescent="0.25">
      <c r="AK9" s="49"/>
    </row>
    <row r="10" spans="1:54" s="2" customFormat="1" ht="15.75" customHeight="1" x14ac:dyDescent="0.25">
      <c r="AK10" s="49"/>
    </row>
    <row r="11" spans="1:54" s="2" customFormat="1" x14ac:dyDescent="0.25">
      <c r="AK11" s="49"/>
    </row>
    <row r="12" spans="1:54" s="2" customFormat="1" ht="18.75" customHeight="1" x14ac:dyDescent="0.25">
      <c r="A12" s="67" t="s">
        <v>60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49"/>
    </row>
    <row r="14" spans="1:54" s="2" customFormat="1" ht="15.75" thickBot="1" x14ac:dyDescent="0.3">
      <c r="AK14" s="49"/>
    </row>
    <row r="15" spans="1:54" s="9" customFormat="1" ht="33.75" customHeight="1" x14ac:dyDescent="0.25">
      <c r="A15" s="7"/>
      <c r="B15" s="74" t="s">
        <v>61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5"/>
      <c r="R15" s="19">
        <v>1</v>
      </c>
      <c r="S15" s="19">
        <v>2</v>
      </c>
      <c r="T15" s="19">
        <v>3</v>
      </c>
      <c r="U15" s="19">
        <v>4</v>
      </c>
      <c r="V15" s="19">
        <v>5</v>
      </c>
      <c r="W15" s="19" t="s">
        <v>84</v>
      </c>
      <c r="X15" s="8" t="s">
        <v>85</v>
      </c>
      <c r="Y15" s="19">
        <v>1</v>
      </c>
      <c r="Z15" s="19">
        <v>2</v>
      </c>
      <c r="AA15" s="19">
        <v>3</v>
      </c>
      <c r="AB15" s="19">
        <v>4</v>
      </c>
      <c r="AC15" s="19">
        <v>5</v>
      </c>
      <c r="AD15" s="19" t="s">
        <v>84</v>
      </c>
      <c r="AE15" s="20" t="s">
        <v>86</v>
      </c>
      <c r="AF15" s="21" t="s">
        <v>87</v>
      </c>
      <c r="AG15" s="19" t="s">
        <v>88</v>
      </c>
      <c r="AH15" s="19" t="s">
        <v>89</v>
      </c>
      <c r="AI15" s="19" t="s">
        <v>90</v>
      </c>
      <c r="AJ15" s="19" t="s">
        <v>91</v>
      </c>
      <c r="AK15" s="50"/>
    </row>
    <row r="16" spans="1:54" s="18" customFormat="1" ht="20.100000000000001" customHeight="1" x14ac:dyDescent="0.25">
      <c r="A16" s="10">
        <v>1</v>
      </c>
      <c r="B16" s="76" t="s">
        <v>62</v>
      </c>
      <c r="C16" s="77" t="s">
        <v>62</v>
      </c>
      <c r="D16" s="77" t="s">
        <v>62</v>
      </c>
      <c r="E16" s="77" t="s">
        <v>62</v>
      </c>
      <c r="F16" s="77" t="s">
        <v>62</v>
      </c>
      <c r="G16" s="77" t="s">
        <v>62</v>
      </c>
      <c r="H16" s="77" t="s">
        <v>62</v>
      </c>
      <c r="I16" s="77" t="s">
        <v>62</v>
      </c>
      <c r="J16" s="77" t="s">
        <v>62</v>
      </c>
      <c r="K16" s="77" t="s">
        <v>62</v>
      </c>
      <c r="L16" s="77" t="s">
        <v>62</v>
      </c>
      <c r="M16" s="77" t="s">
        <v>62</v>
      </c>
      <c r="N16" s="77" t="s">
        <v>62</v>
      </c>
      <c r="O16" s="77" t="s">
        <v>62</v>
      </c>
      <c r="P16" s="77" t="s">
        <v>62</v>
      </c>
      <c r="Q16" s="77" t="s">
        <v>62</v>
      </c>
      <c r="R16" s="11">
        <f>AL16</f>
        <v>5</v>
      </c>
      <c r="S16" s="11">
        <f t="shared" ref="S16:X16" si="0">AM16</f>
        <v>10</v>
      </c>
      <c r="T16" s="11">
        <f t="shared" si="0"/>
        <v>14</v>
      </c>
      <c r="U16" s="11">
        <f t="shared" si="0"/>
        <v>72</v>
      </c>
      <c r="V16" s="11">
        <f t="shared" si="0"/>
        <v>221</v>
      </c>
      <c r="W16" s="11">
        <f t="shared" si="0"/>
        <v>4</v>
      </c>
      <c r="X16" s="11">
        <f t="shared" si="0"/>
        <v>326</v>
      </c>
      <c r="Y16" s="12">
        <f t="shared" ref="Y16:AD17" si="1">R16/$X16</f>
        <v>1.5337423312883436E-2</v>
      </c>
      <c r="Z16" s="12">
        <f t="shared" si="1"/>
        <v>3.0674846625766871E-2</v>
      </c>
      <c r="AA16" s="12">
        <f t="shared" si="1"/>
        <v>4.2944785276073622E-2</v>
      </c>
      <c r="AB16" s="12">
        <f t="shared" si="1"/>
        <v>0.22085889570552147</v>
      </c>
      <c r="AC16" s="12">
        <f t="shared" si="1"/>
        <v>0.67791411042944782</v>
      </c>
      <c r="AD16" s="13">
        <f t="shared" si="1"/>
        <v>1.2269938650306749E-2</v>
      </c>
      <c r="AE16" s="14">
        <f>(R16+S16)/(R16+S16+T16+U16+V16)</f>
        <v>4.6583850931677016E-2</v>
      </c>
      <c r="AF16" s="15">
        <f t="shared" ref="AF16:AF17" si="2">(T16+U16+V16)/(R16+S16+T16+U16+V16)</f>
        <v>0.95341614906832295</v>
      </c>
      <c r="AG16" s="16">
        <f>AY16</f>
        <v>4.53</v>
      </c>
      <c r="AH16" s="52">
        <f t="shared" ref="AH16:AJ16" si="3">AZ16</f>
        <v>0.84</v>
      </c>
      <c r="AI16" s="42">
        <f t="shared" si="3"/>
        <v>5</v>
      </c>
      <c r="AJ16" s="42">
        <f t="shared" si="3"/>
        <v>5</v>
      </c>
      <c r="AK16" s="51" t="s">
        <v>199</v>
      </c>
      <c r="AL16" s="18">
        <v>5</v>
      </c>
      <c r="AM16" s="18">
        <v>10</v>
      </c>
      <c r="AN16" s="18">
        <v>14</v>
      </c>
      <c r="AO16" s="18">
        <v>72</v>
      </c>
      <c r="AP16" s="18">
        <v>221</v>
      </c>
      <c r="AQ16" s="18">
        <v>4</v>
      </c>
      <c r="AR16" s="18">
        <v>326</v>
      </c>
      <c r="AS16" s="18" t="s">
        <v>199</v>
      </c>
      <c r="AT16" s="18">
        <v>5</v>
      </c>
      <c r="AU16" s="18">
        <v>10</v>
      </c>
      <c r="AV16" s="18">
        <v>14</v>
      </c>
      <c r="AW16" s="18">
        <v>72</v>
      </c>
      <c r="AX16" s="18">
        <v>221</v>
      </c>
      <c r="AY16" s="18">
        <v>4.53</v>
      </c>
      <c r="AZ16" s="18">
        <v>0.84</v>
      </c>
      <c r="BA16" s="18">
        <v>5</v>
      </c>
      <c r="BB16" s="18">
        <v>5</v>
      </c>
    </row>
    <row r="17" spans="1:54" s="18" customFormat="1" ht="20.100000000000001" customHeight="1" x14ac:dyDescent="0.25">
      <c r="A17" s="10">
        <v>2</v>
      </c>
      <c r="B17" s="76" t="s">
        <v>92</v>
      </c>
      <c r="C17" s="77" t="s">
        <v>92</v>
      </c>
      <c r="D17" s="77" t="s">
        <v>92</v>
      </c>
      <c r="E17" s="77" t="s">
        <v>92</v>
      </c>
      <c r="F17" s="77" t="s">
        <v>92</v>
      </c>
      <c r="G17" s="77" t="s">
        <v>92</v>
      </c>
      <c r="H17" s="77" t="s">
        <v>92</v>
      </c>
      <c r="I17" s="77" t="s">
        <v>92</v>
      </c>
      <c r="J17" s="77" t="s">
        <v>92</v>
      </c>
      <c r="K17" s="77" t="s">
        <v>92</v>
      </c>
      <c r="L17" s="77" t="s">
        <v>92</v>
      </c>
      <c r="M17" s="77" t="s">
        <v>92</v>
      </c>
      <c r="N17" s="77" t="s">
        <v>92</v>
      </c>
      <c r="O17" s="77" t="s">
        <v>92</v>
      </c>
      <c r="P17" s="77" t="s">
        <v>92</v>
      </c>
      <c r="Q17" s="77" t="s">
        <v>92</v>
      </c>
      <c r="R17" s="11">
        <f t="shared" ref="R17:R29" si="4">AL17</f>
        <v>7</v>
      </c>
      <c r="S17" s="11">
        <f t="shared" ref="S17:S29" si="5">AM17</f>
        <v>8</v>
      </c>
      <c r="T17" s="11">
        <f t="shared" ref="T17:T29" si="6">AN17</f>
        <v>9</v>
      </c>
      <c r="U17" s="11">
        <f t="shared" ref="U17:U29" si="7">AO17</f>
        <v>66</v>
      </c>
      <c r="V17" s="11">
        <f t="shared" ref="V17:V29" si="8">AP17</f>
        <v>235</v>
      </c>
      <c r="W17" s="11">
        <f t="shared" ref="W17:W29" si="9">AQ17</f>
        <v>1</v>
      </c>
      <c r="X17" s="11">
        <f t="shared" ref="X17:X29" si="10">AR17</f>
        <v>326</v>
      </c>
      <c r="Y17" s="12">
        <f t="shared" si="1"/>
        <v>2.1472392638036811E-2</v>
      </c>
      <c r="Z17" s="12">
        <f t="shared" si="1"/>
        <v>2.4539877300613498E-2</v>
      </c>
      <c r="AA17" s="12">
        <f t="shared" si="1"/>
        <v>2.7607361963190184E-2</v>
      </c>
      <c r="AB17" s="12">
        <f t="shared" si="1"/>
        <v>0.20245398773006135</v>
      </c>
      <c r="AC17" s="12">
        <f t="shared" si="1"/>
        <v>0.72085889570552142</v>
      </c>
      <c r="AD17" s="13">
        <f t="shared" si="1"/>
        <v>3.0674846625766872E-3</v>
      </c>
      <c r="AE17" s="14">
        <f t="shared" ref="AE17" si="11">(R17+S17)/(R17+S17+T17+U17+V17)</f>
        <v>4.6153846153846156E-2</v>
      </c>
      <c r="AF17" s="15">
        <f t="shared" si="2"/>
        <v>0.9538461538461539</v>
      </c>
      <c r="AG17" s="16">
        <f t="shared" ref="AG17:AG29" si="12">AY17</f>
        <v>4.58</v>
      </c>
      <c r="AH17" s="52">
        <f t="shared" ref="AH17:AH29" si="13">AZ17</f>
        <v>0.84</v>
      </c>
      <c r="AI17" s="42">
        <f t="shared" ref="AI17:AI29" si="14">BA17</f>
        <v>5</v>
      </c>
      <c r="AJ17" s="42">
        <f t="shared" ref="AJ17:AJ29" si="15">BB17</f>
        <v>5</v>
      </c>
      <c r="AK17" s="51" t="s">
        <v>200</v>
      </c>
      <c r="AL17" s="18">
        <v>7</v>
      </c>
      <c r="AM17" s="18">
        <v>8</v>
      </c>
      <c r="AN17" s="18">
        <v>9</v>
      </c>
      <c r="AO17" s="18">
        <v>66</v>
      </c>
      <c r="AP17" s="18">
        <v>235</v>
      </c>
      <c r="AQ17" s="18">
        <v>1</v>
      </c>
      <c r="AR17" s="18">
        <v>326</v>
      </c>
      <c r="AS17" s="18" t="s">
        <v>200</v>
      </c>
      <c r="AT17" s="18">
        <v>7</v>
      </c>
      <c r="AU17" s="18">
        <v>8</v>
      </c>
      <c r="AV17" s="18">
        <v>9</v>
      </c>
      <c r="AW17" s="18">
        <v>66</v>
      </c>
      <c r="AX17" s="18">
        <v>235</v>
      </c>
      <c r="AY17" s="18">
        <v>4.58</v>
      </c>
      <c r="AZ17" s="18">
        <v>0.84</v>
      </c>
      <c r="BA17" s="18">
        <v>5</v>
      </c>
      <c r="BB17" s="18">
        <v>5</v>
      </c>
    </row>
    <row r="18" spans="1:54" s="18" customFormat="1" ht="20.100000000000001" customHeight="1" x14ac:dyDescent="0.25">
      <c r="A18" s="10">
        <v>3</v>
      </c>
      <c r="B18" s="76" t="s">
        <v>93</v>
      </c>
      <c r="C18" s="77" t="s">
        <v>93</v>
      </c>
      <c r="D18" s="77" t="s">
        <v>93</v>
      </c>
      <c r="E18" s="77" t="s">
        <v>93</v>
      </c>
      <c r="F18" s="77" t="s">
        <v>93</v>
      </c>
      <c r="G18" s="77" t="s">
        <v>93</v>
      </c>
      <c r="H18" s="77" t="s">
        <v>93</v>
      </c>
      <c r="I18" s="77" t="s">
        <v>93</v>
      </c>
      <c r="J18" s="77" t="s">
        <v>93</v>
      </c>
      <c r="K18" s="77" t="s">
        <v>93</v>
      </c>
      <c r="L18" s="77" t="s">
        <v>93</v>
      </c>
      <c r="M18" s="77" t="s">
        <v>93</v>
      </c>
      <c r="N18" s="77" t="s">
        <v>93</v>
      </c>
      <c r="O18" s="77" t="s">
        <v>93</v>
      </c>
      <c r="P18" s="77" t="s">
        <v>93</v>
      </c>
      <c r="Q18" s="77" t="s">
        <v>93</v>
      </c>
      <c r="R18" s="11">
        <f t="shared" si="4"/>
        <v>11</v>
      </c>
      <c r="S18" s="11">
        <f t="shared" si="5"/>
        <v>26</v>
      </c>
      <c r="T18" s="11">
        <f t="shared" si="6"/>
        <v>56</v>
      </c>
      <c r="U18" s="11">
        <f t="shared" si="7"/>
        <v>99</v>
      </c>
      <c r="V18" s="11">
        <f t="shared" si="8"/>
        <v>134</v>
      </c>
      <c r="W18" s="11">
        <f t="shared" si="9"/>
        <v>0</v>
      </c>
      <c r="X18" s="11">
        <f t="shared" si="10"/>
        <v>326</v>
      </c>
      <c r="Y18" s="12">
        <f t="shared" ref="Y18:Y29" si="16">R18/$X18</f>
        <v>3.3742331288343558E-2</v>
      </c>
      <c r="Z18" s="12">
        <f t="shared" ref="Z18:Z29" si="17">S18/$X18</f>
        <v>7.9754601226993863E-2</v>
      </c>
      <c r="AA18" s="12">
        <f t="shared" ref="AA18:AA29" si="18">T18/$X18</f>
        <v>0.17177914110429449</v>
      </c>
      <c r="AB18" s="12">
        <f t="shared" ref="AB18:AB29" si="19">U18/$X18</f>
        <v>0.30368098159509205</v>
      </c>
      <c r="AC18" s="12">
        <f t="shared" ref="AC18:AC29" si="20">V18/$X18</f>
        <v>0.41104294478527609</v>
      </c>
      <c r="AD18" s="13">
        <f t="shared" ref="AD18:AD29" si="21">W18/$X18</f>
        <v>0</v>
      </c>
      <c r="AE18" s="14">
        <f t="shared" ref="AE18:AE29" si="22">(R18+S18)/(R18+S18+T18+U18+V18)</f>
        <v>0.11349693251533742</v>
      </c>
      <c r="AF18" s="15">
        <f t="shared" ref="AF18:AF29" si="23">(T18+U18+V18)/(R18+S18+T18+U18+V18)</f>
        <v>0.88650306748466257</v>
      </c>
      <c r="AG18" s="16">
        <f t="shared" si="12"/>
        <v>3.98</v>
      </c>
      <c r="AH18" s="52">
        <f t="shared" si="13"/>
        <v>1.1000000000000001</v>
      </c>
      <c r="AI18" s="42">
        <f t="shared" si="14"/>
        <v>4</v>
      </c>
      <c r="AJ18" s="42">
        <f t="shared" si="15"/>
        <v>5</v>
      </c>
      <c r="AK18" s="51" t="s">
        <v>201</v>
      </c>
      <c r="AL18" s="18">
        <v>11</v>
      </c>
      <c r="AM18" s="18">
        <v>26</v>
      </c>
      <c r="AN18" s="18">
        <v>56</v>
      </c>
      <c r="AO18" s="18">
        <v>99</v>
      </c>
      <c r="AP18" s="18">
        <v>134</v>
      </c>
      <c r="AQ18" s="18">
        <v>0</v>
      </c>
      <c r="AR18" s="18">
        <v>326</v>
      </c>
      <c r="AS18" s="18" t="s">
        <v>201</v>
      </c>
      <c r="AT18" s="18">
        <v>11</v>
      </c>
      <c r="AU18" s="18">
        <v>26</v>
      </c>
      <c r="AV18" s="18">
        <v>56</v>
      </c>
      <c r="AW18" s="18">
        <v>99</v>
      </c>
      <c r="AX18" s="18">
        <v>134</v>
      </c>
      <c r="AY18" s="18">
        <v>3.98</v>
      </c>
      <c r="AZ18" s="18">
        <v>1.1000000000000001</v>
      </c>
      <c r="BA18" s="18">
        <v>4</v>
      </c>
      <c r="BB18" s="18">
        <v>5</v>
      </c>
    </row>
    <row r="19" spans="1:54" s="18" customFormat="1" ht="20.100000000000001" customHeight="1" x14ac:dyDescent="0.25">
      <c r="A19" s="10">
        <v>4</v>
      </c>
      <c r="B19" s="76" t="s">
        <v>94</v>
      </c>
      <c r="C19" s="77" t="s">
        <v>94</v>
      </c>
      <c r="D19" s="77" t="s">
        <v>94</v>
      </c>
      <c r="E19" s="77" t="s">
        <v>94</v>
      </c>
      <c r="F19" s="77" t="s">
        <v>94</v>
      </c>
      <c r="G19" s="77" t="s">
        <v>94</v>
      </c>
      <c r="H19" s="77" t="s">
        <v>94</v>
      </c>
      <c r="I19" s="77" t="s">
        <v>94</v>
      </c>
      <c r="J19" s="77" t="s">
        <v>94</v>
      </c>
      <c r="K19" s="77" t="s">
        <v>94</v>
      </c>
      <c r="L19" s="77" t="s">
        <v>94</v>
      </c>
      <c r="M19" s="77" t="s">
        <v>94</v>
      </c>
      <c r="N19" s="77" t="s">
        <v>94</v>
      </c>
      <c r="O19" s="77" t="s">
        <v>94</v>
      </c>
      <c r="P19" s="77" t="s">
        <v>94</v>
      </c>
      <c r="Q19" s="77" t="s">
        <v>94</v>
      </c>
      <c r="R19" s="11">
        <f t="shared" si="4"/>
        <v>17</v>
      </c>
      <c r="S19" s="11">
        <f t="shared" si="5"/>
        <v>29</v>
      </c>
      <c r="T19" s="11">
        <f t="shared" si="6"/>
        <v>78</v>
      </c>
      <c r="U19" s="11">
        <f t="shared" si="7"/>
        <v>98</v>
      </c>
      <c r="V19" s="11">
        <f t="shared" si="8"/>
        <v>98</v>
      </c>
      <c r="W19" s="11">
        <f t="shared" si="9"/>
        <v>6</v>
      </c>
      <c r="X19" s="11">
        <f t="shared" si="10"/>
        <v>326</v>
      </c>
      <c r="Y19" s="12">
        <f t="shared" si="16"/>
        <v>5.2147239263803678E-2</v>
      </c>
      <c r="Z19" s="12">
        <f t="shared" si="17"/>
        <v>8.8957055214723926E-2</v>
      </c>
      <c r="AA19" s="12">
        <f t="shared" si="18"/>
        <v>0.2392638036809816</v>
      </c>
      <c r="AB19" s="12">
        <f t="shared" si="19"/>
        <v>0.30061349693251532</v>
      </c>
      <c r="AC19" s="12">
        <f t="shared" si="20"/>
        <v>0.30061349693251532</v>
      </c>
      <c r="AD19" s="13">
        <f t="shared" si="21"/>
        <v>1.8404907975460124E-2</v>
      </c>
      <c r="AE19" s="14">
        <f t="shared" si="22"/>
        <v>0.14374999999999999</v>
      </c>
      <c r="AF19" s="15">
        <f t="shared" si="23"/>
        <v>0.85624999999999996</v>
      </c>
      <c r="AG19" s="16">
        <f t="shared" si="12"/>
        <v>3.72</v>
      </c>
      <c r="AH19" s="52">
        <f t="shared" si="13"/>
        <v>1.1499999999999999</v>
      </c>
      <c r="AI19" s="42">
        <f t="shared" si="14"/>
        <v>4</v>
      </c>
      <c r="AJ19" s="42">
        <f t="shared" si="15"/>
        <v>4</v>
      </c>
      <c r="AK19" s="51" t="s">
        <v>202</v>
      </c>
      <c r="AL19" s="18">
        <v>17</v>
      </c>
      <c r="AM19" s="18">
        <v>29</v>
      </c>
      <c r="AN19" s="18">
        <v>78</v>
      </c>
      <c r="AO19" s="18">
        <v>98</v>
      </c>
      <c r="AP19" s="18">
        <v>98</v>
      </c>
      <c r="AQ19" s="18">
        <v>6</v>
      </c>
      <c r="AR19" s="18">
        <v>326</v>
      </c>
      <c r="AS19" s="18" t="s">
        <v>202</v>
      </c>
      <c r="AT19" s="18">
        <v>17</v>
      </c>
      <c r="AU19" s="18">
        <v>29</v>
      </c>
      <c r="AV19" s="18">
        <v>78</v>
      </c>
      <c r="AW19" s="18">
        <v>98</v>
      </c>
      <c r="AX19" s="18">
        <v>98</v>
      </c>
      <c r="AY19" s="18">
        <v>3.72</v>
      </c>
      <c r="AZ19" s="18">
        <v>1.1499999999999999</v>
      </c>
      <c r="BA19" s="18">
        <v>4</v>
      </c>
      <c r="BB19" s="18">
        <v>4</v>
      </c>
    </row>
    <row r="20" spans="1:54" s="18" customFormat="1" ht="20.100000000000001" customHeight="1" x14ac:dyDescent="0.25">
      <c r="A20" s="10">
        <v>5</v>
      </c>
      <c r="B20" s="76" t="s">
        <v>95</v>
      </c>
      <c r="C20" s="77" t="s">
        <v>95</v>
      </c>
      <c r="D20" s="77" t="s">
        <v>95</v>
      </c>
      <c r="E20" s="77" t="s">
        <v>95</v>
      </c>
      <c r="F20" s="77" t="s">
        <v>95</v>
      </c>
      <c r="G20" s="77" t="s">
        <v>95</v>
      </c>
      <c r="H20" s="77" t="s">
        <v>95</v>
      </c>
      <c r="I20" s="77" t="s">
        <v>95</v>
      </c>
      <c r="J20" s="77" t="s">
        <v>95</v>
      </c>
      <c r="K20" s="77" t="s">
        <v>95</v>
      </c>
      <c r="L20" s="77" t="s">
        <v>95</v>
      </c>
      <c r="M20" s="77" t="s">
        <v>95</v>
      </c>
      <c r="N20" s="77" t="s">
        <v>95</v>
      </c>
      <c r="O20" s="77" t="s">
        <v>95</v>
      </c>
      <c r="P20" s="77" t="s">
        <v>95</v>
      </c>
      <c r="Q20" s="77" t="s">
        <v>95</v>
      </c>
      <c r="R20" s="11">
        <f t="shared" si="4"/>
        <v>12</v>
      </c>
      <c r="S20" s="11">
        <f t="shared" si="5"/>
        <v>19</v>
      </c>
      <c r="T20" s="11">
        <f t="shared" si="6"/>
        <v>45</v>
      </c>
      <c r="U20" s="11">
        <f t="shared" si="7"/>
        <v>85</v>
      </c>
      <c r="V20" s="11">
        <f t="shared" si="8"/>
        <v>163</v>
      </c>
      <c r="W20" s="11">
        <f t="shared" si="9"/>
        <v>2</v>
      </c>
      <c r="X20" s="11">
        <f t="shared" si="10"/>
        <v>326</v>
      </c>
      <c r="Y20" s="12">
        <f t="shared" si="16"/>
        <v>3.6809815950920248E-2</v>
      </c>
      <c r="Z20" s="12">
        <f t="shared" si="17"/>
        <v>5.8282208588957052E-2</v>
      </c>
      <c r="AA20" s="12">
        <f t="shared" si="18"/>
        <v>0.13803680981595093</v>
      </c>
      <c r="AB20" s="12">
        <f t="shared" si="19"/>
        <v>0.2607361963190184</v>
      </c>
      <c r="AC20" s="12">
        <f t="shared" si="20"/>
        <v>0.5</v>
      </c>
      <c r="AD20" s="13">
        <f t="shared" si="21"/>
        <v>6.1349693251533744E-3</v>
      </c>
      <c r="AE20" s="14">
        <f t="shared" si="22"/>
        <v>9.5679012345679007E-2</v>
      </c>
      <c r="AF20" s="15">
        <f t="shared" si="23"/>
        <v>0.90432098765432101</v>
      </c>
      <c r="AG20" s="16">
        <f t="shared" si="12"/>
        <v>4.1399999999999997</v>
      </c>
      <c r="AH20" s="52">
        <f t="shared" si="13"/>
        <v>1.0900000000000001</v>
      </c>
      <c r="AI20" s="42">
        <f t="shared" si="14"/>
        <v>5</v>
      </c>
      <c r="AJ20" s="42">
        <f t="shared" si="15"/>
        <v>5</v>
      </c>
      <c r="AK20" s="51" t="s">
        <v>203</v>
      </c>
      <c r="AL20" s="18">
        <v>12</v>
      </c>
      <c r="AM20" s="18">
        <v>19</v>
      </c>
      <c r="AN20" s="18">
        <v>45</v>
      </c>
      <c r="AO20" s="18">
        <v>85</v>
      </c>
      <c r="AP20" s="18">
        <v>163</v>
      </c>
      <c r="AQ20" s="18">
        <v>2</v>
      </c>
      <c r="AR20" s="18">
        <v>326</v>
      </c>
      <c r="AS20" s="18" t="s">
        <v>203</v>
      </c>
      <c r="AT20" s="18">
        <v>12</v>
      </c>
      <c r="AU20" s="18">
        <v>19</v>
      </c>
      <c r="AV20" s="18">
        <v>45</v>
      </c>
      <c r="AW20" s="18">
        <v>85</v>
      </c>
      <c r="AX20" s="18">
        <v>163</v>
      </c>
      <c r="AY20" s="18">
        <v>4.1399999999999997</v>
      </c>
      <c r="AZ20" s="18">
        <v>1.0900000000000001</v>
      </c>
      <c r="BA20" s="18">
        <v>5</v>
      </c>
      <c r="BB20" s="18">
        <v>5</v>
      </c>
    </row>
    <row r="21" spans="1:54" s="18" customFormat="1" ht="20.100000000000001" customHeight="1" x14ac:dyDescent="0.25">
      <c r="A21" s="10">
        <v>6</v>
      </c>
      <c r="B21" s="76" t="s">
        <v>63</v>
      </c>
      <c r="C21" s="77" t="s">
        <v>63</v>
      </c>
      <c r="D21" s="77" t="s">
        <v>63</v>
      </c>
      <c r="E21" s="77" t="s">
        <v>63</v>
      </c>
      <c r="F21" s="77" t="s">
        <v>63</v>
      </c>
      <c r="G21" s="77" t="s">
        <v>63</v>
      </c>
      <c r="H21" s="77" t="s">
        <v>63</v>
      </c>
      <c r="I21" s="77" t="s">
        <v>63</v>
      </c>
      <c r="J21" s="77" t="s">
        <v>63</v>
      </c>
      <c r="K21" s="77" t="s">
        <v>63</v>
      </c>
      <c r="L21" s="77" t="s">
        <v>63</v>
      </c>
      <c r="M21" s="77" t="s">
        <v>63</v>
      </c>
      <c r="N21" s="77" t="s">
        <v>63</v>
      </c>
      <c r="O21" s="77" t="s">
        <v>63</v>
      </c>
      <c r="P21" s="77" t="s">
        <v>63</v>
      </c>
      <c r="Q21" s="77" t="s">
        <v>63</v>
      </c>
      <c r="R21" s="11">
        <f t="shared" si="4"/>
        <v>12</v>
      </c>
      <c r="S21" s="11">
        <f t="shared" si="5"/>
        <v>26</v>
      </c>
      <c r="T21" s="11">
        <f t="shared" si="6"/>
        <v>46</v>
      </c>
      <c r="U21" s="11">
        <f t="shared" si="7"/>
        <v>79</v>
      </c>
      <c r="V21" s="11">
        <f t="shared" si="8"/>
        <v>153</v>
      </c>
      <c r="W21" s="11">
        <f t="shared" si="9"/>
        <v>10</v>
      </c>
      <c r="X21" s="11">
        <f t="shared" si="10"/>
        <v>326</v>
      </c>
      <c r="Y21" s="12">
        <f t="shared" si="16"/>
        <v>3.6809815950920248E-2</v>
      </c>
      <c r="Z21" s="12">
        <f t="shared" si="17"/>
        <v>7.9754601226993863E-2</v>
      </c>
      <c r="AA21" s="12">
        <f t="shared" si="18"/>
        <v>0.1411042944785276</v>
      </c>
      <c r="AB21" s="12">
        <f t="shared" si="19"/>
        <v>0.24233128834355827</v>
      </c>
      <c r="AC21" s="12">
        <f t="shared" si="20"/>
        <v>0.46932515337423314</v>
      </c>
      <c r="AD21" s="13">
        <f t="shared" si="21"/>
        <v>3.0674846625766871E-2</v>
      </c>
      <c r="AE21" s="14">
        <f t="shared" si="22"/>
        <v>0.12025316455696203</v>
      </c>
      <c r="AF21" s="15">
        <f t="shared" si="23"/>
        <v>0.879746835443038</v>
      </c>
      <c r="AG21" s="16">
        <f t="shared" si="12"/>
        <v>4.0599999999999996</v>
      </c>
      <c r="AH21" s="52">
        <f t="shared" si="13"/>
        <v>1.1399999999999999</v>
      </c>
      <c r="AI21" s="42">
        <f t="shared" si="14"/>
        <v>4</v>
      </c>
      <c r="AJ21" s="42">
        <f t="shared" si="15"/>
        <v>5</v>
      </c>
      <c r="AK21" s="51" t="s">
        <v>204</v>
      </c>
      <c r="AL21" s="18">
        <v>12</v>
      </c>
      <c r="AM21" s="18">
        <v>26</v>
      </c>
      <c r="AN21" s="18">
        <v>46</v>
      </c>
      <c r="AO21" s="18">
        <v>79</v>
      </c>
      <c r="AP21" s="18">
        <v>153</v>
      </c>
      <c r="AQ21" s="18">
        <v>10</v>
      </c>
      <c r="AR21" s="18">
        <v>326</v>
      </c>
      <c r="AS21" s="18" t="s">
        <v>204</v>
      </c>
      <c r="AT21" s="18">
        <v>12</v>
      </c>
      <c r="AU21" s="18">
        <v>26</v>
      </c>
      <c r="AV21" s="18">
        <v>46</v>
      </c>
      <c r="AW21" s="18">
        <v>79</v>
      </c>
      <c r="AX21" s="18">
        <v>153</v>
      </c>
      <c r="AY21" s="18">
        <v>4.0599999999999996</v>
      </c>
      <c r="AZ21" s="18">
        <v>1.1399999999999999</v>
      </c>
      <c r="BA21" s="18">
        <v>4</v>
      </c>
      <c r="BB21" s="18">
        <v>5</v>
      </c>
    </row>
    <row r="22" spans="1:54" s="18" customFormat="1" ht="20.100000000000001" customHeight="1" x14ac:dyDescent="0.25">
      <c r="A22" s="10">
        <v>7</v>
      </c>
      <c r="B22" s="76" t="s">
        <v>96</v>
      </c>
      <c r="C22" s="77" t="s">
        <v>96</v>
      </c>
      <c r="D22" s="77" t="s">
        <v>96</v>
      </c>
      <c r="E22" s="77" t="s">
        <v>96</v>
      </c>
      <c r="F22" s="77" t="s">
        <v>96</v>
      </c>
      <c r="G22" s="77" t="s">
        <v>96</v>
      </c>
      <c r="H22" s="77" t="s">
        <v>96</v>
      </c>
      <c r="I22" s="77" t="s">
        <v>96</v>
      </c>
      <c r="J22" s="77" t="s">
        <v>96</v>
      </c>
      <c r="K22" s="77" t="s">
        <v>96</v>
      </c>
      <c r="L22" s="77" t="s">
        <v>96</v>
      </c>
      <c r="M22" s="77" t="s">
        <v>96</v>
      </c>
      <c r="N22" s="77" t="s">
        <v>96</v>
      </c>
      <c r="O22" s="77" t="s">
        <v>96</v>
      </c>
      <c r="P22" s="77" t="s">
        <v>96</v>
      </c>
      <c r="Q22" s="77" t="s">
        <v>96</v>
      </c>
      <c r="R22" s="11">
        <f t="shared" si="4"/>
        <v>11</v>
      </c>
      <c r="S22" s="11">
        <f t="shared" si="5"/>
        <v>10</v>
      </c>
      <c r="T22" s="11">
        <f t="shared" si="6"/>
        <v>20</v>
      </c>
      <c r="U22" s="11">
        <f t="shared" si="7"/>
        <v>48</v>
      </c>
      <c r="V22" s="11">
        <f t="shared" si="8"/>
        <v>114</v>
      </c>
      <c r="W22" s="11">
        <f t="shared" si="9"/>
        <v>123</v>
      </c>
      <c r="X22" s="11">
        <f t="shared" si="10"/>
        <v>326</v>
      </c>
      <c r="Y22" s="12">
        <f t="shared" si="16"/>
        <v>3.3742331288343558E-2</v>
      </c>
      <c r="Z22" s="12">
        <f t="shared" si="17"/>
        <v>3.0674846625766871E-2</v>
      </c>
      <c r="AA22" s="12">
        <f t="shared" si="18"/>
        <v>6.1349693251533742E-2</v>
      </c>
      <c r="AB22" s="12">
        <f t="shared" si="19"/>
        <v>0.14723926380368099</v>
      </c>
      <c r="AC22" s="12">
        <f t="shared" si="20"/>
        <v>0.34969325153374231</v>
      </c>
      <c r="AD22" s="13">
        <f t="shared" si="21"/>
        <v>0.3773006134969325</v>
      </c>
      <c r="AE22" s="14">
        <f t="shared" si="22"/>
        <v>0.10344827586206896</v>
      </c>
      <c r="AF22" s="15">
        <f t="shared" si="23"/>
        <v>0.89655172413793105</v>
      </c>
      <c r="AG22" s="16">
        <f t="shared" si="12"/>
        <v>4.2</v>
      </c>
      <c r="AH22" s="52">
        <f t="shared" si="13"/>
        <v>1.1399999999999999</v>
      </c>
      <c r="AI22" s="42">
        <f t="shared" si="14"/>
        <v>5</v>
      </c>
      <c r="AJ22" s="42">
        <f t="shared" si="15"/>
        <v>5</v>
      </c>
      <c r="AK22" s="51" t="s">
        <v>205</v>
      </c>
      <c r="AL22" s="18">
        <v>11</v>
      </c>
      <c r="AM22" s="18">
        <v>10</v>
      </c>
      <c r="AN22" s="18">
        <v>20</v>
      </c>
      <c r="AO22" s="18">
        <v>48</v>
      </c>
      <c r="AP22" s="18">
        <v>114</v>
      </c>
      <c r="AQ22" s="18">
        <v>123</v>
      </c>
      <c r="AR22" s="18">
        <v>326</v>
      </c>
      <c r="AS22" s="18" t="s">
        <v>205</v>
      </c>
      <c r="AT22" s="18">
        <v>11</v>
      </c>
      <c r="AU22" s="18">
        <v>10</v>
      </c>
      <c r="AV22" s="18">
        <v>20</v>
      </c>
      <c r="AW22" s="18">
        <v>48</v>
      </c>
      <c r="AX22" s="18">
        <v>114</v>
      </c>
      <c r="AY22" s="18">
        <v>4.2</v>
      </c>
      <c r="AZ22" s="18">
        <v>1.1399999999999999</v>
      </c>
      <c r="BA22" s="18">
        <v>5</v>
      </c>
      <c r="BB22" s="18">
        <v>5</v>
      </c>
    </row>
    <row r="23" spans="1:54" s="18" customFormat="1" ht="20.100000000000001" customHeight="1" x14ac:dyDescent="0.25">
      <c r="A23" s="10">
        <v>8</v>
      </c>
      <c r="B23" s="76" t="s">
        <v>97</v>
      </c>
      <c r="C23" s="77" t="s">
        <v>97</v>
      </c>
      <c r="D23" s="77" t="s">
        <v>97</v>
      </c>
      <c r="E23" s="77" t="s">
        <v>97</v>
      </c>
      <c r="F23" s="77" t="s">
        <v>97</v>
      </c>
      <c r="G23" s="77" t="s">
        <v>97</v>
      </c>
      <c r="H23" s="77" t="s">
        <v>97</v>
      </c>
      <c r="I23" s="77" t="s">
        <v>97</v>
      </c>
      <c r="J23" s="77" t="s">
        <v>97</v>
      </c>
      <c r="K23" s="77" t="s">
        <v>97</v>
      </c>
      <c r="L23" s="77" t="s">
        <v>97</v>
      </c>
      <c r="M23" s="77" t="s">
        <v>97</v>
      </c>
      <c r="N23" s="77" t="s">
        <v>97</v>
      </c>
      <c r="O23" s="77" t="s">
        <v>97</v>
      </c>
      <c r="P23" s="77" t="s">
        <v>97</v>
      </c>
      <c r="Q23" s="77" t="s">
        <v>97</v>
      </c>
      <c r="R23" s="11">
        <f t="shared" si="4"/>
        <v>6</v>
      </c>
      <c r="S23" s="11">
        <f t="shared" si="5"/>
        <v>8</v>
      </c>
      <c r="T23" s="11">
        <f t="shared" si="6"/>
        <v>29</v>
      </c>
      <c r="U23" s="11">
        <f t="shared" si="7"/>
        <v>103</v>
      </c>
      <c r="V23" s="11">
        <f t="shared" si="8"/>
        <v>163</v>
      </c>
      <c r="W23" s="11">
        <f t="shared" si="9"/>
        <v>17</v>
      </c>
      <c r="X23" s="11">
        <f t="shared" si="10"/>
        <v>326</v>
      </c>
      <c r="Y23" s="12">
        <f t="shared" si="16"/>
        <v>1.8404907975460124E-2</v>
      </c>
      <c r="Z23" s="12">
        <f t="shared" si="17"/>
        <v>2.4539877300613498E-2</v>
      </c>
      <c r="AA23" s="12">
        <f t="shared" si="18"/>
        <v>8.8957055214723926E-2</v>
      </c>
      <c r="AB23" s="12">
        <f t="shared" si="19"/>
        <v>0.31595092024539878</v>
      </c>
      <c r="AC23" s="12">
        <f t="shared" si="20"/>
        <v>0.5</v>
      </c>
      <c r="AD23" s="13">
        <f t="shared" si="21"/>
        <v>5.2147239263803678E-2</v>
      </c>
      <c r="AE23" s="14">
        <f t="shared" si="22"/>
        <v>4.5307443365695796E-2</v>
      </c>
      <c r="AF23" s="15">
        <f t="shared" si="23"/>
        <v>0.95469255663430419</v>
      </c>
      <c r="AG23" s="16">
        <f t="shared" si="12"/>
        <v>4.32</v>
      </c>
      <c r="AH23" s="52">
        <f t="shared" si="13"/>
        <v>0.89</v>
      </c>
      <c r="AI23" s="42">
        <f t="shared" si="14"/>
        <v>5</v>
      </c>
      <c r="AJ23" s="42">
        <f t="shared" si="15"/>
        <v>5</v>
      </c>
      <c r="AK23" s="51" t="s">
        <v>206</v>
      </c>
      <c r="AL23" s="18">
        <v>6</v>
      </c>
      <c r="AM23" s="18">
        <v>8</v>
      </c>
      <c r="AN23" s="18">
        <v>29</v>
      </c>
      <c r="AO23" s="18">
        <v>103</v>
      </c>
      <c r="AP23" s="18">
        <v>163</v>
      </c>
      <c r="AQ23" s="18">
        <v>17</v>
      </c>
      <c r="AR23" s="18">
        <v>326</v>
      </c>
      <c r="AS23" s="18" t="s">
        <v>206</v>
      </c>
      <c r="AT23" s="18">
        <v>6</v>
      </c>
      <c r="AU23" s="18">
        <v>8</v>
      </c>
      <c r="AV23" s="18">
        <v>29</v>
      </c>
      <c r="AW23" s="18">
        <v>103</v>
      </c>
      <c r="AX23" s="18">
        <v>163</v>
      </c>
      <c r="AY23" s="18">
        <v>4.32</v>
      </c>
      <c r="AZ23" s="18">
        <v>0.89</v>
      </c>
      <c r="BA23" s="18">
        <v>5</v>
      </c>
      <c r="BB23" s="18">
        <v>5</v>
      </c>
    </row>
    <row r="24" spans="1:54" s="18" customFormat="1" ht="20.100000000000001" customHeight="1" x14ac:dyDescent="0.25">
      <c r="A24" s="10">
        <v>9</v>
      </c>
      <c r="B24" s="76" t="s">
        <v>98</v>
      </c>
      <c r="C24" s="77" t="s">
        <v>98</v>
      </c>
      <c r="D24" s="77" t="s">
        <v>98</v>
      </c>
      <c r="E24" s="77" t="s">
        <v>98</v>
      </c>
      <c r="F24" s="77" t="s">
        <v>98</v>
      </c>
      <c r="G24" s="77" t="s">
        <v>98</v>
      </c>
      <c r="H24" s="77" t="s">
        <v>98</v>
      </c>
      <c r="I24" s="77" t="s">
        <v>98</v>
      </c>
      <c r="J24" s="77" t="s">
        <v>98</v>
      </c>
      <c r="K24" s="77" t="s">
        <v>98</v>
      </c>
      <c r="L24" s="77" t="s">
        <v>98</v>
      </c>
      <c r="M24" s="77" t="s">
        <v>98</v>
      </c>
      <c r="N24" s="77" t="s">
        <v>98</v>
      </c>
      <c r="O24" s="77" t="s">
        <v>98</v>
      </c>
      <c r="P24" s="77" t="s">
        <v>98</v>
      </c>
      <c r="Q24" s="77" t="s">
        <v>98</v>
      </c>
      <c r="R24" s="11">
        <f t="shared" si="4"/>
        <v>19</v>
      </c>
      <c r="S24" s="11">
        <f t="shared" si="5"/>
        <v>21</v>
      </c>
      <c r="T24" s="11">
        <f t="shared" si="6"/>
        <v>40</v>
      </c>
      <c r="U24" s="11">
        <f t="shared" si="7"/>
        <v>88</v>
      </c>
      <c r="V24" s="11">
        <f t="shared" si="8"/>
        <v>151</v>
      </c>
      <c r="W24" s="11">
        <f t="shared" si="9"/>
        <v>7</v>
      </c>
      <c r="X24" s="11">
        <f t="shared" si="10"/>
        <v>326</v>
      </c>
      <c r="Y24" s="12">
        <f t="shared" si="16"/>
        <v>5.8282208588957052E-2</v>
      </c>
      <c r="Z24" s="12">
        <f t="shared" si="17"/>
        <v>6.4417177914110432E-2</v>
      </c>
      <c r="AA24" s="12">
        <f t="shared" si="18"/>
        <v>0.12269938650306748</v>
      </c>
      <c r="AB24" s="12">
        <f t="shared" si="19"/>
        <v>0.26993865030674846</v>
      </c>
      <c r="AC24" s="12">
        <f t="shared" si="20"/>
        <v>0.46319018404907975</v>
      </c>
      <c r="AD24" s="13">
        <f t="shared" si="21"/>
        <v>2.1472392638036811E-2</v>
      </c>
      <c r="AE24" s="14">
        <f t="shared" si="22"/>
        <v>0.12539184952978055</v>
      </c>
      <c r="AF24" s="15">
        <f t="shared" si="23"/>
        <v>0.87460815047021945</v>
      </c>
      <c r="AG24" s="16">
        <f t="shared" si="12"/>
        <v>4.04</v>
      </c>
      <c r="AH24" s="52">
        <f t="shared" si="13"/>
        <v>1.18</v>
      </c>
      <c r="AI24" s="42">
        <f t="shared" si="14"/>
        <v>4</v>
      </c>
      <c r="AJ24" s="42">
        <f t="shared" si="15"/>
        <v>5</v>
      </c>
      <c r="AK24" s="51" t="s">
        <v>207</v>
      </c>
      <c r="AL24" s="18">
        <v>19</v>
      </c>
      <c r="AM24" s="18">
        <v>21</v>
      </c>
      <c r="AN24" s="18">
        <v>40</v>
      </c>
      <c r="AO24" s="18">
        <v>88</v>
      </c>
      <c r="AP24" s="18">
        <v>151</v>
      </c>
      <c r="AQ24" s="18">
        <v>7</v>
      </c>
      <c r="AR24" s="18">
        <v>326</v>
      </c>
      <c r="AS24" s="18" t="s">
        <v>207</v>
      </c>
      <c r="AT24" s="18">
        <v>19</v>
      </c>
      <c r="AU24" s="18">
        <v>21</v>
      </c>
      <c r="AV24" s="18">
        <v>40</v>
      </c>
      <c r="AW24" s="18">
        <v>88</v>
      </c>
      <c r="AX24" s="18">
        <v>151</v>
      </c>
      <c r="AY24" s="18">
        <v>4.04</v>
      </c>
      <c r="AZ24" s="18">
        <v>1.18</v>
      </c>
      <c r="BA24" s="18">
        <v>4</v>
      </c>
      <c r="BB24" s="18">
        <v>5</v>
      </c>
    </row>
    <row r="25" spans="1:54" s="18" customFormat="1" ht="20.100000000000001" customHeight="1" x14ac:dyDescent="0.25">
      <c r="A25" s="10">
        <v>10</v>
      </c>
      <c r="B25" s="76" t="s">
        <v>99</v>
      </c>
      <c r="C25" s="77" t="s">
        <v>99</v>
      </c>
      <c r="D25" s="77" t="s">
        <v>99</v>
      </c>
      <c r="E25" s="77" t="s">
        <v>99</v>
      </c>
      <c r="F25" s="77" t="s">
        <v>99</v>
      </c>
      <c r="G25" s="77" t="s">
        <v>99</v>
      </c>
      <c r="H25" s="77" t="s">
        <v>99</v>
      </c>
      <c r="I25" s="77" t="s">
        <v>99</v>
      </c>
      <c r="J25" s="77" t="s">
        <v>99</v>
      </c>
      <c r="K25" s="77" t="s">
        <v>99</v>
      </c>
      <c r="L25" s="77" t="s">
        <v>99</v>
      </c>
      <c r="M25" s="77" t="s">
        <v>99</v>
      </c>
      <c r="N25" s="77" t="s">
        <v>99</v>
      </c>
      <c r="O25" s="77" t="s">
        <v>99</v>
      </c>
      <c r="P25" s="77" t="s">
        <v>99</v>
      </c>
      <c r="Q25" s="77" t="s">
        <v>99</v>
      </c>
      <c r="R25" s="11">
        <f t="shared" si="4"/>
        <v>21</v>
      </c>
      <c r="S25" s="11">
        <f t="shared" si="5"/>
        <v>31</v>
      </c>
      <c r="T25" s="11">
        <f t="shared" si="6"/>
        <v>68</v>
      </c>
      <c r="U25" s="11">
        <f t="shared" si="7"/>
        <v>77</v>
      </c>
      <c r="V25" s="11">
        <f t="shared" si="8"/>
        <v>122</v>
      </c>
      <c r="W25" s="11">
        <f t="shared" si="9"/>
        <v>7</v>
      </c>
      <c r="X25" s="11">
        <f t="shared" si="10"/>
        <v>326</v>
      </c>
      <c r="Y25" s="12">
        <f t="shared" si="16"/>
        <v>6.4417177914110432E-2</v>
      </c>
      <c r="Z25" s="12">
        <f t="shared" si="17"/>
        <v>9.5092024539877307E-2</v>
      </c>
      <c r="AA25" s="12">
        <f t="shared" si="18"/>
        <v>0.20858895705521471</v>
      </c>
      <c r="AB25" s="12">
        <f t="shared" si="19"/>
        <v>0.2361963190184049</v>
      </c>
      <c r="AC25" s="12">
        <f t="shared" si="20"/>
        <v>0.37423312883435583</v>
      </c>
      <c r="AD25" s="13">
        <f t="shared" si="21"/>
        <v>2.1472392638036811E-2</v>
      </c>
      <c r="AE25" s="14">
        <f t="shared" si="22"/>
        <v>0.16300940438871472</v>
      </c>
      <c r="AF25" s="15">
        <f t="shared" si="23"/>
        <v>0.8369905956112853</v>
      </c>
      <c r="AG25" s="16">
        <f t="shared" si="12"/>
        <v>3.78</v>
      </c>
      <c r="AH25" s="52">
        <f t="shared" si="13"/>
        <v>1.24</v>
      </c>
      <c r="AI25" s="42">
        <f t="shared" si="14"/>
        <v>4</v>
      </c>
      <c r="AJ25" s="42">
        <f t="shared" si="15"/>
        <v>5</v>
      </c>
      <c r="AK25" s="51" t="s">
        <v>208</v>
      </c>
      <c r="AL25" s="18">
        <v>21</v>
      </c>
      <c r="AM25" s="18">
        <v>31</v>
      </c>
      <c r="AN25" s="18">
        <v>68</v>
      </c>
      <c r="AO25" s="18">
        <v>77</v>
      </c>
      <c r="AP25" s="18">
        <v>122</v>
      </c>
      <c r="AQ25" s="18">
        <v>7</v>
      </c>
      <c r="AR25" s="18">
        <v>326</v>
      </c>
      <c r="AS25" s="18" t="s">
        <v>208</v>
      </c>
      <c r="AT25" s="18">
        <v>21</v>
      </c>
      <c r="AU25" s="18">
        <v>31</v>
      </c>
      <c r="AV25" s="18">
        <v>68</v>
      </c>
      <c r="AW25" s="18">
        <v>77</v>
      </c>
      <c r="AX25" s="18">
        <v>122</v>
      </c>
      <c r="AY25" s="18">
        <v>3.78</v>
      </c>
      <c r="AZ25" s="18">
        <v>1.24</v>
      </c>
      <c r="BA25" s="18">
        <v>4</v>
      </c>
      <c r="BB25" s="18">
        <v>5</v>
      </c>
    </row>
    <row r="26" spans="1:54" s="18" customFormat="1" ht="20.100000000000001" customHeight="1" x14ac:dyDescent="0.25">
      <c r="A26" s="10">
        <v>11</v>
      </c>
      <c r="B26" s="76" t="s">
        <v>100</v>
      </c>
      <c r="C26" s="77" t="s">
        <v>100</v>
      </c>
      <c r="D26" s="77" t="s">
        <v>100</v>
      </c>
      <c r="E26" s="77" t="s">
        <v>100</v>
      </c>
      <c r="F26" s="77" t="s">
        <v>100</v>
      </c>
      <c r="G26" s="77" t="s">
        <v>100</v>
      </c>
      <c r="H26" s="77" t="s">
        <v>100</v>
      </c>
      <c r="I26" s="77" t="s">
        <v>100</v>
      </c>
      <c r="J26" s="77" t="s">
        <v>100</v>
      </c>
      <c r="K26" s="77" t="s">
        <v>100</v>
      </c>
      <c r="L26" s="77" t="s">
        <v>100</v>
      </c>
      <c r="M26" s="77" t="s">
        <v>100</v>
      </c>
      <c r="N26" s="77" t="s">
        <v>100</v>
      </c>
      <c r="O26" s="77" t="s">
        <v>100</v>
      </c>
      <c r="P26" s="77" t="s">
        <v>100</v>
      </c>
      <c r="Q26" s="77" t="s">
        <v>100</v>
      </c>
      <c r="R26" s="11">
        <f t="shared" si="4"/>
        <v>26</v>
      </c>
      <c r="S26" s="11">
        <f t="shared" si="5"/>
        <v>18</v>
      </c>
      <c r="T26" s="11">
        <f t="shared" si="6"/>
        <v>67</v>
      </c>
      <c r="U26" s="11">
        <f t="shared" si="7"/>
        <v>79</v>
      </c>
      <c r="V26" s="11">
        <f t="shared" si="8"/>
        <v>125</v>
      </c>
      <c r="W26" s="11">
        <f t="shared" si="9"/>
        <v>11</v>
      </c>
      <c r="X26" s="11">
        <f t="shared" si="10"/>
        <v>326</v>
      </c>
      <c r="Y26" s="12">
        <f t="shared" si="16"/>
        <v>7.9754601226993863E-2</v>
      </c>
      <c r="Z26" s="12">
        <f t="shared" si="17"/>
        <v>5.5214723926380369E-2</v>
      </c>
      <c r="AA26" s="12">
        <f t="shared" si="18"/>
        <v>0.20552147239263804</v>
      </c>
      <c r="AB26" s="12">
        <f t="shared" si="19"/>
        <v>0.24233128834355827</v>
      </c>
      <c r="AC26" s="12">
        <f t="shared" si="20"/>
        <v>0.3834355828220859</v>
      </c>
      <c r="AD26" s="13">
        <f t="shared" si="21"/>
        <v>3.3742331288343558E-2</v>
      </c>
      <c r="AE26" s="14">
        <f t="shared" si="22"/>
        <v>0.13968253968253969</v>
      </c>
      <c r="AF26" s="15">
        <f t="shared" si="23"/>
        <v>0.86031746031746037</v>
      </c>
      <c r="AG26" s="16">
        <f t="shared" si="12"/>
        <v>3.82</v>
      </c>
      <c r="AH26" s="52">
        <f t="shared" si="13"/>
        <v>1.25</v>
      </c>
      <c r="AI26" s="42">
        <f t="shared" si="14"/>
        <v>4</v>
      </c>
      <c r="AJ26" s="42">
        <f t="shared" si="15"/>
        <v>5</v>
      </c>
      <c r="AK26" s="51" t="s">
        <v>209</v>
      </c>
      <c r="AL26" s="18">
        <v>26</v>
      </c>
      <c r="AM26" s="18">
        <v>18</v>
      </c>
      <c r="AN26" s="18">
        <v>67</v>
      </c>
      <c r="AO26" s="18">
        <v>79</v>
      </c>
      <c r="AP26" s="18">
        <v>125</v>
      </c>
      <c r="AQ26" s="18">
        <v>11</v>
      </c>
      <c r="AR26" s="18">
        <v>326</v>
      </c>
      <c r="AS26" s="18" t="s">
        <v>209</v>
      </c>
      <c r="AT26" s="18">
        <v>26</v>
      </c>
      <c r="AU26" s="18">
        <v>18</v>
      </c>
      <c r="AV26" s="18">
        <v>67</v>
      </c>
      <c r="AW26" s="18">
        <v>79</v>
      </c>
      <c r="AX26" s="18">
        <v>125</v>
      </c>
      <c r="AY26" s="18">
        <v>3.82</v>
      </c>
      <c r="AZ26" s="18">
        <v>1.25</v>
      </c>
      <c r="BA26" s="18">
        <v>4</v>
      </c>
      <c r="BB26" s="18">
        <v>5</v>
      </c>
    </row>
    <row r="27" spans="1:54" s="18" customFormat="1" ht="20.100000000000001" customHeight="1" x14ac:dyDescent="0.25">
      <c r="A27" s="10">
        <v>12</v>
      </c>
      <c r="B27" s="76" t="s">
        <v>101</v>
      </c>
      <c r="C27" s="77" t="s">
        <v>101</v>
      </c>
      <c r="D27" s="77" t="s">
        <v>101</v>
      </c>
      <c r="E27" s="77" t="s">
        <v>101</v>
      </c>
      <c r="F27" s="77" t="s">
        <v>101</v>
      </c>
      <c r="G27" s="77" t="s">
        <v>101</v>
      </c>
      <c r="H27" s="77" t="s">
        <v>101</v>
      </c>
      <c r="I27" s="77" t="s">
        <v>101</v>
      </c>
      <c r="J27" s="77" t="s">
        <v>101</v>
      </c>
      <c r="K27" s="77" t="s">
        <v>101</v>
      </c>
      <c r="L27" s="77" t="s">
        <v>101</v>
      </c>
      <c r="M27" s="77" t="s">
        <v>101</v>
      </c>
      <c r="N27" s="77" t="s">
        <v>101</v>
      </c>
      <c r="O27" s="77" t="s">
        <v>101</v>
      </c>
      <c r="P27" s="77" t="s">
        <v>101</v>
      </c>
      <c r="Q27" s="77" t="s">
        <v>101</v>
      </c>
      <c r="R27" s="11">
        <f t="shared" si="4"/>
        <v>32</v>
      </c>
      <c r="S27" s="11">
        <f t="shared" si="5"/>
        <v>26</v>
      </c>
      <c r="T27" s="11">
        <f t="shared" si="6"/>
        <v>52</v>
      </c>
      <c r="U27" s="11">
        <f t="shared" si="7"/>
        <v>63</v>
      </c>
      <c r="V27" s="11">
        <f t="shared" si="8"/>
        <v>93</v>
      </c>
      <c r="W27" s="11">
        <f t="shared" si="9"/>
        <v>60</v>
      </c>
      <c r="X27" s="11">
        <f t="shared" si="10"/>
        <v>326</v>
      </c>
      <c r="Y27" s="12">
        <f t="shared" si="16"/>
        <v>9.815950920245399E-2</v>
      </c>
      <c r="Z27" s="12">
        <f t="shared" si="17"/>
        <v>7.9754601226993863E-2</v>
      </c>
      <c r="AA27" s="12">
        <f t="shared" si="18"/>
        <v>0.15950920245398773</v>
      </c>
      <c r="AB27" s="12">
        <f t="shared" si="19"/>
        <v>0.19325153374233128</v>
      </c>
      <c r="AC27" s="12">
        <f t="shared" si="20"/>
        <v>0.28527607361963192</v>
      </c>
      <c r="AD27" s="13">
        <f t="shared" si="21"/>
        <v>0.18404907975460122</v>
      </c>
      <c r="AE27" s="14">
        <f t="shared" si="22"/>
        <v>0.21804511278195488</v>
      </c>
      <c r="AF27" s="15">
        <f t="shared" si="23"/>
        <v>0.78195488721804507</v>
      </c>
      <c r="AG27" s="16">
        <f t="shared" si="12"/>
        <v>3.6</v>
      </c>
      <c r="AH27" s="52">
        <f t="shared" si="13"/>
        <v>1.37</v>
      </c>
      <c r="AI27" s="42">
        <f t="shared" si="14"/>
        <v>4</v>
      </c>
      <c r="AJ27" s="42">
        <f t="shared" si="15"/>
        <v>5</v>
      </c>
      <c r="AK27" s="51" t="s">
        <v>210</v>
      </c>
      <c r="AL27" s="18">
        <v>32</v>
      </c>
      <c r="AM27" s="18">
        <v>26</v>
      </c>
      <c r="AN27" s="18">
        <v>52</v>
      </c>
      <c r="AO27" s="18">
        <v>63</v>
      </c>
      <c r="AP27" s="18">
        <v>93</v>
      </c>
      <c r="AQ27" s="18">
        <v>60</v>
      </c>
      <c r="AR27" s="18">
        <v>326</v>
      </c>
      <c r="AS27" s="18" t="s">
        <v>210</v>
      </c>
      <c r="AT27" s="18">
        <v>32</v>
      </c>
      <c r="AU27" s="18">
        <v>26</v>
      </c>
      <c r="AV27" s="18">
        <v>52</v>
      </c>
      <c r="AW27" s="18">
        <v>63</v>
      </c>
      <c r="AX27" s="18">
        <v>93</v>
      </c>
      <c r="AY27" s="18">
        <v>3.6</v>
      </c>
      <c r="AZ27" s="18">
        <v>1.37</v>
      </c>
      <c r="BA27" s="18">
        <v>4</v>
      </c>
      <c r="BB27" s="18">
        <v>5</v>
      </c>
    </row>
    <row r="28" spans="1:54" s="18" customFormat="1" ht="20.100000000000001" customHeight="1" x14ac:dyDescent="0.25">
      <c r="A28" s="10">
        <v>13</v>
      </c>
      <c r="B28" s="76" t="s">
        <v>102</v>
      </c>
      <c r="C28" s="77" t="s">
        <v>102</v>
      </c>
      <c r="D28" s="77" t="s">
        <v>102</v>
      </c>
      <c r="E28" s="77" t="s">
        <v>102</v>
      </c>
      <c r="F28" s="77" t="s">
        <v>102</v>
      </c>
      <c r="G28" s="77" t="s">
        <v>102</v>
      </c>
      <c r="H28" s="77" t="s">
        <v>102</v>
      </c>
      <c r="I28" s="77" t="s">
        <v>102</v>
      </c>
      <c r="J28" s="77" t="s">
        <v>102</v>
      </c>
      <c r="K28" s="77" t="s">
        <v>102</v>
      </c>
      <c r="L28" s="77" t="s">
        <v>102</v>
      </c>
      <c r="M28" s="77" t="s">
        <v>102</v>
      </c>
      <c r="N28" s="77" t="s">
        <v>102</v>
      </c>
      <c r="O28" s="77" t="s">
        <v>102</v>
      </c>
      <c r="P28" s="77" t="s">
        <v>102</v>
      </c>
      <c r="Q28" s="77" t="s">
        <v>102</v>
      </c>
      <c r="R28" s="11">
        <f t="shared" si="4"/>
        <v>11</v>
      </c>
      <c r="S28" s="11">
        <f t="shared" si="5"/>
        <v>9</v>
      </c>
      <c r="T28" s="11">
        <f t="shared" si="6"/>
        <v>17</v>
      </c>
      <c r="U28" s="11">
        <f t="shared" si="7"/>
        <v>59</v>
      </c>
      <c r="V28" s="11">
        <f t="shared" si="8"/>
        <v>72</v>
      </c>
      <c r="W28" s="11">
        <f t="shared" si="9"/>
        <v>158</v>
      </c>
      <c r="X28" s="11">
        <f t="shared" si="10"/>
        <v>326</v>
      </c>
      <c r="Y28" s="12">
        <f t="shared" si="16"/>
        <v>3.3742331288343558E-2</v>
      </c>
      <c r="Z28" s="12">
        <f t="shared" si="17"/>
        <v>2.7607361963190184E-2</v>
      </c>
      <c r="AA28" s="12">
        <f t="shared" si="18"/>
        <v>5.2147239263803678E-2</v>
      </c>
      <c r="AB28" s="12">
        <f t="shared" si="19"/>
        <v>0.18098159509202455</v>
      </c>
      <c r="AC28" s="12">
        <f t="shared" si="20"/>
        <v>0.22085889570552147</v>
      </c>
      <c r="AD28" s="13">
        <f t="shared" si="21"/>
        <v>0.48466257668711654</v>
      </c>
      <c r="AE28" s="14">
        <f t="shared" si="22"/>
        <v>0.11904761904761904</v>
      </c>
      <c r="AF28" s="15">
        <f t="shared" si="23"/>
        <v>0.88095238095238093</v>
      </c>
      <c r="AG28" s="16">
        <f t="shared" si="12"/>
        <v>4.0199999999999996</v>
      </c>
      <c r="AH28" s="52">
        <f t="shared" si="13"/>
        <v>1.1599999999999999</v>
      </c>
      <c r="AI28" s="42">
        <f t="shared" si="14"/>
        <v>4</v>
      </c>
      <c r="AJ28" s="42">
        <f t="shared" si="15"/>
        <v>5</v>
      </c>
      <c r="AK28" s="51" t="s">
        <v>314</v>
      </c>
      <c r="AL28" s="18">
        <v>11</v>
      </c>
      <c r="AM28" s="18">
        <v>9</v>
      </c>
      <c r="AN28" s="18">
        <v>17</v>
      </c>
      <c r="AO28" s="18">
        <v>59</v>
      </c>
      <c r="AP28" s="18">
        <v>72</v>
      </c>
      <c r="AQ28" s="18">
        <v>158</v>
      </c>
      <c r="AR28" s="18">
        <v>326</v>
      </c>
      <c r="AS28" s="18" t="s">
        <v>314</v>
      </c>
      <c r="AT28" s="18">
        <v>11</v>
      </c>
      <c r="AU28" s="18">
        <v>9</v>
      </c>
      <c r="AV28" s="18">
        <v>17</v>
      </c>
      <c r="AW28" s="18">
        <v>59</v>
      </c>
      <c r="AX28" s="18">
        <v>72</v>
      </c>
      <c r="AY28" s="18">
        <v>4.0199999999999996</v>
      </c>
      <c r="AZ28" s="18">
        <v>1.1599999999999999</v>
      </c>
      <c r="BA28" s="18">
        <v>4</v>
      </c>
      <c r="BB28" s="18">
        <v>5</v>
      </c>
    </row>
    <row r="29" spans="1:54" s="18" customFormat="1" ht="20.100000000000001" customHeight="1" x14ac:dyDescent="0.25">
      <c r="A29" s="10">
        <v>14</v>
      </c>
      <c r="B29" s="76" t="s">
        <v>103</v>
      </c>
      <c r="C29" s="77" t="s">
        <v>103</v>
      </c>
      <c r="D29" s="77" t="s">
        <v>103</v>
      </c>
      <c r="E29" s="77" t="s">
        <v>103</v>
      </c>
      <c r="F29" s="77" t="s">
        <v>103</v>
      </c>
      <c r="G29" s="77" t="s">
        <v>103</v>
      </c>
      <c r="H29" s="77" t="s">
        <v>103</v>
      </c>
      <c r="I29" s="77" t="s">
        <v>103</v>
      </c>
      <c r="J29" s="77" t="s">
        <v>103</v>
      </c>
      <c r="K29" s="77" t="s">
        <v>103</v>
      </c>
      <c r="L29" s="77" t="s">
        <v>103</v>
      </c>
      <c r="M29" s="77" t="s">
        <v>103</v>
      </c>
      <c r="N29" s="77" t="s">
        <v>103</v>
      </c>
      <c r="O29" s="77" t="s">
        <v>103</v>
      </c>
      <c r="P29" s="77" t="s">
        <v>103</v>
      </c>
      <c r="Q29" s="77" t="s">
        <v>103</v>
      </c>
      <c r="R29" s="11">
        <f t="shared" si="4"/>
        <v>9</v>
      </c>
      <c r="S29" s="11">
        <f t="shared" si="5"/>
        <v>8</v>
      </c>
      <c r="T29" s="11">
        <f t="shared" si="6"/>
        <v>30</v>
      </c>
      <c r="U29" s="11">
        <f t="shared" si="7"/>
        <v>53</v>
      </c>
      <c r="V29" s="11">
        <f t="shared" si="8"/>
        <v>96</v>
      </c>
      <c r="W29" s="11">
        <f t="shared" si="9"/>
        <v>130</v>
      </c>
      <c r="X29" s="11">
        <f t="shared" si="10"/>
        <v>326</v>
      </c>
      <c r="Y29" s="12">
        <f t="shared" si="16"/>
        <v>2.7607361963190184E-2</v>
      </c>
      <c r="Z29" s="12">
        <f t="shared" si="17"/>
        <v>2.4539877300613498E-2</v>
      </c>
      <c r="AA29" s="12">
        <f t="shared" si="18"/>
        <v>9.202453987730061E-2</v>
      </c>
      <c r="AB29" s="12">
        <f t="shared" si="19"/>
        <v>0.16257668711656442</v>
      </c>
      <c r="AC29" s="12">
        <f t="shared" si="20"/>
        <v>0.29447852760736198</v>
      </c>
      <c r="AD29" s="13">
        <f t="shared" si="21"/>
        <v>0.3987730061349693</v>
      </c>
      <c r="AE29" s="14">
        <f t="shared" si="22"/>
        <v>8.673469387755102E-2</v>
      </c>
      <c r="AF29" s="15">
        <f t="shared" si="23"/>
        <v>0.91326530612244894</v>
      </c>
      <c r="AG29" s="16">
        <f t="shared" si="12"/>
        <v>4.12</v>
      </c>
      <c r="AH29" s="52">
        <f t="shared" si="13"/>
        <v>1.1000000000000001</v>
      </c>
      <c r="AI29" s="42">
        <f t="shared" si="14"/>
        <v>4</v>
      </c>
      <c r="AJ29" s="42">
        <f t="shared" si="15"/>
        <v>5</v>
      </c>
      <c r="AK29" s="51" t="s">
        <v>211</v>
      </c>
      <c r="AL29" s="18">
        <v>9</v>
      </c>
      <c r="AM29" s="18">
        <v>8</v>
      </c>
      <c r="AN29" s="18">
        <v>30</v>
      </c>
      <c r="AO29" s="18">
        <v>53</v>
      </c>
      <c r="AP29" s="18">
        <v>96</v>
      </c>
      <c r="AQ29" s="18">
        <v>130</v>
      </c>
      <c r="AR29" s="18">
        <v>326</v>
      </c>
      <c r="AS29" s="18" t="s">
        <v>211</v>
      </c>
      <c r="AT29" s="18">
        <v>9</v>
      </c>
      <c r="AU29" s="18">
        <v>8</v>
      </c>
      <c r="AV29" s="18">
        <v>30</v>
      </c>
      <c r="AW29" s="18">
        <v>53</v>
      </c>
      <c r="AX29" s="18">
        <v>96</v>
      </c>
      <c r="AY29" s="18">
        <v>4.12</v>
      </c>
      <c r="AZ29" s="18">
        <v>1.1000000000000001</v>
      </c>
      <c r="BA29" s="18">
        <v>4</v>
      </c>
      <c r="BB29" s="18">
        <v>5</v>
      </c>
    </row>
    <row r="30" spans="1:54" ht="18.75" x14ac:dyDescent="0.25">
      <c r="A30" s="78" t="s">
        <v>186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80"/>
      <c r="R30" s="24">
        <f>+SUM(R16:R29)</f>
        <v>199</v>
      </c>
      <c r="S30" s="24">
        <f t="shared" ref="S30:X30" si="24">+SUM(S16:S29)</f>
        <v>249</v>
      </c>
      <c r="T30" s="24">
        <f t="shared" si="24"/>
        <v>571</v>
      </c>
      <c r="U30" s="24">
        <f t="shared" si="24"/>
        <v>1069</v>
      </c>
      <c r="V30" s="24">
        <f t="shared" si="24"/>
        <v>1940</v>
      </c>
      <c r="W30" s="24">
        <f t="shared" si="24"/>
        <v>536</v>
      </c>
      <c r="X30" s="24">
        <f t="shared" si="24"/>
        <v>4564</v>
      </c>
      <c r="Y30" s="25">
        <f t="shared" ref="Y30" si="25">R30/$X30</f>
        <v>4.3602103418054337E-2</v>
      </c>
      <c r="Z30" s="25">
        <f t="shared" ref="Z30" si="26">S30/$X30</f>
        <v>5.4557405784399653E-2</v>
      </c>
      <c r="AA30" s="25">
        <f t="shared" ref="AA30" si="27">T30/$X30</f>
        <v>0.12510955302366344</v>
      </c>
      <c r="AB30" s="25">
        <f t="shared" ref="AB30" si="28">U30/$X30</f>
        <v>0.23422436459246276</v>
      </c>
      <c r="AC30" s="25">
        <f t="shared" ref="AC30" si="29">V30/$X30</f>
        <v>0.42506573181419804</v>
      </c>
      <c r="AD30" s="26">
        <f t="shared" ref="AD30" si="30">W30/$X30</f>
        <v>0.11744084136722173</v>
      </c>
      <c r="AE30" s="27">
        <f t="shared" ref="AE30" si="31">(R30+S30)/(R30+S30+T30+U30+V30)</f>
        <v>0.11122144985104269</v>
      </c>
      <c r="AF30" s="28">
        <f t="shared" ref="AF30" si="32">(T30+U30+V30)/(R30+S30+T30+U30+V30)</f>
        <v>0.88877855014895735</v>
      </c>
      <c r="AG30" s="29">
        <f>+SUMPRODUCT(R30:V30,R15:V15)/SUM(R30:V30)</f>
        <v>4.0680238331678256</v>
      </c>
      <c r="AH30" s="22"/>
      <c r="AI30" s="30">
        <f>+MEDIAN(AI16:AI29)</f>
        <v>4</v>
      </c>
      <c r="AJ30" s="23"/>
      <c r="AK30" s="49" t="s">
        <v>212</v>
      </c>
      <c r="AL30">
        <v>7</v>
      </c>
      <c r="AM30">
        <v>8</v>
      </c>
      <c r="AN30">
        <v>20</v>
      </c>
      <c r="AO30">
        <v>67</v>
      </c>
      <c r="AP30">
        <v>215</v>
      </c>
      <c r="AQ30">
        <v>9</v>
      </c>
      <c r="AR30">
        <v>326</v>
      </c>
      <c r="AS30" t="s">
        <v>212</v>
      </c>
      <c r="AT30">
        <v>7</v>
      </c>
      <c r="AU30">
        <v>8</v>
      </c>
      <c r="AV30">
        <v>20</v>
      </c>
      <c r="AW30">
        <v>67</v>
      </c>
      <c r="AX30">
        <v>215</v>
      </c>
      <c r="AY30">
        <v>4.5</v>
      </c>
      <c r="AZ30">
        <v>0.89</v>
      </c>
      <c r="BA30">
        <v>5</v>
      </c>
      <c r="BB30">
        <v>5</v>
      </c>
    </row>
    <row r="31" spans="1:54" ht="15.75" thickBot="1" x14ac:dyDescent="0.3">
      <c r="AK31" s="49" t="s">
        <v>213</v>
      </c>
      <c r="AL31">
        <v>42</v>
      </c>
      <c r="AM31">
        <v>64</v>
      </c>
      <c r="AN31">
        <v>96</v>
      </c>
      <c r="AO31">
        <v>60</v>
      </c>
      <c r="AP31">
        <v>59</v>
      </c>
      <c r="AQ31">
        <v>5</v>
      </c>
      <c r="AR31">
        <v>326</v>
      </c>
      <c r="AS31" t="s">
        <v>213</v>
      </c>
      <c r="AT31">
        <v>42</v>
      </c>
      <c r="AU31">
        <v>64</v>
      </c>
      <c r="AV31">
        <v>96</v>
      </c>
      <c r="AW31">
        <v>60</v>
      </c>
      <c r="AX31">
        <v>59</v>
      </c>
      <c r="AY31">
        <v>3.09</v>
      </c>
      <c r="AZ31">
        <v>1.28</v>
      </c>
      <c r="BA31">
        <v>3</v>
      </c>
      <c r="BB31">
        <v>3</v>
      </c>
    </row>
    <row r="32" spans="1:54" s="9" customFormat="1" ht="33.75" customHeight="1" x14ac:dyDescent="0.25">
      <c r="A32" s="7"/>
      <c r="B32" s="74" t="s">
        <v>64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5"/>
      <c r="R32" s="19">
        <v>1</v>
      </c>
      <c r="S32" s="19">
        <v>2</v>
      </c>
      <c r="T32" s="19">
        <v>3</v>
      </c>
      <c r="U32" s="19">
        <v>4</v>
      </c>
      <c r="V32" s="19">
        <v>5</v>
      </c>
      <c r="W32" s="19" t="s">
        <v>84</v>
      </c>
      <c r="X32" s="8" t="s">
        <v>85</v>
      </c>
      <c r="Y32" s="19">
        <v>1</v>
      </c>
      <c r="Z32" s="19">
        <v>2</v>
      </c>
      <c r="AA32" s="19">
        <v>3</v>
      </c>
      <c r="AB32" s="19">
        <v>4</v>
      </c>
      <c r="AC32" s="19">
        <v>5</v>
      </c>
      <c r="AD32" s="19" t="s">
        <v>84</v>
      </c>
      <c r="AE32" s="20" t="s">
        <v>86</v>
      </c>
      <c r="AF32" s="21" t="s">
        <v>87</v>
      </c>
      <c r="AG32" s="19" t="s">
        <v>88</v>
      </c>
      <c r="AH32" s="19" t="s">
        <v>89</v>
      </c>
      <c r="AI32" s="19" t="s">
        <v>90</v>
      </c>
      <c r="AJ32" s="19" t="s">
        <v>91</v>
      </c>
      <c r="AK32" s="50" t="s">
        <v>214</v>
      </c>
      <c r="AL32" s="9">
        <v>64</v>
      </c>
      <c r="AM32" s="9">
        <v>52</v>
      </c>
      <c r="AN32" s="9">
        <v>88</v>
      </c>
      <c r="AO32" s="9">
        <v>58</v>
      </c>
      <c r="AP32" s="9">
        <v>50</v>
      </c>
      <c r="AQ32" s="9">
        <v>14</v>
      </c>
      <c r="AR32" s="9">
        <v>326</v>
      </c>
      <c r="AS32" s="9" t="s">
        <v>214</v>
      </c>
      <c r="AT32" s="9">
        <v>64</v>
      </c>
      <c r="AU32" s="9">
        <v>52</v>
      </c>
      <c r="AV32" s="9">
        <v>88</v>
      </c>
      <c r="AW32" s="9">
        <v>58</v>
      </c>
      <c r="AX32" s="9">
        <v>50</v>
      </c>
      <c r="AY32" s="9">
        <v>2.93</v>
      </c>
      <c r="AZ32" s="9">
        <v>1.35</v>
      </c>
      <c r="BA32" s="9">
        <v>3</v>
      </c>
      <c r="BB32" s="9">
        <v>3</v>
      </c>
    </row>
    <row r="33" spans="1:54" ht="18.75" x14ac:dyDescent="0.25">
      <c r="A33" s="10">
        <v>15</v>
      </c>
      <c r="B33" s="76" t="s">
        <v>104</v>
      </c>
      <c r="C33" s="77" t="s">
        <v>104</v>
      </c>
      <c r="D33" s="77" t="s">
        <v>104</v>
      </c>
      <c r="E33" s="77" t="s">
        <v>104</v>
      </c>
      <c r="F33" s="77" t="s">
        <v>104</v>
      </c>
      <c r="G33" s="77" t="s">
        <v>104</v>
      </c>
      <c r="H33" s="77" t="s">
        <v>104</v>
      </c>
      <c r="I33" s="77" t="s">
        <v>104</v>
      </c>
      <c r="J33" s="77" t="s">
        <v>104</v>
      </c>
      <c r="K33" s="77" t="s">
        <v>104</v>
      </c>
      <c r="L33" s="77" t="s">
        <v>104</v>
      </c>
      <c r="M33" s="77" t="s">
        <v>104</v>
      </c>
      <c r="N33" s="77" t="s">
        <v>104</v>
      </c>
      <c r="O33" s="77" t="s">
        <v>104</v>
      </c>
      <c r="P33" s="77" t="s">
        <v>104</v>
      </c>
      <c r="Q33" s="77" t="s">
        <v>104</v>
      </c>
      <c r="R33" s="11">
        <f>AL30</f>
        <v>7</v>
      </c>
      <c r="S33" s="11">
        <f t="shared" ref="S33:X33" si="33">AM30</f>
        <v>8</v>
      </c>
      <c r="T33" s="11">
        <f t="shared" si="33"/>
        <v>20</v>
      </c>
      <c r="U33" s="11">
        <f t="shared" si="33"/>
        <v>67</v>
      </c>
      <c r="V33" s="11">
        <f t="shared" si="33"/>
        <v>215</v>
      </c>
      <c r="W33" s="11">
        <f t="shared" si="33"/>
        <v>9</v>
      </c>
      <c r="X33" s="11">
        <f t="shared" si="33"/>
        <v>326</v>
      </c>
      <c r="Y33" s="12">
        <f t="shared" ref="Y33:Y42" si="34">R33/$X33</f>
        <v>2.1472392638036811E-2</v>
      </c>
      <c r="Z33" s="12">
        <f t="shared" ref="Z33:Z42" si="35">S33/$X33</f>
        <v>2.4539877300613498E-2</v>
      </c>
      <c r="AA33" s="12">
        <f t="shared" ref="AA33:AA42" si="36">T33/$X33</f>
        <v>6.1349693251533742E-2</v>
      </c>
      <c r="AB33" s="12">
        <f t="shared" ref="AB33:AB42" si="37">U33/$X33</f>
        <v>0.20552147239263804</v>
      </c>
      <c r="AC33" s="12">
        <f t="shared" ref="AC33:AC42" si="38">V33/$X33</f>
        <v>0.6595092024539877</v>
      </c>
      <c r="AD33" s="13">
        <f t="shared" ref="AD33:AD42" si="39">W33/$X33</f>
        <v>2.7607361963190184E-2</v>
      </c>
      <c r="AE33" s="14">
        <f t="shared" ref="AE33:AE42" si="40">(R33+S33)/(R33+S33+T33+U33+V33)</f>
        <v>4.7318611987381701E-2</v>
      </c>
      <c r="AF33" s="15">
        <f t="shared" ref="AF33:AF42" si="41">(T33+U33+V33)/(R33+S33+T33+U33+V33)</f>
        <v>0.95268138801261826</v>
      </c>
      <c r="AG33" s="16">
        <f>AY30</f>
        <v>4.5</v>
      </c>
      <c r="AH33" s="52">
        <f t="shared" ref="AH33:AJ33" si="42">AZ30</f>
        <v>0.89</v>
      </c>
      <c r="AI33" s="42">
        <f t="shared" si="42"/>
        <v>5</v>
      </c>
      <c r="AJ33" s="42">
        <f t="shared" si="42"/>
        <v>5</v>
      </c>
      <c r="AK33" s="49" t="s">
        <v>215</v>
      </c>
      <c r="AL33">
        <v>49</v>
      </c>
      <c r="AM33">
        <v>58</v>
      </c>
      <c r="AN33">
        <v>74</v>
      </c>
      <c r="AO33">
        <v>75</v>
      </c>
      <c r="AP33">
        <v>46</v>
      </c>
      <c r="AQ33">
        <v>24</v>
      </c>
      <c r="AR33">
        <v>326</v>
      </c>
      <c r="AS33" t="s">
        <v>215</v>
      </c>
      <c r="AT33">
        <v>49</v>
      </c>
      <c r="AU33">
        <v>58</v>
      </c>
      <c r="AV33">
        <v>74</v>
      </c>
      <c r="AW33">
        <v>75</v>
      </c>
      <c r="AX33">
        <v>46</v>
      </c>
      <c r="AY33">
        <v>3.04</v>
      </c>
      <c r="AZ33">
        <v>1.3</v>
      </c>
      <c r="BA33">
        <v>3</v>
      </c>
      <c r="BB33">
        <v>4</v>
      </c>
    </row>
    <row r="34" spans="1:54" s="2" customFormat="1" ht="18.75" x14ac:dyDescent="0.25">
      <c r="A34" s="10">
        <v>16</v>
      </c>
      <c r="B34" s="76" t="s">
        <v>105</v>
      </c>
      <c r="C34" s="77" t="s">
        <v>105</v>
      </c>
      <c r="D34" s="77" t="s">
        <v>105</v>
      </c>
      <c r="E34" s="77" t="s">
        <v>105</v>
      </c>
      <c r="F34" s="77" t="s">
        <v>105</v>
      </c>
      <c r="G34" s="77" t="s">
        <v>105</v>
      </c>
      <c r="H34" s="77" t="s">
        <v>105</v>
      </c>
      <c r="I34" s="77" t="s">
        <v>105</v>
      </c>
      <c r="J34" s="77" t="s">
        <v>105</v>
      </c>
      <c r="K34" s="77" t="s">
        <v>105</v>
      </c>
      <c r="L34" s="77" t="s">
        <v>105</v>
      </c>
      <c r="M34" s="77" t="s">
        <v>105</v>
      </c>
      <c r="N34" s="77" t="s">
        <v>105</v>
      </c>
      <c r="O34" s="77" t="s">
        <v>105</v>
      </c>
      <c r="P34" s="77" t="s">
        <v>105</v>
      </c>
      <c r="Q34" s="77" t="s">
        <v>105</v>
      </c>
      <c r="R34" s="11">
        <f t="shared" ref="R34:R41" si="43">AL31</f>
        <v>42</v>
      </c>
      <c r="S34" s="11">
        <f t="shared" ref="S34:S41" si="44">AM31</f>
        <v>64</v>
      </c>
      <c r="T34" s="11">
        <f t="shared" ref="T34:T41" si="45">AN31</f>
        <v>96</v>
      </c>
      <c r="U34" s="11">
        <f t="shared" ref="U34:U41" si="46">AO31</f>
        <v>60</v>
      </c>
      <c r="V34" s="11">
        <f t="shared" ref="V34:V41" si="47">AP31</f>
        <v>59</v>
      </c>
      <c r="W34" s="11">
        <f t="shared" ref="W34:W41" si="48">AQ31</f>
        <v>5</v>
      </c>
      <c r="X34" s="11">
        <f t="shared" ref="X34:X41" si="49">AR31</f>
        <v>326</v>
      </c>
      <c r="Y34" s="12">
        <f t="shared" ref="Y34:Y38" si="50">R34/$X34</f>
        <v>0.12883435582822086</v>
      </c>
      <c r="Z34" s="12">
        <f t="shared" ref="Z34:Z38" si="51">S34/$X34</f>
        <v>0.19631901840490798</v>
      </c>
      <c r="AA34" s="12">
        <f t="shared" ref="AA34:AA38" si="52">T34/$X34</f>
        <v>0.29447852760736198</v>
      </c>
      <c r="AB34" s="12">
        <f t="shared" ref="AB34:AB38" si="53">U34/$X34</f>
        <v>0.18404907975460122</v>
      </c>
      <c r="AC34" s="12">
        <f t="shared" ref="AC34:AC38" si="54">V34/$X34</f>
        <v>0.18098159509202455</v>
      </c>
      <c r="AD34" s="13">
        <f t="shared" ref="AD34:AD38" si="55">W34/$X34</f>
        <v>1.5337423312883436E-2</v>
      </c>
      <c r="AE34" s="14">
        <f t="shared" ref="AE34:AE38" si="56">(R34+S34)/(R34+S34+T34+U34+V34)</f>
        <v>0.33021806853582553</v>
      </c>
      <c r="AF34" s="15">
        <f t="shared" ref="AF34:AF38" si="57">(T34+U34+V34)/(R34+S34+T34+U34+V34)</f>
        <v>0.66978193146417442</v>
      </c>
      <c r="AG34" s="16">
        <f t="shared" ref="AG34:AG41" si="58">AY31</f>
        <v>3.09</v>
      </c>
      <c r="AH34" s="52">
        <f t="shared" ref="AH34:AH41" si="59">AZ31</f>
        <v>1.28</v>
      </c>
      <c r="AI34" s="42">
        <f t="shared" ref="AI34:AI41" si="60">BA31</f>
        <v>3</v>
      </c>
      <c r="AJ34" s="42">
        <f t="shared" ref="AJ34:AJ41" si="61">BB31</f>
        <v>3</v>
      </c>
      <c r="AK34" s="49" t="s">
        <v>216</v>
      </c>
      <c r="AL34" s="2">
        <v>29</v>
      </c>
      <c r="AM34" s="2">
        <v>42</v>
      </c>
      <c r="AN34" s="2">
        <v>74</v>
      </c>
      <c r="AO34" s="2">
        <v>86</v>
      </c>
      <c r="AP34" s="2">
        <v>48</v>
      </c>
      <c r="AQ34" s="2">
        <v>47</v>
      </c>
      <c r="AR34" s="2">
        <v>326</v>
      </c>
      <c r="AS34" s="2" t="s">
        <v>216</v>
      </c>
      <c r="AT34" s="2">
        <v>29</v>
      </c>
      <c r="AU34" s="2">
        <v>42</v>
      </c>
      <c r="AV34" s="2">
        <v>74</v>
      </c>
      <c r="AW34" s="2">
        <v>86</v>
      </c>
      <c r="AX34" s="2">
        <v>48</v>
      </c>
      <c r="AY34" s="2">
        <v>3.29</v>
      </c>
      <c r="AZ34" s="2">
        <v>1.22</v>
      </c>
      <c r="BA34" s="2">
        <v>3</v>
      </c>
      <c r="BB34" s="2">
        <v>4</v>
      </c>
    </row>
    <row r="35" spans="1:54" s="2" customFormat="1" ht="18.75" x14ac:dyDescent="0.25">
      <c r="A35" s="10">
        <v>17</v>
      </c>
      <c r="B35" s="76" t="s">
        <v>106</v>
      </c>
      <c r="C35" s="77" t="s">
        <v>106</v>
      </c>
      <c r="D35" s="77" t="s">
        <v>106</v>
      </c>
      <c r="E35" s="77" t="s">
        <v>106</v>
      </c>
      <c r="F35" s="77" t="s">
        <v>106</v>
      </c>
      <c r="G35" s="77" t="s">
        <v>106</v>
      </c>
      <c r="H35" s="77" t="s">
        <v>106</v>
      </c>
      <c r="I35" s="77" t="s">
        <v>106</v>
      </c>
      <c r="J35" s="77" t="s">
        <v>106</v>
      </c>
      <c r="K35" s="77" t="s">
        <v>106</v>
      </c>
      <c r="L35" s="77" t="s">
        <v>106</v>
      </c>
      <c r="M35" s="77" t="s">
        <v>106</v>
      </c>
      <c r="N35" s="77" t="s">
        <v>106</v>
      </c>
      <c r="O35" s="77" t="s">
        <v>106</v>
      </c>
      <c r="P35" s="77" t="s">
        <v>106</v>
      </c>
      <c r="Q35" s="77" t="s">
        <v>106</v>
      </c>
      <c r="R35" s="11">
        <f t="shared" si="43"/>
        <v>64</v>
      </c>
      <c r="S35" s="11">
        <f t="shared" si="44"/>
        <v>52</v>
      </c>
      <c r="T35" s="11">
        <f t="shared" si="45"/>
        <v>88</v>
      </c>
      <c r="U35" s="11">
        <f t="shared" si="46"/>
        <v>58</v>
      </c>
      <c r="V35" s="11">
        <f t="shared" si="47"/>
        <v>50</v>
      </c>
      <c r="W35" s="11">
        <f t="shared" si="48"/>
        <v>14</v>
      </c>
      <c r="X35" s="11">
        <f t="shared" si="49"/>
        <v>326</v>
      </c>
      <c r="Y35" s="12">
        <f t="shared" si="50"/>
        <v>0.19631901840490798</v>
      </c>
      <c r="Z35" s="12">
        <f t="shared" si="51"/>
        <v>0.15950920245398773</v>
      </c>
      <c r="AA35" s="12">
        <f t="shared" si="52"/>
        <v>0.26993865030674846</v>
      </c>
      <c r="AB35" s="12">
        <f t="shared" si="53"/>
        <v>0.17791411042944785</v>
      </c>
      <c r="AC35" s="12">
        <f t="shared" si="54"/>
        <v>0.15337423312883436</v>
      </c>
      <c r="AD35" s="13">
        <f t="shared" si="55"/>
        <v>4.2944785276073622E-2</v>
      </c>
      <c r="AE35" s="14">
        <f t="shared" si="56"/>
        <v>0.37179487179487181</v>
      </c>
      <c r="AF35" s="15">
        <f t="shared" si="57"/>
        <v>0.62820512820512819</v>
      </c>
      <c r="AG35" s="16">
        <f t="shared" si="58"/>
        <v>2.93</v>
      </c>
      <c r="AH35" s="52">
        <f t="shared" si="59"/>
        <v>1.35</v>
      </c>
      <c r="AI35" s="42">
        <f t="shared" si="60"/>
        <v>3</v>
      </c>
      <c r="AJ35" s="42">
        <f t="shared" si="61"/>
        <v>3</v>
      </c>
      <c r="AK35" s="49" t="s">
        <v>217</v>
      </c>
      <c r="AL35" s="2">
        <v>29</v>
      </c>
      <c r="AM35" s="2">
        <v>30</v>
      </c>
      <c r="AN35" s="2">
        <v>84</v>
      </c>
      <c r="AO35" s="2">
        <v>94</v>
      </c>
      <c r="AP35" s="2">
        <v>57</v>
      </c>
      <c r="AQ35" s="2">
        <v>32</v>
      </c>
      <c r="AR35" s="2">
        <v>326</v>
      </c>
      <c r="AS35" s="2" t="s">
        <v>217</v>
      </c>
      <c r="AT35" s="2">
        <v>29</v>
      </c>
      <c r="AU35" s="2">
        <v>30</v>
      </c>
      <c r="AV35" s="2">
        <v>84</v>
      </c>
      <c r="AW35" s="2">
        <v>94</v>
      </c>
      <c r="AX35" s="2">
        <v>57</v>
      </c>
      <c r="AY35" s="2">
        <v>3.41</v>
      </c>
      <c r="AZ35" s="2">
        <v>1.2</v>
      </c>
      <c r="BA35" s="2">
        <v>4</v>
      </c>
      <c r="BB35" s="2">
        <v>4</v>
      </c>
    </row>
    <row r="36" spans="1:54" s="2" customFormat="1" ht="18.75" x14ac:dyDescent="0.25">
      <c r="A36" s="10">
        <v>18</v>
      </c>
      <c r="B36" s="76" t="s">
        <v>107</v>
      </c>
      <c r="C36" s="77" t="s">
        <v>107</v>
      </c>
      <c r="D36" s="77" t="s">
        <v>107</v>
      </c>
      <c r="E36" s="77" t="s">
        <v>107</v>
      </c>
      <c r="F36" s="77" t="s">
        <v>107</v>
      </c>
      <c r="G36" s="77" t="s">
        <v>107</v>
      </c>
      <c r="H36" s="77" t="s">
        <v>107</v>
      </c>
      <c r="I36" s="77" t="s">
        <v>107</v>
      </c>
      <c r="J36" s="77" t="s">
        <v>107</v>
      </c>
      <c r="K36" s="77" t="s">
        <v>107</v>
      </c>
      <c r="L36" s="77" t="s">
        <v>107</v>
      </c>
      <c r="M36" s="77" t="s">
        <v>107</v>
      </c>
      <c r="N36" s="77" t="s">
        <v>107</v>
      </c>
      <c r="O36" s="77" t="s">
        <v>107</v>
      </c>
      <c r="P36" s="77" t="s">
        <v>107</v>
      </c>
      <c r="Q36" s="77" t="s">
        <v>107</v>
      </c>
      <c r="R36" s="11">
        <f t="shared" si="43"/>
        <v>49</v>
      </c>
      <c r="S36" s="11">
        <f t="shared" si="44"/>
        <v>58</v>
      </c>
      <c r="T36" s="11">
        <f t="shared" si="45"/>
        <v>74</v>
      </c>
      <c r="U36" s="11">
        <f t="shared" si="46"/>
        <v>75</v>
      </c>
      <c r="V36" s="11">
        <f t="shared" si="47"/>
        <v>46</v>
      </c>
      <c r="W36" s="11">
        <f t="shared" si="48"/>
        <v>24</v>
      </c>
      <c r="X36" s="11">
        <f t="shared" si="49"/>
        <v>326</v>
      </c>
      <c r="Y36" s="12">
        <f t="shared" si="50"/>
        <v>0.15030674846625766</v>
      </c>
      <c r="Z36" s="12">
        <f t="shared" si="51"/>
        <v>0.17791411042944785</v>
      </c>
      <c r="AA36" s="12">
        <f t="shared" si="52"/>
        <v>0.22699386503067484</v>
      </c>
      <c r="AB36" s="12">
        <f t="shared" si="53"/>
        <v>0.23006134969325154</v>
      </c>
      <c r="AC36" s="12">
        <f t="shared" si="54"/>
        <v>0.1411042944785276</v>
      </c>
      <c r="AD36" s="13">
        <f t="shared" si="55"/>
        <v>7.3619631901840496E-2</v>
      </c>
      <c r="AE36" s="14">
        <f t="shared" si="56"/>
        <v>0.35430463576158938</v>
      </c>
      <c r="AF36" s="15">
        <f t="shared" si="57"/>
        <v>0.64569536423841056</v>
      </c>
      <c r="AG36" s="16">
        <f t="shared" si="58"/>
        <v>3.04</v>
      </c>
      <c r="AH36" s="52">
        <f t="shared" si="59"/>
        <v>1.3</v>
      </c>
      <c r="AI36" s="42">
        <f t="shared" si="60"/>
        <v>3</v>
      </c>
      <c r="AJ36" s="42">
        <f t="shared" si="61"/>
        <v>4</v>
      </c>
      <c r="AK36" s="49" t="s">
        <v>218</v>
      </c>
      <c r="AL36" s="2">
        <v>33</v>
      </c>
      <c r="AM36" s="2">
        <v>39</v>
      </c>
      <c r="AN36" s="2">
        <v>76</v>
      </c>
      <c r="AO36" s="2">
        <v>88</v>
      </c>
      <c r="AP36" s="2">
        <v>53</v>
      </c>
      <c r="AQ36" s="2">
        <v>37</v>
      </c>
      <c r="AR36" s="2">
        <v>326</v>
      </c>
      <c r="AS36" s="2" t="s">
        <v>218</v>
      </c>
      <c r="AT36" s="2">
        <v>33</v>
      </c>
      <c r="AU36" s="2">
        <v>39</v>
      </c>
      <c r="AV36" s="2">
        <v>76</v>
      </c>
      <c r="AW36" s="2">
        <v>88</v>
      </c>
      <c r="AX36" s="2">
        <v>53</v>
      </c>
      <c r="AY36" s="2">
        <v>3.31</v>
      </c>
      <c r="AZ36" s="2">
        <v>1.24</v>
      </c>
      <c r="BA36" s="2">
        <v>3</v>
      </c>
      <c r="BB36" s="2">
        <v>4</v>
      </c>
    </row>
    <row r="37" spans="1:54" s="2" customFormat="1" ht="18.75" x14ac:dyDescent="0.25">
      <c r="A37" s="10">
        <v>19</v>
      </c>
      <c r="B37" s="76" t="s">
        <v>65</v>
      </c>
      <c r="C37" s="77" t="s">
        <v>65</v>
      </c>
      <c r="D37" s="77" t="s">
        <v>65</v>
      </c>
      <c r="E37" s="77" t="s">
        <v>65</v>
      </c>
      <c r="F37" s="77" t="s">
        <v>65</v>
      </c>
      <c r="G37" s="77" t="s">
        <v>65</v>
      </c>
      <c r="H37" s="77" t="s">
        <v>65</v>
      </c>
      <c r="I37" s="77" t="s">
        <v>65</v>
      </c>
      <c r="J37" s="77" t="s">
        <v>65</v>
      </c>
      <c r="K37" s="77" t="s">
        <v>65</v>
      </c>
      <c r="L37" s="77" t="s">
        <v>65</v>
      </c>
      <c r="M37" s="77" t="s">
        <v>65</v>
      </c>
      <c r="N37" s="77" t="s">
        <v>65</v>
      </c>
      <c r="O37" s="77" t="s">
        <v>65</v>
      </c>
      <c r="P37" s="77" t="s">
        <v>65</v>
      </c>
      <c r="Q37" s="77" t="s">
        <v>65</v>
      </c>
      <c r="R37" s="11">
        <f t="shared" si="43"/>
        <v>29</v>
      </c>
      <c r="S37" s="11">
        <f t="shared" si="44"/>
        <v>42</v>
      </c>
      <c r="T37" s="11">
        <f t="shared" si="45"/>
        <v>74</v>
      </c>
      <c r="U37" s="11">
        <f t="shared" si="46"/>
        <v>86</v>
      </c>
      <c r="V37" s="11">
        <f t="shared" si="47"/>
        <v>48</v>
      </c>
      <c r="W37" s="11">
        <f t="shared" si="48"/>
        <v>47</v>
      </c>
      <c r="X37" s="11">
        <f t="shared" si="49"/>
        <v>326</v>
      </c>
      <c r="Y37" s="12">
        <f t="shared" si="50"/>
        <v>8.8957055214723926E-2</v>
      </c>
      <c r="Z37" s="12">
        <f t="shared" si="51"/>
        <v>0.12883435582822086</v>
      </c>
      <c r="AA37" s="12">
        <f t="shared" si="52"/>
        <v>0.22699386503067484</v>
      </c>
      <c r="AB37" s="12">
        <f t="shared" si="53"/>
        <v>0.26380368098159507</v>
      </c>
      <c r="AC37" s="12">
        <f t="shared" si="54"/>
        <v>0.14723926380368099</v>
      </c>
      <c r="AD37" s="13">
        <f t="shared" si="55"/>
        <v>0.14417177914110429</v>
      </c>
      <c r="AE37" s="14">
        <f t="shared" si="56"/>
        <v>0.25448028673835127</v>
      </c>
      <c r="AF37" s="15">
        <f t="shared" si="57"/>
        <v>0.74551971326164879</v>
      </c>
      <c r="AG37" s="16">
        <f t="shared" si="58"/>
        <v>3.29</v>
      </c>
      <c r="AH37" s="52">
        <f t="shared" si="59"/>
        <v>1.22</v>
      </c>
      <c r="AI37" s="42">
        <f t="shared" si="60"/>
        <v>3</v>
      </c>
      <c r="AJ37" s="42">
        <f t="shared" si="61"/>
        <v>4</v>
      </c>
      <c r="AK37" s="49" t="s">
        <v>219</v>
      </c>
      <c r="AL37" s="2">
        <v>28</v>
      </c>
      <c r="AM37" s="2">
        <v>32</v>
      </c>
      <c r="AN37" s="2">
        <v>57</v>
      </c>
      <c r="AO37" s="2">
        <v>99</v>
      </c>
      <c r="AP37" s="2">
        <v>89</v>
      </c>
      <c r="AQ37" s="2">
        <v>21</v>
      </c>
      <c r="AR37" s="2">
        <v>326</v>
      </c>
      <c r="AS37" s="2" t="s">
        <v>219</v>
      </c>
      <c r="AT37" s="2">
        <v>28</v>
      </c>
      <c r="AU37" s="2">
        <v>32</v>
      </c>
      <c r="AV37" s="2">
        <v>57</v>
      </c>
      <c r="AW37" s="2">
        <v>99</v>
      </c>
      <c r="AX37" s="2">
        <v>89</v>
      </c>
      <c r="AY37" s="2">
        <v>3.62</v>
      </c>
      <c r="AZ37" s="2">
        <v>1.26</v>
      </c>
      <c r="BA37" s="2">
        <v>4</v>
      </c>
      <c r="BB37" s="2">
        <v>4</v>
      </c>
    </row>
    <row r="38" spans="1:54" s="2" customFormat="1" ht="18.75" x14ac:dyDescent="0.25">
      <c r="A38" s="10">
        <v>20</v>
      </c>
      <c r="B38" s="76" t="s">
        <v>108</v>
      </c>
      <c r="C38" s="77" t="s">
        <v>108</v>
      </c>
      <c r="D38" s="77" t="s">
        <v>108</v>
      </c>
      <c r="E38" s="77" t="s">
        <v>108</v>
      </c>
      <c r="F38" s="77" t="s">
        <v>108</v>
      </c>
      <c r="G38" s="77" t="s">
        <v>108</v>
      </c>
      <c r="H38" s="77" t="s">
        <v>108</v>
      </c>
      <c r="I38" s="77" t="s">
        <v>108</v>
      </c>
      <c r="J38" s="77" t="s">
        <v>108</v>
      </c>
      <c r="K38" s="77" t="s">
        <v>108</v>
      </c>
      <c r="L38" s="77" t="s">
        <v>108</v>
      </c>
      <c r="M38" s="77" t="s">
        <v>108</v>
      </c>
      <c r="N38" s="77" t="s">
        <v>108</v>
      </c>
      <c r="O38" s="77" t="s">
        <v>108</v>
      </c>
      <c r="P38" s="77" t="s">
        <v>108</v>
      </c>
      <c r="Q38" s="77" t="s">
        <v>108</v>
      </c>
      <c r="R38" s="11">
        <f t="shared" si="43"/>
        <v>29</v>
      </c>
      <c r="S38" s="11">
        <f t="shared" si="44"/>
        <v>30</v>
      </c>
      <c r="T38" s="11">
        <f t="shared" si="45"/>
        <v>84</v>
      </c>
      <c r="U38" s="11">
        <f t="shared" si="46"/>
        <v>94</v>
      </c>
      <c r="V38" s="11">
        <f t="shared" si="47"/>
        <v>57</v>
      </c>
      <c r="W38" s="11">
        <f t="shared" si="48"/>
        <v>32</v>
      </c>
      <c r="X38" s="11">
        <f t="shared" si="49"/>
        <v>326</v>
      </c>
      <c r="Y38" s="12">
        <f t="shared" si="50"/>
        <v>8.8957055214723926E-2</v>
      </c>
      <c r="Z38" s="12">
        <f t="shared" si="51"/>
        <v>9.202453987730061E-2</v>
      </c>
      <c r="AA38" s="12">
        <f t="shared" si="52"/>
        <v>0.25766871165644173</v>
      </c>
      <c r="AB38" s="12">
        <f t="shared" si="53"/>
        <v>0.28834355828220859</v>
      </c>
      <c r="AC38" s="12">
        <f t="shared" si="54"/>
        <v>0.17484662576687116</v>
      </c>
      <c r="AD38" s="13">
        <f t="shared" si="55"/>
        <v>9.815950920245399E-2</v>
      </c>
      <c r="AE38" s="14">
        <f t="shared" si="56"/>
        <v>0.20068027210884354</v>
      </c>
      <c r="AF38" s="15">
        <f t="shared" si="57"/>
        <v>0.79931972789115646</v>
      </c>
      <c r="AG38" s="16">
        <f t="shared" si="58"/>
        <v>3.41</v>
      </c>
      <c r="AH38" s="52">
        <f t="shared" si="59"/>
        <v>1.2</v>
      </c>
      <c r="AI38" s="42">
        <f t="shared" si="60"/>
        <v>4</v>
      </c>
      <c r="AJ38" s="42">
        <f t="shared" si="61"/>
        <v>4</v>
      </c>
      <c r="AK38" s="49" t="s">
        <v>220</v>
      </c>
      <c r="AL38" s="2">
        <v>21</v>
      </c>
      <c r="AM38" s="2">
        <v>28</v>
      </c>
      <c r="AN38" s="2">
        <v>56</v>
      </c>
      <c r="AO38" s="2">
        <v>83</v>
      </c>
      <c r="AP38" s="2">
        <v>78</v>
      </c>
      <c r="AQ38" s="2">
        <v>60</v>
      </c>
      <c r="AR38" s="2">
        <v>326</v>
      </c>
      <c r="AS38" s="2" t="s">
        <v>220</v>
      </c>
      <c r="AT38" s="2">
        <v>21</v>
      </c>
      <c r="AU38" s="2">
        <v>28</v>
      </c>
      <c r="AV38" s="2">
        <v>56</v>
      </c>
      <c r="AW38" s="2">
        <v>83</v>
      </c>
      <c r="AX38" s="2">
        <v>78</v>
      </c>
      <c r="AY38" s="2">
        <v>3.64</v>
      </c>
      <c r="AZ38" s="2">
        <v>1.23</v>
      </c>
      <c r="BA38" s="2">
        <v>4</v>
      </c>
      <c r="BB38" s="2">
        <v>4</v>
      </c>
    </row>
    <row r="39" spans="1:54" ht="18.75" x14ac:dyDescent="0.25">
      <c r="A39" s="10">
        <v>21</v>
      </c>
      <c r="B39" s="76" t="s">
        <v>109</v>
      </c>
      <c r="C39" s="77" t="s">
        <v>109</v>
      </c>
      <c r="D39" s="77" t="s">
        <v>109</v>
      </c>
      <c r="E39" s="77" t="s">
        <v>109</v>
      </c>
      <c r="F39" s="77" t="s">
        <v>109</v>
      </c>
      <c r="G39" s="77" t="s">
        <v>109</v>
      </c>
      <c r="H39" s="77" t="s">
        <v>109</v>
      </c>
      <c r="I39" s="77" t="s">
        <v>109</v>
      </c>
      <c r="J39" s="77" t="s">
        <v>109</v>
      </c>
      <c r="K39" s="77" t="s">
        <v>109</v>
      </c>
      <c r="L39" s="77" t="s">
        <v>109</v>
      </c>
      <c r="M39" s="77" t="s">
        <v>109</v>
      </c>
      <c r="N39" s="77" t="s">
        <v>109</v>
      </c>
      <c r="O39" s="77" t="s">
        <v>109</v>
      </c>
      <c r="P39" s="77" t="s">
        <v>109</v>
      </c>
      <c r="Q39" s="77" t="s">
        <v>109</v>
      </c>
      <c r="R39" s="11">
        <f t="shared" si="43"/>
        <v>33</v>
      </c>
      <c r="S39" s="11">
        <f t="shared" si="44"/>
        <v>39</v>
      </c>
      <c r="T39" s="11">
        <f t="shared" si="45"/>
        <v>76</v>
      </c>
      <c r="U39" s="11">
        <f t="shared" si="46"/>
        <v>88</v>
      </c>
      <c r="V39" s="11">
        <f t="shared" si="47"/>
        <v>53</v>
      </c>
      <c r="W39" s="11">
        <f t="shared" si="48"/>
        <v>37</v>
      </c>
      <c r="X39" s="11">
        <f t="shared" si="49"/>
        <v>326</v>
      </c>
      <c r="Y39" s="12">
        <f t="shared" si="34"/>
        <v>0.10122699386503067</v>
      </c>
      <c r="Z39" s="12">
        <f t="shared" si="35"/>
        <v>0.1196319018404908</v>
      </c>
      <c r="AA39" s="12">
        <f t="shared" si="36"/>
        <v>0.23312883435582821</v>
      </c>
      <c r="AB39" s="12">
        <f t="shared" si="37"/>
        <v>0.26993865030674846</v>
      </c>
      <c r="AC39" s="12">
        <f t="shared" si="38"/>
        <v>0.16257668711656442</v>
      </c>
      <c r="AD39" s="13">
        <f t="shared" si="39"/>
        <v>0.11349693251533742</v>
      </c>
      <c r="AE39" s="14">
        <f t="shared" si="40"/>
        <v>0.2491349480968858</v>
      </c>
      <c r="AF39" s="15">
        <f t="shared" si="41"/>
        <v>0.75086505190311414</v>
      </c>
      <c r="AG39" s="16">
        <f t="shared" si="58"/>
        <v>3.31</v>
      </c>
      <c r="AH39" s="52">
        <f t="shared" si="59"/>
        <v>1.24</v>
      </c>
      <c r="AI39" s="42">
        <f t="shared" si="60"/>
        <v>3</v>
      </c>
      <c r="AJ39" s="42">
        <f t="shared" si="61"/>
        <v>4</v>
      </c>
      <c r="AK39" s="49" t="s">
        <v>221</v>
      </c>
      <c r="AL39">
        <v>62</v>
      </c>
      <c r="AM39">
        <v>60</v>
      </c>
      <c r="AN39">
        <v>92</v>
      </c>
      <c r="AO39">
        <v>56</v>
      </c>
      <c r="AP39">
        <v>43</v>
      </c>
      <c r="AQ39">
        <v>13</v>
      </c>
      <c r="AR39">
        <v>326</v>
      </c>
      <c r="AS39" t="s">
        <v>221</v>
      </c>
      <c r="AT39">
        <v>62</v>
      </c>
      <c r="AU39">
        <v>60</v>
      </c>
      <c r="AV39">
        <v>92</v>
      </c>
      <c r="AW39">
        <v>56</v>
      </c>
      <c r="AX39">
        <v>43</v>
      </c>
      <c r="AY39">
        <v>2.87</v>
      </c>
      <c r="AZ39">
        <v>1.3</v>
      </c>
      <c r="BA39">
        <v>3</v>
      </c>
      <c r="BB39">
        <v>3</v>
      </c>
    </row>
    <row r="40" spans="1:54" ht="33.75" customHeight="1" x14ac:dyDescent="0.25">
      <c r="A40" s="10">
        <v>22</v>
      </c>
      <c r="B40" s="76" t="s">
        <v>110</v>
      </c>
      <c r="C40" s="77" t="s">
        <v>110</v>
      </c>
      <c r="D40" s="77" t="s">
        <v>110</v>
      </c>
      <c r="E40" s="77" t="s">
        <v>110</v>
      </c>
      <c r="F40" s="77" t="s">
        <v>110</v>
      </c>
      <c r="G40" s="77" t="s">
        <v>110</v>
      </c>
      <c r="H40" s="77" t="s">
        <v>110</v>
      </c>
      <c r="I40" s="77" t="s">
        <v>110</v>
      </c>
      <c r="J40" s="77" t="s">
        <v>110</v>
      </c>
      <c r="K40" s="77" t="s">
        <v>110</v>
      </c>
      <c r="L40" s="77" t="s">
        <v>110</v>
      </c>
      <c r="M40" s="77" t="s">
        <v>110</v>
      </c>
      <c r="N40" s="77" t="s">
        <v>110</v>
      </c>
      <c r="O40" s="77" t="s">
        <v>110</v>
      </c>
      <c r="P40" s="77" t="s">
        <v>110</v>
      </c>
      <c r="Q40" s="77" t="s">
        <v>110</v>
      </c>
      <c r="R40" s="11">
        <f t="shared" si="43"/>
        <v>28</v>
      </c>
      <c r="S40" s="11">
        <f t="shared" si="44"/>
        <v>32</v>
      </c>
      <c r="T40" s="11">
        <f t="shared" si="45"/>
        <v>57</v>
      </c>
      <c r="U40" s="11">
        <f t="shared" si="46"/>
        <v>99</v>
      </c>
      <c r="V40" s="11">
        <f t="shared" si="47"/>
        <v>89</v>
      </c>
      <c r="W40" s="11">
        <f t="shared" si="48"/>
        <v>21</v>
      </c>
      <c r="X40" s="11">
        <f t="shared" si="49"/>
        <v>326</v>
      </c>
      <c r="Y40" s="12">
        <f t="shared" si="34"/>
        <v>8.5889570552147243E-2</v>
      </c>
      <c r="Z40" s="12">
        <f t="shared" si="35"/>
        <v>9.815950920245399E-2</v>
      </c>
      <c r="AA40" s="12">
        <f t="shared" si="36"/>
        <v>0.17484662576687116</v>
      </c>
      <c r="AB40" s="12">
        <f t="shared" si="37"/>
        <v>0.30368098159509205</v>
      </c>
      <c r="AC40" s="12">
        <f t="shared" si="38"/>
        <v>0.27300613496932513</v>
      </c>
      <c r="AD40" s="13">
        <f t="shared" si="39"/>
        <v>6.4417177914110432E-2</v>
      </c>
      <c r="AE40" s="14">
        <f t="shared" si="40"/>
        <v>0.19672131147540983</v>
      </c>
      <c r="AF40" s="15">
        <f t="shared" si="41"/>
        <v>0.80327868852459017</v>
      </c>
      <c r="AG40" s="16">
        <f t="shared" si="58"/>
        <v>3.62</v>
      </c>
      <c r="AH40" s="52">
        <f t="shared" si="59"/>
        <v>1.26</v>
      </c>
      <c r="AI40" s="42">
        <f t="shared" si="60"/>
        <v>4</v>
      </c>
      <c r="AJ40" s="42">
        <f t="shared" si="61"/>
        <v>4</v>
      </c>
      <c r="AK40" s="49" t="s">
        <v>222</v>
      </c>
      <c r="AL40">
        <v>29</v>
      </c>
      <c r="AM40">
        <v>25</v>
      </c>
      <c r="AN40">
        <v>21</v>
      </c>
      <c r="AO40">
        <v>24</v>
      </c>
      <c r="AP40">
        <v>30</v>
      </c>
      <c r="AQ40">
        <v>1</v>
      </c>
      <c r="AR40">
        <v>130</v>
      </c>
      <c r="AS40" t="s">
        <v>222</v>
      </c>
      <c r="AT40">
        <v>29</v>
      </c>
      <c r="AU40">
        <v>25</v>
      </c>
      <c r="AV40">
        <v>21</v>
      </c>
      <c r="AW40">
        <v>24</v>
      </c>
      <c r="AX40">
        <v>30</v>
      </c>
      <c r="AY40">
        <v>3.01</v>
      </c>
      <c r="AZ40">
        <v>1.49</v>
      </c>
      <c r="BA40">
        <v>3</v>
      </c>
      <c r="BB40">
        <v>5</v>
      </c>
    </row>
    <row r="41" spans="1:54" ht="18.75" customHeight="1" x14ac:dyDescent="0.25">
      <c r="A41" s="10">
        <v>23</v>
      </c>
      <c r="B41" s="76" t="s">
        <v>111</v>
      </c>
      <c r="C41" s="77" t="s">
        <v>111</v>
      </c>
      <c r="D41" s="77" t="s">
        <v>111</v>
      </c>
      <c r="E41" s="77" t="s">
        <v>111</v>
      </c>
      <c r="F41" s="77" t="s">
        <v>111</v>
      </c>
      <c r="G41" s="77" t="s">
        <v>111</v>
      </c>
      <c r="H41" s="77" t="s">
        <v>111</v>
      </c>
      <c r="I41" s="77" t="s">
        <v>111</v>
      </c>
      <c r="J41" s="77" t="s">
        <v>111</v>
      </c>
      <c r="K41" s="77" t="s">
        <v>111</v>
      </c>
      <c r="L41" s="77" t="s">
        <v>111</v>
      </c>
      <c r="M41" s="77" t="s">
        <v>111</v>
      </c>
      <c r="N41" s="77" t="s">
        <v>111</v>
      </c>
      <c r="O41" s="77" t="s">
        <v>111</v>
      </c>
      <c r="P41" s="77" t="s">
        <v>111</v>
      </c>
      <c r="Q41" s="77" t="s">
        <v>111</v>
      </c>
      <c r="R41" s="11">
        <f t="shared" si="43"/>
        <v>21</v>
      </c>
      <c r="S41" s="11">
        <f t="shared" si="44"/>
        <v>28</v>
      </c>
      <c r="T41" s="11">
        <f t="shared" si="45"/>
        <v>56</v>
      </c>
      <c r="U41" s="11">
        <f t="shared" si="46"/>
        <v>83</v>
      </c>
      <c r="V41" s="11">
        <f t="shared" si="47"/>
        <v>78</v>
      </c>
      <c r="W41" s="11">
        <f t="shared" si="48"/>
        <v>60</v>
      </c>
      <c r="X41" s="11">
        <f t="shared" si="49"/>
        <v>326</v>
      </c>
      <c r="Y41" s="12">
        <f t="shared" si="34"/>
        <v>6.4417177914110432E-2</v>
      </c>
      <c r="Z41" s="12">
        <f t="shared" si="35"/>
        <v>8.5889570552147243E-2</v>
      </c>
      <c r="AA41" s="12">
        <f t="shared" si="36"/>
        <v>0.17177914110429449</v>
      </c>
      <c r="AB41" s="12">
        <f t="shared" si="37"/>
        <v>0.254601226993865</v>
      </c>
      <c r="AC41" s="12">
        <f t="shared" si="38"/>
        <v>0.2392638036809816</v>
      </c>
      <c r="AD41" s="13">
        <f t="shared" si="39"/>
        <v>0.18404907975460122</v>
      </c>
      <c r="AE41" s="14">
        <f t="shared" si="40"/>
        <v>0.18421052631578946</v>
      </c>
      <c r="AF41" s="15">
        <f t="shared" si="41"/>
        <v>0.81578947368421051</v>
      </c>
      <c r="AG41" s="16">
        <f t="shared" si="58"/>
        <v>3.64</v>
      </c>
      <c r="AH41" s="52">
        <f t="shared" si="59"/>
        <v>1.23</v>
      </c>
      <c r="AI41" s="42">
        <f t="shared" si="60"/>
        <v>4</v>
      </c>
      <c r="AJ41" s="42">
        <f t="shared" si="61"/>
        <v>4</v>
      </c>
      <c r="AK41" s="49" t="s">
        <v>223</v>
      </c>
      <c r="AL41">
        <v>16</v>
      </c>
      <c r="AM41">
        <v>19</v>
      </c>
      <c r="AN41">
        <v>26</v>
      </c>
      <c r="AO41">
        <v>30</v>
      </c>
      <c r="AP41">
        <v>37</v>
      </c>
      <c r="AQ41">
        <v>2</v>
      </c>
      <c r="AR41">
        <v>130</v>
      </c>
      <c r="AS41" t="s">
        <v>223</v>
      </c>
      <c r="AT41">
        <v>16</v>
      </c>
      <c r="AU41">
        <v>19</v>
      </c>
      <c r="AV41">
        <v>26</v>
      </c>
      <c r="AW41">
        <v>30</v>
      </c>
      <c r="AX41">
        <v>37</v>
      </c>
      <c r="AY41">
        <v>3.41</v>
      </c>
      <c r="AZ41">
        <v>1.37</v>
      </c>
      <c r="BA41">
        <v>4</v>
      </c>
      <c r="BB41">
        <v>5</v>
      </c>
    </row>
    <row r="42" spans="1:54" ht="18.75" x14ac:dyDescent="0.25">
      <c r="A42" s="78" t="s">
        <v>186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80"/>
      <c r="R42" s="24">
        <f>+SUM(R33:R41)</f>
        <v>302</v>
      </c>
      <c r="S42" s="24">
        <f t="shared" ref="S42:X42" si="62">+SUM(S33:S41)</f>
        <v>353</v>
      </c>
      <c r="T42" s="24">
        <f t="shared" si="62"/>
        <v>625</v>
      </c>
      <c r="U42" s="24">
        <f t="shared" si="62"/>
        <v>710</v>
      </c>
      <c r="V42" s="24">
        <f t="shared" si="62"/>
        <v>695</v>
      </c>
      <c r="W42" s="24">
        <f t="shared" si="62"/>
        <v>249</v>
      </c>
      <c r="X42" s="24">
        <f t="shared" si="62"/>
        <v>2934</v>
      </c>
      <c r="Y42" s="25">
        <f t="shared" si="34"/>
        <v>0.10293115201090661</v>
      </c>
      <c r="Z42" s="25">
        <f t="shared" si="35"/>
        <v>0.12031356509884117</v>
      </c>
      <c r="AA42" s="25">
        <f t="shared" si="36"/>
        <v>0.21301976823449217</v>
      </c>
      <c r="AB42" s="25">
        <f t="shared" si="37"/>
        <v>0.2419904567143831</v>
      </c>
      <c r="AC42" s="25">
        <f t="shared" si="38"/>
        <v>0.23687798227675527</v>
      </c>
      <c r="AD42" s="26">
        <f t="shared" si="39"/>
        <v>8.4867075664621677E-2</v>
      </c>
      <c r="AE42" s="27">
        <f t="shared" si="40"/>
        <v>0.24394785847299813</v>
      </c>
      <c r="AF42" s="28">
        <f t="shared" si="41"/>
        <v>0.75605214152700184</v>
      </c>
      <c r="AG42" s="29">
        <f>+SUMPRODUCT(R42:V42,R32:V32)/SUM(R42:V42)</f>
        <v>3.4256983240223464</v>
      </c>
      <c r="AH42" s="22"/>
      <c r="AI42" s="30">
        <f>+MEDIAN(AI33:AI41)</f>
        <v>3</v>
      </c>
      <c r="AJ42" s="23"/>
      <c r="AK42" s="49" t="s">
        <v>224</v>
      </c>
      <c r="AL42">
        <v>17</v>
      </c>
      <c r="AM42">
        <v>18</v>
      </c>
      <c r="AN42">
        <v>31</v>
      </c>
      <c r="AO42">
        <v>31</v>
      </c>
      <c r="AP42">
        <v>31</v>
      </c>
      <c r="AQ42">
        <v>2</v>
      </c>
      <c r="AR42">
        <v>130</v>
      </c>
      <c r="AS42" t="s">
        <v>224</v>
      </c>
      <c r="AT42">
        <v>17</v>
      </c>
      <c r="AU42">
        <v>18</v>
      </c>
      <c r="AV42">
        <v>31</v>
      </c>
      <c r="AW42">
        <v>31</v>
      </c>
      <c r="AX42">
        <v>31</v>
      </c>
      <c r="AY42">
        <v>3.32</v>
      </c>
      <c r="AZ42">
        <v>1.34</v>
      </c>
      <c r="BA42">
        <v>3</v>
      </c>
      <c r="BB42">
        <v>3</v>
      </c>
    </row>
    <row r="46" spans="1:54" ht="15.75" thickBot="1" x14ac:dyDescent="0.3"/>
    <row r="47" spans="1:54" s="9" customFormat="1" ht="33.75" customHeight="1" x14ac:dyDescent="0.25">
      <c r="A47" s="7"/>
      <c r="B47" s="74" t="s">
        <v>66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5"/>
      <c r="R47" s="19">
        <v>1</v>
      </c>
      <c r="S47" s="19">
        <v>2</v>
      </c>
      <c r="T47" s="19">
        <v>3</v>
      </c>
      <c r="U47" s="19">
        <v>4</v>
      </c>
      <c r="V47" s="19">
        <v>5</v>
      </c>
      <c r="W47" s="19" t="s">
        <v>84</v>
      </c>
      <c r="X47" s="8" t="s">
        <v>85</v>
      </c>
      <c r="Y47" s="19">
        <v>1</v>
      </c>
      <c r="Z47" s="19">
        <v>2</v>
      </c>
      <c r="AA47" s="19">
        <v>3</v>
      </c>
      <c r="AB47" s="19">
        <v>4</v>
      </c>
      <c r="AC47" s="19">
        <v>5</v>
      </c>
      <c r="AD47" s="19" t="s">
        <v>84</v>
      </c>
      <c r="AE47" s="20" t="s">
        <v>86</v>
      </c>
      <c r="AF47" s="21" t="s">
        <v>87</v>
      </c>
      <c r="AG47" s="19" t="s">
        <v>88</v>
      </c>
      <c r="AH47" s="19" t="s">
        <v>89</v>
      </c>
      <c r="AI47" s="19" t="s">
        <v>90</v>
      </c>
      <c r="AJ47" s="19" t="s">
        <v>91</v>
      </c>
      <c r="AK47" s="50"/>
    </row>
    <row r="48" spans="1:54" ht="18.75" customHeight="1" x14ac:dyDescent="0.25">
      <c r="A48" s="10">
        <v>24</v>
      </c>
      <c r="B48" s="76" t="s">
        <v>112</v>
      </c>
      <c r="C48" s="77" t="s">
        <v>112</v>
      </c>
      <c r="D48" s="77" t="s">
        <v>112</v>
      </c>
      <c r="E48" s="77" t="s">
        <v>112</v>
      </c>
      <c r="F48" s="77" t="s">
        <v>112</v>
      </c>
      <c r="G48" s="77" t="s">
        <v>112</v>
      </c>
      <c r="H48" s="77" t="s">
        <v>112</v>
      </c>
      <c r="I48" s="77" t="s">
        <v>112</v>
      </c>
      <c r="J48" s="77" t="s">
        <v>112</v>
      </c>
      <c r="K48" s="77" t="s">
        <v>112</v>
      </c>
      <c r="L48" s="77" t="s">
        <v>112</v>
      </c>
      <c r="M48" s="77" t="s">
        <v>112</v>
      </c>
      <c r="N48" s="77" t="s">
        <v>112</v>
      </c>
      <c r="O48" s="77" t="s">
        <v>112</v>
      </c>
      <c r="P48" s="77" t="s">
        <v>112</v>
      </c>
      <c r="Q48" s="81" t="s">
        <v>112</v>
      </c>
      <c r="R48" s="11">
        <f>AL39</f>
        <v>62</v>
      </c>
      <c r="S48" s="11">
        <f t="shared" ref="S48:X48" si="63">AM39</f>
        <v>60</v>
      </c>
      <c r="T48" s="11">
        <f t="shared" si="63"/>
        <v>92</v>
      </c>
      <c r="U48" s="11">
        <f t="shared" si="63"/>
        <v>56</v>
      </c>
      <c r="V48" s="11">
        <f t="shared" si="63"/>
        <v>43</v>
      </c>
      <c r="W48" s="11">
        <f t="shared" si="63"/>
        <v>13</v>
      </c>
      <c r="X48" s="11">
        <f t="shared" si="63"/>
        <v>326</v>
      </c>
      <c r="Y48" s="12">
        <f t="shared" ref="Y48:Y52" si="64">R48/$X48</f>
        <v>0.19018404907975461</v>
      </c>
      <c r="Z48" s="12">
        <f t="shared" ref="Z48:Z52" si="65">S48/$X48</f>
        <v>0.18404907975460122</v>
      </c>
      <c r="AA48" s="12">
        <f t="shared" ref="AA48:AA52" si="66">T48/$X48</f>
        <v>0.2822085889570552</v>
      </c>
      <c r="AB48" s="12">
        <f t="shared" ref="AB48:AB52" si="67">U48/$X48</f>
        <v>0.17177914110429449</v>
      </c>
      <c r="AC48" s="12">
        <f t="shared" ref="AC48:AC52" si="68">V48/$X48</f>
        <v>0.13190184049079753</v>
      </c>
      <c r="AD48" s="13">
        <f t="shared" ref="AD48:AD52" si="69">W48/$X48</f>
        <v>3.9877300613496931E-2</v>
      </c>
      <c r="AE48" s="14">
        <f t="shared" ref="AE48:AE52" si="70">(R48+S48)/(R48+S48+T48+U48+V48)</f>
        <v>0.38977635782747605</v>
      </c>
      <c r="AF48" s="15">
        <f t="shared" ref="AF48:AF52" si="71">(T48+U48+V48)/(R48+S48+T48+U48+V48)</f>
        <v>0.61022364217252401</v>
      </c>
      <c r="AG48" s="16">
        <f>AY39</f>
        <v>2.87</v>
      </c>
      <c r="AH48" s="52">
        <f t="shared" ref="AH48:AJ48" si="72">AZ39</f>
        <v>1.3</v>
      </c>
      <c r="AI48" s="42">
        <f t="shared" si="72"/>
        <v>3</v>
      </c>
      <c r="AJ48" s="42">
        <f t="shared" si="72"/>
        <v>3</v>
      </c>
    </row>
    <row r="49" spans="1:42" ht="18.75" x14ac:dyDescent="0.25">
      <c r="A49" s="10">
        <v>25</v>
      </c>
      <c r="B49" s="76" t="s">
        <v>113</v>
      </c>
      <c r="C49" s="77" t="s">
        <v>113</v>
      </c>
      <c r="D49" s="77" t="s">
        <v>113</v>
      </c>
      <c r="E49" s="77" t="s">
        <v>113</v>
      </c>
      <c r="F49" s="77" t="s">
        <v>113</v>
      </c>
      <c r="G49" s="77" t="s">
        <v>113</v>
      </c>
      <c r="H49" s="77" t="s">
        <v>113</v>
      </c>
      <c r="I49" s="77" t="s">
        <v>113</v>
      </c>
      <c r="J49" s="77" t="s">
        <v>113</v>
      </c>
      <c r="K49" s="77" t="s">
        <v>113</v>
      </c>
      <c r="L49" s="77" t="s">
        <v>113</v>
      </c>
      <c r="M49" s="77" t="s">
        <v>113</v>
      </c>
      <c r="N49" s="77" t="s">
        <v>113</v>
      </c>
      <c r="O49" s="77" t="s">
        <v>113</v>
      </c>
      <c r="P49" s="77" t="s">
        <v>113</v>
      </c>
      <c r="Q49" s="81" t="s">
        <v>113</v>
      </c>
      <c r="R49" s="11">
        <f t="shared" ref="R49:R51" si="73">AL40</f>
        <v>29</v>
      </c>
      <c r="S49" s="11">
        <f t="shared" ref="S49:S51" si="74">AM40</f>
        <v>25</v>
      </c>
      <c r="T49" s="11">
        <f t="shared" ref="T49:T51" si="75">AN40</f>
        <v>21</v>
      </c>
      <c r="U49" s="11">
        <f t="shared" ref="U49:U51" si="76">AO40</f>
        <v>24</v>
      </c>
      <c r="V49" s="11">
        <f t="shared" ref="V49:V51" si="77">AP40</f>
        <v>30</v>
      </c>
      <c r="W49" s="11">
        <f t="shared" ref="W49:W51" si="78">AQ40</f>
        <v>1</v>
      </c>
      <c r="X49" s="11">
        <f t="shared" ref="X49:X51" si="79">AR40</f>
        <v>130</v>
      </c>
      <c r="Y49" s="12">
        <f t="shared" si="64"/>
        <v>0.22307692307692309</v>
      </c>
      <c r="Z49" s="12">
        <f t="shared" si="65"/>
        <v>0.19230769230769232</v>
      </c>
      <c r="AA49" s="12">
        <f t="shared" si="66"/>
        <v>0.16153846153846155</v>
      </c>
      <c r="AB49" s="12">
        <f t="shared" si="67"/>
        <v>0.18461538461538463</v>
      </c>
      <c r="AC49" s="12">
        <f t="shared" si="68"/>
        <v>0.23076923076923078</v>
      </c>
      <c r="AD49" s="13">
        <f t="shared" si="69"/>
        <v>7.6923076923076927E-3</v>
      </c>
      <c r="AE49" s="14">
        <f t="shared" si="70"/>
        <v>0.41860465116279072</v>
      </c>
      <c r="AF49" s="15">
        <f t="shared" si="71"/>
        <v>0.58139534883720934</v>
      </c>
      <c r="AG49" s="16">
        <f t="shared" ref="AG49:AG51" si="80">AY40</f>
        <v>3.01</v>
      </c>
      <c r="AH49" s="52">
        <f t="shared" ref="AH49:AH51" si="81">AZ40</f>
        <v>1.49</v>
      </c>
      <c r="AI49" s="42">
        <f t="shared" ref="AI49:AI51" si="82">BA40</f>
        <v>3</v>
      </c>
      <c r="AJ49" s="42">
        <f t="shared" ref="AJ49:AJ51" si="83">BB40</f>
        <v>5</v>
      </c>
    </row>
    <row r="50" spans="1:42" ht="18.75" x14ac:dyDescent="0.25">
      <c r="A50" s="10">
        <v>26</v>
      </c>
      <c r="B50" s="76" t="s">
        <v>114</v>
      </c>
      <c r="C50" s="77" t="s">
        <v>114</v>
      </c>
      <c r="D50" s="77" t="s">
        <v>114</v>
      </c>
      <c r="E50" s="77" t="s">
        <v>114</v>
      </c>
      <c r="F50" s="77" t="s">
        <v>114</v>
      </c>
      <c r="G50" s="77" t="s">
        <v>114</v>
      </c>
      <c r="H50" s="77" t="s">
        <v>114</v>
      </c>
      <c r="I50" s="77" t="s">
        <v>114</v>
      </c>
      <c r="J50" s="77" t="s">
        <v>114</v>
      </c>
      <c r="K50" s="77" t="s">
        <v>114</v>
      </c>
      <c r="L50" s="77" t="s">
        <v>114</v>
      </c>
      <c r="M50" s="77" t="s">
        <v>114</v>
      </c>
      <c r="N50" s="77" t="s">
        <v>114</v>
      </c>
      <c r="O50" s="77" t="s">
        <v>114</v>
      </c>
      <c r="P50" s="77" t="s">
        <v>114</v>
      </c>
      <c r="Q50" s="81" t="s">
        <v>114</v>
      </c>
      <c r="R50" s="11">
        <f t="shared" si="73"/>
        <v>16</v>
      </c>
      <c r="S50" s="11">
        <f t="shared" si="74"/>
        <v>19</v>
      </c>
      <c r="T50" s="11">
        <f t="shared" si="75"/>
        <v>26</v>
      </c>
      <c r="U50" s="11">
        <f t="shared" si="76"/>
        <v>30</v>
      </c>
      <c r="V50" s="11">
        <f t="shared" si="77"/>
        <v>37</v>
      </c>
      <c r="W50" s="11">
        <f t="shared" si="78"/>
        <v>2</v>
      </c>
      <c r="X50" s="11">
        <f t="shared" si="79"/>
        <v>130</v>
      </c>
      <c r="Y50" s="12">
        <f t="shared" si="64"/>
        <v>0.12307692307692308</v>
      </c>
      <c r="Z50" s="12">
        <f t="shared" si="65"/>
        <v>0.14615384615384616</v>
      </c>
      <c r="AA50" s="12">
        <f t="shared" si="66"/>
        <v>0.2</v>
      </c>
      <c r="AB50" s="12">
        <f t="shared" si="67"/>
        <v>0.23076923076923078</v>
      </c>
      <c r="AC50" s="12">
        <f t="shared" si="68"/>
        <v>0.2846153846153846</v>
      </c>
      <c r="AD50" s="13">
        <f t="shared" si="69"/>
        <v>1.5384615384615385E-2</v>
      </c>
      <c r="AE50" s="14">
        <f t="shared" si="70"/>
        <v>0.2734375</v>
      </c>
      <c r="AF50" s="15">
        <f t="shared" si="71"/>
        <v>0.7265625</v>
      </c>
      <c r="AG50" s="16">
        <f t="shared" si="80"/>
        <v>3.41</v>
      </c>
      <c r="AH50" s="52">
        <f t="shared" si="81"/>
        <v>1.37</v>
      </c>
      <c r="AI50" s="42">
        <f t="shared" si="82"/>
        <v>4</v>
      </c>
      <c r="AJ50" s="42">
        <f t="shared" si="83"/>
        <v>5</v>
      </c>
    </row>
    <row r="51" spans="1:42" ht="18.75" x14ac:dyDescent="0.25">
      <c r="A51" s="10">
        <v>27</v>
      </c>
      <c r="B51" s="76" t="s">
        <v>115</v>
      </c>
      <c r="C51" s="77" t="s">
        <v>115</v>
      </c>
      <c r="D51" s="77" t="s">
        <v>115</v>
      </c>
      <c r="E51" s="77" t="s">
        <v>115</v>
      </c>
      <c r="F51" s="77" t="s">
        <v>115</v>
      </c>
      <c r="G51" s="77" t="s">
        <v>115</v>
      </c>
      <c r="H51" s="77" t="s">
        <v>115</v>
      </c>
      <c r="I51" s="77" t="s">
        <v>115</v>
      </c>
      <c r="J51" s="77" t="s">
        <v>115</v>
      </c>
      <c r="K51" s="77" t="s">
        <v>115</v>
      </c>
      <c r="L51" s="77" t="s">
        <v>115</v>
      </c>
      <c r="M51" s="77" t="s">
        <v>115</v>
      </c>
      <c r="N51" s="77" t="s">
        <v>115</v>
      </c>
      <c r="O51" s="77" t="s">
        <v>115</v>
      </c>
      <c r="P51" s="77" t="s">
        <v>115</v>
      </c>
      <c r="Q51" s="81" t="s">
        <v>115</v>
      </c>
      <c r="R51" s="11">
        <f t="shared" si="73"/>
        <v>17</v>
      </c>
      <c r="S51" s="11">
        <f t="shared" si="74"/>
        <v>18</v>
      </c>
      <c r="T51" s="11">
        <f t="shared" si="75"/>
        <v>31</v>
      </c>
      <c r="U51" s="11">
        <f t="shared" si="76"/>
        <v>31</v>
      </c>
      <c r="V51" s="11">
        <f t="shared" si="77"/>
        <v>31</v>
      </c>
      <c r="W51" s="11">
        <f t="shared" si="78"/>
        <v>2</v>
      </c>
      <c r="X51" s="11">
        <f t="shared" si="79"/>
        <v>130</v>
      </c>
      <c r="Y51" s="12">
        <f t="shared" si="64"/>
        <v>0.13076923076923078</v>
      </c>
      <c r="Z51" s="12">
        <f t="shared" si="65"/>
        <v>0.13846153846153847</v>
      </c>
      <c r="AA51" s="12">
        <f t="shared" si="66"/>
        <v>0.23846153846153847</v>
      </c>
      <c r="AB51" s="12">
        <f t="shared" si="67"/>
        <v>0.23846153846153847</v>
      </c>
      <c r="AC51" s="12">
        <f t="shared" si="68"/>
        <v>0.23846153846153847</v>
      </c>
      <c r="AD51" s="13">
        <f t="shared" si="69"/>
        <v>1.5384615384615385E-2</v>
      </c>
      <c r="AE51" s="14">
        <f t="shared" si="70"/>
        <v>0.2734375</v>
      </c>
      <c r="AF51" s="15">
        <f t="shared" si="71"/>
        <v>0.7265625</v>
      </c>
      <c r="AG51" s="16">
        <f t="shared" si="80"/>
        <v>3.32</v>
      </c>
      <c r="AH51" s="52">
        <f t="shared" si="81"/>
        <v>1.34</v>
      </c>
      <c r="AI51" s="42">
        <f t="shared" si="82"/>
        <v>3</v>
      </c>
      <c r="AJ51" s="42">
        <f t="shared" si="83"/>
        <v>3</v>
      </c>
    </row>
    <row r="52" spans="1:42" ht="18.75" x14ac:dyDescent="0.25">
      <c r="A52" s="78" t="s">
        <v>186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80"/>
      <c r="R52" s="24">
        <f t="shared" ref="R52:W52" si="84">+SUM(R48:R51)</f>
        <v>124</v>
      </c>
      <c r="S52" s="24">
        <f t="shared" si="84"/>
        <v>122</v>
      </c>
      <c r="T52" s="24">
        <f t="shared" si="84"/>
        <v>170</v>
      </c>
      <c r="U52" s="24">
        <f t="shared" si="84"/>
        <v>141</v>
      </c>
      <c r="V52" s="24">
        <f t="shared" si="84"/>
        <v>141</v>
      </c>
      <c r="W52" s="24">
        <f t="shared" si="84"/>
        <v>18</v>
      </c>
      <c r="X52" s="24">
        <f>+SUM(X48:X51)</f>
        <v>716</v>
      </c>
      <c r="Y52" s="25">
        <f t="shared" si="64"/>
        <v>0.17318435754189945</v>
      </c>
      <c r="Z52" s="25">
        <f t="shared" si="65"/>
        <v>0.17039106145251395</v>
      </c>
      <c r="AA52" s="25">
        <f t="shared" si="66"/>
        <v>0.23743016759776536</v>
      </c>
      <c r="AB52" s="25">
        <f t="shared" si="67"/>
        <v>0.19692737430167598</v>
      </c>
      <c r="AC52" s="25">
        <f t="shared" si="68"/>
        <v>0.19692737430167598</v>
      </c>
      <c r="AD52" s="26">
        <f t="shared" si="69"/>
        <v>2.5139664804469275E-2</v>
      </c>
      <c r="AE52" s="27">
        <f t="shared" si="70"/>
        <v>0.3524355300859599</v>
      </c>
      <c r="AF52" s="28">
        <f t="shared" si="71"/>
        <v>0.64756446991404015</v>
      </c>
      <c r="AG52" s="29">
        <f>+SUMPRODUCT(R52:V52,R47:V47)/SUM(R52:V52)</f>
        <v>3.0759312320916905</v>
      </c>
      <c r="AH52" s="22"/>
      <c r="AI52" s="30">
        <f>+MEDIAN(AI48:AI51)</f>
        <v>3</v>
      </c>
      <c r="AJ52" s="23"/>
    </row>
    <row r="56" spans="1:42" x14ac:dyDescent="0.25">
      <c r="F56" s="2"/>
      <c r="G56" s="2"/>
      <c r="H56" s="2"/>
      <c r="I56" s="2"/>
      <c r="J56" s="2"/>
      <c r="K56" s="2"/>
      <c r="AL56" s="2"/>
      <c r="AM56" s="2"/>
      <c r="AN56" s="2"/>
      <c r="AO56" s="2"/>
      <c r="AP56" s="2"/>
    </row>
    <row r="57" spans="1:42" x14ac:dyDescent="0.25">
      <c r="F57" s="2"/>
      <c r="G57" s="2"/>
      <c r="H57" s="2"/>
      <c r="I57" s="2"/>
      <c r="J57" s="2"/>
      <c r="K57" s="2"/>
      <c r="AL57" s="2"/>
      <c r="AM57" s="2"/>
      <c r="AN57" s="2"/>
      <c r="AO57" s="2"/>
      <c r="AP57" s="2"/>
    </row>
    <row r="58" spans="1:4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AL58" s="2"/>
      <c r="AM58" s="2"/>
      <c r="AN58" s="2"/>
      <c r="AO58" s="2"/>
      <c r="AP58" s="2"/>
    </row>
    <row r="59" spans="1:42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AL59" s="2"/>
      <c r="AM59" s="2"/>
      <c r="AN59" s="2"/>
      <c r="AO59" s="2"/>
      <c r="AP59" s="2"/>
    </row>
    <row r="60" spans="1:4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AL60" s="2"/>
      <c r="AM60" s="2"/>
      <c r="AN60" s="2"/>
      <c r="AO60" s="2"/>
      <c r="AP60" s="2"/>
    </row>
    <row r="61" spans="1:4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AL61" s="2"/>
      <c r="AM61" s="2"/>
      <c r="AN61" s="2"/>
      <c r="AO61" s="2"/>
      <c r="AP61" s="2"/>
    </row>
    <row r="62" spans="1:4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AL62" s="2"/>
      <c r="AM62" s="2"/>
      <c r="AN62" s="2"/>
      <c r="AO62" s="2"/>
      <c r="AP62" s="2"/>
    </row>
    <row r="63" spans="1:4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42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37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37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37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37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37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37" x14ac:dyDescent="0.25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37" x14ac:dyDescent="0.25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37" x14ac:dyDescent="0.25">
      <c r="L72" s="2"/>
      <c r="M72" s="2"/>
      <c r="N72" s="2"/>
      <c r="O72" s="2"/>
      <c r="P72" s="2"/>
      <c r="Q72" s="2"/>
      <c r="R72" s="2"/>
      <c r="S72" s="2"/>
    </row>
    <row r="73" spans="1:37" x14ac:dyDescent="0.25">
      <c r="L73" s="2"/>
      <c r="M73" s="2"/>
      <c r="N73" s="2"/>
      <c r="O73" s="2"/>
      <c r="P73" s="2"/>
      <c r="Q73" s="2"/>
      <c r="R73" s="2"/>
      <c r="S73" s="2"/>
    </row>
    <row r="74" spans="1:37" x14ac:dyDescent="0.25">
      <c r="L74" s="2"/>
      <c r="M74" s="2"/>
      <c r="N74" s="2"/>
      <c r="O74" s="2"/>
      <c r="P74" s="2"/>
      <c r="Q74" s="2"/>
      <c r="R74" s="2"/>
      <c r="S74" s="2"/>
    </row>
    <row r="75" spans="1:37" s="2" customFormat="1" x14ac:dyDescent="0.25">
      <c r="A75"/>
      <c r="B75"/>
      <c r="C75"/>
      <c r="D75"/>
      <c r="E75"/>
      <c r="F75"/>
      <c r="G75"/>
      <c r="H75"/>
      <c r="I75"/>
      <c r="J75"/>
      <c r="K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 s="49"/>
    </row>
    <row r="76" spans="1:37" x14ac:dyDescent="0.25">
      <c r="L76" s="2"/>
      <c r="M76" s="2"/>
      <c r="N76" s="2"/>
      <c r="O76" s="2"/>
      <c r="P76" s="2"/>
      <c r="Q76" s="2"/>
      <c r="R76" s="2"/>
      <c r="S76" s="2"/>
    </row>
    <row r="77" spans="1:37" x14ac:dyDescent="0.25">
      <c r="L77" s="2"/>
      <c r="M77" s="2"/>
      <c r="N77" s="2"/>
      <c r="O77" s="2"/>
      <c r="P77" s="2"/>
      <c r="Q77" s="2"/>
      <c r="R77" s="2"/>
      <c r="S77" s="2"/>
    </row>
    <row r="78" spans="1:37" x14ac:dyDescent="0.25">
      <c r="L78" s="2"/>
      <c r="M78" s="2"/>
      <c r="N78" s="2"/>
      <c r="O78" s="2"/>
      <c r="P78" s="2"/>
      <c r="Q78" s="2"/>
      <c r="R78" s="2"/>
      <c r="S78" s="2"/>
    </row>
    <row r="79" spans="1:37" x14ac:dyDescent="0.25">
      <c r="L79" s="2"/>
      <c r="M79" s="2"/>
      <c r="N79" s="2"/>
      <c r="O79" s="2"/>
      <c r="P79" s="2"/>
      <c r="Q79" s="2"/>
      <c r="R79" s="2"/>
      <c r="S79" s="2"/>
    </row>
    <row r="80" spans="1:37" x14ac:dyDescent="0.25">
      <c r="L80" s="2"/>
      <c r="M80" s="2"/>
      <c r="N80" s="2"/>
      <c r="O80" s="2"/>
      <c r="P80" s="2"/>
      <c r="Q80" s="2"/>
      <c r="R80" s="2"/>
      <c r="S80" s="2"/>
    </row>
    <row r="81" spans="12:19" x14ac:dyDescent="0.25">
      <c r="L81" s="2"/>
      <c r="M81" s="2"/>
      <c r="N81" s="2"/>
      <c r="O81" s="2"/>
      <c r="P81" s="2"/>
      <c r="Q81" s="2"/>
      <c r="R81" s="2"/>
      <c r="S81" s="2"/>
    </row>
    <row r="82" spans="12:19" x14ac:dyDescent="0.25">
      <c r="L82" s="2"/>
      <c r="M82" s="2"/>
      <c r="N82" s="2"/>
      <c r="O82" s="2"/>
      <c r="P82" s="2"/>
      <c r="Q82" s="2"/>
      <c r="R82" s="2"/>
      <c r="S82" s="2"/>
    </row>
    <row r="83" spans="12:19" x14ac:dyDescent="0.25">
      <c r="L83" s="2"/>
      <c r="M83" s="2"/>
      <c r="N83" s="2"/>
      <c r="O83" s="2"/>
      <c r="P83" s="2"/>
      <c r="Q83" s="2"/>
      <c r="R83" s="2"/>
      <c r="S83" s="2"/>
    </row>
    <row r="84" spans="12:19" x14ac:dyDescent="0.25">
      <c r="L84" s="2"/>
      <c r="M84" s="2"/>
      <c r="N84" s="2"/>
      <c r="O84" s="2"/>
      <c r="P84" s="2"/>
      <c r="Q84" s="2"/>
      <c r="R84" s="2"/>
      <c r="S84" s="2"/>
    </row>
    <row r="85" spans="12:19" x14ac:dyDescent="0.25">
      <c r="L85" s="2"/>
      <c r="M85" s="2"/>
      <c r="N85" s="2"/>
      <c r="O85" s="2"/>
      <c r="P85" s="2"/>
      <c r="Q85" s="2"/>
      <c r="R85" s="2"/>
      <c r="S85" s="2"/>
    </row>
    <row r="86" spans="12:19" x14ac:dyDescent="0.25">
      <c r="L86" s="2"/>
      <c r="M86" s="2"/>
      <c r="N86" s="2"/>
      <c r="O86" s="2"/>
      <c r="P86" s="2"/>
      <c r="Q86" s="2"/>
      <c r="R86" s="2"/>
      <c r="S86" s="2"/>
    </row>
    <row r="87" spans="12:19" x14ac:dyDescent="0.25">
      <c r="L87" s="2"/>
      <c r="M87" s="2"/>
      <c r="N87" s="2"/>
      <c r="O87" s="2"/>
      <c r="P87" s="2"/>
      <c r="Q87" s="2"/>
      <c r="R87" s="2"/>
      <c r="S87" s="2"/>
    </row>
    <row r="88" spans="12:19" x14ac:dyDescent="0.25">
      <c r="L88" s="2"/>
      <c r="M88" s="2"/>
      <c r="N88" s="2"/>
      <c r="O88" s="2"/>
      <c r="P88" s="2"/>
      <c r="Q88" s="2"/>
      <c r="R88" s="2"/>
      <c r="S88" s="2"/>
    </row>
    <row r="89" spans="12:19" x14ac:dyDescent="0.25">
      <c r="L89" s="2"/>
      <c r="M89" s="2"/>
      <c r="N89" s="2"/>
      <c r="O89" s="2"/>
      <c r="P89" s="2"/>
      <c r="Q89" s="2"/>
      <c r="R89" s="2"/>
      <c r="S89" s="2"/>
    </row>
    <row r="90" spans="12:19" x14ac:dyDescent="0.25">
      <c r="L90" s="2"/>
      <c r="M90" s="2"/>
      <c r="N90" s="2"/>
      <c r="O90" s="2"/>
      <c r="P90" s="2"/>
      <c r="Q90" s="2"/>
      <c r="R90" s="2"/>
    </row>
    <row r="91" spans="12:19" x14ac:dyDescent="0.25">
      <c r="L91" s="2"/>
      <c r="M91" s="2"/>
      <c r="N91" s="2"/>
      <c r="O91" s="2"/>
      <c r="P91" s="2"/>
      <c r="Q91" s="2"/>
      <c r="R91" s="2"/>
    </row>
    <row r="92" spans="12:19" x14ac:dyDescent="0.25">
      <c r="L92" s="2"/>
      <c r="M92" s="2"/>
      <c r="N92" s="2"/>
      <c r="O92" s="2"/>
      <c r="P92" s="2"/>
      <c r="Q92" s="2"/>
    </row>
    <row r="93" spans="12:19" x14ac:dyDescent="0.25">
      <c r="L93" s="2"/>
      <c r="M93" s="2"/>
      <c r="N93" s="2"/>
      <c r="O93" s="2"/>
      <c r="P93" s="2"/>
      <c r="Q93" s="2"/>
    </row>
    <row r="94" spans="12:19" x14ac:dyDescent="0.25">
      <c r="L94" s="2"/>
      <c r="M94" s="2"/>
      <c r="N94" s="2"/>
      <c r="O94" s="2"/>
      <c r="P94" s="2"/>
      <c r="Q94" s="2"/>
    </row>
    <row r="95" spans="12:19" x14ac:dyDescent="0.25">
      <c r="L95" s="2"/>
      <c r="M95" s="2"/>
      <c r="N95" s="2"/>
      <c r="O95" s="2"/>
      <c r="P95" s="2"/>
      <c r="Q95" s="2"/>
    </row>
    <row r="96" spans="12:19" x14ac:dyDescent="0.25">
      <c r="L96" s="2"/>
      <c r="M96" s="2"/>
      <c r="N96" s="2"/>
      <c r="O96" s="2"/>
      <c r="P96" s="2"/>
      <c r="Q96" s="2"/>
    </row>
    <row r="97" spans="12:17" x14ac:dyDescent="0.25">
      <c r="L97" s="2"/>
      <c r="M97" s="2"/>
      <c r="N97" s="2"/>
      <c r="O97" s="2"/>
      <c r="P97" s="2"/>
      <c r="Q97" s="2"/>
    </row>
    <row r="98" spans="12:17" x14ac:dyDescent="0.25">
      <c r="L98" s="2"/>
      <c r="M98" s="2"/>
      <c r="N98" s="2"/>
      <c r="O98" s="2"/>
      <c r="P98" s="2"/>
      <c r="Q98" s="2"/>
    </row>
    <row r="99" spans="12:17" x14ac:dyDescent="0.25">
      <c r="L99" s="2"/>
      <c r="M99" s="2"/>
      <c r="N99" s="2"/>
      <c r="O99" s="2"/>
      <c r="P99" s="2"/>
      <c r="Q99" s="2"/>
    </row>
    <row r="100" spans="12:17" x14ac:dyDescent="0.25">
      <c r="L100" s="2"/>
      <c r="M100" s="2"/>
      <c r="N100" s="2"/>
      <c r="O100" s="2"/>
      <c r="P100" s="2"/>
      <c r="Q100" s="2"/>
    </row>
  </sheetData>
  <sheetProtection sheet="1" objects="1" scenarios="1"/>
  <mergeCells count="37">
    <mergeCell ref="A52:Q52"/>
    <mergeCell ref="B39:Q39"/>
    <mergeCell ref="B40:Q40"/>
    <mergeCell ref="B41:Q41"/>
    <mergeCell ref="B48:Q48"/>
    <mergeCell ref="B49:Q49"/>
    <mergeCell ref="B47:Q47"/>
    <mergeCell ref="B50:Q50"/>
    <mergeCell ref="B51:Q51"/>
    <mergeCell ref="A42:Q42"/>
    <mergeCell ref="B38:Q38"/>
    <mergeCell ref="A30:Q30"/>
    <mergeCell ref="B36:Q36"/>
    <mergeCell ref="B37:Q37"/>
    <mergeCell ref="B34:Q34"/>
    <mergeCell ref="B35:Q35"/>
    <mergeCell ref="B32:Q32"/>
    <mergeCell ref="B33:Q33"/>
    <mergeCell ref="B17:Q17"/>
    <mergeCell ref="B26:Q26"/>
    <mergeCell ref="B27:Q27"/>
    <mergeCell ref="B28:Q28"/>
    <mergeCell ref="B29:Q29"/>
    <mergeCell ref="B18:Q18"/>
    <mergeCell ref="B19:Q19"/>
    <mergeCell ref="B20:Q20"/>
    <mergeCell ref="B21:Q21"/>
    <mergeCell ref="B22:Q22"/>
    <mergeCell ref="B23:Q23"/>
    <mergeCell ref="B24:Q24"/>
    <mergeCell ref="B25:Q25"/>
    <mergeCell ref="A5:AJ5"/>
    <mergeCell ref="A6:AJ6"/>
    <mergeCell ref="A7:AJ7"/>
    <mergeCell ref="B15:Q15"/>
    <mergeCell ref="B16:Q16"/>
    <mergeCell ref="A12:AJ12"/>
  </mergeCells>
  <pageMargins left="0.70866141732283472" right="0.70866141732283472" top="0.74803149606299213" bottom="0.74803149606299213" header="0.31496062992125984" footer="0.31496062992125984"/>
  <pageSetup paperSize="9" scale="1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115"/>
  <sheetViews>
    <sheetView showGridLines="0" view="pageBreakPreview" zoomScale="70" zoomScaleNormal="40" zoomScaleSheetLayoutView="70" workbookViewId="0">
      <selection activeCell="E54" sqref="E54"/>
    </sheetView>
  </sheetViews>
  <sheetFormatPr baseColWidth="10" defaultRowHeight="15" x14ac:dyDescent="0.25"/>
  <cols>
    <col min="24" max="24" width="15.42578125" bestFit="1" customWidth="1"/>
    <col min="30" max="30" width="16" customWidth="1"/>
    <col min="31" max="31" width="15.5703125" customWidth="1"/>
    <col min="35" max="35" width="9.85546875" customWidth="1"/>
    <col min="36" max="53" width="0" hidden="1" customWidth="1"/>
  </cols>
  <sheetData>
    <row r="1" spans="1:35" s="2" customFormat="1" x14ac:dyDescent="0.25"/>
    <row r="2" spans="1:35" s="2" customFormat="1" x14ac:dyDescent="0.25"/>
    <row r="3" spans="1:35" s="2" customFormat="1" x14ac:dyDescent="0.25"/>
    <row r="4" spans="1:35" s="2" customFormat="1" x14ac:dyDescent="0.25"/>
    <row r="5" spans="1:35" s="2" customFormat="1" x14ac:dyDescent="0.25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</row>
    <row r="6" spans="1:35" s="2" customFormat="1" ht="15.75" customHeight="1" x14ac:dyDescent="0.25">
      <c r="A6" s="82" t="s">
        <v>325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</row>
    <row r="7" spans="1:35" s="2" customFormat="1" x14ac:dyDescent="0.25">
      <c r="A7" s="73" t="s">
        <v>307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s="2" customFormat="1" x14ac:dyDescent="0.25"/>
    <row r="9" spans="1:35" s="2" customFormat="1" ht="15.75" customHeight="1" x14ac:dyDescent="0.25"/>
    <row r="10" spans="1:35" s="2" customFormat="1" ht="15.75" customHeight="1" x14ac:dyDescent="0.25"/>
    <row r="11" spans="1:35" s="2" customFormat="1" x14ac:dyDescent="0.25"/>
    <row r="12" spans="1:35" s="2" customFormat="1" ht="18.75" customHeight="1" x14ac:dyDescent="0.25">
      <c r="A12" s="67" t="s">
        <v>67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</row>
    <row r="14" spans="1:35" s="2" customFormat="1" x14ac:dyDescent="0.25"/>
    <row r="15" spans="1:35" s="2" customFormat="1" x14ac:dyDescent="0.25"/>
    <row r="16" spans="1:35" s="2" customFormat="1" x14ac:dyDescent="0.25"/>
    <row r="17" spans="1:53" s="2" customFormat="1" x14ac:dyDescent="0.25"/>
    <row r="18" spans="1:53" ht="15.75" thickBot="1" x14ac:dyDescent="0.3"/>
    <row r="19" spans="1:53" ht="56.25" customHeight="1" x14ac:dyDescent="0.25">
      <c r="B19" s="74" t="s">
        <v>119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5"/>
      <c r="Q19" s="19">
        <v>1</v>
      </c>
      <c r="R19" s="19">
        <v>2</v>
      </c>
      <c r="S19" s="19">
        <v>3</v>
      </c>
      <c r="T19" s="19">
        <v>4</v>
      </c>
      <c r="U19" s="19">
        <v>5</v>
      </c>
      <c r="V19" s="19" t="s">
        <v>84</v>
      </c>
      <c r="W19" s="8" t="s">
        <v>85</v>
      </c>
      <c r="X19" s="19">
        <v>1</v>
      </c>
      <c r="Y19" s="19">
        <v>2</v>
      </c>
      <c r="Z19" s="19">
        <v>3</v>
      </c>
      <c r="AA19" s="19">
        <v>4</v>
      </c>
      <c r="AB19" s="19">
        <v>5</v>
      </c>
      <c r="AC19" s="19" t="s">
        <v>84</v>
      </c>
      <c r="AD19" s="20" t="s">
        <v>86</v>
      </c>
      <c r="AE19" s="21" t="s">
        <v>87</v>
      </c>
      <c r="AF19" s="19" t="s">
        <v>88</v>
      </c>
      <c r="AG19" s="19" t="s">
        <v>89</v>
      </c>
      <c r="AH19" s="19" t="s">
        <v>90</v>
      </c>
      <c r="AI19" s="19" t="s">
        <v>91</v>
      </c>
    </row>
    <row r="20" spans="1:53" ht="38.25" customHeight="1" x14ac:dyDescent="0.25">
      <c r="A20" s="10">
        <v>28</v>
      </c>
      <c r="B20" s="76" t="s">
        <v>116</v>
      </c>
      <c r="C20" s="77" t="s">
        <v>116</v>
      </c>
      <c r="D20" s="77" t="s">
        <v>116</v>
      </c>
      <c r="E20" s="77" t="s">
        <v>116</v>
      </c>
      <c r="F20" s="77" t="s">
        <v>116</v>
      </c>
      <c r="G20" s="77" t="s">
        <v>116</v>
      </c>
      <c r="H20" s="77" t="s">
        <v>116</v>
      </c>
      <c r="I20" s="77" t="s">
        <v>116</v>
      </c>
      <c r="J20" s="77" t="s">
        <v>116</v>
      </c>
      <c r="K20" s="77" t="s">
        <v>116</v>
      </c>
      <c r="L20" s="77" t="s">
        <v>116</v>
      </c>
      <c r="M20" s="77" t="s">
        <v>116</v>
      </c>
      <c r="N20" s="77" t="s">
        <v>116</v>
      </c>
      <c r="O20" s="77" t="s">
        <v>116</v>
      </c>
      <c r="P20" s="77" t="s">
        <v>116</v>
      </c>
      <c r="Q20" s="11">
        <f>AK20</f>
        <v>15</v>
      </c>
      <c r="R20" s="11">
        <f t="shared" ref="R20:W20" si="0">AL20</f>
        <v>29</v>
      </c>
      <c r="S20" s="11">
        <f t="shared" si="0"/>
        <v>65</v>
      </c>
      <c r="T20" s="11">
        <f t="shared" si="0"/>
        <v>92</v>
      </c>
      <c r="U20" s="11">
        <f t="shared" si="0"/>
        <v>91</v>
      </c>
      <c r="V20" s="11">
        <f t="shared" si="0"/>
        <v>34</v>
      </c>
      <c r="W20" s="11">
        <f t="shared" si="0"/>
        <v>326</v>
      </c>
      <c r="X20" s="12">
        <f t="shared" ref="X20:AC23" si="1">Q20/$W20</f>
        <v>4.6012269938650305E-2</v>
      </c>
      <c r="Y20" s="12">
        <f t="shared" si="1"/>
        <v>8.8957055214723926E-2</v>
      </c>
      <c r="Z20" s="12">
        <f t="shared" si="1"/>
        <v>0.19938650306748465</v>
      </c>
      <c r="AA20" s="12">
        <f t="shared" si="1"/>
        <v>0.2822085889570552</v>
      </c>
      <c r="AB20" s="12">
        <f t="shared" si="1"/>
        <v>0.27914110429447853</v>
      </c>
      <c r="AC20" s="13">
        <f t="shared" si="1"/>
        <v>0.10429447852760736</v>
      </c>
      <c r="AD20" s="14">
        <f t="shared" ref="AD20:AD22" si="2">(Q20+R20)/(Q20+R20+S20+T20+U20)</f>
        <v>0.15068493150684931</v>
      </c>
      <c r="AE20" s="15">
        <f t="shared" ref="AE20:AE23" si="3">(S20+T20+U20)/(Q20+R20+S20+T20+U20)</f>
        <v>0.84931506849315064</v>
      </c>
      <c r="AF20" s="16">
        <f>AX20</f>
        <v>3.74</v>
      </c>
      <c r="AG20" s="16">
        <f t="shared" ref="AG20:AI20" si="4">AY20</f>
        <v>1.1499999999999999</v>
      </c>
      <c r="AH20" s="42">
        <f t="shared" si="4"/>
        <v>4</v>
      </c>
      <c r="AI20" s="42">
        <f t="shared" si="4"/>
        <v>4</v>
      </c>
      <c r="AJ20" t="s">
        <v>225</v>
      </c>
      <c r="AK20">
        <v>15</v>
      </c>
      <c r="AL20">
        <v>29</v>
      </c>
      <c r="AM20">
        <v>65</v>
      </c>
      <c r="AN20">
        <v>92</v>
      </c>
      <c r="AO20">
        <v>91</v>
      </c>
      <c r="AP20">
        <v>34</v>
      </c>
      <c r="AQ20">
        <v>326</v>
      </c>
      <c r="AR20" t="s">
        <v>225</v>
      </c>
      <c r="AS20">
        <v>15</v>
      </c>
      <c r="AT20">
        <v>29</v>
      </c>
      <c r="AU20">
        <v>65</v>
      </c>
      <c r="AV20">
        <v>92</v>
      </c>
      <c r="AW20">
        <v>91</v>
      </c>
      <c r="AX20">
        <v>3.74</v>
      </c>
      <c r="AY20">
        <v>1.1499999999999999</v>
      </c>
      <c r="AZ20">
        <v>4</v>
      </c>
      <c r="BA20">
        <v>4</v>
      </c>
    </row>
    <row r="21" spans="1:53" ht="18.75" x14ac:dyDescent="0.25">
      <c r="A21" s="10">
        <v>29</v>
      </c>
      <c r="B21" s="76" t="s">
        <v>117</v>
      </c>
      <c r="C21" s="77" t="s">
        <v>117</v>
      </c>
      <c r="D21" s="77" t="s">
        <v>117</v>
      </c>
      <c r="E21" s="77" t="s">
        <v>117</v>
      </c>
      <c r="F21" s="77" t="s">
        <v>117</v>
      </c>
      <c r="G21" s="77" t="s">
        <v>117</v>
      </c>
      <c r="H21" s="77" t="s">
        <v>117</v>
      </c>
      <c r="I21" s="77" t="s">
        <v>117</v>
      </c>
      <c r="J21" s="77" t="s">
        <v>117</v>
      </c>
      <c r="K21" s="77" t="s">
        <v>117</v>
      </c>
      <c r="L21" s="77" t="s">
        <v>117</v>
      </c>
      <c r="M21" s="77" t="s">
        <v>117</v>
      </c>
      <c r="N21" s="77" t="s">
        <v>117</v>
      </c>
      <c r="O21" s="77" t="s">
        <v>117</v>
      </c>
      <c r="P21" s="77" t="s">
        <v>117</v>
      </c>
      <c r="Q21" s="11">
        <f t="shared" ref="Q21:Q22" si="5">AK21</f>
        <v>16</v>
      </c>
      <c r="R21" s="11">
        <f t="shared" ref="R21:R22" si="6">AL21</f>
        <v>27</v>
      </c>
      <c r="S21" s="11">
        <f t="shared" ref="S21:S22" si="7">AM21</f>
        <v>58</v>
      </c>
      <c r="T21" s="11">
        <f t="shared" ref="T21:T22" si="8">AN21</f>
        <v>111</v>
      </c>
      <c r="U21" s="11">
        <f t="shared" ref="U21:U22" si="9">AO21</f>
        <v>113</v>
      </c>
      <c r="V21" s="11">
        <f t="shared" ref="V21:V22" si="10">AP21</f>
        <v>1</v>
      </c>
      <c r="W21" s="11">
        <f t="shared" ref="W21:W22" si="11">AQ21</f>
        <v>326</v>
      </c>
      <c r="X21" s="12">
        <f t="shared" si="1"/>
        <v>4.9079754601226995E-2</v>
      </c>
      <c r="Y21" s="12">
        <f t="shared" si="1"/>
        <v>8.2822085889570546E-2</v>
      </c>
      <c r="Z21" s="12">
        <f t="shared" si="1"/>
        <v>0.17791411042944785</v>
      </c>
      <c r="AA21" s="12">
        <f t="shared" si="1"/>
        <v>0.34049079754601225</v>
      </c>
      <c r="AB21" s="12">
        <f t="shared" si="1"/>
        <v>0.34662576687116564</v>
      </c>
      <c r="AC21" s="13">
        <f t="shared" si="1"/>
        <v>3.0674846625766872E-3</v>
      </c>
      <c r="AD21" s="14">
        <f t="shared" si="2"/>
        <v>0.13230769230769232</v>
      </c>
      <c r="AE21" s="15">
        <f t="shared" si="3"/>
        <v>0.86769230769230765</v>
      </c>
      <c r="AF21" s="16">
        <f t="shared" ref="AF21:AF22" si="12">AX21</f>
        <v>3.86</v>
      </c>
      <c r="AG21" s="16">
        <f t="shared" ref="AG21:AG22" si="13">AY21</f>
        <v>1.1299999999999999</v>
      </c>
      <c r="AH21" s="42">
        <f t="shared" ref="AH21:AH22" si="14">AZ21</f>
        <v>4</v>
      </c>
      <c r="AI21" s="42">
        <f t="shared" ref="AI21:AI22" si="15">BA21</f>
        <v>5</v>
      </c>
      <c r="AJ21" t="s">
        <v>226</v>
      </c>
      <c r="AK21">
        <v>16</v>
      </c>
      <c r="AL21">
        <v>27</v>
      </c>
      <c r="AM21">
        <v>58</v>
      </c>
      <c r="AN21">
        <v>111</v>
      </c>
      <c r="AO21">
        <v>113</v>
      </c>
      <c r="AP21">
        <v>1</v>
      </c>
      <c r="AQ21">
        <v>326</v>
      </c>
      <c r="AR21" t="s">
        <v>226</v>
      </c>
      <c r="AS21">
        <v>16</v>
      </c>
      <c r="AT21">
        <v>27</v>
      </c>
      <c r="AU21">
        <v>58</v>
      </c>
      <c r="AV21">
        <v>111</v>
      </c>
      <c r="AW21">
        <v>113</v>
      </c>
      <c r="AX21">
        <v>3.86</v>
      </c>
      <c r="AY21">
        <v>1.1299999999999999</v>
      </c>
      <c r="AZ21">
        <v>4</v>
      </c>
      <c r="BA21">
        <v>5</v>
      </c>
    </row>
    <row r="22" spans="1:53" ht="18.75" x14ac:dyDescent="0.25">
      <c r="A22" s="10">
        <v>30</v>
      </c>
      <c r="B22" s="76" t="s">
        <v>118</v>
      </c>
      <c r="C22" s="77" t="s">
        <v>118</v>
      </c>
      <c r="D22" s="77" t="s">
        <v>118</v>
      </c>
      <c r="E22" s="77" t="s">
        <v>118</v>
      </c>
      <c r="F22" s="77" t="s">
        <v>118</v>
      </c>
      <c r="G22" s="77" t="s">
        <v>118</v>
      </c>
      <c r="H22" s="77" t="s">
        <v>118</v>
      </c>
      <c r="I22" s="77" t="s">
        <v>118</v>
      </c>
      <c r="J22" s="77" t="s">
        <v>118</v>
      </c>
      <c r="K22" s="77" t="s">
        <v>118</v>
      </c>
      <c r="L22" s="77" t="s">
        <v>118</v>
      </c>
      <c r="M22" s="77" t="s">
        <v>118</v>
      </c>
      <c r="N22" s="77" t="s">
        <v>118</v>
      </c>
      <c r="O22" s="77" t="s">
        <v>118</v>
      </c>
      <c r="P22" s="77" t="s">
        <v>118</v>
      </c>
      <c r="Q22" s="11">
        <f t="shared" si="5"/>
        <v>11</v>
      </c>
      <c r="R22" s="11">
        <f t="shared" si="6"/>
        <v>11</v>
      </c>
      <c r="S22" s="11">
        <f t="shared" si="7"/>
        <v>57</v>
      </c>
      <c r="T22" s="11">
        <f t="shared" si="8"/>
        <v>101</v>
      </c>
      <c r="U22" s="11">
        <f t="shared" si="9"/>
        <v>145</v>
      </c>
      <c r="V22" s="11">
        <f t="shared" si="10"/>
        <v>1</v>
      </c>
      <c r="W22" s="11">
        <f t="shared" si="11"/>
        <v>326</v>
      </c>
      <c r="X22" s="12">
        <f t="shared" si="1"/>
        <v>3.3742331288343558E-2</v>
      </c>
      <c r="Y22" s="12">
        <f t="shared" si="1"/>
        <v>3.3742331288343558E-2</v>
      </c>
      <c r="Z22" s="12">
        <f t="shared" si="1"/>
        <v>0.17484662576687116</v>
      </c>
      <c r="AA22" s="12">
        <f t="shared" si="1"/>
        <v>0.30981595092024539</v>
      </c>
      <c r="AB22" s="12">
        <f t="shared" si="1"/>
        <v>0.44478527607361962</v>
      </c>
      <c r="AC22" s="13">
        <f t="shared" si="1"/>
        <v>3.0674846625766872E-3</v>
      </c>
      <c r="AD22" s="14">
        <f t="shared" si="2"/>
        <v>6.7692307692307691E-2</v>
      </c>
      <c r="AE22" s="15">
        <f t="shared" si="3"/>
        <v>0.93230769230769228</v>
      </c>
      <c r="AF22" s="16">
        <f t="shared" si="12"/>
        <v>4.0999999999999996</v>
      </c>
      <c r="AG22" s="16">
        <f t="shared" si="13"/>
        <v>1.03</v>
      </c>
      <c r="AH22" s="42">
        <f t="shared" si="14"/>
        <v>4</v>
      </c>
      <c r="AI22" s="42">
        <f t="shared" si="15"/>
        <v>5</v>
      </c>
      <c r="AJ22" t="s">
        <v>227</v>
      </c>
      <c r="AK22">
        <v>11</v>
      </c>
      <c r="AL22">
        <v>11</v>
      </c>
      <c r="AM22">
        <v>57</v>
      </c>
      <c r="AN22">
        <v>101</v>
      </c>
      <c r="AO22">
        <v>145</v>
      </c>
      <c r="AP22">
        <v>1</v>
      </c>
      <c r="AQ22">
        <v>326</v>
      </c>
      <c r="AR22" t="s">
        <v>227</v>
      </c>
      <c r="AS22">
        <v>11</v>
      </c>
      <c r="AT22">
        <v>11</v>
      </c>
      <c r="AU22">
        <v>57</v>
      </c>
      <c r="AV22">
        <v>101</v>
      </c>
      <c r="AW22">
        <v>145</v>
      </c>
      <c r="AX22">
        <v>4.0999999999999996</v>
      </c>
      <c r="AY22">
        <v>1.03</v>
      </c>
      <c r="AZ22">
        <v>4</v>
      </c>
      <c r="BA22">
        <v>5</v>
      </c>
    </row>
    <row r="23" spans="1:53" s="2" customFormat="1" ht="18.75" x14ac:dyDescent="0.25">
      <c r="A23" s="78" t="s">
        <v>186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80"/>
      <c r="Q23" s="24">
        <f>+SUM(Q20:Q22)</f>
        <v>42</v>
      </c>
      <c r="R23" s="24">
        <f t="shared" ref="R23:W23" si="16">+SUM(R20:R22)</f>
        <v>67</v>
      </c>
      <c r="S23" s="24">
        <f t="shared" si="16"/>
        <v>180</v>
      </c>
      <c r="T23" s="24">
        <f t="shared" si="16"/>
        <v>304</v>
      </c>
      <c r="U23" s="24">
        <f t="shared" si="16"/>
        <v>349</v>
      </c>
      <c r="V23" s="24">
        <f t="shared" si="16"/>
        <v>36</v>
      </c>
      <c r="W23" s="24">
        <f t="shared" si="16"/>
        <v>978</v>
      </c>
      <c r="X23" s="25">
        <f>Q23/$W23</f>
        <v>4.2944785276073622E-2</v>
      </c>
      <c r="Y23" s="25">
        <f>R23/$W23</f>
        <v>6.8507157464212681E-2</v>
      </c>
      <c r="Z23" s="25">
        <f t="shared" si="1"/>
        <v>0.18404907975460122</v>
      </c>
      <c r="AA23" s="25">
        <f t="shared" si="1"/>
        <v>0.31083844580777098</v>
      </c>
      <c r="AB23" s="25">
        <f t="shared" si="1"/>
        <v>0.35685071574642124</v>
      </c>
      <c r="AC23" s="26">
        <f t="shared" si="1"/>
        <v>3.6809815950920248E-2</v>
      </c>
      <c r="AD23" s="27">
        <f>(Q23+R23)/(Q23+R23+S23+T23+U23)</f>
        <v>0.11571125265392782</v>
      </c>
      <c r="AE23" s="28">
        <f t="shared" si="3"/>
        <v>0.88428874734607221</v>
      </c>
      <c r="AF23" s="29">
        <f>+SUMPRODUCT(Q23:U23,Q19:U19)/SUM(Q23:U23)</f>
        <v>3.9033970276008492</v>
      </c>
      <c r="AG23" s="22"/>
      <c r="AH23" s="30">
        <f>+MEDIAN(AH20:AH22)</f>
        <v>4</v>
      </c>
      <c r="AI23" s="23"/>
      <c r="AJ23" s="2" t="s">
        <v>228</v>
      </c>
      <c r="AK23" s="2">
        <v>10</v>
      </c>
      <c r="AL23" s="2">
        <v>22</v>
      </c>
      <c r="AM23" s="2">
        <v>50</v>
      </c>
      <c r="AN23" s="2">
        <v>116</v>
      </c>
      <c r="AO23" s="2">
        <v>126</v>
      </c>
      <c r="AP23" s="2">
        <v>2</v>
      </c>
      <c r="AQ23" s="2">
        <v>326</v>
      </c>
      <c r="AR23" s="2" t="s">
        <v>228</v>
      </c>
      <c r="AS23" s="2">
        <v>10</v>
      </c>
      <c r="AT23" s="2">
        <v>22</v>
      </c>
      <c r="AU23" s="2">
        <v>50</v>
      </c>
      <c r="AV23" s="2">
        <v>116</v>
      </c>
      <c r="AW23" s="2">
        <v>126</v>
      </c>
      <c r="AX23" s="2">
        <v>4.01</v>
      </c>
      <c r="AY23" s="2">
        <v>1.05</v>
      </c>
      <c r="AZ23" s="2">
        <v>4</v>
      </c>
      <c r="BA23" s="2">
        <v>5</v>
      </c>
    </row>
    <row r="24" spans="1:53" x14ac:dyDescent="0.25">
      <c r="AJ24" t="s">
        <v>229</v>
      </c>
      <c r="AK24">
        <v>13</v>
      </c>
      <c r="AL24">
        <v>25</v>
      </c>
      <c r="AM24">
        <v>59</v>
      </c>
      <c r="AN24">
        <v>97</v>
      </c>
      <c r="AO24">
        <v>105</v>
      </c>
      <c r="AP24">
        <v>27</v>
      </c>
      <c r="AQ24">
        <v>326</v>
      </c>
      <c r="AR24" t="s">
        <v>229</v>
      </c>
      <c r="AS24">
        <v>13</v>
      </c>
      <c r="AT24">
        <v>25</v>
      </c>
      <c r="AU24">
        <v>59</v>
      </c>
      <c r="AV24">
        <v>97</v>
      </c>
      <c r="AW24">
        <v>105</v>
      </c>
      <c r="AX24">
        <v>3.86</v>
      </c>
      <c r="AY24">
        <v>1.1200000000000001</v>
      </c>
      <c r="AZ24">
        <v>4</v>
      </c>
      <c r="BA24">
        <v>5</v>
      </c>
    </row>
    <row r="25" spans="1:53" x14ac:dyDescent="0.25">
      <c r="AJ25" t="s">
        <v>230</v>
      </c>
      <c r="AK25">
        <v>5</v>
      </c>
      <c r="AL25">
        <v>8</v>
      </c>
      <c r="AM25">
        <v>41</v>
      </c>
      <c r="AN25">
        <v>117</v>
      </c>
      <c r="AO25">
        <v>148</v>
      </c>
      <c r="AP25">
        <v>7</v>
      </c>
      <c r="AQ25">
        <v>326</v>
      </c>
      <c r="AR25" t="s">
        <v>230</v>
      </c>
      <c r="AS25">
        <v>5</v>
      </c>
      <c r="AT25">
        <v>8</v>
      </c>
      <c r="AU25">
        <v>41</v>
      </c>
      <c r="AV25">
        <v>117</v>
      </c>
      <c r="AW25">
        <v>148</v>
      </c>
      <c r="AX25">
        <v>4.24</v>
      </c>
      <c r="AY25">
        <v>0.88</v>
      </c>
      <c r="AZ25">
        <v>4</v>
      </c>
      <c r="BA25">
        <v>5</v>
      </c>
    </row>
    <row r="26" spans="1:53" ht="15.75" thickBot="1" x14ac:dyDescent="0.3">
      <c r="AJ26" t="s">
        <v>231</v>
      </c>
      <c r="AK26">
        <v>26</v>
      </c>
      <c r="AL26">
        <v>28</v>
      </c>
      <c r="AM26">
        <v>70</v>
      </c>
      <c r="AN26">
        <v>97</v>
      </c>
      <c r="AO26">
        <v>103</v>
      </c>
      <c r="AP26">
        <v>2</v>
      </c>
      <c r="AQ26">
        <v>326</v>
      </c>
      <c r="AR26" t="s">
        <v>231</v>
      </c>
      <c r="AS26">
        <v>26</v>
      </c>
      <c r="AT26">
        <v>28</v>
      </c>
      <c r="AU26">
        <v>70</v>
      </c>
      <c r="AV26">
        <v>97</v>
      </c>
      <c r="AW26">
        <v>103</v>
      </c>
      <c r="AX26">
        <v>3.69</v>
      </c>
      <c r="AY26">
        <v>1.23</v>
      </c>
      <c r="AZ26">
        <v>4</v>
      </c>
      <c r="BA26">
        <v>5</v>
      </c>
    </row>
    <row r="27" spans="1:53" s="2" customFormat="1" ht="56.25" customHeight="1" x14ac:dyDescent="0.25">
      <c r="B27" s="74" t="s">
        <v>120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5"/>
      <c r="Q27" s="19">
        <v>1</v>
      </c>
      <c r="R27" s="19">
        <v>2</v>
      </c>
      <c r="S27" s="19">
        <v>3</v>
      </c>
      <c r="T27" s="19">
        <v>4</v>
      </c>
      <c r="U27" s="19">
        <v>5</v>
      </c>
      <c r="V27" s="19" t="s">
        <v>84</v>
      </c>
      <c r="W27" s="8" t="s">
        <v>85</v>
      </c>
      <c r="X27" s="19">
        <v>1</v>
      </c>
      <c r="Y27" s="19">
        <v>2</v>
      </c>
      <c r="Z27" s="19">
        <v>3</v>
      </c>
      <c r="AA27" s="19">
        <v>4</v>
      </c>
      <c r="AB27" s="19">
        <v>5</v>
      </c>
      <c r="AC27" s="19" t="s">
        <v>84</v>
      </c>
      <c r="AD27" s="20" t="s">
        <v>86</v>
      </c>
      <c r="AE27" s="21" t="s">
        <v>87</v>
      </c>
      <c r="AF27" s="19" t="s">
        <v>88</v>
      </c>
      <c r="AG27" s="19" t="s">
        <v>89</v>
      </c>
      <c r="AH27" s="19" t="s">
        <v>90</v>
      </c>
      <c r="AI27" s="19" t="s">
        <v>91</v>
      </c>
      <c r="AJ27" s="2" t="s">
        <v>232</v>
      </c>
      <c r="AK27" s="2">
        <v>7</v>
      </c>
      <c r="AL27" s="2">
        <v>10</v>
      </c>
      <c r="AM27" s="2">
        <v>42</v>
      </c>
      <c r="AN27" s="2">
        <v>111</v>
      </c>
      <c r="AO27" s="2">
        <v>152</v>
      </c>
      <c r="AP27" s="2">
        <v>4</v>
      </c>
      <c r="AQ27" s="2">
        <v>326</v>
      </c>
      <c r="AR27" s="2" t="s">
        <v>232</v>
      </c>
      <c r="AS27" s="2">
        <v>7</v>
      </c>
      <c r="AT27" s="2">
        <v>10</v>
      </c>
      <c r="AU27" s="2">
        <v>42</v>
      </c>
      <c r="AV27" s="2">
        <v>111</v>
      </c>
      <c r="AW27" s="2">
        <v>152</v>
      </c>
      <c r="AX27" s="2">
        <v>4.21</v>
      </c>
      <c r="AY27" s="2">
        <v>0.94</v>
      </c>
      <c r="AZ27" s="2">
        <v>4</v>
      </c>
      <c r="BA27" s="2">
        <v>5</v>
      </c>
    </row>
    <row r="28" spans="1:53" s="2" customFormat="1" ht="18.75" x14ac:dyDescent="0.25">
      <c r="A28" s="10">
        <v>31</v>
      </c>
      <c r="B28" s="76" t="s">
        <v>68</v>
      </c>
      <c r="C28" s="77" t="s">
        <v>68</v>
      </c>
      <c r="D28" s="77" t="s">
        <v>68</v>
      </c>
      <c r="E28" s="77" t="s">
        <v>68</v>
      </c>
      <c r="F28" s="77" t="s">
        <v>68</v>
      </c>
      <c r="G28" s="77" t="s">
        <v>68</v>
      </c>
      <c r="H28" s="77" t="s">
        <v>68</v>
      </c>
      <c r="I28" s="77" t="s">
        <v>68</v>
      </c>
      <c r="J28" s="77" t="s">
        <v>68</v>
      </c>
      <c r="K28" s="77" t="s">
        <v>68</v>
      </c>
      <c r="L28" s="77" t="s">
        <v>68</v>
      </c>
      <c r="M28" s="77" t="s">
        <v>68</v>
      </c>
      <c r="N28" s="77" t="s">
        <v>68</v>
      </c>
      <c r="O28" s="77" t="s">
        <v>68</v>
      </c>
      <c r="P28" s="77" t="s">
        <v>68</v>
      </c>
      <c r="Q28" s="11">
        <f>AK23</f>
        <v>10</v>
      </c>
      <c r="R28" s="11">
        <f t="shared" ref="R28:W28" si="17">AL23</f>
        <v>22</v>
      </c>
      <c r="S28" s="11">
        <f t="shared" si="17"/>
        <v>50</v>
      </c>
      <c r="T28" s="11">
        <f t="shared" si="17"/>
        <v>116</v>
      </c>
      <c r="U28" s="11">
        <f t="shared" si="17"/>
        <v>126</v>
      </c>
      <c r="V28" s="11">
        <f t="shared" si="17"/>
        <v>2</v>
      </c>
      <c r="W28" s="11">
        <f t="shared" si="17"/>
        <v>326</v>
      </c>
      <c r="X28" s="12">
        <f t="shared" ref="X28:X30" si="18">Q28/$W28</f>
        <v>3.0674846625766871E-2</v>
      </c>
      <c r="Y28" s="12">
        <f t="shared" ref="Y28:Y30" si="19">R28/$W28</f>
        <v>6.7484662576687116E-2</v>
      </c>
      <c r="Z28" s="12">
        <f t="shared" ref="Z28:Z30" si="20">S28/$W28</f>
        <v>0.15337423312883436</v>
      </c>
      <c r="AA28" s="12">
        <f t="shared" ref="AA28:AA30" si="21">T28/$W28</f>
        <v>0.35582822085889571</v>
      </c>
      <c r="AB28" s="12">
        <f t="shared" ref="AB28:AB30" si="22">U28/$W28</f>
        <v>0.38650306748466257</v>
      </c>
      <c r="AC28" s="13">
        <f t="shared" ref="AC28:AC30" si="23">V28/$W28</f>
        <v>6.1349693251533744E-3</v>
      </c>
      <c r="AD28" s="14">
        <f t="shared" ref="AD28:AD30" si="24">(Q28+R28)/(Q28+R28+S28+T28+U28)</f>
        <v>9.8765432098765427E-2</v>
      </c>
      <c r="AE28" s="15">
        <f t="shared" ref="AE28:AE30" si="25">(S28+T28+U28)/(Q28+R28+S28+T28+U28)</f>
        <v>0.90123456790123457</v>
      </c>
      <c r="AF28" s="16">
        <f>AX23</f>
        <v>4.01</v>
      </c>
      <c r="AG28" s="52">
        <f t="shared" ref="AG28:AI28" si="26">AY23</f>
        <v>1.05</v>
      </c>
      <c r="AH28" s="42">
        <f t="shared" si="26"/>
        <v>4</v>
      </c>
      <c r="AI28" s="42">
        <f t="shared" si="26"/>
        <v>5</v>
      </c>
      <c r="AJ28" s="2" t="s">
        <v>233</v>
      </c>
      <c r="AK28" s="2">
        <v>6</v>
      </c>
      <c r="AL28" s="2">
        <v>20</v>
      </c>
      <c r="AM28" s="2">
        <v>65</v>
      </c>
      <c r="AN28" s="2">
        <v>121</v>
      </c>
      <c r="AO28" s="2">
        <v>113</v>
      </c>
      <c r="AP28" s="2">
        <v>1</v>
      </c>
      <c r="AQ28" s="2">
        <v>326</v>
      </c>
      <c r="AR28" s="2" t="s">
        <v>233</v>
      </c>
      <c r="AS28" s="2">
        <v>6</v>
      </c>
      <c r="AT28" s="2">
        <v>20</v>
      </c>
      <c r="AU28" s="2">
        <v>65</v>
      </c>
      <c r="AV28" s="2">
        <v>121</v>
      </c>
      <c r="AW28" s="2">
        <v>113</v>
      </c>
      <c r="AX28" s="2">
        <v>3.97</v>
      </c>
      <c r="AY28" s="2">
        <v>0.98</v>
      </c>
      <c r="AZ28" s="2">
        <v>4</v>
      </c>
      <c r="BA28" s="2">
        <v>4</v>
      </c>
    </row>
    <row r="29" spans="1:53" s="2" customFormat="1" ht="18.75" x14ac:dyDescent="0.25">
      <c r="A29" s="10">
        <v>32</v>
      </c>
      <c r="B29" s="76" t="s">
        <v>121</v>
      </c>
      <c r="C29" s="77" t="s">
        <v>121</v>
      </c>
      <c r="D29" s="77" t="s">
        <v>121</v>
      </c>
      <c r="E29" s="77" t="s">
        <v>121</v>
      </c>
      <c r="F29" s="77" t="s">
        <v>121</v>
      </c>
      <c r="G29" s="77" t="s">
        <v>121</v>
      </c>
      <c r="H29" s="77" t="s">
        <v>121</v>
      </c>
      <c r="I29" s="77" t="s">
        <v>121</v>
      </c>
      <c r="J29" s="77" t="s">
        <v>121</v>
      </c>
      <c r="K29" s="77" t="s">
        <v>121</v>
      </c>
      <c r="L29" s="77" t="s">
        <v>121</v>
      </c>
      <c r="M29" s="77" t="s">
        <v>121</v>
      </c>
      <c r="N29" s="77" t="s">
        <v>121</v>
      </c>
      <c r="O29" s="77" t="s">
        <v>121</v>
      </c>
      <c r="P29" s="77" t="s">
        <v>121</v>
      </c>
      <c r="Q29" s="11">
        <f t="shared" ref="Q29:Q35" si="27">AK24</f>
        <v>13</v>
      </c>
      <c r="R29" s="11">
        <f t="shared" ref="R29:R35" si="28">AL24</f>
        <v>25</v>
      </c>
      <c r="S29" s="11">
        <f t="shared" ref="S29:S35" si="29">AM24</f>
        <v>59</v>
      </c>
      <c r="T29" s="11">
        <f t="shared" ref="T29:T35" si="30">AN24</f>
        <v>97</v>
      </c>
      <c r="U29" s="11">
        <f t="shared" ref="U29:U35" si="31">AO24</f>
        <v>105</v>
      </c>
      <c r="V29" s="11">
        <f t="shared" ref="V29:V35" si="32">AP24</f>
        <v>27</v>
      </c>
      <c r="W29" s="11">
        <f t="shared" ref="W29:W35" si="33">AQ24</f>
        <v>326</v>
      </c>
      <c r="X29" s="12">
        <f t="shared" si="18"/>
        <v>3.9877300613496931E-2</v>
      </c>
      <c r="Y29" s="12">
        <f t="shared" si="19"/>
        <v>7.6687116564417179E-2</v>
      </c>
      <c r="Z29" s="12">
        <f t="shared" si="20"/>
        <v>0.18098159509202455</v>
      </c>
      <c r="AA29" s="12">
        <f t="shared" si="21"/>
        <v>0.29754601226993865</v>
      </c>
      <c r="AB29" s="12">
        <f t="shared" si="22"/>
        <v>0.32208588957055212</v>
      </c>
      <c r="AC29" s="13">
        <f t="shared" si="23"/>
        <v>8.2822085889570546E-2</v>
      </c>
      <c r="AD29" s="14">
        <f t="shared" si="24"/>
        <v>0.12709030100334448</v>
      </c>
      <c r="AE29" s="15">
        <f t="shared" si="25"/>
        <v>0.87290969899665549</v>
      </c>
      <c r="AF29" s="16">
        <f t="shared" ref="AF29:AF35" si="34">AX24</f>
        <v>3.86</v>
      </c>
      <c r="AG29" s="52">
        <f t="shared" ref="AG29:AG35" si="35">AY24</f>
        <v>1.1200000000000001</v>
      </c>
      <c r="AH29" s="42">
        <f t="shared" ref="AH29:AH35" si="36">AZ24</f>
        <v>4</v>
      </c>
      <c r="AI29" s="42">
        <f t="shared" ref="AI29:AI35" si="37">BA24</f>
        <v>5</v>
      </c>
      <c r="AJ29" s="2" t="s">
        <v>234</v>
      </c>
      <c r="AK29" s="2">
        <v>6</v>
      </c>
      <c r="AL29" s="2">
        <v>24</v>
      </c>
      <c r="AM29" s="2">
        <v>49</v>
      </c>
      <c r="AN29" s="2">
        <v>85</v>
      </c>
      <c r="AO29" s="2">
        <v>83</v>
      </c>
      <c r="AP29" s="2">
        <v>79</v>
      </c>
      <c r="AQ29" s="2">
        <v>326</v>
      </c>
      <c r="AR29" s="2" t="s">
        <v>234</v>
      </c>
      <c r="AS29" s="2">
        <v>6</v>
      </c>
      <c r="AT29" s="2">
        <v>24</v>
      </c>
      <c r="AU29" s="2">
        <v>49</v>
      </c>
      <c r="AV29" s="2">
        <v>85</v>
      </c>
      <c r="AW29" s="2">
        <v>83</v>
      </c>
      <c r="AX29" s="2">
        <v>3.87</v>
      </c>
      <c r="AY29" s="2">
        <v>1.06</v>
      </c>
      <c r="AZ29" s="2">
        <v>4</v>
      </c>
      <c r="BA29" s="2">
        <v>4</v>
      </c>
    </row>
    <row r="30" spans="1:53" s="2" customFormat="1" ht="18.75" x14ac:dyDescent="0.25">
      <c r="A30" s="10">
        <v>33</v>
      </c>
      <c r="B30" s="76" t="s">
        <v>122</v>
      </c>
      <c r="C30" s="77" t="s">
        <v>122</v>
      </c>
      <c r="D30" s="77" t="s">
        <v>122</v>
      </c>
      <c r="E30" s="77" t="s">
        <v>122</v>
      </c>
      <c r="F30" s="77" t="s">
        <v>122</v>
      </c>
      <c r="G30" s="77" t="s">
        <v>122</v>
      </c>
      <c r="H30" s="77" t="s">
        <v>122</v>
      </c>
      <c r="I30" s="77" t="s">
        <v>122</v>
      </c>
      <c r="J30" s="77" t="s">
        <v>122</v>
      </c>
      <c r="K30" s="77" t="s">
        <v>122</v>
      </c>
      <c r="L30" s="77" t="s">
        <v>122</v>
      </c>
      <c r="M30" s="77" t="s">
        <v>122</v>
      </c>
      <c r="N30" s="77" t="s">
        <v>122</v>
      </c>
      <c r="O30" s="77" t="s">
        <v>122</v>
      </c>
      <c r="P30" s="77" t="s">
        <v>122</v>
      </c>
      <c r="Q30" s="11">
        <f t="shared" si="27"/>
        <v>5</v>
      </c>
      <c r="R30" s="11">
        <f t="shared" si="28"/>
        <v>8</v>
      </c>
      <c r="S30" s="11">
        <f t="shared" si="29"/>
        <v>41</v>
      </c>
      <c r="T30" s="11">
        <f t="shared" si="30"/>
        <v>117</v>
      </c>
      <c r="U30" s="11">
        <f t="shared" si="31"/>
        <v>148</v>
      </c>
      <c r="V30" s="11">
        <f t="shared" si="32"/>
        <v>7</v>
      </c>
      <c r="W30" s="11">
        <f t="shared" si="33"/>
        <v>326</v>
      </c>
      <c r="X30" s="12">
        <f t="shared" si="18"/>
        <v>1.5337423312883436E-2</v>
      </c>
      <c r="Y30" s="12">
        <f t="shared" si="19"/>
        <v>2.4539877300613498E-2</v>
      </c>
      <c r="Z30" s="12">
        <f t="shared" si="20"/>
        <v>0.12576687116564417</v>
      </c>
      <c r="AA30" s="12">
        <f t="shared" si="21"/>
        <v>0.35889570552147237</v>
      </c>
      <c r="AB30" s="12">
        <f t="shared" si="22"/>
        <v>0.45398773006134968</v>
      </c>
      <c r="AC30" s="13">
        <f t="shared" si="23"/>
        <v>2.1472392638036811E-2</v>
      </c>
      <c r="AD30" s="14">
        <f t="shared" si="24"/>
        <v>4.0752351097178681E-2</v>
      </c>
      <c r="AE30" s="15">
        <f t="shared" si="25"/>
        <v>0.95924764890282133</v>
      </c>
      <c r="AF30" s="16">
        <f t="shared" si="34"/>
        <v>4.24</v>
      </c>
      <c r="AG30" s="52">
        <f t="shared" si="35"/>
        <v>0.88</v>
      </c>
      <c r="AH30" s="42">
        <f t="shared" si="36"/>
        <v>4</v>
      </c>
      <c r="AI30" s="42">
        <f t="shared" si="37"/>
        <v>5</v>
      </c>
      <c r="AJ30" s="2" t="s">
        <v>235</v>
      </c>
      <c r="AK30" s="2">
        <v>4</v>
      </c>
      <c r="AL30" s="2">
        <v>13</v>
      </c>
      <c r="AM30" s="2">
        <v>45</v>
      </c>
      <c r="AN30" s="2">
        <v>113</v>
      </c>
      <c r="AO30" s="2">
        <v>145</v>
      </c>
      <c r="AP30" s="2">
        <v>6</v>
      </c>
      <c r="AQ30" s="2">
        <v>326</v>
      </c>
      <c r="AR30" s="2" t="s">
        <v>235</v>
      </c>
      <c r="AS30" s="2">
        <v>4</v>
      </c>
      <c r="AT30" s="2">
        <v>13</v>
      </c>
      <c r="AU30" s="2">
        <v>45</v>
      </c>
      <c r="AV30" s="2">
        <v>113</v>
      </c>
      <c r="AW30" s="2">
        <v>145</v>
      </c>
      <c r="AX30" s="2">
        <v>4.1900000000000004</v>
      </c>
      <c r="AY30" s="2">
        <v>0.91</v>
      </c>
      <c r="AZ30" s="2">
        <v>4</v>
      </c>
      <c r="BA30" s="2">
        <v>5</v>
      </c>
    </row>
    <row r="31" spans="1:53" s="2" customFormat="1" ht="18.75" x14ac:dyDescent="0.25">
      <c r="A31" s="10">
        <v>34</v>
      </c>
      <c r="B31" s="76" t="s">
        <v>123</v>
      </c>
      <c r="C31" s="77" t="s">
        <v>123</v>
      </c>
      <c r="D31" s="77" t="s">
        <v>123</v>
      </c>
      <c r="E31" s="77" t="s">
        <v>123</v>
      </c>
      <c r="F31" s="77" t="s">
        <v>123</v>
      </c>
      <c r="G31" s="77" t="s">
        <v>123</v>
      </c>
      <c r="H31" s="77" t="s">
        <v>123</v>
      </c>
      <c r="I31" s="77" t="s">
        <v>123</v>
      </c>
      <c r="J31" s="77" t="s">
        <v>123</v>
      </c>
      <c r="K31" s="77" t="s">
        <v>123</v>
      </c>
      <c r="L31" s="77" t="s">
        <v>123</v>
      </c>
      <c r="M31" s="77" t="s">
        <v>123</v>
      </c>
      <c r="N31" s="77" t="s">
        <v>123</v>
      </c>
      <c r="O31" s="77" t="s">
        <v>123</v>
      </c>
      <c r="P31" s="77" t="s">
        <v>123</v>
      </c>
      <c r="Q31" s="11">
        <f t="shared" si="27"/>
        <v>26</v>
      </c>
      <c r="R31" s="11">
        <f t="shared" si="28"/>
        <v>28</v>
      </c>
      <c r="S31" s="11">
        <f t="shared" si="29"/>
        <v>70</v>
      </c>
      <c r="T31" s="11">
        <f t="shared" si="30"/>
        <v>97</v>
      </c>
      <c r="U31" s="11">
        <f t="shared" si="31"/>
        <v>103</v>
      </c>
      <c r="V31" s="11">
        <f t="shared" si="32"/>
        <v>2</v>
      </c>
      <c r="W31" s="11">
        <f t="shared" si="33"/>
        <v>326</v>
      </c>
      <c r="X31" s="12">
        <f t="shared" ref="X31:X33" si="38">Q31/$W31</f>
        <v>7.9754601226993863E-2</v>
      </c>
      <c r="Y31" s="12">
        <f t="shared" ref="Y31:Y33" si="39">R31/$W31</f>
        <v>8.5889570552147243E-2</v>
      </c>
      <c r="Z31" s="12">
        <f t="shared" ref="Z31:Z33" si="40">S31/$W31</f>
        <v>0.21472392638036811</v>
      </c>
      <c r="AA31" s="12">
        <f t="shared" ref="AA31:AA33" si="41">T31/$W31</f>
        <v>0.29754601226993865</v>
      </c>
      <c r="AB31" s="12">
        <f t="shared" ref="AB31:AB33" si="42">U31/$W31</f>
        <v>0.31595092024539878</v>
      </c>
      <c r="AC31" s="13">
        <f t="shared" ref="AC31:AC33" si="43">V31/$W31</f>
        <v>6.1349693251533744E-3</v>
      </c>
      <c r="AD31" s="14">
        <f t="shared" ref="AD31:AD33" si="44">(Q31+R31)/(Q31+R31+S31+T31+U31)</f>
        <v>0.16666666666666666</v>
      </c>
      <c r="AE31" s="15">
        <f t="shared" ref="AE31:AE33" si="45">(S31+T31+U31)/(Q31+R31+S31+T31+U31)</f>
        <v>0.83333333333333337</v>
      </c>
      <c r="AF31" s="16">
        <f t="shared" si="34"/>
        <v>3.69</v>
      </c>
      <c r="AG31" s="52">
        <f t="shared" si="35"/>
        <v>1.23</v>
      </c>
      <c r="AH31" s="42">
        <f t="shared" si="36"/>
        <v>4</v>
      </c>
      <c r="AI31" s="42">
        <f t="shared" si="37"/>
        <v>5</v>
      </c>
    </row>
    <row r="32" spans="1:53" s="2" customFormat="1" ht="18.75" customHeight="1" x14ac:dyDescent="0.25">
      <c r="A32" s="10">
        <v>35</v>
      </c>
      <c r="B32" s="76" t="s">
        <v>124</v>
      </c>
      <c r="C32" s="77" t="s">
        <v>124</v>
      </c>
      <c r="D32" s="77" t="s">
        <v>124</v>
      </c>
      <c r="E32" s="77" t="s">
        <v>124</v>
      </c>
      <c r="F32" s="77" t="s">
        <v>124</v>
      </c>
      <c r="G32" s="77" t="s">
        <v>124</v>
      </c>
      <c r="H32" s="77" t="s">
        <v>124</v>
      </c>
      <c r="I32" s="77" t="s">
        <v>124</v>
      </c>
      <c r="J32" s="77" t="s">
        <v>124</v>
      </c>
      <c r="K32" s="77" t="s">
        <v>124</v>
      </c>
      <c r="L32" s="77" t="s">
        <v>124</v>
      </c>
      <c r="M32" s="77" t="s">
        <v>124</v>
      </c>
      <c r="N32" s="77" t="s">
        <v>124</v>
      </c>
      <c r="O32" s="77" t="s">
        <v>124</v>
      </c>
      <c r="P32" s="81" t="s">
        <v>124</v>
      </c>
      <c r="Q32" s="11">
        <f t="shared" si="27"/>
        <v>7</v>
      </c>
      <c r="R32" s="11">
        <f t="shared" si="28"/>
        <v>10</v>
      </c>
      <c r="S32" s="11">
        <f t="shared" si="29"/>
        <v>42</v>
      </c>
      <c r="T32" s="11">
        <f t="shared" si="30"/>
        <v>111</v>
      </c>
      <c r="U32" s="11">
        <f t="shared" si="31"/>
        <v>152</v>
      </c>
      <c r="V32" s="11">
        <f t="shared" si="32"/>
        <v>4</v>
      </c>
      <c r="W32" s="11">
        <f t="shared" si="33"/>
        <v>326</v>
      </c>
      <c r="X32" s="12">
        <f t="shared" si="38"/>
        <v>2.1472392638036811E-2</v>
      </c>
      <c r="Y32" s="12">
        <f t="shared" si="39"/>
        <v>3.0674846625766871E-2</v>
      </c>
      <c r="Z32" s="12">
        <f t="shared" si="40"/>
        <v>0.12883435582822086</v>
      </c>
      <c r="AA32" s="12">
        <f t="shared" si="41"/>
        <v>0.34049079754601225</v>
      </c>
      <c r="AB32" s="12">
        <f t="shared" si="42"/>
        <v>0.46625766871165641</v>
      </c>
      <c r="AC32" s="13">
        <f t="shared" si="43"/>
        <v>1.2269938650306749E-2</v>
      </c>
      <c r="AD32" s="14">
        <f t="shared" si="44"/>
        <v>5.2795031055900624E-2</v>
      </c>
      <c r="AE32" s="15">
        <f t="shared" si="45"/>
        <v>0.94720496894409933</v>
      </c>
      <c r="AF32" s="16">
        <f t="shared" si="34"/>
        <v>4.21</v>
      </c>
      <c r="AG32" s="52">
        <f t="shared" si="35"/>
        <v>0.94</v>
      </c>
      <c r="AH32" s="42">
        <f t="shared" si="36"/>
        <v>4</v>
      </c>
      <c r="AI32" s="42">
        <f t="shared" si="37"/>
        <v>5</v>
      </c>
    </row>
    <row r="33" spans="1:35" s="2" customFormat="1" ht="18.75" customHeight="1" x14ac:dyDescent="0.25">
      <c r="A33" s="10">
        <v>36</v>
      </c>
      <c r="B33" s="76" t="s">
        <v>125</v>
      </c>
      <c r="C33" s="77" t="s">
        <v>125</v>
      </c>
      <c r="D33" s="77" t="s">
        <v>125</v>
      </c>
      <c r="E33" s="77" t="s">
        <v>125</v>
      </c>
      <c r="F33" s="77" t="s">
        <v>125</v>
      </c>
      <c r="G33" s="77" t="s">
        <v>125</v>
      </c>
      <c r="H33" s="77" t="s">
        <v>125</v>
      </c>
      <c r="I33" s="77" t="s">
        <v>125</v>
      </c>
      <c r="J33" s="77" t="s">
        <v>125</v>
      </c>
      <c r="K33" s="77" t="s">
        <v>125</v>
      </c>
      <c r="L33" s="77" t="s">
        <v>125</v>
      </c>
      <c r="M33" s="77" t="s">
        <v>125</v>
      </c>
      <c r="N33" s="77" t="s">
        <v>125</v>
      </c>
      <c r="O33" s="77" t="s">
        <v>125</v>
      </c>
      <c r="P33" s="81" t="s">
        <v>125</v>
      </c>
      <c r="Q33" s="11">
        <f t="shared" si="27"/>
        <v>6</v>
      </c>
      <c r="R33" s="11">
        <f t="shared" si="28"/>
        <v>20</v>
      </c>
      <c r="S33" s="11">
        <f t="shared" si="29"/>
        <v>65</v>
      </c>
      <c r="T33" s="11">
        <f t="shared" si="30"/>
        <v>121</v>
      </c>
      <c r="U33" s="11">
        <f t="shared" si="31"/>
        <v>113</v>
      </c>
      <c r="V33" s="11">
        <f t="shared" si="32"/>
        <v>1</v>
      </c>
      <c r="W33" s="11">
        <f t="shared" si="33"/>
        <v>326</v>
      </c>
      <c r="X33" s="12">
        <f t="shared" si="38"/>
        <v>1.8404907975460124E-2</v>
      </c>
      <c r="Y33" s="12">
        <f t="shared" si="39"/>
        <v>6.1349693251533742E-2</v>
      </c>
      <c r="Z33" s="12">
        <f t="shared" si="40"/>
        <v>0.19938650306748465</v>
      </c>
      <c r="AA33" s="12">
        <f t="shared" si="41"/>
        <v>0.37116564417177916</v>
      </c>
      <c r="AB33" s="12">
        <f t="shared" si="42"/>
        <v>0.34662576687116564</v>
      </c>
      <c r="AC33" s="13">
        <f t="shared" si="43"/>
        <v>3.0674846625766872E-3</v>
      </c>
      <c r="AD33" s="14">
        <f t="shared" si="44"/>
        <v>0.08</v>
      </c>
      <c r="AE33" s="15">
        <f t="shared" si="45"/>
        <v>0.92</v>
      </c>
      <c r="AF33" s="16">
        <f t="shared" si="34"/>
        <v>3.97</v>
      </c>
      <c r="AG33" s="52">
        <f t="shared" si="35"/>
        <v>0.98</v>
      </c>
      <c r="AH33" s="42">
        <f t="shared" si="36"/>
        <v>4</v>
      </c>
      <c r="AI33" s="42">
        <f t="shared" si="37"/>
        <v>4</v>
      </c>
    </row>
    <row r="34" spans="1:35" s="2" customFormat="1" ht="18.75" customHeight="1" x14ac:dyDescent="0.25">
      <c r="A34" s="10">
        <v>37</v>
      </c>
      <c r="B34" s="76" t="s">
        <v>126</v>
      </c>
      <c r="C34" s="77" t="s">
        <v>126</v>
      </c>
      <c r="D34" s="77" t="s">
        <v>126</v>
      </c>
      <c r="E34" s="77" t="s">
        <v>126</v>
      </c>
      <c r="F34" s="77" t="s">
        <v>126</v>
      </c>
      <c r="G34" s="77" t="s">
        <v>126</v>
      </c>
      <c r="H34" s="77" t="s">
        <v>126</v>
      </c>
      <c r="I34" s="77" t="s">
        <v>126</v>
      </c>
      <c r="J34" s="77" t="s">
        <v>126</v>
      </c>
      <c r="K34" s="77" t="s">
        <v>126</v>
      </c>
      <c r="L34" s="77" t="s">
        <v>126</v>
      </c>
      <c r="M34" s="77" t="s">
        <v>126</v>
      </c>
      <c r="N34" s="77" t="s">
        <v>126</v>
      </c>
      <c r="O34" s="77" t="s">
        <v>126</v>
      </c>
      <c r="P34" s="81" t="s">
        <v>126</v>
      </c>
      <c r="Q34" s="11">
        <f t="shared" si="27"/>
        <v>6</v>
      </c>
      <c r="R34" s="11">
        <f t="shared" si="28"/>
        <v>24</v>
      </c>
      <c r="S34" s="11">
        <f t="shared" si="29"/>
        <v>49</v>
      </c>
      <c r="T34" s="11">
        <f t="shared" si="30"/>
        <v>85</v>
      </c>
      <c r="U34" s="11">
        <f t="shared" si="31"/>
        <v>83</v>
      </c>
      <c r="V34" s="11">
        <f t="shared" si="32"/>
        <v>79</v>
      </c>
      <c r="W34" s="11">
        <f t="shared" si="33"/>
        <v>326</v>
      </c>
      <c r="X34" s="12">
        <f t="shared" ref="X34:X35" si="46">Q34/$W34</f>
        <v>1.8404907975460124E-2</v>
      </c>
      <c r="Y34" s="12">
        <f t="shared" ref="Y34:Y35" si="47">R34/$W34</f>
        <v>7.3619631901840496E-2</v>
      </c>
      <c r="Z34" s="12">
        <f t="shared" ref="Z34:Z35" si="48">S34/$W34</f>
        <v>0.15030674846625766</v>
      </c>
      <c r="AA34" s="12">
        <f t="shared" ref="AA34:AA35" si="49">T34/$W34</f>
        <v>0.2607361963190184</v>
      </c>
      <c r="AB34" s="12">
        <f t="shared" ref="AB34:AB35" si="50">U34/$W34</f>
        <v>0.254601226993865</v>
      </c>
      <c r="AC34" s="13">
        <f t="shared" ref="AC34:AC35" si="51">V34/$W34</f>
        <v>0.24233128834355827</v>
      </c>
      <c r="AD34" s="14">
        <f t="shared" ref="AD34:AD35" si="52">(Q34+R34)/(Q34+R34+S34+T34+U34)</f>
        <v>0.1214574898785425</v>
      </c>
      <c r="AE34" s="15">
        <f t="shared" ref="AE34:AE35" si="53">(S34+T34+U34)/(Q34+R34+S34+T34+U34)</f>
        <v>0.87854251012145745</v>
      </c>
      <c r="AF34" s="16">
        <f t="shared" si="34"/>
        <v>3.87</v>
      </c>
      <c r="AG34" s="52">
        <f t="shared" si="35"/>
        <v>1.06</v>
      </c>
      <c r="AH34" s="42">
        <f t="shared" si="36"/>
        <v>4</v>
      </c>
      <c r="AI34" s="42">
        <f t="shared" si="37"/>
        <v>4</v>
      </c>
    </row>
    <row r="35" spans="1:35" s="2" customFormat="1" ht="18.75" customHeight="1" x14ac:dyDescent="0.25">
      <c r="A35" s="10">
        <v>38</v>
      </c>
      <c r="B35" s="76" t="s">
        <v>127</v>
      </c>
      <c r="C35" s="77" t="s">
        <v>127</v>
      </c>
      <c r="D35" s="77" t="s">
        <v>127</v>
      </c>
      <c r="E35" s="77" t="s">
        <v>127</v>
      </c>
      <c r="F35" s="77" t="s">
        <v>127</v>
      </c>
      <c r="G35" s="77" t="s">
        <v>127</v>
      </c>
      <c r="H35" s="77" t="s">
        <v>127</v>
      </c>
      <c r="I35" s="77" t="s">
        <v>127</v>
      </c>
      <c r="J35" s="77" t="s">
        <v>127</v>
      </c>
      <c r="K35" s="77" t="s">
        <v>127</v>
      </c>
      <c r="L35" s="77" t="s">
        <v>127</v>
      </c>
      <c r="M35" s="77" t="s">
        <v>127</v>
      </c>
      <c r="N35" s="77" t="s">
        <v>127</v>
      </c>
      <c r="O35" s="77" t="s">
        <v>127</v>
      </c>
      <c r="P35" s="81" t="s">
        <v>127</v>
      </c>
      <c r="Q35" s="11">
        <f t="shared" si="27"/>
        <v>4</v>
      </c>
      <c r="R35" s="11">
        <f t="shared" si="28"/>
        <v>13</v>
      </c>
      <c r="S35" s="11">
        <f t="shared" si="29"/>
        <v>45</v>
      </c>
      <c r="T35" s="11">
        <f t="shared" si="30"/>
        <v>113</v>
      </c>
      <c r="U35" s="11">
        <f t="shared" si="31"/>
        <v>145</v>
      </c>
      <c r="V35" s="11">
        <f t="shared" si="32"/>
        <v>6</v>
      </c>
      <c r="W35" s="11">
        <f t="shared" si="33"/>
        <v>326</v>
      </c>
      <c r="X35" s="12">
        <f t="shared" si="46"/>
        <v>1.2269938650306749E-2</v>
      </c>
      <c r="Y35" s="12">
        <f t="shared" si="47"/>
        <v>3.9877300613496931E-2</v>
      </c>
      <c r="Z35" s="12">
        <f t="shared" si="48"/>
        <v>0.13803680981595093</v>
      </c>
      <c r="AA35" s="12">
        <f t="shared" si="49"/>
        <v>0.34662576687116564</v>
      </c>
      <c r="AB35" s="12">
        <f t="shared" si="50"/>
        <v>0.44478527607361962</v>
      </c>
      <c r="AC35" s="13">
        <f t="shared" si="51"/>
        <v>1.8404907975460124E-2</v>
      </c>
      <c r="AD35" s="14">
        <f t="shared" si="52"/>
        <v>5.3124999999999999E-2</v>
      </c>
      <c r="AE35" s="15">
        <f t="shared" si="53"/>
        <v>0.94687500000000002</v>
      </c>
      <c r="AF35" s="16">
        <f t="shared" si="34"/>
        <v>4.1900000000000004</v>
      </c>
      <c r="AG35" s="52">
        <f t="shared" si="35"/>
        <v>0.91</v>
      </c>
      <c r="AH35" s="42">
        <f t="shared" si="36"/>
        <v>4</v>
      </c>
      <c r="AI35" s="42">
        <f t="shared" si="37"/>
        <v>5</v>
      </c>
    </row>
    <row r="36" spans="1:35" ht="18.75" x14ac:dyDescent="0.25">
      <c r="A36" s="78" t="s">
        <v>186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80"/>
      <c r="Q36" s="24">
        <f>+SUM(Q28:Q35)</f>
        <v>77</v>
      </c>
      <c r="R36" s="24">
        <f t="shared" ref="R36:V36" si="54">+SUM(R28:R35)</f>
        <v>150</v>
      </c>
      <c r="S36" s="24">
        <f t="shared" si="54"/>
        <v>421</v>
      </c>
      <c r="T36" s="24">
        <f t="shared" si="54"/>
        <v>857</v>
      </c>
      <c r="U36" s="24">
        <f>+SUM(U28:U35)</f>
        <v>975</v>
      </c>
      <c r="V36" s="24">
        <f t="shared" si="54"/>
        <v>128</v>
      </c>
      <c r="W36" s="24">
        <f>+SUM(W28:W35)</f>
        <v>2608</v>
      </c>
      <c r="X36" s="25">
        <f>Q36/$W36</f>
        <v>2.9524539877300613E-2</v>
      </c>
      <c r="Y36" s="25">
        <f t="shared" ref="Y36:AC36" si="55">R36/$W36</f>
        <v>5.7515337423312884E-2</v>
      </c>
      <c r="Z36" s="25">
        <f t="shared" si="55"/>
        <v>0.16142638036809817</v>
      </c>
      <c r="AA36" s="25">
        <f t="shared" si="55"/>
        <v>0.32860429447852763</v>
      </c>
      <c r="AB36" s="25">
        <f t="shared" si="55"/>
        <v>0.37384969325153372</v>
      </c>
      <c r="AC36" s="26">
        <f t="shared" si="55"/>
        <v>4.9079754601226995E-2</v>
      </c>
      <c r="AD36" s="27">
        <f>(Q36+R36)/(Q36+R36+S36+T36+U36)</f>
        <v>9.1532258064516134E-2</v>
      </c>
      <c r="AE36" s="28">
        <f>(S36+T36+U36)/(Q36+R36+S36+T36+U36)</f>
        <v>0.90846774193548385</v>
      </c>
      <c r="AF36" s="29">
        <f>+SUMPRODUCT(Q36:U36,Q27:U27)/SUM(Q36:U36)</f>
        <v>4.0092741935483867</v>
      </c>
      <c r="AG36" s="22"/>
      <c r="AH36" s="30">
        <f>+MEDIAN(AH28:AH35)</f>
        <v>4</v>
      </c>
      <c r="AI36" s="23"/>
    </row>
    <row r="38" spans="1:35" s="2" customFormat="1" x14ac:dyDescent="0.25"/>
    <row r="39" spans="1:35" s="2" customFormat="1" x14ac:dyDescent="0.25"/>
    <row r="40" spans="1:35" s="2" customFormat="1" x14ac:dyDescent="0.25"/>
    <row r="47" spans="1:35" x14ac:dyDescent="0.25">
      <c r="E47" s="2"/>
      <c r="F47" s="2"/>
      <c r="G47" s="2"/>
      <c r="H47" s="2"/>
      <c r="I47" s="2"/>
      <c r="J47" s="2"/>
    </row>
    <row r="48" spans="1:35" x14ac:dyDescent="0.25">
      <c r="E48" s="2"/>
      <c r="F48" s="2"/>
      <c r="G48" s="2"/>
      <c r="H48" s="2"/>
      <c r="I48" s="2"/>
      <c r="J48" s="2"/>
    </row>
    <row r="49" spans="5:10" x14ac:dyDescent="0.25">
      <c r="E49" s="2"/>
      <c r="F49" s="2"/>
      <c r="G49" s="2"/>
      <c r="H49" s="2"/>
      <c r="I49" s="2"/>
      <c r="J49" s="2"/>
    </row>
    <row r="50" spans="5:10" x14ac:dyDescent="0.25">
      <c r="E50" s="2"/>
      <c r="F50" s="2"/>
      <c r="G50" s="2"/>
      <c r="H50" s="2"/>
      <c r="I50" s="2"/>
      <c r="J50" s="2"/>
    </row>
    <row r="51" spans="5:10" x14ac:dyDescent="0.25">
      <c r="E51" s="2"/>
      <c r="F51" s="2"/>
      <c r="G51" s="2"/>
      <c r="H51" s="2"/>
      <c r="I51" s="2"/>
      <c r="J51" s="2"/>
    </row>
    <row r="52" spans="5:10" x14ac:dyDescent="0.25">
      <c r="E52" s="2"/>
      <c r="F52" s="2"/>
      <c r="G52" s="2"/>
      <c r="H52" s="2"/>
      <c r="I52" s="2"/>
      <c r="J52" s="2"/>
    </row>
    <row r="53" spans="5:10" x14ac:dyDescent="0.25">
      <c r="E53" s="2"/>
      <c r="F53" s="2"/>
      <c r="G53" s="2"/>
      <c r="H53" s="2"/>
      <c r="I53" s="2"/>
      <c r="J53" s="2"/>
    </row>
    <row r="54" spans="5:10" x14ac:dyDescent="0.25">
      <c r="E54" s="2"/>
      <c r="F54" s="2"/>
      <c r="G54" s="2"/>
      <c r="H54" s="2"/>
      <c r="I54" s="2"/>
      <c r="J54" s="2"/>
    </row>
    <row r="55" spans="5:10" x14ac:dyDescent="0.25">
      <c r="E55" s="2"/>
      <c r="F55" s="2"/>
      <c r="G55" s="2"/>
      <c r="H55" s="2"/>
      <c r="I55" s="2"/>
      <c r="J55" s="2"/>
    </row>
    <row r="56" spans="5:10" x14ac:dyDescent="0.25">
      <c r="E56" s="2"/>
      <c r="F56" s="2"/>
      <c r="G56" s="2"/>
      <c r="H56" s="2"/>
      <c r="I56" s="2"/>
      <c r="J56" s="2"/>
    </row>
    <row r="57" spans="5:10" x14ac:dyDescent="0.25">
      <c r="E57" s="2"/>
      <c r="F57" s="2"/>
      <c r="G57" s="2"/>
      <c r="H57" s="2"/>
      <c r="I57" s="2"/>
      <c r="J57" s="2"/>
    </row>
    <row r="58" spans="5:10" x14ac:dyDescent="0.25">
      <c r="E58" s="2"/>
      <c r="F58" s="2"/>
      <c r="G58" s="2"/>
      <c r="H58" s="2"/>
      <c r="I58" s="2"/>
      <c r="J58" s="2"/>
    </row>
    <row r="59" spans="5:10" x14ac:dyDescent="0.25">
      <c r="E59" s="2"/>
      <c r="F59" s="2"/>
      <c r="G59" s="2"/>
      <c r="H59" s="2"/>
      <c r="I59" s="2"/>
      <c r="J59" s="2"/>
    </row>
    <row r="60" spans="5:10" x14ac:dyDescent="0.25">
      <c r="E60" s="2"/>
      <c r="F60" s="2"/>
      <c r="G60" s="2"/>
      <c r="H60" s="2"/>
      <c r="I60" s="2"/>
      <c r="J60" s="2"/>
    </row>
    <row r="61" spans="5:10" x14ac:dyDescent="0.25">
      <c r="E61" s="2"/>
      <c r="F61" s="2"/>
      <c r="G61" s="2"/>
      <c r="H61" s="2"/>
      <c r="I61" s="2"/>
      <c r="J61" s="2"/>
    </row>
    <row r="62" spans="5:10" x14ac:dyDescent="0.25">
      <c r="E62" s="2"/>
      <c r="F62" s="2"/>
      <c r="G62" s="2"/>
      <c r="H62" s="2"/>
      <c r="I62" s="2"/>
      <c r="J62" s="2"/>
    </row>
    <row r="63" spans="5:10" x14ac:dyDescent="0.25">
      <c r="E63" s="2"/>
      <c r="F63" s="2"/>
      <c r="G63" s="2"/>
      <c r="H63" s="2"/>
      <c r="I63" s="2"/>
      <c r="J63" s="2"/>
    </row>
    <row r="64" spans="5:10" x14ac:dyDescent="0.25">
      <c r="E64" s="2"/>
      <c r="F64" s="2"/>
      <c r="G64" s="2"/>
      <c r="H64" s="2"/>
      <c r="I64" s="2"/>
      <c r="J64" s="2"/>
    </row>
    <row r="65" spans="5:10" x14ac:dyDescent="0.25">
      <c r="E65" s="2"/>
      <c r="F65" s="2"/>
      <c r="G65" s="2"/>
      <c r="H65" s="2"/>
      <c r="I65" s="2"/>
      <c r="J65" s="2"/>
    </row>
    <row r="66" spans="5:10" x14ac:dyDescent="0.25">
      <c r="E66" s="2"/>
      <c r="F66" s="2"/>
      <c r="G66" s="2"/>
      <c r="H66" s="2"/>
      <c r="I66" s="2"/>
      <c r="J66" s="2"/>
    </row>
    <row r="67" spans="5:10" x14ac:dyDescent="0.25">
      <c r="E67" s="2"/>
      <c r="F67" s="2"/>
      <c r="G67" s="2"/>
      <c r="H67" s="2"/>
      <c r="I67" s="2"/>
      <c r="J67" s="2"/>
    </row>
    <row r="68" spans="5:10" x14ac:dyDescent="0.25">
      <c r="E68" s="2"/>
      <c r="F68" s="2"/>
      <c r="G68" s="2"/>
      <c r="H68" s="2"/>
      <c r="I68" s="2"/>
      <c r="J68" s="2"/>
    </row>
    <row r="69" spans="5:10" x14ac:dyDescent="0.25">
      <c r="E69" s="2"/>
      <c r="F69" s="2"/>
      <c r="G69" s="2"/>
      <c r="H69" s="2"/>
      <c r="I69" s="2"/>
      <c r="J69" s="2"/>
    </row>
    <row r="70" spans="5:10" x14ac:dyDescent="0.25">
      <c r="E70" s="2"/>
      <c r="F70" s="2"/>
      <c r="G70" s="2"/>
      <c r="H70" s="2"/>
      <c r="I70" s="2"/>
      <c r="J70" s="2"/>
    </row>
    <row r="71" spans="5:10" x14ac:dyDescent="0.25">
      <c r="E71" s="2"/>
      <c r="F71" s="2"/>
      <c r="G71" s="2"/>
      <c r="H71" s="2"/>
      <c r="I71" s="2"/>
      <c r="J71" s="2"/>
    </row>
    <row r="72" spans="5:10" x14ac:dyDescent="0.25">
      <c r="E72" s="2"/>
      <c r="F72" s="2"/>
      <c r="G72" s="2"/>
      <c r="H72" s="2"/>
      <c r="I72" s="2"/>
      <c r="J72" s="2"/>
    </row>
    <row r="73" spans="5:10" x14ac:dyDescent="0.25">
      <c r="E73" s="2"/>
      <c r="F73" s="2"/>
      <c r="G73" s="2"/>
      <c r="H73" s="2"/>
      <c r="I73" s="2"/>
      <c r="J73" s="2"/>
    </row>
    <row r="74" spans="5:10" x14ac:dyDescent="0.25">
      <c r="E74" s="2"/>
      <c r="F74" s="2"/>
      <c r="G74" s="2"/>
      <c r="H74" s="2"/>
      <c r="I74" s="2"/>
      <c r="J74" s="2"/>
    </row>
    <row r="75" spans="5:10" x14ac:dyDescent="0.25">
      <c r="E75" s="2"/>
      <c r="F75" s="2"/>
      <c r="G75" s="2"/>
      <c r="H75" s="2"/>
      <c r="I75" s="2"/>
      <c r="J75" s="2"/>
    </row>
    <row r="76" spans="5:10" x14ac:dyDescent="0.25">
      <c r="E76" s="2"/>
      <c r="F76" s="2"/>
      <c r="G76" s="2"/>
      <c r="H76" s="2"/>
      <c r="I76" s="2"/>
      <c r="J76" s="2"/>
    </row>
    <row r="77" spans="5:10" x14ac:dyDescent="0.25">
      <c r="E77" s="2"/>
      <c r="F77" s="2"/>
      <c r="G77" s="2"/>
      <c r="H77" s="2"/>
      <c r="I77" s="2"/>
      <c r="J77" s="2"/>
    </row>
    <row r="78" spans="5:10" x14ac:dyDescent="0.25">
      <c r="E78" s="2"/>
      <c r="F78" s="2"/>
      <c r="G78" s="2"/>
      <c r="H78" s="2"/>
      <c r="I78" s="2"/>
      <c r="J78" s="2"/>
    </row>
    <row r="79" spans="5:10" x14ac:dyDescent="0.25">
      <c r="E79" s="2"/>
      <c r="F79" s="2"/>
      <c r="G79" s="2"/>
      <c r="H79" s="2"/>
      <c r="I79" s="2"/>
      <c r="J79" s="2"/>
    </row>
    <row r="80" spans="5:10" x14ac:dyDescent="0.25">
      <c r="E80" s="2"/>
      <c r="F80" s="2"/>
      <c r="G80" s="2"/>
      <c r="H80" s="2"/>
      <c r="I80" s="2"/>
      <c r="J80" s="2"/>
    </row>
    <row r="81" spans="5:10" x14ac:dyDescent="0.25">
      <c r="E81" s="2"/>
      <c r="F81" s="2"/>
      <c r="G81" s="2"/>
      <c r="H81" s="2"/>
      <c r="I81" s="2"/>
      <c r="J81" s="2"/>
    </row>
    <row r="82" spans="5:10" x14ac:dyDescent="0.25">
      <c r="E82" s="2"/>
      <c r="F82" s="2"/>
      <c r="G82" s="2"/>
      <c r="H82" s="2"/>
      <c r="I82" s="2"/>
      <c r="J82" s="2"/>
    </row>
    <row r="83" spans="5:10" x14ac:dyDescent="0.25">
      <c r="E83" s="2"/>
      <c r="F83" s="2"/>
      <c r="G83" s="2"/>
      <c r="H83" s="2"/>
      <c r="I83" s="2"/>
      <c r="J83" s="2"/>
    </row>
    <row r="84" spans="5:10" x14ac:dyDescent="0.25">
      <c r="E84" s="2"/>
      <c r="F84" s="2"/>
      <c r="G84" s="2"/>
      <c r="H84" s="2"/>
      <c r="I84" s="2"/>
      <c r="J84" s="2"/>
    </row>
    <row r="85" spans="5:10" x14ac:dyDescent="0.25">
      <c r="E85" s="2"/>
      <c r="F85" s="2"/>
      <c r="G85" s="2"/>
      <c r="H85" s="2"/>
      <c r="I85" s="2"/>
      <c r="J85" s="2"/>
    </row>
    <row r="86" spans="5:10" x14ac:dyDescent="0.25">
      <c r="E86" s="2"/>
      <c r="F86" s="2"/>
      <c r="G86" s="2"/>
      <c r="H86" s="2"/>
      <c r="I86" s="2"/>
      <c r="J86" s="2"/>
    </row>
    <row r="87" spans="5:10" x14ac:dyDescent="0.25">
      <c r="E87" s="2"/>
      <c r="F87" s="2"/>
      <c r="G87" s="2"/>
      <c r="H87" s="2"/>
      <c r="I87" s="2"/>
      <c r="J87" s="2"/>
    </row>
    <row r="88" spans="5:10" x14ac:dyDescent="0.25">
      <c r="E88" s="2"/>
      <c r="F88" s="2"/>
      <c r="G88" s="2"/>
      <c r="H88" s="2"/>
      <c r="I88" s="2"/>
      <c r="J88" s="2"/>
    </row>
    <row r="89" spans="5:10" x14ac:dyDescent="0.25">
      <c r="E89" s="2"/>
      <c r="F89" s="2"/>
      <c r="G89" s="2"/>
      <c r="H89" s="2"/>
      <c r="I89" s="2"/>
      <c r="J89" s="2"/>
    </row>
    <row r="90" spans="5:10" x14ac:dyDescent="0.25">
      <c r="E90" s="2"/>
      <c r="F90" s="2"/>
      <c r="G90" s="2"/>
      <c r="H90" s="2"/>
      <c r="I90" s="2"/>
      <c r="J90" s="2"/>
    </row>
    <row r="91" spans="5:10" x14ac:dyDescent="0.25">
      <c r="E91" s="2"/>
      <c r="F91" s="2"/>
      <c r="G91" s="2"/>
      <c r="H91" s="2"/>
      <c r="I91" s="2"/>
      <c r="J91" s="2"/>
    </row>
    <row r="92" spans="5:10" x14ac:dyDescent="0.25">
      <c r="E92" s="2"/>
      <c r="F92" s="2"/>
      <c r="G92" s="2"/>
      <c r="H92" s="2"/>
      <c r="I92" s="2"/>
      <c r="J92" s="2"/>
    </row>
    <row r="93" spans="5:10" x14ac:dyDescent="0.25">
      <c r="E93" s="2"/>
      <c r="F93" s="2"/>
      <c r="G93" s="2"/>
      <c r="H93" s="2"/>
      <c r="I93" s="2"/>
      <c r="J93" s="2"/>
    </row>
    <row r="94" spans="5:10" x14ac:dyDescent="0.25">
      <c r="E94" s="2"/>
      <c r="F94" s="2"/>
      <c r="G94" s="2"/>
      <c r="H94" s="2"/>
      <c r="I94" s="2"/>
      <c r="J94" s="2"/>
    </row>
    <row r="95" spans="5:10" x14ac:dyDescent="0.25">
      <c r="E95" s="2"/>
      <c r="F95" s="2"/>
      <c r="G95" s="2"/>
      <c r="H95" s="2"/>
      <c r="I95" s="2"/>
      <c r="J95" s="2"/>
    </row>
    <row r="96" spans="5:10" x14ac:dyDescent="0.25">
      <c r="E96" s="2"/>
      <c r="F96" s="2"/>
      <c r="G96" s="2"/>
      <c r="H96" s="2"/>
      <c r="I96" s="2"/>
      <c r="J96" s="2"/>
    </row>
    <row r="97" spans="5:10" x14ac:dyDescent="0.25">
      <c r="E97" s="2"/>
      <c r="F97" s="2"/>
      <c r="G97" s="2"/>
      <c r="H97" s="2"/>
      <c r="I97" s="2"/>
      <c r="J97" s="2"/>
    </row>
    <row r="98" spans="5:10" x14ac:dyDescent="0.25">
      <c r="E98" s="2"/>
      <c r="F98" s="2"/>
      <c r="G98" s="2"/>
      <c r="H98" s="2"/>
      <c r="I98" s="2"/>
      <c r="J98" s="2"/>
    </row>
    <row r="99" spans="5:10" x14ac:dyDescent="0.25">
      <c r="E99" s="2"/>
      <c r="F99" s="2"/>
      <c r="G99" s="2"/>
      <c r="H99" s="2"/>
      <c r="I99" s="2"/>
      <c r="J99" s="2"/>
    </row>
    <row r="100" spans="5:10" x14ac:dyDescent="0.25">
      <c r="E100" s="2"/>
      <c r="F100" s="2"/>
      <c r="G100" s="2"/>
      <c r="H100" s="2"/>
      <c r="I100" s="2"/>
      <c r="J100" s="2"/>
    </row>
    <row r="101" spans="5:10" x14ac:dyDescent="0.25">
      <c r="E101" s="2"/>
      <c r="F101" s="2"/>
      <c r="G101" s="2"/>
      <c r="H101" s="2"/>
      <c r="I101" s="2"/>
      <c r="J101" s="2"/>
    </row>
    <row r="102" spans="5:10" x14ac:dyDescent="0.25">
      <c r="E102" s="2"/>
      <c r="F102" s="2"/>
      <c r="G102" s="2"/>
      <c r="H102" s="2"/>
      <c r="I102" s="2"/>
      <c r="J102" s="2"/>
    </row>
    <row r="103" spans="5:10" x14ac:dyDescent="0.25">
      <c r="E103" s="2"/>
      <c r="F103" s="2"/>
      <c r="G103" s="2"/>
      <c r="H103" s="2"/>
      <c r="I103" s="2"/>
      <c r="J103" s="2"/>
    </row>
    <row r="104" spans="5:10" x14ac:dyDescent="0.25">
      <c r="E104" s="2"/>
      <c r="F104" s="2"/>
      <c r="G104" s="2"/>
      <c r="H104" s="2"/>
      <c r="I104" s="2"/>
      <c r="J104" s="2"/>
    </row>
    <row r="105" spans="5:10" x14ac:dyDescent="0.25">
      <c r="E105" s="2"/>
      <c r="F105" s="2"/>
      <c r="G105" s="2"/>
      <c r="H105" s="2"/>
      <c r="I105" s="2"/>
      <c r="J105" s="2"/>
    </row>
    <row r="106" spans="5:10" x14ac:dyDescent="0.25">
      <c r="E106" s="2"/>
      <c r="F106" s="2"/>
      <c r="G106" s="2"/>
      <c r="H106" s="2"/>
      <c r="I106" s="2"/>
      <c r="J106" s="2"/>
    </row>
    <row r="107" spans="5:10" x14ac:dyDescent="0.25">
      <c r="E107" s="2"/>
      <c r="F107" s="2"/>
      <c r="G107" s="2"/>
      <c r="H107" s="2"/>
      <c r="I107" s="2"/>
      <c r="J107" s="2"/>
    </row>
    <row r="108" spans="5:10" x14ac:dyDescent="0.25">
      <c r="E108" s="2"/>
      <c r="F108" s="2"/>
      <c r="G108" s="2"/>
      <c r="H108" s="2"/>
      <c r="I108" s="2"/>
      <c r="J108" s="2"/>
    </row>
    <row r="109" spans="5:10" x14ac:dyDescent="0.25">
      <c r="E109" s="2"/>
      <c r="F109" s="2"/>
      <c r="G109" s="2"/>
      <c r="H109" s="2"/>
      <c r="I109" s="2"/>
      <c r="J109" s="2"/>
    </row>
    <row r="110" spans="5:10" x14ac:dyDescent="0.25">
      <c r="E110" s="2"/>
      <c r="F110" s="2"/>
      <c r="G110" s="2"/>
      <c r="H110" s="2"/>
      <c r="I110" s="2"/>
      <c r="J110" s="2"/>
    </row>
    <row r="111" spans="5:10" x14ac:dyDescent="0.25">
      <c r="E111" s="2"/>
      <c r="F111" s="2"/>
      <c r="G111" s="2"/>
      <c r="H111" s="2"/>
      <c r="I111" s="2"/>
      <c r="J111" s="2"/>
    </row>
    <row r="112" spans="5:10" x14ac:dyDescent="0.25">
      <c r="E112" s="2"/>
      <c r="F112" s="2"/>
      <c r="G112" s="2"/>
      <c r="H112" s="2"/>
      <c r="I112" s="2"/>
      <c r="J112" s="2"/>
    </row>
    <row r="113" spans="5:10" x14ac:dyDescent="0.25">
      <c r="E113" s="2"/>
      <c r="F113" s="2"/>
      <c r="G113" s="2"/>
      <c r="H113" s="2"/>
      <c r="I113" s="2"/>
      <c r="J113" s="2"/>
    </row>
    <row r="114" spans="5:10" x14ac:dyDescent="0.25">
      <c r="E114" s="2"/>
      <c r="F114" s="2"/>
      <c r="G114" s="2"/>
      <c r="H114" s="2"/>
      <c r="I114" s="2"/>
      <c r="J114" s="2"/>
    </row>
    <row r="115" spans="5:10" x14ac:dyDescent="0.25">
      <c r="E115" s="2"/>
      <c r="F115" s="2"/>
      <c r="G115" s="2"/>
      <c r="H115" s="2"/>
      <c r="I115" s="2"/>
      <c r="J115" s="2"/>
    </row>
  </sheetData>
  <sheetProtection sheet="1" objects="1" scenarios="1"/>
  <mergeCells count="19">
    <mergeCell ref="B21:P21"/>
    <mergeCell ref="B22:P22"/>
    <mergeCell ref="B19:P19"/>
    <mergeCell ref="A5:AI5"/>
    <mergeCell ref="A6:AI6"/>
    <mergeCell ref="A7:AI7"/>
    <mergeCell ref="A12:AI12"/>
    <mergeCell ref="B20:P20"/>
    <mergeCell ref="A23:P23"/>
    <mergeCell ref="A36:P36"/>
    <mergeCell ref="B27:P27"/>
    <mergeCell ref="B28:P28"/>
    <mergeCell ref="B29:P29"/>
    <mergeCell ref="B30:P30"/>
    <mergeCell ref="B31:P31"/>
    <mergeCell ref="B33:P33"/>
    <mergeCell ref="B34:P34"/>
    <mergeCell ref="B35:P35"/>
    <mergeCell ref="B32:P32"/>
  </mergeCells>
  <pageMargins left="0.7" right="0.7" top="0.75" bottom="0.75" header="0.3" footer="0.3"/>
  <pageSetup paperSize="9" scale="21" orientation="portrait" r:id="rId1"/>
  <colBreaks count="1" manualBreakCount="1">
    <brk id="3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41"/>
  <sheetViews>
    <sheetView showGridLines="0" view="pageBreakPreview" topLeftCell="C1" zoomScale="80" zoomScaleNormal="40" zoomScaleSheetLayoutView="80" workbookViewId="0">
      <selection activeCell="C32" sqref="C32"/>
    </sheetView>
  </sheetViews>
  <sheetFormatPr baseColWidth="10" defaultRowHeight="15" x14ac:dyDescent="0.25"/>
  <cols>
    <col min="13" max="13" width="19.28515625" customWidth="1"/>
    <col min="14" max="14" width="21.140625" customWidth="1"/>
    <col min="29" max="29" width="16.140625" customWidth="1"/>
    <col min="30" max="30" width="14.5703125" customWidth="1"/>
    <col min="35" max="52" width="0" hidden="1" customWidth="1"/>
  </cols>
  <sheetData>
    <row r="1" spans="1:52" s="2" customFormat="1" x14ac:dyDescent="0.25">
      <c r="AI1" s="40"/>
      <c r="AJ1" s="40"/>
      <c r="AK1" s="40"/>
      <c r="AL1" s="40"/>
      <c r="AM1" s="40"/>
      <c r="AN1" s="40"/>
      <c r="AO1" s="40"/>
      <c r="AP1" s="40"/>
      <c r="AQ1" s="40"/>
    </row>
    <row r="2" spans="1:52" s="2" customFormat="1" x14ac:dyDescent="0.25">
      <c r="AI2" s="40"/>
      <c r="AJ2" s="40"/>
      <c r="AK2" s="40"/>
      <c r="AL2" s="40"/>
      <c r="AM2" s="40"/>
      <c r="AN2" s="40"/>
      <c r="AO2" s="40"/>
      <c r="AP2" s="40"/>
      <c r="AQ2" s="40"/>
    </row>
    <row r="3" spans="1:52" s="2" customFormat="1" x14ac:dyDescent="0.25">
      <c r="AI3" s="40"/>
      <c r="AJ3" s="40"/>
      <c r="AK3" s="40"/>
      <c r="AL3" s="40"/>
      <c r="AM3" s="40"/>
      <c r="AN3" s="40"/>
      <c r="AO3" s="40"/>
      <c r="AP3" s="40"/>
      <c r="AQ3" s="40"/>
    </row>
    <row r="4" spans="1:52" s="2" customFormat="1" x14ac:dyDescent="0.25">
      <c r="AI4" s="40"/>
      <c r="AJ4" s="40"/>
      <c r="AK4" s="40"/>
      <c r="AL4" s="40"/>
      <c r="AM4" s="40"/>
      <c r="AN4" s="40"/>
      <c r="AO4" s="40"/>
      <c r="AP4" s="40"/>
      <c r="AQ4" s="40"/>
    </row>
    <row r="5" spans="1:52" s="2" customFormat="1" x14ac:dyDescent="0.25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40"/>
      <c r="AJ5" s="40"/>
      <c r="AK5" s="40"/>
      <c r="AL5" s="40"/>
      <c r="AM5" s="40"/>
      <c r="AN5" s="40"/>
      <c r="AO5" s="40"/>
      <c r="AP5" s="40"/>
      <c r="AQ5" s="40"/>
    </row>
    <row r="6" spans="1:52" s="2" customFormat="1" ht="15.75" customHeight="1" x14ac:dyDescent="0.25">
      <c r="A6" s="82" t="s">
        <v>325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40"/>
      <c r="AJ6" s="40"/>
      <c r="AK6" s="40"/>
      <c r="AL6" s="40"/>
      <c r="AM6" s="40"/>
      <c r="AN6" s="40"/>
      <c r="AO6" s="40"/>
      <c r="AP6" s="40"/>
      <c r="AQ6" s="40"/>
    </row>
    <row r="7" spans="1:52" s="2" customFormat="1" x14ac:dyDescent="0.25">
      <c r="A7" s="73" t="s">
        <v>190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40"/>
      <c r="AJ7" s="40"/>
      <c r="AK7" s="40"/>
      <c r="AL7" s="40"/>
      <c r="AM7" s="40"/>
      <c r="AN7" s="40"/>
      <c r="AO7" s="40"/>
      <c r="AP7" s="40"/>
      <c r="AQ7" s="40"/>
    </row>
    <row r="8" spans="1:52" s="2" customFormat="1" x14ac:dyDescent="0.25">
      <c r="AI8" s="40"/>
      <c r="AJ8" s="40"/>
      <c r="AK8" s="40"/>
      <c r="AL8" s="40"/>
      <c r="AM8" s="40"/>
      <c r="AN8" s="40"/>
      <c r="AO8" s="40"/>
      <c r="AP8" s="40"/>
      <c r="AQ8" s="40"/>
    </row>
    <row r="9" spans="1:52" s="2" customFormat="1" ht="15.75" customHeight="1" x14ac:dyDescent="0.25">
      <c r="AI9" s="40"/>
      <c r="AJ9" s="40"/>
      <c r="AK9" s="40"/>
      <c r="AL9" s="40"/>
      <c r="AM9" s="40"/>
      <c r="AN9" s="40"/>
      <c r="AO9" s="40"/>
      <c r="AP9" s="40"/>
      <c r="AQ9" s="40"/>
    </row>
    <row r="10" spans="1:52" s="2" customFormat="1" ht="15.75" customHeight="1" x14ac:dyDescent="0.25">
      <c r="AI10" s="40"/>
      <c r="AJ10" s="40"/>
      <c r="AK10" s="40"/>
      <c r="AL10" s="40"/>
      <c r="AM10" s="40"/>
      <c r="AN10" s="40"/>
      <c r="AO10" s="40"/>
      <c r="AP10" s="40"/>
      <c r="AQ10" s="40"/>
    </row>
    <row r="11" spans="1:52" s="2" customFormat="1" x14ac:dyDescent="0.25">
      <c r="AI11" s="40"/>
      <c r="AJ11" s="40"/>
      <c r="AK11" s="40"/>
      <c r="AL11" s="40"/>
      <c r="AM11" s="40"/>
      <c r="AN11" s="40"/>
      <c r="AO11" s="40"/>
      <c r="AP11" s="40"/>
      <c r="AQ11" s="40"/>
    </row>
    <row r="12" spans="1:52" s="2" customFormat="1" ht="18.75" customHeight="1" x14ac:dyDescent="0.25">
      <c r="A12" s="67" t="s">
        <v>69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40"/>
      <c r="AJ12" s="40"/>
      <c r="AK12" s="40"/>
      <c r="AL12" s="40"/>
      <c r="AM12" s="40"/>
      <c r="AN12" s="40"/>
      <c r="AO12" s="40"/>
      <c r="AP12" s="40"/>
      <c r="AQ12" s="40"/>
    </row>
    <row r="13" spans="1:52" ht="15.75" thickBot="1" x14ac:dyDescent="0.3">
      <c r="AI13" s="40"/>
      <c r="AJ13" s="40"/>
      <c r="AK13" s="40"/>
      <c r="AL13" s="40"/>
      <c r="AM13" s="40"/>
      <c r="AN13" s="40"/>
      <c r="AO13" s="40"/>
      <c r="AP13" s="40"/>
      <c r="AQ13" s="40"/>
    </row>
    <row r="14" spans="1:52" ht="56.25" x14ac:dyDescent="0.25">
      <c r="P14" s="19">
        <v>1</v>
      </c>
      <c r="Q14" s="19">
        <v>2</v>
      </c>
      <c r="R14" s="19">
        <v>3</v>
      </c>
      <c r="S14" s="19">
        <v>4</v>
      </c>
      <c r="T14" s="19">
        <v>5</v>
      </c>
      <c r="U14" s="19" t="s">
        <v>84</v>
      </c>
      <c r="V14" s="8" t="s">
        <v>85</v>
      </c>
      <c r="W14" s="19">
        <v>1</v>
      </c>
      <c r="X14" s="19">
        <v>2</v>
      </c>
      <c r="Y14" s="19">
        <v>3</v>
      </c>
      <c r="Z14" s="19">
        <v>4</v>
      </c>
      <c r="AA14" s="19">
        <v>5</v>
      </c>
      <c r="AB14" s="19" t="s">
        <v>84</v>
      </c>
      <c r="AC14" s="20" t="s">
        <v>86</v>
      </c>
      <c r="AD14" s="21" t="s">
        <v>87</v>
      </c>
      <c r="AE14" s="19" t="s">
        <v>88</v>
      </c>
      <c r="AF14" s="19" t="s">
        <v>89</v>
      </c>
      <c r="AG14" s="19" t="s">
        <v>90</v>
      </c>
      <c r="AH14" s="19" t="s">
        <v>91</v>
      </c>
      <c r="AI14" s="2"/>
      <c r="AJ14" s="2"/>
      <c r="AK14" s="2"/>
      <c r="AL14" s="2"/>
      <c r="AM14" s="2"/>
      <c r="AN14" s="2"/>
    </row>
    <row r="15" spans="1:52" ht="18.75" x14ac:dyDescent="0.25">
      <c r="A15" s="10">
        <v>39</v>
      </c>
      <c r="B15" s="76" t="s">
        <v>128</v>
      </c>
      <c r="C15" s="77" t="s">
        <v>128</v>
      </c>
      <c r="D15" s="77" t="s">
        <v>128</v>
      </c>
      <c r="E15" s="77" t="s">
        <v>128</v>
      </c>
      <c r="F15" s="77" t="s">
        <v>128</v>
      </c>
      <c r="G15" s="77" t="s">
        <v>128</v>
      </c>
      <c r="H15" s="77" t="s">
        <v>128</v>
      </c>
      <c r="I15" s="77" t="s">
        <v>128</v>
      </c>
      <c r="J15" s="77" t="s">
        <v>128</v>
      </c>
      <c r="K15" s="77" t="s">
        <v>128</v>
      </c>
      <c r="L15" s="77" t="s">
        <v>128</v>
      </c>
      <c r="M15" s="77" t="s">
        <v>128</v>
      </c>
      <c r="N15" s="77" t="s">
        <v>128</v>
      </c>
      <c r="O15" s="77" t="s">
        <v>128</v>
      </c>
      <c r="P15" s="11">
        <f>AJ15</f>
        <v>13</v>
      </c>
      <c r="Q15" s="11">
        <f t="shared" ref="Q15:V15" si="0">AK15</f>
        <v>21</v>
      </c>
      <c r="R15" s="11">
        <f t="shared" si="0"/>
        <v>54</v>
      </c>
      <c r="S15" s="11">
        <f t="shared" si="0"/>
        <v>97</v>
      </c>
      <c r="T15" s="11">
        <f t="shared" si="0"/>
        <v>138</v>
      </c>
      <c r="U15" s="11">
        <f t="shared" si="0"/>
        <v>3</v>
      </c>
      <c r="V15" s="11">
        <f t="shared" si="0"/>
        <v>326</v>
      </c>
      <c r="W15" s="12">
        <f t="shared" ref="W15:AB18" si="1">P15/$V15</f>
        <v>3.9877300613496931E-2</v>
      </c>
      <c r="X15" s="12">
        <f t="shared" si="1"/>
        <v>6.4417177914110432E-2</v>
      </c>
      <c r="Y15" s="12">
        <f t="shared" si="1"/>
        <v>0.16564417177914109</v>
      </c>
      <c r="Z15" s="12">
        <f t="shared" si="1"/>
        <v>0.29754601226993865</v>
      </c>
      <c r="AA15" s="12">
        <f t="shared" si="1"/>
        <v>0.42331288343558282</v>
      </c>
      <c r="AB15" s="13">
        <f t="shared" si="1"/>
        <v>9.202453987730062E-3</v>
      </c>
      <c r="AC15" s="14">
        <f t="shared" ref="AC15:AC18" si="2">(P15+Q15)/(P15+Q15+R15+S15+T15)</f>
        <v>0.10526315789473684</v>
      </c>
      <c r="AD15" s="15">
        <f t="shared" ref="AD15:AD18" si="3">(R15+S15+T15)/(P15+Q15+R15+S15+T15)</f>
        <v>0.89473684210526316</v>
      </c>
      <c r="AE15" s="16">
        <f>AW15</f>
        <v>4.01</v>
      </c>
      <c r="AF15" s="52">
        <f t="shared" ref="AF15:AH15" si="4">AX15</f>
        <v>1.1000000000000001</v>
      </c>
      <c r="AG15" s="42">
        <f t="shared" si="4"/>
        <v>4</v>
      </c>
      <c r="AH15" s="42">
        <f t="shared" si="4"/>
        <v>5</v>
      </c>
      <c r="AI15" s="2" t="s">
        <v>236</v>
      </c>
      <c r="AJ15" s="2">
        <v>13</v>
      </c>
      <c r="AK15" s="2">
        <v>21</v>
      </c>
      <c r="AL15" s="2">
        <v>54</v>
      </c>
      <c r="AM15" s="2">
        <v>97</v>
      </c>
      <c r="AN15" s="2">
        <v>138</v>
      </c>
      <c r="AO15">
        <v>3</v>
      </c>
      <c r="AP15">
        <v>326</v>
      </c>
      <c r="AQ15" t="s">
        <v>236</v>
      </c>
      <c r="AR15">
        <v>13</v>
      </c>
      <c r="AS15">
        <v>21</v>
      </c>
      <c r="AT15">
        <v>54</v>
      </c>
      <c r="AU15">
        <v>97</v>
      </c>
      <c r="AV15">
        <v>138</v>
      </c>
      <c r="AW15">
        <v>4.01</v>
      </c>
      <c r="AX15">
        <v>1.1000000000000001</v>
      </c>
      <c r="AY15">
        <v>4</v>
      </c>
      <c r="AZ15">
        <v>5</v>
      </c>
    </row>
    <row r="16" spans="1:52" ht="18.75" x14ac:dyDescent="0.25">
      <c r="A16" s="10">
        <v>40</v>
      </c>
      <c r="B16" s="76" t="s">
        <v>129</v>
      </c>
      <c r="C16" s="77" t="s">
        <v>129</v>
      </c>
      <c r="D16" s="77" t="s">
        <v>129</v>
      </c>
      <c r="E16" s="77" t="s">
        <v>129</v>
      </c>
      <c r="F16" s="77" t="s">
        <v>129</v>
      </c>
      <c r="G16" s="77" t="s">
        <v>129</v>
      </c>
      <c r="H16" s="77" t="s">
        <v>129</v>
      </c>
      <c r="I16" s="77" t="s">
        <v>129</v>
      </c>
      <c r="J16" s="77" t="s">
        <v>129</v>
      </c>
      <c r="K16" s="77" t="s">
        <v>129</v>
      </c>
      <c r="L16" s="77" t="s">
        <v>129</v>
      </c>
      <c r="M16" s="77" t="s">
        <v>129</v>
      </c>
      <c r="N16" s="77" t="s">
        <v>129</v>
      </c>
      <c r="O16" s="77" t="s">
        <v>129</v>
      </c>
      <c r="P16" s="11">
        <f t="shared" ref="P16:P18" si="5">AJ16</f>
        <v>28</v>
      </c>
      <c r="Q16" s="11">
        <f t="shared" ref="Q16:Q18" si="6">AK16</f>
        <v>23</v>
      </c>
      <c r="R16" s="11">
        <f t="shared" ref="R16:R18" si="7">AL16</f>
        <v>65</v>
      </c>
      <c r="S16" s="11">
        <f t="shared" ref="S16:S18" si="8">AM16</f>
        <v>91</v>
      </c>
      <c r="T16" s="11">
        <f t="shared" ref="T16:T18" si="9">AN16</f>
        <v>101</v>
      </c>
      <c r="U16" s="11">
        <f t="shared" ref="U16:U18" si="10">AO16</f>
        <v>18</v>
      </c>
      <c r="V16" s="11">
        <f t="shared" ref="V16:V18" si="11">AP16</f>
        <v>326</v>
      </c>
      <c r="W16" s="12">
        <f t="shared" si="1"/>
        <v>8.5889570552147243E-2</v>
      </c>
      <c r="X16" s="12">
        <f t="shared" si="1"/>
        <v>7.0552147239263799E-2</v>
      </c>
      <c r="Y16" s="12">
        <f t="shared" si="1"/>
        <v>0.19938650306748465</v>
      </c>
      <c r="Z16" s="12">
        <f t="shared" si="1"/>
        <v>0.27914110429447853</v>
      </c>
      <c r="AA16" s="12">
        <f t="shared" si="1"/>
        <v>0.30981595092024539</v>
      </c>
      <c r="AB16" s="13">
        <f t="shared" si="1"/>
        <v>5.5214723926380369E-2</v>
      </c>
      <c r="AC16" s="14">
        <f t="shared" si="2"/>
        <v>0.16558441558441558</v>
      </c>
      <c r="AD16" s="15">
        <f t="shared" si="3"/>
        <v>0.83441558441558439</v>
      </c>
      <c r="AE16" s="16">
        <f t="shared" ref="AE16:AE18" si="12">AW16</f>
        <v>3.69</v>
      </c>
      <c r="AF16" s="52">
        <f t="shared" ref="AF16:AF18" si="13">AX16</f>
        <v>1.25</v>
      </c>
      <c r="AG16" s="42">
        <f t="shared" ref="AG16:AG18" si="14">AY16</f>
        <v>4</v>
      </c>
      <c r="AH16" s="42">
        <f t="shared" ref="AH16:AH18" si="15">AZ16</f>
        <v>5</v>
      </c>
      <c r="AI16" s="2" t="s">
        <v>237</v>
      </c>
      <c r="AJ16" s="2">
        <v>28</v>
      </c>
      <c r="AK16" s="2">
        <v>23</v>
      </c>
      <c r="AL16" s="2">
        <v>65</v>
      </c>
      <c r="AM16" s="2">
        <v>91</v>
      </c>
      <c r="AN16" s="2">
        <v>101</v>
      </c>
      <c r="AO16">
        <v>18</v>
      </c>
      <c r="AP16">
        <v>326</v>
      </c>
      <c r="AQ16" t="s">
        <v>237</v>
      </c>
      <c r="AR16">
        <v>28</v>
      </c>
      <c r="AS16">
        <v>23</v>
      </c>
      <c r="AT16">
        <v>65</v>
      </c>
      <c r="AU16">
        <v>91</v>
      </c>
      <c r="AV16">
        <v>101</v>
      </c>
      <c r="AW16">
        <v>3.69</v>
      </c>
      <c r="AX16">
        <v>1.25</v>
      </c>
      <c r="AY16">
        <v>4</v>
      </c>
      <c r="AZ16">
        <v>5</v>
      </c>
    </row>
    <row r="17" spans="1:52" ht="19.5" customHeight="1" x14ac:dyDescent="0.25">
      <c r="A17" s="10">
        <v>41</v>
      </c>
      <c r="B17" s="76" t="s">
        <v>130</v>
      </c>
      <c r="C17" s="77" t="s">
        <v>130</v>
      </c>
      <c r="D17" s="77" t="s">
        <v>130</v>
      </c>
      <c r="E17" s="77" t="s">
        <v>130</v>
      </c>
      <c r="F17" s="77" t="s">
        <v>130</v>
      </c>
      <c r="G17" s="77" t="s">
        <v>130</v>
      </c>
      <c r="H17" s="77" t="s">
        <v>130</v>
      </c>
      <c r="I17" s="77" t="s">
        <v>130</v>
      </c>
      <c r="J17" s="77" t="s">
        <v>130</v>
      </c>
      <c r="K17" s="77" t="s">
        <v>130</v>
      </c>
      <c r="L17" s="77" t="s">
        <v>130</v>
      </c>
      <c r="M17" s="77" t="s">
        <v>130</v>
      </c>
      <c r="N17" s="77" t="s">
        <v>130</v>
      </c>
      <c r="O17" s="77" t="s">
        <v>130</v>
      </c>
      <c r="P17" s="11">
        <f t="shared" si="5"/>
        <v>31</v>
      </c>
      <c r="Q17" s="11">
        <f t="shared" si="6"/>
        <v>24</v>
      </c>
      <c r="R17" s="11">
        <f t="shared" si="7"/>
        <v>67</v>
      </c>
      <c r="S17" s="11">
        <f t="shared" si="8"/>
        <v>84</v>
      </c>
      <c r="T17" s="11">
        <f t="shared" si="9"/>
        <v>84</v>
      </c>
      <c r="U17" s="11">
        <f t="shared" si="10"/>
        <v>36</v>
      </c>
      <c r="V17" s="11">
        <f t="shared" si="11"/>
        <v>326</v>
      </c>
      <c r="W17" s="12">
        <f t="shared" si="1"/>
        <v>9.5092024539877307E-2</v>
      </c>
      <c r="X17" s="12">
        <f t="shared" si="1"/>
        <v>7.3619631901840496E-2</v>
      </c>
      <c r="Y17" s="12">
        <f t="shared" si="1"/>
        <v>0.20552147239263804</v>
      </c>
      <c r="Z17" s="12">
        <f t="shared" si="1"/>
        <v>0.25766871165644173</v>
      </c>
      <c r="AA17" s="12">
        <f t="shared" si="1"/>
        <v>0.25766871165644173</v>
      </c>
      <c r="AB17" s="13">
        <f t="shared" si="1"/>
        <v>0.11042944785276074</v>
      </c>
      <c r="AC17" s="14">
        <f t="shared" si="2"/>
        <v>0.18965517241379309</v>
      </c>
      <c r="AD17" s="15">
        <f t="shared" si="3"/>
        <v>0.81034482758620685</v>
      </c>
      <c r="AE17" s="16">
        <f t="shared" si="12"/>
        <v>3.57</v>
      </c>
      <c r="AF17" s="52">
        <f t="shared" si="13"/>
        <v>1.28</v>
      </c>
      <c r="AG17" s="42">
        <f t="shared" si="14"/>
        <v>4</v>
      </c>
      <c r="AH17" s="42">
        <f t="shared" si="15"/>
        <v>4</v>
      </c>
      <c r="AI17" s="2" t="s">
        <v>238</v>
      </c>
      <c r="AJ17" s="2">
        <v>31</v>
      </c>
      <c r="AK17" s="2">
        <v>24</v>
      </c>
      <c r="AL17" s="2">
        <v>67</v>
      </c>
      <c r="AM17" s="2">
        <v>84</v>
      </c>
      <c r="AN17" s="2">
        <v>84</v>
      </c>
      <c r="AO17">
        <v>36</v>
      </c>
      <c r="AP17">
        <v>326</v>
      </c>
      <c r="AQ17" t="s">
        <v>238</v>
      </c>
      <c r="AR17">
        <v>31</v>
      </c>
      <c r="AS17">
        <v>24</v>
      </c>
      <c r="AT17">
        <v>67</v>
      </c>
      <c r="AU17">
        <v>84</v>
      </c>
      <c r="AV17">
        <v>84</v>
      </c>
      <c r="AW17">
        <v>3.57</v>
      </c>
      <c r="AX17">
        <v>1.28</v>
      </c>
      <c r="AY17">
        <v>4</v>
      </c>
      <c r="AZ17">
        <v>4</v>
      </c>
    </row>
    <row r="18" spans="1:52" ht="18.75" x14ac:dyDescent="0.25">
      <c r="A18" s="10">
        <v>42</v>
      </c>
      <c r="B18" s="76" t="s">
        <v>131</v>
      </c>
      <c r="C18" s="77" t="s">
        <v>131</v>
      </c>
      <c r="D18" s="77" t="s">
        <v>131</v>
      </c>
      <c r="E18" s="77" t="s">
        <v>131</v>
      </c>
      <c r="F18" s="77" t="s">
        <v>131</v>
      </c>
      <c r="G18" s="77" t="s">
        <v>131</v>
      </c>
      <c r="H18" s="77" t="s">
        <v>131</v>
      </c>
      <c r="I18" s="77" t="s">
        <v>131</v>
      </c>
      <c r="J18" s="77" t="s">
        <v>131</v>
      </c>
      <c r="K18" s="77" t="s">
        <v>131</v>
      </c>
      <c r="L18" s="77" t="s">
        <v>131</v>
      </c>
      <c r="M18" s="77" t="s">
        <v>131</v>
      </c>
      <c r="N18" s="77" t="s">
        <v>131</v>
      </c>
      <c r="O18" s="77" t="s">
        <v>131</v>
      </c>
      <c r="P18" s="11">
        <f t="shared" si="5"/>
        <v>19</v>
      </c>
      <c r="Q18" s="11">
        <f t="shared" si="6"/>
        <v>14</v>
      </c>
      <c r="R18" s="11">
        <f t="shared" si="7"/>
        <v>57</v>
      </c>
      <c r="S18" s="11">
        <f t="shared" si="8"/>
        <v>69</v>
      </c>
      <c r="T18" s="11">
        <f t="shared" si="9"/>
        <v>103</v>
      </c>
      <c r="U18" s="11">
        <f t="shared" si="10"/>
        <v>64</v>
      </c>
      <c r="V18" s="11">
        <f t="shared" si="11"/>
        <v>326</v>
      </c>
      <c r="W18" s="12">
        <f t="shared" si="1"/>
        <v>5.8282208588957052E-2</v>
      </c>
      <c r="X18" s="12">
        <f t="shared" si="1"/>
        <v>4.2944785276073622E-2</v>
      </c>
      <c r="Y18" s="12">
        <f t="shared" si="1"/>
        <v>0.17484662576687116</v>
      </c>
      <c r="Z18" s="12">
        <f t="shared" si="1"/>
        <v>0.21165644171779141</v>
      </c>
      <c r="AA18" s="12">
        <f t="shared" si="1"/>
        <v>0.31595092024539878</v>
      </c>
      <c r="AB18" s="13">
        <f t="shared" si="1"/>
        <v>0.19631901840490798</v>
      </c>
      <c r="AC18" s="14">
        <f t="shared" si="2"/>
        <v>0.12595419847328243</v>
      </c>
      <c r="AD18" s="15">
        <f t="shared" si="3"/>
        <v>0.87404580152671751</v>
      </c>
      <c r="AE18" s="16">
        <f t="shared" si="12"/>
        <v>3.85</v>
      </c>
      <c r="AF18" s="52">
        <f t="shared" si="13"/>
        <v>1.21</v>
      </c>
      <c r="AG18" s="42">
        <f t="shared" si="14"/>
        <v>4</v>
      </c>
      <c r="AH18" s="42">
        <f t="shared" si="15"/>
        <v>5</v>
      </c>
      <c r="AI18" s="2" t="s">
        <v>239</v>
      </c>
      <c r="AJ18" s="2">
        <v>19</v>
      </c>
      <c r="AK18" s="2">
        <v>14</v>
      </c>
      <c r="AL18" s="2">
        <v>57</v>
      </c>
      <c r="AM18" s="2">
        <v>69</v>
      </c>
      <c r="AN18" s="2">
        <v>103</v>
      </c>
      <c r="AO18">
        <v>64</v>
      </c>
      <c r="AP18">
        <v>326</v>
      </c>
      <c r="AQ18" t="s">
        <v>239</v>
      </c>
      <c r="AR18">
        <v>19</v>
      </c>
      <c r="AS18">
        <v>14</v>
      </c>
      <c r="AT18">
        <v>57</v>
      </c>
      <c r="AU18">
        <v>69</v>
      </c>
      <c r="AV18">
        <v>103</v>
      </c>
      <c r="AW18">
        <v>3.85</v>
      </c>
      <c r="AX18">
        <v>1.21</v>
      </c>
      <c r="AY18">
        <v>4</v>
      </c>
      <c r="AZ18">
        <v>5</v>
      </c>
    </row>
    <row r="19" spans="1:52" s="2" customFormat="1" ht="18.75" x14ac:dyDescent="0.25">
      <c r="A19" s="31" t="s">
        <v>186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24">
        <f>+SUM(P15:P18)</f>
        <v>91</v>
      </c>
      <c r="Q19" s="24">
        <f t="shared" ref="Q19:V19" si="16">+SUM(Q15:Q18)</f>
        <v>82</v>
      </c>
      <c r="R19" s="24">
        <f t="shared" si="16"/>
        <v>243</v>
      </c>
      <c r="S19" s="24">
        <f t="shared" si="16"/>
        <v>341</v>
      </c>
      <c r="T19" s="24">
        <f t="shared" si="16"/>
        <v>426</v>
      </c>
      <c r="U19" s="24">
        <f t="shared" si="16"/>
        <v>121</v>
      </c>
      <c r="V19" s="24">
        <f t="shared" si="16"/>
        <v>1304</v>
      </c>
      <c r="W19" s="25">
        <f>P19/$V19</f>
        <v>6.9785276073619631E-2</v>
      </c>
      <c r="X19" s="25">
        <f t="shared" ref="X19:AB19" si="17">Q19/$V19</f>
        <v>6.2883435582822084E-2</v>
      </c>
      <c r="Y19" s="25">
        <f t="shared" si="17"/>
        <v>0.18634969325153375</v>
      </c>
      <c r="Z19" s="25">
        <f t="shared" si="17"/>
        <v>0.26150306748466257</v>
      </c>
      <c r="AA19" s="25">
        <f t="shared" si="17"/>
        <v>0.32668711656441718</v>
      </c>
      <c r="AB19" s="26">
        <f t="shared" si="17"/>
        <v>9.2791411042944791E-2</v>
      </c>
      <c r="AC19" s="27">
        <f>(P19+Q19)/(P19+Q19+R19+S19+T19)</f>
        <v>0.14623837700760778</v>
      </c>
      <c r="AD19" s="28">
        <f>(R19+S19+T19)/(P19+Q19+R19+S19+T19)</f>
        <v>0.85376162299239222</v>
      </c>
      <c r="AE19" s="29">
        <f>+SUMPRODUCT(P19:T19,P14:T14)/SUM(P19:T19)</f>
        <v>3.7852916314454776</v>
      </c>
      <c r="AF19" s="22"/>
      <c r="AG19" s="30">
        <f>+MEDIAN(AG15:AG18)</f>
        <v>4</v>
      </c>
      <c r="AH19" s="23"/>
    </row>
    <row r="20" spans="1:52" x14ac:dyDescent="0.25">
      <c r="AI20" s="2"/>
      <c r="AJ20" s="2"/>
      <c r="AK20" s="2"/>
      <c r="AL20" s="2"/>
      <c r="AM20" s="2"/>
      <c r="AN20" s="2"/>
    </row>
    <row r="21" spans="1:52" x14ac:dyDescent="0.25">
      <c r="AI21" s="2"/>
      <c r="AJ21" s="2"/>
      <c r="AK21" s="2"/>
      <c r="AL21" s="2"/>
      <c r="AM21" s="2"/>
      <c r="AN21" s="2"/>
    </row>
    <row r="22" spans="1:52" x14ac:dyDescent="0.25">
      <c r="AI22" s="2"/>
      <c r="AJ22" s="2"/>
      <c r="AK22" s="2"/>
      <c r="AL22" s="2"/>
      <c r="AM22" s="2"/>
      <c r="AN22" s="2"/>
    </row>
    <row r="28" spans="1:52" x14ac:dyDescent="0.25">
      <c r="H28" s="2"/>
      <c r="I28" s="2"/>
      <c r="J28" s="2"/>
      <c r="K28" s="2"/>
      <c r="L28" s="2"/>
      <c r="M28" s="2"/>
    </row>
    <row r="29" spans="1:52" x14ac:dyDescent="0.25">
      <c r="H29" s="2"/>
      <c r="I29" s="2"/>
      <c r="J29" s="2"/>
      <c r="K29" s="2"/>
      <c r="L29" s="2"/>
      <c r="M29" s="2"/>
    </row>
    <row r="30" spans="1:52" x14ac:dyDescent="0.25">
      <c r="H30" s="2"/>
      <c r="I30" s="2"/>
      <c r="J30" s="2"/>
      <c r="K30" s="2"/>
      <c r="L30" s="2"/>
      <c r="M30" s="2"/>
    </row>
    <row r="31" spans="1:52" x14ac:dyDescent="0.25">
      <c r="H31" s="2"/>
      <c r="I31" s="2"/>
      <c r="J31" s="2"/>
      <c r="K31" s="2"/>
      <c r="L31" s="2"/>
      <c r="M31" s="2"/>
    </row>
    <row r="32" spans="1:52" x14ac:dyDescent="0.25">
      <c r="H32" s="2"/>
      <c r="I32" s="2"/>
      <c r="J32" s="2"/>
      <c r="K32" s="2"/>
      <c r="L32" s="2"/>
      <c r="M32" s="2"/>
    </row>
    <row r="33" spans="8:13" x14ac:dyDescent="0.25">
      <c r="H33" s="2"/>
      <c r="I33" s="2"/>
      <c r="J33" s="2"/>
      <c r="K33" s="2"/>
      <c r="L33" s="2"/>
      <c r="M33" s="2"/>
    </row>
    <row r="34" spans="8:13" x14ac:dyDescent="0.25">
      <c r="H34" s="2"/>
      <c r="I34" s="2"/>
      <c r="J34" s="2"/>
      <c r="K34" s="2"/>
      <c r="L34" s="2"/>
      <c r="M34" s="2"/>
    </row>
    <row r="35" spans="8:13" x14ac:dyDescent="0.25">
      <c r="H35" s="2"/>
      <c r="I35" s="2"/>
      <c r="J35" s="2"/>
      <c r="K35" s="2"/>
      <c r="L35" s="2"/>
      <c r="M35" s="2"/>
    </row>
    <row r="36" spans="8:13" x14ac:dyDescent="0.25">
      <c r="H36" s="2"/>
      <c r="I36" s="2"/>
      <c r="J36" s="2"/>
      <c r="K36" s="2"/>
      <c r="L36" s="2"/>
      <c r="M36" s="2"/>
    </row>
    <row r="37" spans="8:13" x14ac:dyDescent="0.25">
      <c r="H37" s="2"/>
      <c r="I37" s="2"/>
      <c r="J37" s="2"/>
      <c r="K37" s="2"/>
      <c r="L37" s="2"/>
      <c r="M37" s="2"/>
    </row>
    <row r="38" spans="8:13" x14ac:dyDescent="0.25">
      <c r="H38" s="2"/>
      <c r="I38" s="2"/>
      <c r="J38" s="2"/>
      <c r="K38" s="2"/>
      <c r="L38" s="2"/>
      <c r="M38" s="2"/>
    </row>
    <row r="39" spans="8:13" x14ac:dyDescent="0.25">
      <c r="H39" s="2"/>
      <c r="I39" s="2"/>
      <c r="J39" s="2"/>
      <c r="K39" s="2"/>
      <c r="L39" s="2"/>
      <c r="M39" s="2"/>
    </row>
    <row r="40" spans="8:13" x14ac:dyDescent="0.25">
      <c r="H40" s="2"/>
      <c r="I40" s="2"/>
      <c r="J40" s="2"/>
      <c r="K40" s="2"/>
      <c r="L40" s="2"/>
      <c r="M40" s="2"/>
    </row>
    <row r="41" spans="8:13" x14ac:dyDescent="0.25">
      <c r="H41" s="2"/>
      <c r="I41" s="2"/>
      <c r="J41" s="2"/>
      <c r="K41" s="2"/>
      <c r="L41" s="2"/>
      <c r="M41" s="2"/>
    </row>
  </sheetData>
  <sheetProtection sheet="1" objects="1" scenarios="1"/>
  <mergeCells count="8">
    <mergeCell ref="A5:AH5"/>
    <mergeCell ref="A6:AH6"/>
    <mergeCell ref="A7:AH7"/>
    <mergeCell ref="B18:O18"/>
    <mergeCell ref="A12:AH12"/>
    <mergeCell ref="B15:O15"/>
    <mergeCell ref="B16:O16"/>
    <mergeCell ref="B17:O17"/>
  </mergeCells>
  <pageMargins left="0.7" right="0.7" top="0.75" bottom="0.75" header="0.3" footer="0.3"/>
  <pageSetup paperSize="9" scale="2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69"/>
  <sheetViews>
    <sheetView showGridLines="0" view="pageBreakPreview" zoomScale="70" zoomScaleNormal="40" zoomScaleSheetLayoutView="70" workbookViewId="0">
      <selection activeCell="K38" sqref="K38"/>
    </sheetView>
  </sheetViews>
  <sheetFormatPr baseColWidth="10" defaultRowHeight="15" x14ac:dyDescent="0.25"/>
  <cols>
    <col min="29" max="29" width="16.42578125" customWidth="1"/>
    <col min="30" max="30" width="16.5703125" customWidth="1"/>
    <col min="35" max="52" width="0" hidden="1" customWidth="1"/>
  </cols>
  <sheetData>
    <row r="1" spans="1:34" s="2" customFormat="1" x14ac:dyDescent="0.25"/>
    <row r="2" spans="1:34" s="2" customFormat="1" x14ac:dyDescent="0.25"/>
    <row r="3" spans="1:34" s="2" customFormat="1" x14ac:dyDescent="0.25"/>
    <row r="4" spans="1:34" s="2" customFormat="1" x14ac:dyDescent="0.25"/>
    <row r="5" spans="1:34" s="2" customFormat="1" x14ac:dyDescent="0.25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s="2" customFormat="1" ht="15" customHeight="1" x14ac:dyDescent="0.25">
      <c r="A6" s="72" t="s">
        <v>325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</row>
    <row r="7" spans="1:34" s="2" customFormat="1" ht="15.75" x14ac:dyDescent="0.25">
      <c r="A7" s="83" t="s">
        <v>308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</row>
    <row r="8" spans="1:34" s="2" customFormat="1" x14ac:dyDescent="0.25"/>
    <row r="9" spans="1:34" s="2" customFormat="1" ht="15.75" customHeight="1" x14ac:dyDescent="0.25"/>
    <row r="10" spans="1:34" s="2" customFormat="1" ht="15.75" customHeight="1" x14ac:dyDescent="0.25"/>
    <row r="11" spans="1:34" s="2" customFormat="1" x14ac:dyDescent="0.25"/>
    <row r="12" spans="1:34" s="2" customFormat="1" ht="18.75" customHeight="1" x14ac:dyDescent="0.25">
      <c r="A12" s="67" t="s">
        <v>70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</row>
    <row r="13" spans="1:34" s="2" customFormat="1" x14ac:dyDescent="0.25"/>
    <row r="14" spans="1:34" s="2" customFormat="1" x14ac:dyDescent="0.25"/>
    <row r="15" spans="1:34" s="2" customFormat="1" x14ac:dyDescent="0.25"/>
    <row r="16" spans="1:34" ht="15.75" thickBot="1" x14ac:dyDescent="0.3"/>
    <row r="17" spans="1:52" ht="37.5" x14ac:dyDescent="0.25">
      <c r="P17" s="19">
        <v>1</v>
      </c>
      <c r="Q17" s="19">
        <v>2</v>
      </c>
      <c r="R17" s="19">
        <v>3</v>
      </c>
      <c r="S17" s="19">
        <v>4</v>
      </c>
      <c r="T17" s="19">
        <v>5</v>
      </c>
      <c r="U17" s="19" t="s">
        <v>84</v>
      </c>
      <c r="V17" s="8" t="s">
        <v>85</v>
      </c>
      <c r="W17" s="19">
        <v>1</v>
      </c>
      <c r="X17" s="19">
        <v>2</v>
      </c>
      <c r="Y17" s="19">
        <v>3</v>
      </c>
      <c r="Z17" s="19">
        <v>4</v>
      </c>
      <c r="AA17" s="19">
        <v>5</v>
      </c>
      <c r="AB17" s="19" t="s">
        <v>84</v>
      </c>
      <c r="AC17" s="20" t="s">
        <v>86</v>
      </c>
      <c r="AD17" s="21" t="s">
        <v>87</v>
      </c>
      <c r="AE17" s="19" t="s">
        <v>88</v>
      </c>
      <c r="AF17" s="19" t="s">
        <v>89</v>
      </c>
      <c r="AG17" s="19" t="s">
        <v>90</v>
      </c>
      <c r="AH17" s="19" t="s">
        <v>91</v>
      </c>
    </row>
    <row r="18" spans="1:52" ht="18.75" x14ac:dyDescent="0.25">
      <c r="A18" s="10">
        <v>43</v>
      </c>
      <c r="B18" s="76" t="s">
        <v>132</v>
      </c>
      <c r="C18" s="77" t="s">
        <v>132</v>
      </c>
      <c r="D18" s="77" t="s">
        <v>132</v>
      </c>
      <c r="E18" s="77" t="s">
        <v>132</v>
      </c>
      <c r="F18" s="77" t="s">
        <v>132</v>
      </c>
      <c r="G18" s="77" t="s">
        <v>132</v>
      </c>
      <c r="H18" s="77" t="s">
        <v>132</v>
      </c>
      <c r="I18" s="77" t="s">
        <v>132</v>
      </c>
      <c r="J18" s="77" t="s">
        <v>132</v>
      </c>
      <c r="K18" s="77" t="s">
        <v>132</v>
      </c>
      <c r="L18" s="77" t="s">
        <v>132</v>
      </c>
      <c r="M18" s="77" t="s">
        <v>132</v>
      </c>
      <c r="N18" s="77" t="s">
        <v>132</v>
      </c>
      <c r="O18" s="77" t="s">
        <v>132</v>
      </c>
      <c r="P18" s="11">
        <f>AJ18</f>
        <v>18</v>
      </c>
      <c r="Q18" s="11">
        <f t="shared" ref="Q18:V18" si="0">AK18</f>
        <v>18</v>
      </c>
      <c r="R18" s="11">
        <f t="shared" si="0"/>
        <v>66</v>
      </c>
      <c r="S18" s="11">
        <f t="shared" si="0"/>
        <v>97</v>
      </c>
      <c r="T18" s="11">
        <f t="shared" si="0"/>
        <v>91</v>
      </c>
      <c r="U18" s="11">
        <f t="shared" si="0"/>
        <v>36</v>
      </c>
      <c r="V18" s="11">
        <f t="shared" si="0"/>
        <v>326</v>
      </c>
      <c r="W18" s="12">
        <f t="shared" ref="W18:AB21" si="1">P18/$V18</f>
        <v>5.5214723926380369E-2</v>
      </c>
      <c r="X18" s="12">
        <f t="shared" si="1"/>
        <v>5.5214723926380369E-2</v>
      </c>
      <c r="Y18" s="12">
        <f t="shared" si="1"/>
        <v>0.20245398773006135</v>
      </c>
      <c r="Z18" s="12">
        <f t="shared" si="1"/>
        <v>0.29754601226993865</v>
      </c>
      <c r="AA18" s="12">
        <f t="shared" si="1"/>
        <v>0.27914110429447853</v>
      </c>
      <c r="AB18" s="13">
        <f t="shared" si="1"/>
        <v>0.11042944785276074</v>
      </c>
      <c r="AC18" s="14">
        <f t="shared" ref="AC18:AC21" si="2">(P18+Q18)/(P18+Q18+R18+S18+T18)</f>
        <v>0.12413793103448276</v>
      </c>
      <c r="AD18" s="15">
        <f t="shared" ref="AD18:AD21" si="3">(R18+S18+T18)/(P18+Q18+R18+S18+T18)</f>
        <v>0.87586206896551722</v>
      </c>
      <c r="AE18" s="16">
        <f>AW18</f>
        <v>3.78</v>
      </c>
      <c r="AF18" s="52">
        <f t="shared" ref="AF18:AH18" si="4">AX18</f>
        <v>1.1399999999999999</v>
      </c>
      <c r="AG18" s="42">
        <f t="shared" si="4"/>
        <v>4</v>
      </c>
      <c r="AH18" s="42">
        <f t="shared" si="4"/>
        <v>4</v>
      </c>
      <c r="AI18" t="s">
        <v>240</v>
      </c>
      <c r="AJ18">
        <v>18</v>
      </c>
      <c r="AK18">
        <v>18</v>
      </c>
      <c r="AL18">
        <v>66</v>
      </c>
      <c r="AM18">
        <v>97</v>
      </c>
      <c r="AN18">
        <v>91</v>
      </c>
      <c r="AO18">
        <v>36</v>
      </c>
      <c r="AP18">
        <v>326</v>
      </c>
      <c r="AQ18" t="s">
        <v>240</v>
      </c>
      <c r="AR18">
        <v>18</v>
      </c>
      <c r="AS18">
        <v>18</v>
      </c>
      <c r="AT18">
        <v>66</v>
      </c>
      <c r="AU18">
        <v>97</v>
      </c>
      <c r="AV18">
        <v>91</v>
      </c>
      <c r="AW18">
        <v>3.78</v>
      </c>
      <c r="AX18">
        <v>1.1399999999999999</v>
      </c>
      <c r="AY18">
        <v>4</v>
      </c>
      <c r="AZ18">
        <v>4</v>
      </c>
    </row>
    <row r="19" spans="1:52" ht="18.75" x14ac:dyDescent="0.25">
      <c r="A19" s="10">
        <v>44</v>
      </c>
      <c r="B19" s="76" t="s">
        <v>133</v>
      </c>
      <c r="C19" s="77" t="s">
        <v>133</v>
      </c>
      <c r="D19" s="77" t="s">
        <v>133</v>
      </c>
      <c r="E19" s="77" t="s">
        <v>133</v>
      </c>
      <c r="F19" s="77" t="s">
        <v>133</v>
      </c>
      <c r="G19" s="77" t="s">
        <v>133</v>
      </c>
      <c r="H19" s="77" t="s">
        <v>133</v>
      </c>
      <c r="I19" s="77" t="s">
        <v>133</v>
      </c>
      <c r="J19" s="77" t="s">
        <v>133</v>
      </c>
      <c r="K19" s="77" t="s">
        <v>133</v>
      </c>
      <c r="L19" s="77" t="s">
        <v>133</v>
      </c>
      <c r="M19" s="77" t="s">
        <v>133</v>
      </c>
      <c r="N19" s="77" t="s">
        <v>133</v>
      </c>
      <c r="O19" s="77" t="s">
        <v>133</v>
      </c>
      <c r="P19" s="11">
        <f t="shared" ref="P19:P24" si="5">AJ19</f>
        <v>14</v>
      </c>
      <c r="Q19" s="11">
        <f t="shared" ref="Q19:Q24" si="6">AK19</f>
        <v>27</v>
      </c>
      <c r="R19" s="11">
        <f t="shared" ref="R19:R24" si="7">AL19</f>
        <v>66</v>
      </c>
      <c r="S19" s="11">
        <f t="shared" ref="S19:S24" si="8">AM19</f>
        <v>99</v>
      </c>
      <c r="T19" s="11">
        <f t="shared" ref="T19:T24" si="9">AN19</f>
        <v>107</v>
      </c>
      <c r="U19" s="11">
        <f t="shared" ref="U19:U24" si="10">AO19</f>
        <v>13</v>
      </c>
      <c r="V19" s="11">
        <f t="shared" ref="V19:V24" si="11">AP19</f>
        <v>326</v>
      </c>
      <c r="W19" s="12">
        <f t="shared" si="1"/>
        <v>4.2944785276073622E-2</v>
      </c>
      <c r="X19" s="12">
        <f t="shared" si="1"/>
        <v>8.2822085889570546E-2</v>
      </c>
      <c r="Y19" s="12">
        <f t="shared" si="1"/>
        <v>0.20245398773006135</v>
      </c>
      <c r="Z19" s="12">
        <f t="shared" si="1"/>
        <v>0.30368098159509205</v>
      </c>
      <c r="AA19" s="12">
        <f t="shared" si="1"/>
        <v>0.32822085889570551</v>
      </c>
      <c r="AB19" s="13">
        <f t="shared" si="1"/>
        <v>3.9877300613496931E-2</v>
      </c>
      <c r="AC19" s="14">
        <f t="shared" si="2"/>
        <v>0.13099041533546327</v>
      </c>
      <c r="AD19" s="15">
        <f t="shared" si="3"/>
        <v>0.86900958466453671</v>
      </c>
      <c r="AE19" s="16">
        <f t="shared" ref="AE19:AE24" si="12">AW19</f>
        <v>3.82</v>
      </c>
      <c r="AF19" s="52">
        <f t="shared" ref="AF19:AF24" si="13">AX19</f>
        <v>1.1299999999999999</v>
      </c>
      <c r="AG19" s="42">
        <f t="shared" ref="AG19:AG24" si="14">AY19</f>
        <v>4</v>
      </c>
      <c r="AH19" s="42">
        <f t="shared" ref="AH19:AH24" si="15">AZ19</f>
        <v>5</v>
      </c>
      <c r="AI19" t="s">
        <v>241</v>
      </c>
      <c r="AJ19">
        <v>14</v>
      </c>
      <c r="AK19">
        <v>27</v>
      </c>
      <c r="AL19">
        <v>66</v>
      </c>
      <c r="AM19">
        <v>99</v>
      </c>
      <c r="AN19">
        <v>107</v>
      </c>
      <c r="AO19">
        <v>13</v>
      </c>
      <c r="AP19">
        <v>326</v>
      </c>
      <c r="AQ19" t="s">
        <v>241</v>
      </c>
      <c r="AR19">
        <v>14</v>
      </c>
      <c r="AS19">
        <v>27</v>
      </c>
      <c r="AT19">
        <v>66</v>
      </c>
      <c r="AU19">
        <v>99</v>
      </c>
      <c r="AV19">
        <v>107</v>
      </c>
      <c r="AW19">
        <v>3.82</v>
      </c>
      <c r="AX19">
        <v>1.1299999999999999</v>
      </c>
      <c r="AY19">
        <v>4</v>
      </c>
      <c r="AZ19">
        <v>5</v>
      </c>
    </row>
    <row r="20" spans="1:52" ht="35.25" customHeight="1" x14ac:dyDescent="0.25">
      <c r="A20" s="10">
        <v>45</v>
      </c>
      <c r="B20" s="76" t="s">
        <v>134</v>
      </c>
      <c r="C20" s="77" t="s">
        <v>134</v>
      </c>
      <c r="D20" s="77" t="s">
        <v>134</v>
      </c>
      <c r="E20" s="77" t="s">
        <v>134</v>
      </c>
      <c r="F20" s="77" t="s">
        <v>134</v>
      </c>
      <c r="G20" s="77" t="s">
        <v>134</v>
      </c>
      <c r="H20" s="77" t="s">
        <v>134</v>
      </c>
      <c r="I20" s="77" t="s">
        <v>134</v>
      </c>
      <c r="J20" s="77" t="s">
        <v>134</v>
      </c>
      <c r="K20" s="77" t="s">
        <v>134</v>
      </c>
      <c r="L20" s="77" t="s">
        <v>134</v>
      </c>
      <c r="M20" s="77" t="s">
        <v>134</v>
      </c>
      <c r="N20" s="77" t="s">
        <v>134</v>
      </c>
      <c r="O20" s="77" t="s">
        <v>134</v>
      </c>
      <c r="P20" s="11">
        <f t="shared" si="5"/>
        <v>26</v>
      </c>
      <c r="Q20" s="11">
        <f t="shared" si="6"/>
        <v>27</v>
      </c>
      <c r="R20" s="11">
        <f t="shared" si="7"/>
        <v>68</v>
      </c>
      <c r="S20" s="11">
        <f t="shared" si="8"/>
        <v>91</v>
      </c>
      <c r="T20" s="11">
        <f t="shared" si="9"/>
        <v>89</v>
      </c>
      <c r="U20" s="11">
        <f t="shared" si="10"/>
        <v>25</v>
      </c>
      <c r="V20" s="11">
        <f t="shared" si="11"/>
        <v>326</v>
      </c>
      <c r="W20" s="12">
        <f t="shared" si="1"/>
        <v>7.9754601226993863E-2</v>
      </c>
      <c r="X20" s="12">
        <f t="shared" si="1"/>
        <v>8.2822085889570546E-2</v>
      </c>
      <c r="Y20" s="12">
        <f t="shared" si="1"/>
        <v>0.20858895705521471</v>
      </c>
      <c r="Z20" s="12">
        <f t="shared" si="1"/>
        <v>0.27914110429447853</v>
      </c>
      <c r="AA20" s="12">
        <f t="shared" si="1"/>
        <v>0.27300613496932513</v>
      </c>
      <c r="AB20" s="13">
        <f t="shared" si="1"/>
        <v>7.6687116564417179E-2</v>
      </c>
      <c r="AC20" s="14">
        <f t="shared" si="2"/>
        <v>0.17607973421926909</v>
      </c>
      <c r="AD20" s="15">
        <f t="shared" si="3"/>
        <v>0.82392026578073085</v>
      </c>
      <c r="AE20" s="16">
        <f t="shared" si="12"/>
        <v>3.63</v>
      </c>
      <c r="AF20" s="52">
        <f t="shared" si="13"/>
        <v>1.24</v>
      </c>
      <c r="AG20" s="42">
        <f t="shared" si="14"/>
        <v>4</v>
      </c>
      <c r="AH20" s="42">
        <f t="shared" si="15"/>
        <v>4</v>
      </c>
      <c r="AI20" t="s">
        <v>242</v>
      </c>
      <c r="AJ20">
        <v>26</v>
      </c>
      <c r="AK20">
        <v>27</v>
      </c>
      <c r="AL20">
        <v>68</v>
      </c>
      <c r="AM20">
        <v>91</v>
      </c>
      <c r="AN20">
        <v>89</v>
      </c>
      <c r="AO20">
        <v>25</v>
      </c>
      <c r="AP20">
        <v>326</v>
      </c>
      <c r="AQ20" t="s">
        <v>242</v>
      </c>
      <c r="AR20">
        <v>26</v>
      </c>
      <c r="AS20">
        <v>27</v>
      </c>
      <c r="AT20">
        <v>68</v>
      </c>
      <c r="AU20">
        <v>91</v>
      </c>
      <c r="AV20">
        <v>89</v>
      </c>
      <c r="AW20">
        <v>3.63</v>
      </c>
      <c r="AX20">
        <v>1.24</v>
      </c>
      <c r="AY20">
        <v>4</v>
      </c>
      <c r="AZ20">
        <v>4</v>
      </c>
    </row>
    <row r="21" spans="1:52" ht="33.75" customHeight="1" x14ac:dyDescent="0.25">
      <c r="A21" s="10">
        <v>46</v>
      </c>
      <c r="B21" s="76" t="s">
        <v>135</v>
      </c>
      <c r="C21" s="77" t="s">
        <v>135</v>
      </c>
      <c r="D21" s="77" t="s">
        <v>135</v>
      </c>
      <c r="E21" s="77" t="s">
        <v>135</v>
      </c>
      <c r="F21" s="77" t="s">
        <v>135</v>
      </c>
      <c r="G21" s="77" t="s">
        <v>135</v>
      </c>
      <c r="H21" s="77" t="s">
        <v>135</v>
      </c>
      <c r="I21" s="77" t="s">
        <v>135</v>
      </c>
      <c r="J21" s="77" t="s">
        <v>135</v>
      </c>
      <c r="K21" s="77" t="s">
        <v>135</v>
      </c>
      <c r="L21" s="77" t="s">
        <v>135</v>
      </c>
      <c r="M21" s="77" t="s">
        <v>135</v>
      </c>
      <c r="N21" s="77" t="s">
        <v>135</v>
      </c>
      <c r="O21" s="77" t="s">
        <v>135</v>
      </c>
      <c r="P21" s="11">
        <f t="shared" si="5"/>
        <v>18</v>
      </c>
      <c r="Q21" s="11">
        <f t="shared" si="6"/>
        <v>32</v>
      </c>
      <c r="R21" s="11">
        <f t="shared" si="7"/>
        <v>72</v>
      </c>
      <c r="S21" s="11">
        <f t="shared" si="8"/>
        <v>105</v>
      </c>
      <c r="T21" s="11">
        <f t="shared" si="9"/>
        <v>79</v>
      </c>
      <c r="U21" s="11">
        <f t="shared" si="10"/>
        <v>20</v>
      </c>
      <c r="V21" s="11">
        <f t="shared" si="11"/>
        <v>326</v>
      </c>
      <c r="W21" s="12">
        <f t="shared" si="1"/>
        <v>5.5214723926380369E-2</v>
      </c>
      <c r="X21" s="12">
        <f t="shared" si="1"/>
        <v>9.815950920245399E-2</v>
      </c>
      <c r="Y21" s="12">
        <f t="shared" si="1"/>
        <v>0.22085889570552147</v>
      </c>
      <c r="Z21" s="12">
        <f t="shared" si="1"/>
        <v>0.32208588957055212</v>
      </c>
      <c r="AA21" s="12">
        <f t="shared" si="1"/>
        <v>0.24233128834355827</v>
      </c>
      <c r="AB21" s="13">
        <f t="shared" si="1"/>
        <v>6.1349693251533742E-2</v>
      </c>
      <c r="AC21" s="14">
        <f t="shared" si="2"/>
        <v>0.16339869281045752</v>
      </c>
      <c r="AD21" s="15">
        <f t="shared" si="3"/>
        <v>0.83660130718954251</v>
      </c>
      <c r="AE21" s="16">
        <f t="shared" si="12"/>
        <v>3.64</v>
      </c>
      <c r="AF21" s="52">
        <f t="shared" si="13"/>
        <v>1.1499999999999999</v>
      </c>
      <c r="AG21" s="42">
        <f t="shared" si="14"/>
        <v>4</v>
      </c>
      <c r="AH21" s="42">
        <f t="shared" si="15"/>
        <v>4</v>
      </c>
      <c r="AI21" t="s">
        <v>243</v>
      </c>
      <c r="AJ21">
        <v>18</v>
      </c>
      <c r="AK21">
        <v>32</v>
      </c>
      <c r="AL21">
        <v>72</v>
      </c>
      <c r="AM21">
        <v>105</v>
      </c>
      <c r="AN21">
        <v>79</v>
      </c>
      <c r="AO21">
        <v>20</v>
      </c>
      <c r="AP21">
        <v>326</v>
      </c>
      <c r="AQ21" t="s">
        <v>243</v>
      </c>
      <c r="AR21">
        <v>18</v>
      </c>
      <c r="AS21">
        <v>32</v>
      </c>
      <c r="AT21">
        <v>72</v>
      </c>
      <c r="AU21">
        <v>105</v>
      </c>
      <c r="AV21">
        <v>79</v>
      </c>
      <c r="AW21">
        <v>3.64</v>
      </c>
      <c r="AX21">
        <v>1.1499999999999999</v>
      </c>
      <c r="AY21">
        <v>4</v>
      </c>
      <c r="AZ21">
        <v>4</v>
      </c>
    </row>
    <row r="22" spans="1:52" s="2" customFormat="1" ht="18.75" x14ac:dyDescent="0.25">
      <c r="A22" s="10">
        <v>47</v>
      </c>
      <c r="B22" s="76" t="s">
        <v>302</v>
      </c>
      <c r="C22" s="77" t="s">
        <v>136</v>
      </c>
      <c r="D22" s="77" t="s">
        <v>136</v>
      </c>
      <c r="E22" s="77" t="s">
        <v>136</v>
      </c>
      <c r="F22" s="77" t="s">
        <v>136</v>
      </c>
      <c r="G22" s="77" t="s">
        <v>136</v>
      </c>
      <c r="H22" s="77" t="s">
        <v>136</v>
      </c>
      <c r="I22" s="77" t="s">
        <v>136</v>
      </c>
      <c r="J22" s="77" t="s">
        <v>136</v>
      </c>
      <c r="K22" s="77" t="s">
        <v>136</v>
      </c>
      <c r="L22" s="77" t="s">
        <v>136</v>
      </c>
      <c r="M22" s="77" t="s">
        <v>136</v>
      </c>
      <c r="N22" s="77" t="s">
        <v>136</v>
      </c>
      <c r="O22" s="77" t="s">
        <v>136</v>
      </c>
      <c r="P22" s="11">
        <f t="shared" si="5"/>
        <v>16</v>
      </c>
      <c r="Q22" s="11">
        <f t="shared" si="6"/>
        <v>39</v>
      </c>
      <c r="R22" s="11">
        <f t="shared" si="7"/>
        <v>57</v>
      </c>
      <c r="S22" s="11">
        <f t="shared" si="8"/>
        <v>111</v>
      </c>
      <c r="T22" s="11">
        <f t="shared" si="9"/>
        <v>80</v>
      </c>
      <c r="U22" s="11">
        <f t="shared" si="10"/>
        <v>23</v>
      </c>
      <c r="V22" s="11">
        <f t="shared" si="11"/>
        <v>326</v>
      </c>
      <c r="W22" s="12">
        <f t="shared" ref="W22:W23" si="16">P22/$V22</f>
        <v>4.9079754601226995E-2</v>
      </c>
      <c r="X22" s="12">
        <f t="shared" ref="X22:X23" si="17">Q22/$V22</f>
        <v>0.1196319018404908</v>
      </c>
      <c r="Y22" s="12">
        <f t="shared" ref="Y22:Y23" si="18">R22/$V22</f>
        <v>0.17484662576687116</v>
      </c>
      <c r="Z22" s="12">
        <f t="shared" ref="Z22:Z23" si="19">S22/$V22</f>
        <v>0.34049079754601225</v>
      </c>
      <c r="AA22" s="12">
        <f t="shared" ref="AA22:AA23" si="20">T22/$V22</f>
        <v>0.24539877300613497</v>
      </c>
      <c r="AB22" s="13">
        <f t="shared" ref="AB22:AB23" si="21">U22/$V22</f>
        <v>7.0552147239263799E-2</v>
      </c>
      <c r="AC22" s="14">
        <f t="shared" ref="AC22:AC23" si="22">(P22+Q22)/(P22+Q22+R22+S22+T22)</f>
        <v>0.18151815181518152</v>
      </c>
      <c r="AD22" s="15">
        <f t="shared" ref="AD22:AD23" si="23">(R22+S22+T22)/(P22+Q22+R22+S22+T22)</f>
        <v>0.81848184818481851</v>
      </c>
      <c r="AE22" s="16">
        <f t="shared" si="12"/>
        <v>3.66</v>
      </c>
      <c r="AF22" s="52">
        <f t="shared" si="13"/>
        <v>1.1499999999999999</v>
      </c>
      <c r="AG22" s="42">
        <f t="shared" si="14"/>
        <v>4</v>
      </c>
      <c r="AH22" s="42">
        <f t="shared" si="15"/>
        <v>4</v>
      </c>
      <c r="AI22" s="2" t="s">
        <v>244</v>
      </c>
      <c r="AJ22" s="2">
        <v>16</v>
      </c>
      <c r="AK22" s="2">
        <v>39</v>
      </c>
      <c r="AL22" s="2">
        <v>57</v>
      </c>
      <c r="AM22" s="2">
        <v>111</v>
      </c>
      <c r="AN22" s="2">
        <v>80</v>
      </c>
      <c r="AO22" s="2">
        <v>23</v>
      </c>
      <c r="AP22" s="2">
        <v>326</v>
      </c>
      <c r="AQ22" s="2" t="s">
        <v>244</v>
      </c>
      <c r="AR22" s="2">
        <v>16</v>
      </c>
      <c r="AS22" s="2">
        <v>39</v>
      </c>
      <c r="AT22" s="2">
        <v>57</v>
      </c>
      <c r="AU22" s="2">
        <v>111</v>
      </c>
      <c r="AV22" s="2">
        <v>80</v>
      </c>
      <c r="AW22" s="2">
        <v>3.66</v>
      </c>
      <c r="AX22" s="2">
        <v>1.1499999999999999</v>
      </c>
      <c r="AY22" s="2">
        <v>4</v>
      </c>
      <c r="AZ22" s="2">
        <v>4</v>
      </c>
    </row>
    <row r="23" spans="1:52" s="2" customFormat="1" ht="18.75" x14ac:dyDescent="0.25">
      <c r="A23" s="10">
        <v>48</v>
      </c>
      <c r="B23" s="76" t="s">
        <v>313</v>
      </c>
      <c r="C23" s="77" t="s">
        <v>137</v>
      </c>
      <c r="D23" s="77" t="s">
        <v>137</v>
      </c>
      <c r="E23" s="77" t="s">
        <v>137</v>
      </c>
      <c r="F23" s="77" t="s">
        <v>137</v>
      </c>
      <c r="G23" s="77" t="s">
        <v>137</v>
      </c>
      <c r="H23" s="77" t="s">
        <v>137</v>
      </c>
      <c r="I23" s="77" t="s">
        <v>137</v>
      </c>
      <c r="J23" s="77" t="s">
        <v>137</v>
      </c>
      <c r="K23" s="77" t="s">
        <v>137</v>
      </c>
      <c r="L23" s="77" t="s">
        <v>137</v>
      </c>
      <c r="M23" s="77" t="s">
        <v>137</v>
      </c>
      <c r="N23" s="77" t="s">
        <v>137</v>
      </c>
      <c r="O23" s="77" t="s">
        <v>137</v>
      </c>
      <c r="P23" s="11">
        <f t="shared" si="5"/>
        <v>25</v>
      </c>
      <c r="Q23" s="11">
        <f t="shared" si="6"/>
        <v>27</v>
      </c>
      <c r="R23" s="11">
        <f t="shared" si="7"/>
        <v>64</v>
      </c>
      <c r="S23" s="11">
        <f t="shared" si="8"/>
        <v>82</v>
      </c>
      <c r="T23" s="11">
        <f t="shared" si="9"/>
        <v>54</v>
      </c>
      <c r="U23" s="11">
        <f t="shared" si="10"/>
        <v>74</v>
      </c>
      <c r="V23" s="11">
        <f t="shared" si="11"/>
        <v>326</v>
      </c>
      <c r="W23" s="12">
        <f t="shared" si="16"/>
        <v>7.6687116564417179E-2</v>
      </c>
      <c r="X23" s="12">
        <f t="shared" si="17"/>
        <v>8.2822085889570546E-2</v>
      </c>
      <c r="Y23" s="12">
        <f t="shared" si="18"/>
        <v>0.19631901840490798</v>
      </c>
      <c r="Z23" s="12">
        <f t="shared" si="19"/>
        <v>0.25153374233128833</v>
      </c>
      <c r="AA23" s="12">
        <f t="shared" si="20"/>
        <v>0.16564417177914109</v>
      </c>
      <c r="AB23" s="13">
        <f t="shared" si="21"/>
        <v>0.22699386503067484</v>
      </c>
      <c r="AC23" s="14">
        <f t="shared" si="22"/>
        <v>0.20634920634920634</v>
      </c>
      <c r="AD23" s="15">
        <f t="shared" si="23"/>
        <v>0.79365079365079361</v>
      </c>
      <c r="AE23" s="16">
        <f t="shared" si="12"/>
        <v>3.45</v>
      </c>
      <c r="AF23" s="52">
        <f t="shared" si="13"/>
        <v>1.22</v>
      </c>
      <c r="AG23" s="42">
        <f t="shared" si="14"/>
        <v>4</v>
      </c>
      <c r="AH23" s="42">
        <f t="shared" si="15"/>
        <v>4</v>
      </c>
      <c r="AI23" s="2" t="s">
        <v>315</v>
      </c>
      <c r="AJ23" s="2">
        <v>25</v>
      </c>
      <c r="AK23" s="2">
        <v>27</v>
      </c>
      <c r="AL23" s="2">
        <v>64</v>
      </c>
      <c r="AM23" s="2">
        <v>82</v>
      </c>
      <c r="AN23" s="2">
        <v>54</v>
      </c>
      <c r="AO23" s="2">
        <v>74</v>
      </c>
      <c r="AP23" s="2">
        <v>326</v>
      </c>
      <c r="AQ23" s="2" t="s">
        <v>315</v>
      </c>
      <c r="AR23" s="2">
        <v>25</v>
      </c>
      <c r="AS23" s="2">
        <v>27</v>
      </c>
      <c r="AT23" s="2">
        <v>64</v>
      </c>
      <c r="AU23" s="2">
        <v>82</v>
      </c>
      <c r="AV23" s="2">
        <v>54</v>
      </c>
      <c r="AW23" s="2">
        <v>3.45</v>
      </c>
      <c r="AX23" s="2">
        <v>1.22</v>
      </c>
      <c r="AY23" s="2">
        <v>4</v>
      </c>
      <c r="AZ23" s="2">
        <v>4</v>
      </c>
    </row>
    <row r="24" spans="1:52" s="2" customFormat="1" ht="18.75" x14ac:dyDescent="0.25">
      <c r="A24" s="10">
        <v>49</v>
      </c>
      <c r="B24" s="76" t="s">
        <v>138</v>
      </c>
      <c r="C24" s="77" t="s">
        <v>138</v>
      </c>
      <c r="D24" s="77" t="s">
        <v>138</v>
      </c>
      <c r="E24" s="77" t="s">
        <v>138</v>
      </c>
      <c r="F24" s="77" t="s">
        <v>138</v>
      </c>
      <c r="G24" s="77" t="s">
        <v>138</v>
      </c>
      <c r="H24" s="77" t="s">
        <v>138</v>
      </c>
      <c r="I24" s="77" t="s">
        <v>138</v>
      </c>
      <c r="J24" s="77" t="s">
        <v>138</v>
      </c>
      <c r="K24" s="77" t="s">
        <v>138</v>
      </c>
      <c r="L24" s="77" t="s">
        <v>138</v>
      </c>
      <c r="M24" s="77" t="s">
        <v>138</v>
      </c>
      <c r="N24" s="77" t="s">
        <v>138</v>
      </c>
      <c r="O24" s="77" t="s">
        <v>138</v>
      </c>
      <c r="P24" s="11">
        <f t="shared" si="5"/>
        <v>76</v>
      </c>
      <c r="Q24" s="11">
        <f t="shared" si="6"/>
        <v>70</v>
      </c>
      <c r="R24" s="11">
        <f t="shared" si="7"/>
        <v>69</v>
      </c>
      <c r="S24" s="11">
        <f t="shared" si="8"/>
        <v>58</v>
      </c>
      <c r="T24" s="11">
        <f t="shared" si="9"/>
        <v>44</v>
      </c>
      <c r="U24" s="11">
        <f t="shared" si="10"/>
        <v>9</v>
      </c>
      <c r="V24" s="11">
        <f t="shared" si="11"/>
        <v>326</v>
      </c>
      <c r="W24" s="12">
        <f t="shared" ref="W24" si="24">P24/$V24</f>
        <v>0.23312883435582821</v>
      </c>
      <c r="X24" s="12">
        <f t="shared" ref="X24:AB25" si="25">Q24/$V24</f>
        <v>0.21472392638036811</v>
      </c>
      <c r="Y24" s="12">
        <f t="shared" ref="Y24" si="26">R24/$V24</f>
        <v>0.21165644171779141</v>
      </c>
      <c r="Z24" s="12">
        <f t="shared" ref="Z24" si="27">S24/$V24</f>
        <v>0.17791411042944785</v>
      </c>
      <c r="AA24" s="12">
        <f t="shared" ref="AA24" si="28">T24/$V24</f>
        <v>0.13496932515337423</v>
      </c>
      <c r="AB24" s="13">
        <f t="shared" ref="AB24" si="29">U24/$V24</f>
        <v>2.7607361963190184E-2</v>
      </c>
      <c r="AC24" s="14">
        <f t="shared" ref="AC24" si="30">(P24+Q24)/(P24+Q24+R24+S24+T24)</f>
        <v>0.4605678233438486</v>
      </c>
      <c r="AD24" s="15">
        <f t="shared" ref="AD24" si="31">(R24+S24+T24)/(P24+Q24+R24+S24+T24)</f>
        <v>0.5394321766561514</v>
      </c>
      <c r="AE24" s="16">
        <f t="shared" si="12"/>
        <v>2.76</v>
      </c>
      <c r="AF24" s="52">
        <f t="shared" si="13"/>
        <v>1.37</v>
      </c>
      <c r="AG24" s="42">
        <f t="shared" si="14"/>
        <v>3</v>
      </c>
      <c r="AH24" s="42">
        <f t="shared" si="15"/>
        <v>1</v>
      </c>
      <c r="AI24" s="2" t="s">
        <v>245</v>
      </c>
      <c r="AJ24" s="2">
        <v>76</v>
      </c>
      <c r="AK24" s="2">
        <v>70</v>
      </c>
      <c r="AL24" s="2">
        <v>69</v>
      </c>
      <c r="AM24" s="2">
        <v>58</v>
      </c>
      <c r="AN24" s="2">
        <v>44</v>
      </c>
      <c r="AO24" s="2">
        <v>9</v>
      </c>
      <c r="AP24" s="2">
        <v>326</v>
      </c>
      <c r="AQ24" s="2" t="s">
        <v>245</v>
      </c>
      <c r="AR24" s="2">
        <v>76</v>
      </c>
      <c r="AS24" s="2">
        <v>70</v>
      </c>
      <c r="AT24" s="2">
        <v>69</v>
      </c>
      <c r="AU24" s="2">
        <v>58</v>
      </c>
      <c r="AV24" s="2">
        <v>44</v>
      </c>
      <c r="AW24" s="2">
        <v>2.76</v>
      </c>
      <c r="AX24" s="2">
        <v>1.37</v>
      </c>
      <c r="AY24" s="2">
        <v>3</v>
      </c>
      <c r="AZ24" s="2">
        <v>1</v>
      </c>
    </row>
    <row r="25" spans="1:52" s="2" customFormat="1" ht="18.75" x14ac:dyDescent="0.25">
      <c r="A25" s="31" t="s">
        <v>186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24">
        <f>+SUM(P18:P24)</f>
        <v>193</v>
      </c>
      <c r="Q25" s="24">
        <f t="shared" ref="Q25:V25" si="32">+SUM(Q18:Q24)</f>
        <v>240</v>
      </c>
      <c r="R25" s="24">
        <f t="shared" si="32"/>
        <v>462</v>
      </c>
      <c r="S25" s="24">
        <f t="shared" si="32"/>
        <v>643</v>
      </c>
      <c r="T25" s="24">
        <f t="shared" si="32"/>
        <v>544</v>
      </c>
      <c r="U25" s="24">
        <f t="shared" si="32"/>
        <v>200</v>
      </c>
      <c r="V25" s="24">
        <f t="shared" si="32"/>
        <v>2282</v>
      </c>
      <c r="W25" s="25">
        <f>P25/$V25</f>
        <v>8.4574934268185797E-2</v>
      </c>
      <c r="X25" s="25">
        <f t="shared" si="25"/>
        <v>0.10517090271691498</v>
      </c>
      <c r="Y25" s="25">
        <f t="shared" si="25"/>
        <v>0.20245398773006135</v>
      </c>
      <c r="Z25" s="25">
        <f t="shared" si="25"/>
        <v>0.28177037686240142</v>
      </c>
      <c r="AA25" s="25">
        <f t="shared" si="25"/>
        <v>0.23838737949167396</v>
      </c>
      <c r="AB25" s="26">
        <f t="shared" si="25"/>
        <v>8.7642418930762495E-2</v>
      </c>
      <c r="AC25" s="27">
        <f>(P25+Q25)/(P25+Q25+R25+S25+T25)</f>
        <v>0.2079731027857829</v>
      </c>
      <c r="AD25" s="28">
        <f>(R25+S25+T25)/(P25+Q25+R25+S25+T25)</f>
        <v>0.79202689721421715</v>
      </c>
      <c r="AE25" s="29">
        <f>+SUMPRODUCT(P25:T25,P17:T17)/SUM(P25:T25)</f>
        <v>3.5307396733909702</v>
      </c>
      <c r="AF25" s="22"/>
      <c r="AG25" s="30">
        <f>+MEDIAN(AG18:AG24)</f>
        <v>4</v>
      </c>
      <c r="AH25" s="23"/>
    </row>
    <row r="31" spans="1:52" x14ac:dyDescent="0.25">
      <c r="AI31" s="2"/>
      <c r="AJ31" s="2"/>
      <c r="AK31" s="2"/>
      <c r="AL31" s="2"/>
      <c r="AM31" s="2"/>
      <c r="AN31" s="2"/>
    </row>
    <row r="32" spans="1:52" x14ac:dyDescent="0.25">
      <c r="AI32" s="2"/>
      <c r="AJ32" s="2"/>
      <c r="AK32" s="2"/>
      <c r="AL32" s="2"/>
      <c r="AM32" s="2"/>
      <c r="AN32" s="2"/>
    </row>
    <row r="33" spans="8:40" x14ac:dyDescent="0.25">
      <c r="AI33" s="2"/>
      <c r="AJ33" s="2"/>
      <c r="AK33" s="2"/>
      <c r="AL33" s="2"/>
      <c r="AM33" s="2"/>
      <c r="AN33" s="2"/>
    </row>
    <row r="34" spans="8:40" x14ac:dyDescent="0.25">
      <c r="AI34" s="2"/>
      <c r="AJ34" s="2"/>
      <c r="AK34" s="2"/>
      <c r="AL34" s="2"/>
      <c r="AM34" s="2"/>
      <c r="AN34" s="2"/>
    </row>
    <row r="35" spans="8:40" x14ac:dyDescent="0.25">
      <c r="AI35" s="2"/>
      <c r="AJ35" s="2"/>
      <c r="AK35" s="2"/>
      <c r="AL35" s="2"/>
      <c r="AM35" s="2"/>
      <c r="AN35" s="2"/>
    </row>
    <row r="36" spans="8:40" x14ac:dyDescent="0.25">
      <c r="AI36" s="2"/>
      <c r="AJ36" s="2"/>
      <c r="AK36" s="2"/>
      <c r="AL36" s="2"/>
      <c r="AM36" s="2"/>
      <c r="AN36" s="2"/>
    </row>
    <row r="38" spans="8:40" x14ac:dyDescent="0.25">
      <c r="H38" s="2"/>
      <c r="I38" s="2"/>
      <c r="J38" s="2"/>
      <c r="K38" s="2"/>
      <c r="L38" s="2"/>
      <c r="M38" s="2"/>
    </row>
    <row r="39" spans="8:40" x14ac:dyDescent="0.25">
      <c r="H39" s="2"/>
      <c r="I39" s="2"/>
      <c r="J39" s="2"/>
      <c r="K39" s="2"/>
      <c r="L39" s="2"/>
      <c r="M39" s="2"/>
    </row>
    <row r="40" spans="8:40" x14ac:dyDescent="0.25">
      <c r="H40" s="2"/>
      <c r="I40" s="2"/>
      <c r="J40" s="2"/>
      <c r="K40" s="2"/>
      <c r="L40" s="2"/>
      <c r="M40" s="2"/>
    </row>
    <row r="41" spans="8:40" x14ac:dyDescent="0.25">
      <c r="H41" s="2"/>
      <c r="I41" s="2"/>
      <c r="J41" s="2"/>
      <c r="K41" s="2"/>
      <c r="L41" s="2"/>
      <c r="M41" s="2"/>
    </row>
    <row r="42" spans="8:40" x14ac:dyDescent="0.25">
      <c r="H42" s="2"/>
      <c r="I42" s="2"/>
      <c r="J42" s="2"/>
      <c r="K42" s="2"/>
      <c r="L42" s="2"/>
      <c r="M42" s="2"/>
    </row>
    <row r="43" spans="8:40" x14ac:dyDescent="0.25">
      <c r="H43" s="2"/>
      <c r="I43" s="2"/>
      <c r="J43" s="2"/>
      <c r="K43" s="2"/>
      <c r="L43" s="2"/>
      <c r="M43" s="2"/>
    </row>
    <row r="44" spans="8:40" x14ac:dyDescent="0.25">
      <c r="H44" s="2"/>
      <c r="I44" s="2"/>
      <c r="J44" s="2"/>
      <c r="K44" s="2"/>
      <c r="L44" s="2"/>
      <c r="M44" s="2"/>
    </row>
    <row r="45" spans="8:40" x14ac:dyDescent="0.25">
      <c r="H45" s="2"/>
      <c r="I45" s="2"/>
      <c r="J45" s="2"/>
      <c r="K45" s="2"/>
      <c r="L45" s="2"/>
      <c r="M45" s="2"/>
    </row>
    <row r="46" spans="8:40" x14ac:dyDescent="0.25">
      <c r="H46" s="2"/>
      <c r="I46" s="2"/>
      <c r="J46" s="2"/>
      <c r="K46" s="2"/>
      <c r="L46" s="2"/>
      <c r="M46" s="2"/>
    </row>
    <row r="47" spans="8:40" x14ac:dyDescent="0.25">
      <c r="H47" s="2"/>
      <c r="I47" s="2"/>
      <c r="J47" s="2"/>
      <c r="K47" s="2"/>
      <c r="L47" s="2"/>
      <c r="M47" s="2"/>
    </row>
    <row r="48" spans="8:40" x14ac:dyDescent="0.25">
      <c r="H48" s="2"/>
      <c r="I48" s="2"/>
      <c r="J48" s="2"/>
      <c r="K48" s="2"/>
      <c r="L48" s="2"/>
      <c r="M48" s="2"/>
    </row>
    <row r="49" spans="8:13" x14ac:dyDescent="0.25">
      <c r="H49" s="2"/>
      <c r="I49" s="2"/>
      <c r="J49" s="2"/>
      <c r="K49" s="2"/>
      <c r="L49" s="2"/>
      <c r="M49" s="2"/>
    </row>
    <row r="50" spans="8:13" x14ac:dyDescent="0.25">
      <c r="H50" s="2"/>
      <c r="I50" s="2"/>
      <c r="J50" s="2"/>
      <c r="K50" s="2"/>
      <c r="L50" s="2"/>
      <c r="M50" s="2"/>
    </row>
    <row r="51" spans="8:13" x14ac:dyDescent="0.25">
      <c r="H51" s="2"/>
      <c r="I51" s="2"/>
      <c r="J51" s="2"/>
      <c r="K51" s="2"/>
      <c r="L51" s="2"/>
      <c r="M51" s="2"/>
    </row>
    <row r="52" spans="8:13" x14ac:dyDescent="0.25">
      <c r="H52" s="2"/>
      <c r="I52" s="2"/>
      <c r="J52" s="2"/>
      <c r="K52" s="2"/>
      <c r="L52" s="2"/>
      <c r="M52" s="2"/>
    </row>
    <row r="53" spans="8:13" x14ac:dyDescent="0.25">
      <c r="H53" s="2"/>
      <c r="I53" s="2"/>
      <c r="J53" s="2"/>
      <c r="K53" s="2"/>
      <c r="L53" s="2"/>
      <c r="M53" s="2"/>
    </row>
    <row r="54" spans="8:13" x14ac:dyDescent="0.25">
      <c r="H54" s="2"/>
      <c r="I54" s="2"/>
      <c r="J54" s="2"/>
      <c r="K54" s="2"/>
      <c r="L54" s="2"/>
      <c r="M54" s="2"/>
    </row>
    <row r="55" spans="8:13" x14ac:dyDescent="0.25">
      <c r="H55" s="2"/>
      <c r="I55" s="2"/>
      <c r="J55" s="2"/>
      <c r="K55" s="2"/>
      <c r="L55" s="2"/>
      <c r="M55" s="2"/>
    </row>
    <row r="56" spans="8:13" x14ac:dyDescent="0.25">
      <c r="H56" s="2"/>
      <c r="I56" s="2"/>
      <c r="J56" s="2"/>
      <c r="K56" s="2"/>
      <c r="L56" s="2"/>
      <c r="M56" s="2"/>
    </row>
    <row r="57" spans="8:13" x14ac:dyDescent="0.25">
      <c r="H57" s="2"/>
      <c r="I57" s="2"/>
      <c r="J57" s="2"/>
      <c r="K57" s="2"/>
      <c r="L57" s="2"/>
      <c r="M57" s="2"/>
    </row>
    <row r="58" spans="8:13" x14ac:dyDescent="0.25">
      <c r="H58" s="2"/>
      <c r="I58" s="2"/>
      <c r="J58" s="2"/>
      <c r="K58" s="2"/>
      <c r="L58" s="2"/>
      <c r="M58" s="2"/>
    </row>
    <row r="59" spans="8:13" x14ac:dyDescent="0.25">
      <c r="H59" s="2"/>
      <c r="I59" s="2"/>
      <c r="J59" s="2"/>
      <c r="K59" s="2"/>
      <c r="L59" s="2"/>
      <c r="M59" s="2"/>
    </row>
    <row r="60" spans="8:13" x14ac:dyDescent="0.25">
      <c r="H60" s="2"/>
      <c r="I60" s="2"/>
      <c r="J60" s="2"/>
      <c r="K60" s="2"/>
      <c r="L60" s="2"/>
      <c r="M60" s="2"/>
    </row>
    <row r="61" spans="8:13" x14ac:dyDescent="0.25">
      <c r="H61" s="2"/>
      <c r="I61" s="2"/>
      <c r="J61" s="2"/>
      <c r="K61" s="2"/>
      <c r="L61" s="2"/>
      <c r="M61" s="2"/>
    </row>
    <row r="62" spans="8:13" x14ac:dyDescent="0.25">
      <c r="H62" s="2"/>
      <c r="I62" s="2"/>
      <c r="J62" s="2"/>
      <c r="K62" s="2"/>
      <c r="L62" s="2"/>
      <c r="M62" s="2"/>
    </row>
    <row r="63" spans="8:13" x14ac:dyDescent="0.25">
      <c r="H63" s="2"/>
      <c r="I63" s="2"/>
      <c r="J63" s="2"/>
      <c r="K63" s="2"/>
      <c r="L63" s="2"/>
      <c r="M63" s="2"/>
    </row>
    <row r="64" spans="8:13" x14ac:dyDescent="0.25">
      <c r="H64" s="2"/>
      <c r="I64" s="2"/>
      <c r="J64" s="2"/>
      <c r="K64" s="2"/>
      <c r="L64" s="2"/>
      <c r="M64" s="2"/>
    </row>
    <row r="65" spans="8:13" x14ac:dyDescent="0.25">
      <c r="H65" s="2"/>
      <c r="I65" s="2"/>
      <c r="J65" s="2"/>
      <c r="K65" s="2"/>
      <c r="L65" s="2"/>
      <c r="M65" s="2"/>
    </row>
    <row r="66" spans="8:13" x14ac:dyDescent="0.25">
      <c r="H66" s="2"/>
      <c r="I66" s="2"/>
      <c r="J66" s="2"/>
      <c r="K66" s="2"/>
      <c r="L66" s="2"/>
      <c r="M66" s="2"/>
    </row>
    <row r="67" spans="8:13" x14ac:dyDescent="0.25">
      <c r="H67" s="2"/>
      <c r="I67" s="2"/>
      <c r="J67" s="2"/>
      <c r="K67" s="2"/>
      <c r="L67" s="2"/>
      <c r="M67" s="2"/>
    </row>
    <row r="68" spans="8:13" x14ac:dyDescent="0.25">
      <c r="H68" s="2"/>
      <c r="I68" s="2"/>
      <c r="J68" s="2"/>
      <c r="K68" s="2"/>
      <c r="L68" s="2"/>
      <c r="M68" s="2"/>
    </row>
    <row r="69" spans="8:13" x14ac:dyDescent="0.25">
      <c r="H69" s="2"/>
      <c r="I69" s="2"/>
      <c r="J69" s="2"/>
      <c r="K69" s="2"/>
      <c r="L69" s="2"/>
      <c r="M69" s="2"/>
    </row>
  </sheetData>
  <mergeCells count="11">
    <mergeCell ref="B24:O24"/>
    <mergeCell ref="B19:O19"/>
    <mergeCell ref="B20:O20"/>
    <mergeCell ref="B21:O21"/>
    <mergeCell ref="B22:O22"/>
    <mergeCell ref="B23:O23"/>
    <mergeCell ref="A5:AH5"/>
    <mergeCell ref="A6:AH6"/>
    <mergeCell ref="A7:AH7"/>
    <mergeCell ref="A12:AH12"/>
    <mergeCell ref="B18:O18"/>
  </mergeCells>
  <pageMargins left="0.7" right="0.7" top="0.75" bottom="0.75" header="0.3" footer="0.3"/>
  <pageSetup paperSize="9" scale="2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V49"/>
  <sheetViews>
    <sheetView showGridLines="0" view="pageBreakPreview" zoomScale="80" zoomScaleNormal="55" zoomScaleSheetLayoutView="80" workbookViewId="0">
      <selection activeCell="E43" sqref="E43"/>
    </sheetView>
  </sheetViews>
  <sheetFormatPr baseColWidth="10" defaultRowHeight="15" x14ac:dyDescent="0.25"/>
  <cols>
    <col min="25" max="25" width="16.85546875" customWidth="1"/>
    <col min="26" max="26" width="16.5703125" customWidth="1"/>
    <col min="31" max="48" width="0" hidden="1" customWidth="1"/>
  </cols>
  <sheetData>
    <row r="1" spans="1:30" s="2" customFormat="1" x14ac:dyDescent="0.25"/>
    <row r="2" spans="1:30" s="2" customFormat="1" x14ac:dyDescent="0.25"/>
    <row r="3" spans="1:30" s="2" customFormat="1" x14ac:dyDescent="0.25"/>
    <row r="4" spans="1:30" s="2" customFormat="1" x14ac:dyDescent="0.25"/>
    <row r="5" spans="1:30" s="2" customFormat="1" x14ac:dyDescent="0.25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</row>
    <row r="6" spans="1:30" s="2" customFormat="1" ht="15" customHeight="1" x14ac:dyDescent="0.25">
      <c r="A6" s="72" t="s">
        <v>325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</row>
    <row r="7" spans="1:30" s="2" customFormat="1" ht="15.75" x14ac:dyDescent="0.25">
      <c r="A7" s="83" t="s">
        <v>191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</row>
    <row r="8" spans="1:30" s="2" customFormat="1" x14ac:dyDescent="0.25"/>
    <row r="9" spans="1:30" s="2" customFormat="1" ht="15.75" customHeight="1" x14ac:dyDescent="0.25"/>
    <row r="10" spans="1:30" s="2" customFormat="1" ht="15.75" customHeight="1" x14ac:dyDescent="0.25"/>
    <row r="11" spans="1:30" s="2" customFormat="1" x14ac:dyDescent="0.25"/>
    <row r="12" spans="1:30" s="2" customFormat="1" ht="18.75" customHeight="1" x14ac:dyDescent="0.25">
      <c r="A12" s="67" t="s">
        <v>71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</row>
    <row r="13" spans="1:30" s="2" customFormat="1" x14ac:dyDescent="0.25"/>
    <row r="14" spans="1:30" s="2" customFormat="1" x14ac:dyDescent="0.25"/>
    <row r="15" spans="1:30" s="2" customFormat="1" x14ac:dyDescent="0.25"/>
    <row r="16" spans="1:30" s="2" customFormat="1" x14ac:dyDescent="0.25"/>
    <row r="17" spans="1:48" ht="15.75" thickBot="1" x14ac:dyDescent="0.3"/>
    <row r="18" spans="1:48" ht="37.5" x14ac:dyDescent="0.25">
      <c r="L18" s="19">
        <v>1</v>
      </c>
      <c r="M18" s="19">
        <v>2</v>
      </c>
      <c r="N18" s="19">
        <v>3</v>
      </c>
      <c r="O18" s="19">
        <v>4</v>
      </c>
      <c r="P18" s="19">
        <v>5</v>
      </c>
      <c r="Q18" s="19" t="s">
        <v>84</v>
      </c>
      <c r="R18" s="8" t="s">
        <v>85</v>
      </c>
      <c r="S18" s="19">
        <v>1</v>
      </c>
      <c r="T18" s="19">
        <v>2</v>
      </c>
      <c r="U18" s="19">
        <v>3</v>
      </c>
      <c r="V18" s="19">
        <v>4</v>
      </c>
      <c r="W18" s="19">
        <v>5</v>
      </c>
      <c r="X18" s="19" t="s">
        <v>84</v>
      </c>
      <c r="Y18" s="20" t="s">
        <v>86</v>
      </c>
      <c r="Z18" s="21" t="s">
        <v>87</v>
      </c>
      <c r="AA18" s="19" t="s">
        <v>88</v>
      </c>
      <c r="AB18" s="19" t="s">
        <v>89</v>
      </c>
      <c r="AC18" s="19" t="s">
        <v>90</v>
      </c>
      <c r="AD18" s="19" t="s">
        <v>91</v>
      </c>
    </row>
    <row r="19" spans="1:48" ht="18.75" x14ac:dyDescent="0.25">
      <c r="A19" s="10">
        <v>50</v>
      </c>
      <c r="B19" s="76" t="s">
        <v>139</v>
      </c>
      <c r="C19" s="77" t="s">
        <v>139</v>
      </c>
      <c r="D19" s="77" t="s">
        <v>139</v>
      </c>
      <c r="E19" s="77" t="s">
        <v>139</v>
      </c>
      <c r="F19" s="77" t="s">
        <v>139</v>
      </c>
      <c r="G19" s="77" t="s">
        <v>139</v>
      </c>
      <c r="H19" s="77" t="s">
        <v>139</v>
      </c>
      <c r="I19" s="77" t="s">
        <v>139</v>
      </c>
      <c r="J19" s="77" t="s">
        <v>139</v>
      </c>
      <c r="K19" s="77" t="s">
        <v>139</v>
      </c>
      <c r="L19" s="11">
        <f>AF19</f>
        <v>25</v>
      </c>
      <c r="M19" s="11">
        <f t="shared" ref="M19:R19" si="0">AG19</f>
        <v>19</v>
      </c>
      <c r="N19" s="11">
        <f t="shared" si="0"/>
        <v>47</v>
      </c>
      <c r="O19" s="11">
        <f t="shared" si="0"/>
        <v>75</v>
      </c>
      <c r="P19" s="11">
        <f t="shared" si="0"/>
        <v>157</v>
      </c>
      <c r="Q19" s="11">
        <f t="shared" si="0"/>
        <v>3</v>
      </c>
      <c r="R19" s="11">
        <f t="shared" si="0"/>
        <v>326</v>
      </c>
      <c r="S19" s="12">
        <f t="shared" ref="S19:X22" si="1">L19/$R19</f>
        <v>7.6687116564417179E-2</v>
      </c>
      <c r="T19" s="12">
        <f t="shared" si="1"/>
        <v>5.8282208588957052E-2</v>
      </c>
      <c r="U19" s="12">
        <f t="shared" si="1"/>
        <v>0.14417177914110429</v>
      </c>
      <c r="V19" s="12">
        <f t="shared" si="1"/>
        <v>0.23006134969325154</v>
      </c>
      <c r="W19" s="12">
        <f t="shared" si="1"/>
        <v>0.48159509202453987</v>
      </c>
      <c r="X19" s="13">
        <f t="shared" si="1"/>
        <v>9.202453987730062E-3</v>
      </c>
      <c r="Y19" s="14">
        <f t="shared" ref="Y19:Y22" si="2">(L19+M19)/(L19+M19+N19+O19+P19)</f>
        <v>0.13622291021671826</v>
      </c>
      <c r="Z19" s="15">
        <f t="shared" ref="Z19:Z22" si="3">(N19+O19+P19)/(L19+M19+N19+O19+P19)</f>
        <v>0.86377708978328172</v>
      </c>
      <c r="AA19" s="16">
        <f>AS19</f>
        <v>3.99</v>
      </c>
      <c r="AB19" s="52">
        <f t="shared" ref="AB19:AD19" si="4">AT19</f>
        <v>1.25</v>
      </c>
      <c r="AC19" s="42">
        <f t="shared" si="4"/>
        <v>4</v>
      </c>
      <c r="AD19" s="42">
        <f t="shared" si="4"/>
        <v>5</v>
      </c>
      <c r="AE19" t="s">
        <v>316</v>
      </c>
      <c r="AF19">
        <v>25</v>
      </c>
      <c r="AG19">
        <v>19</v>
      </c>
      <c r="AH19">
        <v>47</v>
      </c>
      <c r="AI19">
        <v>75</v>
      </c>
      <c r="AJ19">
        <v>157</v>
      </c>
      <c r="AK19">
        <v>3</v>
      </c>
      <c r="AL19">
        <v>326</v>
      </c>
      <c r="AM19" t="s">
        <v>316</v>
      </c>
      <c r="AN19">
        <v>25</v>
      </c>
      <c r="AO19">
        <v>19</v>
      </c>
      <c r="AP19">
        <v>47</v>
      </c>
      <c r="AQ19">
        <v>75</v>
      </c>
      <c r="AR19">
        <v>157</v>
      </c>
      <c r="AS19">
        <v>3.99</v>
      </c>
      <c r="AT19">
        <v>1.25</v>
      </c>
      <c r="AU19">
        <v>4</v>
      </c>
      <c r="AV19">
        <v>5</v>
      </c>
    </row>
    <row r="20" spans="1:48" ht="18.75" x14ac:dyDescent="0.25">
      <c r="A20" s="10">
        <v>51</v>
      </c>
      <c r="B20" s="76" t="s">
        <v>140</v>
      </c>
      <c r="C20" s="77" t="s">
        <v>140</v>
      </c>
      <c r="D20" s="77" t="s">
        <v>140</v>
      </c>
      <c r="E20" s="77" t="s">
        <v>140</v>
      </c>
      <c r="F20" s="77" t="s">
        <v>140</v>
      </c>
      <c r="G20" s="77" t="s">
        <v>140</v>
      </c>
      <c r="H20" s="77" t="s">
        <v>140</v>
      </c>
      <c r="I20" s="77" t="s">
        <v>140</v>
      </c>
      <c r="J20" s="77" t="s">
        <v>140</v>
      </c>
      <c r="K20" s="77" t="s">
        <v>140</v>
      </c>
      <c r="L20" s="11">
        <f t="shared" ref="L20:L22" si="5">AF20</f>
        <v>14</v>
      </c>
      <c r="M20" s="11">
        <f t="shared" ref="M20:M22" si="6">AG20</f>
        <v>28</v>
      </c>
      <c r="N20" s="11">
        <f t="shared" ref="N20:N22" si="7">AH20</f>
        <v>65</v>
      </c>
      <c r="O20" s="11">
        <f t="shared" ref="O20:O22" si="8">AI20</f>
        <v>82</v>
      </c>
      <c r="P20" s="11">
        <f t="shared" ref="P20:P22" si="9">AJ20</f>
        <v>107</v>
      </c>
      <c r="Q20" s="11">
        <f t="shared" ref="Q20:Q22" si="10">AK20</f>
        <v>30</v>
      </c>
      <c r="R20" s="11">
        <f t="shared" ref="R20:R22" si="11">AL20</f>
        <v>326</v>
      </c>
      <c r="S20" s="12">
        <f t="shared" si="1"/>
        <v>4.2944785276073622E-2</v>
      </c>
      <c r="T20" s="12">
        <f t="shared" si="1"/>
        <v>8.5889570552147243E-2</v>
      </c>
      <c r="U20" s="12">
        <f t="shared" si="1"/>
        <v>0.19938650306748465</v>
      </c>
      <c r="V20" s="12">
        <f t="shared" si="1"/>
        <v>0.25153374233128833</v>
      </c>
      <c r="W20" s="12">
        <f t="shared" si="1"/>
        <v>0.32822085889570551</v>
      </c>
      <c r="X20" s="13">
        <f t="shared" si="1"/>
        <v>9.202453987730061E-2</v>
      </c>
      <c r="Y20" s="14">
        <f t="shared" si="2"/>
        <v>0.14189189189189189</v>
      </c>
      <c r="Z20" s="15">
        <f t="shared" si="3"/>
        <v>0.85810810810810811</v>
      </c>
      <c r="AA20" s="16">
        <f t="shared" ref="AA20:AA22" si="12">AS20</f>
        <v>3.81</v>
      </c>
      <c r="AB20" s="52">
        <f t="shared" ref="AB20:AB22" si="13">AT20</f>
        <v>1.1599999999999999</v>
      </c>
      <c r="AC20" s="42">
        <f t="shared" ref="AC20:AC22" si="14">AU20</f>
        <v>4</v>
      </c>
      <c r="AD20" s="42">
        <f t="shared" ref="AD20:AD22" si="15">AV20</f>
        <v>5</v>
      </c>
      <c r="AE20" t="s">
        <v>246</v>
      </c>
      <c r="AF20">
        <v>14</v>
      </c>
      <c r="AG20">
        <v>28</v>
      </c>
      <c r="AH20">
        <v>65</v>
      </c>
      <c r="AI20">
        <v>82</v>
      </c>
      <c r="AJ20">
        <v>107</v>
      </c>
      <c r="AK20">
        <v>30</v>
      </c>
      <c r="AL20">
        <v>326</v>
      </c>
      <c r="AM20" t="s">
        <v>246</v>
      </c>
      <c r="AN20">
        <v>14</v>
      </c>
      <c r="AO20">
        <v>28</v>
      </c>
      <c r="AP20">
        <v>65</v>
      </c>
      <c r="AQ20">
        <v>82</v>
      </c>
      <c r="AR20">
        <v>107</v>
      </c>
      <c r="AS20">
        <v>3.81</v>
      </c>
      <c r="AT20">
        <v>1.1599999999999999</v>
      </c>
      <c r="AU20">
        <v>4</v>
      </c>
      <c r="AV20">
        <v>5</v>
      </c>
    </row>
    <row r="21" spans="1:48" ht="18.75" x14ac:dyDescent="0.25">
      <c r="A21" s="10">
        <v>52</v>
      </c>
      <c r="B21" s="76" t="s">
        <v>141</v>
      </c>
      <c r="C21" s="77" t="s">
        <v>141</v>
      </c>
      <c r="D21" s="77" t="s">
        <v>141</v>
      </c>
      <c r="E21" s="77" t="s">
        <v>141</v>
      </c>
      <c r="F21" s="77" t="s">
        <v>141</v>
      </c>
      <c r="G21" s="77" t="s">
        <v>141</v>
      </c>
      <c r="H21" s="77" t="s">
        <v>141</v>
      </c>
      <c r="I21" s="77" t="s">
        <v>141</v>
      </c>
      <c r="J21" s="77" t="s">
        <v>141</v>
      </c>
      <c r="K21" s="77" t="s">
        <v>141</v>
      </c>
      <c r="L21" s="11">
        <f t="shared" si="5"/>
        <v>8</v>
      </c>
      <c r="M21" s="11">
        <f t="shared" si="6"/>
        <v>14</v>
      </c>
      <c r="N21" s="11">
        <f t="shared" si="7"/>
        <v>40</v>
      </c>
      <c r="O21" s="11">
        <f t="shared" si="8"/>
        <v>93</v>
      </c>
      <c r="P21" s="11">
        <f t="shared" si="9"/>
        <v>151</v>
      </c>
      <c r="Q21" s="11">
        <f t="shared" si="10"/>
        <v>20</v>
      </c>
      <c r="R21" s="11">
        <f t="shared" si="11"/>
        <v>326</v>
      </c>
      <c r="S21" s="12">
        <f t="shared" si="1"/>
        <v>2.4539877300613498E-2</v>
      </c>
      <c r="T21" s="12">
        <f t="shared" si="1"/>
        <v>4.2944785276073622E-2</v>
      </c>
      <c r="U21" s="12">
        <f t="shared" si="1"/>
        <v>0.12269938650306748</v>
      </c>
      <c r="V21" s="12">
        <f t="shared" si="1"/>
        <v>0.28527607361963192</v>
      </c>
      <c r="W21" s="12">
        <f t="shared" si="1"/>
        <v>0.46319018404907975</v>
      </c>
      <c r="X21" s="13">
        <f t="shared" si="1"/>
        <v>6.1349693251533742E-2</v>
      </c>
      <c r="Y21" s="14">
        <f t="shared" si="2"/>
        <v>7.1895424836601302E-2</v>
      </c>
      <c r="Z21" s="15">
        <f t="shared" si="3"/>
        <v>0.92810457516339873</v>
      </c>
      <c r="AA21" s="16">
        <f t="shared" si="12"/>
        <v>4.1900000000000004</v>
      </c>
      <c r="AB21" s="52">
        <f t="shared" si="13"/>
        <v>1</v>
      </c>
      <c r="AC21" s="42">
        <f t="shared" si="14"/>
        <v>4</v>
      </c>
      <c r="AD21" s="42">
        <f t="shared" si="15"/>
        <v>5</v>
      </c>
      <c r="AE21" t="s">
        <v>247</v>
      </c>
      <c r="AF21">
        <v>8</v>
      </c>
      <c r="AG21">
        <v>14</v>
      </c>
      <c r="AH21">
        <v>40</v>
      </c>
      <c r="AI21">
        <v>93</v>
      </c>
      <c r="AJ21">
        <v>151</v>
      </c>
      <c r="AK21">
        <v>20</v>
      </c>
      <c r="AL21">
        <v>326</v>
      </c>
      <c r="AM21" t="s">
        <v>247</v>
      </c>
      <c r="AN21">
        <v>8</v>
      </c>
      <c r="AO21">
        <v>14</v>
      </c>
      <c r="AP21">
        <v>40</v>
      </c>
      <c r="AQ21">
        <v>93</v>
      </c>
      <c r="AR21">
        <v>151</v>
      </c>
      <c r="AS21">
        <v>4.1900000000000004</v>
      </c>
      <c r="AT21">
        <v>1</v>
      </c>
      <c r="AU21">
        <v>4</v>
      </c>
      <c r="AV21">
        <v>5</v>
      </c>
    </row>
    <row r="22" spans="1:48" ht="18.75" x14ac:dyDescent="0.25">
      <c r="A22" s="10">
        <v>53</v>
      </c>
      <c r="B22" s="76" t="s">
        <v>142</v>
      </c>
      <c r="C22" s="77" t="s">
        <v>142</v>
      </c>
      <c r="D22" s="77" t="s">
        <v>142</v>
      </c>
      <c r="E22" s="77" t="s">
        <v>142</v>
      </c>
      <c r="F22" s="77" t="s">
        <v>142</v>
      </c>
      <c r="G22" s="77" t="s">
        <v>142</v>
      </c>
      <c r="H22" s="77" t="s">
        <v>142</v>
      </c>
      <c r="I22" s="77" t="s">
        <v>142</v>
      </c>
      <c r="J22" s="77" t="s">
        <v>142</v>
      </c>
      <c r="K22" s="77" t="s">
        <v>142</v>
      </c>
      <c r="L22" s="11">
        <f t="shared" si="5"/>
        <v>14</v>
      </c>
      <c r="M22" s="11">
        <f t="shared" si="6"/>
        <v>21</v>
      </c>
      <c r="N22" s="11">
        <f t="shared" si="7"/>
        <v>56</v>
      </c>
      <c r="O22" s="11">
        <f t="shared" si="8"/>
        <v>80</v>
      </c>
      <c r="P22" s="11">
        <f t="shared" si="9"/>
        <v>109</v>
      </c>
      <c r="Q22" s="11">
        <f t="shared" si="10"/>
        <v>46</v>
      </c>
      <c r="R22" s="11">
        <f t="shared" si="11"/>
        <v>326</v>
      </c>
      <c r="S22" s="12">
        <f t="shared" si="1"/>
        <v>4.2944785276073622E-2</v>
      </c>
      <c r="T22" s="12">
        <f t="shared" si="1"/>
        <v>6.4417177914110432E-2</v>
      </c>
      <c r="U22" s="12">
        <f t="shared" si="1"/>
        <v>0.17177914110429449</v>
      </c>
      <c r="V22" s="12">
        <f t="shared" si="1"/>
        <v>0.24539877300613497</v>
      </c>
      <c r="W22" s="12">
        <f t="shared" si="1"/>
        <v>0.33435582822085891</v>
      </c>
      <c r="X22" s="13">
        <f t="shared" si="1"/>
        <v>0.1411042944785276</v>
      </c>
      <c r="Y22" s="14">
        <f t="shared" si="2"/>
        <v>0.125</v>
      </c>
      <c r="Z22" s="15">
        <f t="shared" si="3"/>
        <v>0.875</v>
      </c>
      <c r="AA22" s="16">
        <f t="shared" si="12"/>
        <v>3.89</v>
      </c>
      <c r="AB22" s="52">
        <f t="shared" si="13"/>
        <v>1.1499999999999999</v>
      </c>
      <c r="AC22" s="42">
        <f t="shared" si="14"/>
        <v>4</v>
      </c>
      <c r="AD22" s="42">
        <f t="shared" si="15"/>
        <v>5</v>
      </c>
      <c r="AE22" t="s">
        <v>248</v>
      </c>
      <c r="AF22">
        <v>14</v>
      </c>
      <c r="AG22">
        <v>21</v>
      </c>
      <c r="AH22">
        <v>56</v>
      </c>
      <c r="AI22">
        <v>80</v>
      </c>
      <c r="AJ22">
        <v>109</v>
      </c>
      <c r="AK22">
        <v>46</v>
      </c>
      <c r="AL22">
        <v>326</v>
      </c>
      <c r="AM22" t="s">
        <v>248</v>
      </c>
      <c r="AN22">
        <v>14</v>
      </c>
      <c r="AO22">
        <v>21</v>
      </c>
      <c r="AP22">
        <v>56</v>
      </c>
      <c r="AQ22">
        <v>80</v>
      </c>
      <c r="AR22">
        <v>109</v>
      </c>
      <c r="AS22">
        <v>3.89</v>
      </c>
      <c r="AT22">
        <v>1.1499999999999999</v>
      </c>
      <c r="AU22">
        <v>4</v>
      </c>
      <c r="AV22">
        <v>5</v>
      </c>
    </row>
    <row r="23" spans="1:48" s="2" customFormat="1" ht="18.75" x14ac:dyDescent="0.25">
      <c r="A23" s="31" t="s">
        <v>186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24">
        <f>+SUM(L19:L22)</f>
        <v>61</v>
      </c>
      <c r="M23" s="24">
        <f t="shared" ref="M23:R23" si="16">+SUM(M19:M22)</f>
        <v>82</v>
      </c>
      <c r="N23" s="24">
        <f t="shared" si="16"/>
        <v>208</v>
      </c>
      <c r="O23" s="24">
        <f t="shared" si="16"/>
        <v>330</v>
      </c>
      <c r="P23" s="24">
        <f t="shared" si="16"/>
        <v>524</v>
      </c>
      <c r="Q23" s="24">
        <f t="shared" si="16"/>
        <v>99</v>
      </c>
      <c r="R23" s="24">
        <f t="shared" si="16"/>
        <v>1304</v>
      </c>
      <c r="S23" s="25">
        <f>L23/$R23</f>
        <v>4.6779141104294479E-2</v>
      </c>
      <c r="T23" s="25">
        <f t="shared" ref="T23:X23" si="17">M23/$R23</f>
        <v>6.2883435582822084E-2</v>
      </c>
      <c r="U23" s="25">
        <f t="shared" si="17"/>
        <v>0.15950920245398773</v>
      </c>
      <c r="V23" s="25">
        <f t="shared" si="17"/>
        <v>0.25306748466257667</v>
      </c>
      <c r="W23" s="25">
        <f t="shared" si="17"/>
        <v>0.40184049079754602</v>
      </c>
      <c r="X23" s="26">
        <f t="shared" si="17"/>
        <v>7.5920245398773012E-2</v>
      </c>
      <c r="Y23" s="27">
        <f>(L23+M23)/(L23+M23+N23+O23+P23)</f>
        <v>0.11867219917012448</v>
      </c>
      <c r="Z23" s="28">
        <f>(N23+O23+P23)/(L23+M23+N23+O23+P23)</f>
        <v>0.8813278008298755</v>
      </c>
      <c r="AA23" s="29">
        <f>+SUMPRODUCT(L23:P23,L18:P18)/SUM(L23:P23)</f>
        <v>3.9742738589211619</v>
      </c>
      <c r="AB23" s="22"/>
      <c r="AC23" s="30">
        <f>+MEDIAN(AC19:AC22)</f>
        <v>4</v>
      </c>
      <c r="AD23" s="23"/>
    </row>
    <row r="31" spans="1:48" x14ac:dyDescent="0.25">
      <c r="F31" s="2"/>
      <c r="G31" s="2"/>
      <c r="H31" s="2"/>
      <c r="I31" s="2"/>
      <c r="J31" s="2"/>
      <c r="K31" s="2"/>
    </row>
    <row r="32" spans="1:48" x14ac:dyDescent="0.25">
      <c r="F32" s="2"/>
      <c r="G32" s="2"/>
      <c r="H32" s="2"/>
      <c r="I32" s="2"/>
      <c r="J32" s="2"/>
      <c r="K32" s="2"/>
    </row>
    <row r="33" spans="6:23" x14ac:dyDescent="0.25">
      <c r="F33" s="2"/>
      <c r="G33" s="2"/>
      <c r="H33" s="2"/>
      <c r="I33" s="2"/>
      <c r="J33" s="2"/>
      <c r="K33" s="2"/>
      <c r="R33" s="2"/>
      <c r="S33" s="2"/>
      <c r="T33" s="2"/>
      <c r="U33" s="2"/>
      <c r="V33" s="2"/>
      <c r="W33" s="2"/>
    </row>
    <row r="34" spans="6:23" x14ac:dyDescent="0.25">
      <c r="F34" s="2"/>
      <c r="G34" s="2"/>
      <c r="H34" s="2"/>
      <c r="I34" s="2"/>
      <c r="J34" s="2"/>
      <c r="K34" s="2"/>
      <c r="R34" s="2"/>
      <c r="S34" s="2"/>
      <c r="T34" s="2"/>
      <c r="U34" s="2"/>
      <c r="V34" s="2"/>
      <c r="W34" s="2"/>
    </row>
    <row r="35" spans="6:23" x14ac:dyDescent="0.25">
      <c r="F35" s="2"/>
      <c r="G35" s="2"/>
      <c r="H35" s="2"/>
      <c r="I35" s="2"/>
      <c r="J35" s="2"/>
      <c r="K35" s="2"/>
      <c r="R35" s="2"/>
      <c r="S35" s="2"/>
      <c r="T35" s="2"/>
      <c r="U35" s="2"/>
      <c r="V35" s="2"/>
      <c r="W35" s="2"/>
    </row>
    <row r="36" spans="6:23" x14ac:dyDescent="0.25">
      <c r="F36" s="2"/>
      <c r="G36" s="2"/>
      <c r="H36" s="2"/>
      <c r="I36" s="2"/>
      <c r="J36" s="2"/>
      <c r="K36" s="2"/>
      <c r="R36" s="2"/>
      <c r="S36" s="2"/>
      <c r="T36" s="2"/>
      <c r="U36" s="2"/>
      <c r="V36" s="2"/>
      <c r="W36" s="2"/>
    </row>
    <row r="37" spans="6:23" x14ac:dyDescent="0.25">
      <c r="F37" s="2"/>
      <c r="G37" s="2"/>
      <c r="H37" s="2"/>
      <c r="I37" s="2"/>
      <c r="J37" s="2"/>
      <c r="K37" s="2"/>
      <c r="R37" s="2"/>
      <c r="S37" s="2"/>
      <c r="T37" s="2"/>
      <c r="U37" s="2"/>
      <c r="V37" s="2"/>
      <c r="W37" s="2"/>
    </row>
    <row r="38" spans="6:23" x14ac:dyDescent="0.25">
      <c r="F38" s="2"/>
      <c r="G38" s="2"/>
      <c r="H38" s="2"/>
      <c r="I38" s="2"/>
      <c r="J38" s="2"/>
      <c r="K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6:23" x14ac:dyDescent="0.25">
      <c r="F39" s="2"/>
      <c r="G39" s="2"/>
      <c r="H39" s="2"/>
      <c r="I39" s="2"/>
      <c r="J39" s="2"/>
      <c r="K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6:23" x14ac:dyDescent="0.25">
      <c r="F40" s="2"/>
      <c r="G40" s="2"/>
      <c r="H40" s="2"/>
      <c r="I40" s="2"/>
      <c r="J40" s="2"/>
      <c r="K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6:23" x14ac:dyDescent="0.25">
      <c r="F41" s="2"/>
      <c r="G41" s="2"/>
      <c r="H41" s="2"/>
      <c r="I41" s="2"/>
      <c r="J41" s="2"/>
      <c r="K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6:23" x14ac:dyDescent="0.25">
      <c r="F42" s="2"/>
      <c r="G42" s="2"/>
      <c r="H42" s="2"/>
      <c r="I42" s="2"/>
      <c r="J42" s="2"/>
      <c r="K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6:23" x14ac:dyDescent="0.25">
      <c r="F43" s="2"/>
      <c r="G43" s="2"/>
      <c r="H43" s="2"/>
      <c r="I43" s="2"/>
      <c r="J43" s="2"/>
      <c r="K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6:23" x14ac:dyDescent="0.25">
      <c r="F44" s="2"/>
      <c r="G44" s="2"/>
      <c r="H44" s="2"/>
      <c r="I44" s="2"/>
      <c r="J44" s="2"/>
      <c r="K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6:23" x14ac:dyDescent="0.25">
      <c r="F45" s="2"/>
      <c r="G45" s="2"/>
      <c r="H45" s="2"/>
      <c r="I45" s="2"/>
      <c r="J45" s="2"/>
      <c r="K45" s="2"/>
      <c r="N45" s="2"/>
      <c r="O45" s="2"/>
      <c r="P45" s="2"/>
      <c r="Q45" s="2"/>
      <c r="R45" s="2"/>
      <c r="S45" s="2"/>
    </row>
    <row r="46" spans="6:23" x14ac:dyDescent="0.25">
      <c r="F46" s="2"/>
      <c r="G46" s="2"/>
      <c r="H46" s="2"/>
      <c r="I46" s="2"/>
      <c r="J46" s="2"/>
      <c r="K46" s="2"/>
      <c r="N46" s="2"/>
      <c r="O46" s="2"/>
      <c r="P46" s="2"/>
      <c r="Q46" s="2"/>
      <c r="R46" s="2"/>
      <c r="S46" s="2"/>
    </row>
    <row r="47" spans="6:23" x14ac:dyDescent="0.25">
      <c r="N47" s="2"/>
      <c r="O47" s="2"/>
      <c r="P47" s="2"/>
      <c r="Q47" s="2"/>
      <c r="R47" s="2"/>
      <c r="S47" s="2"/>
    </row>
    <row r="48" spans="6:23" x14ac:dyDescent="0.25">
      <c r="N48" s="2"/>
      <c r="O48" s="2"/>
      <c r="P48" s="2"/>
      <c r="Q48" s="2"/>
      <c r="R48" s="2"/>
      <c r="S48" s="2"/>
    </row>
    <row r="49" spans="14:19" x14ac:dyDescent="0.25">
      <c r="N49" s="2"/>
      <c r="O49" s="2"/>
      <c r="P49" s="2"/>
      <c r="Q49" s="2"/>
      <c r="R49" s="2"/>
      <c r="S49" s="2"/>
    </row>
  </sheetData>
  <sheetProtection sheet="1" objects="1" scenarios="1"/>
  <mergeCells count="8">
    <mergeCell ref="A5:AD5"/>
    <mergeCell ref="A6:AD6"/>
    <mergeCell ref="A7:AD7"/>
    <mergeCell ref="B22:K22"/>
    <mergeCell ref="A12:AD12"/>
    <mergeCell ref="B19:K19"/>
    <mergeCell ref="B20:K20"/>
    <mergeCell ref="B21:K21"/>
  </mergeCells>
  <pageMargins left="0.7" right="0.7" top="0.75" bottom="0.75" header="0.3" footer="0.3"/>
  <pageSetup paperSize="9" scale="2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Y56"/>
  <sheetViews>
    <sheetView showGridLines="0" view="pageBreakPreview" zoomScale="70" zoomScaleNormal="55" zoomScaleSheetLayoutView="70" workbookViewId="0">
      <selection activeCell="B23" sqref="B23:N23"/>
    </sheetView>
  </sheetViews>
  <sheetFormatPr baseColWidth="10" defaultRowHeight="15" x14ac:dyDescent="0.25"/>
  <cols>
    <col min="28" max="28" width="18.28515625" bestFit="1" customWidth="1"/>
    <col min="29" max="29" width="20.42578125" bestFit="1" customWidth="1"/>
    <col min="34" max="51" width="0" hidden="1" customWidth="1"/>
  </cols>
  <sheetData>
    <row r="1" spans="1:33" s="2" customFormat="1" x14ac:dyDescent="0.25"/>
    <row r="2" spans="1:33" s="2" customFormat="1" x14ac:dyDescent="0.25"/>
    <row r="3" spans="1:33" s="2" customFormat="1" x14ac:dyDescent="0.25"/>
    <row r="4" spans="1:33" s="2" customFormat="1" x14ac:dyDescent="0.25"/>
    <row r="5" spans="1:33" s="2" customFormat="1" x14ac:dyDescent="0.25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spans="1:33" s="2" customFormat="1" ht="15.75" customHeight="1" x14ac:dyDescent="0.25">
      <c r="A6" s="82" t="s">
        <v>325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</row>
    <row r="7" spans="1:33" s="2" customFormat="1" x14ac:dyDescent="0.25">
      <c r="A7" s="73" t="s">
        <v>309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</row>
    <row r="8" spans="1:33" s="2" customFormat="1" x14ac:dyDescent="0.25"/>
    <row r="9" spans="1:33" s="2" customFormat="1" ht="15.75" customHeight="1" x14ac:dyDescent="0.25"/>
    <row r="10" spans="1:33" s="2" customFormat="1" ht="15.75" customHeight="1" x14ac:dyDescent="0.25"/>
    <row r="11" spans="1:33" s="2" customFormat="1" x14ac:dyDescent="0.25"/>
    <row r="12" spans="1:33" s="2" customFormat="1" ht="18.75" customHeight="1" x14ac:dyDescent="0.25">
      <c r="A12" s="67" t="s">
        <v>72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</row>
    <row r="13" spans="1:33" s="2" customFormat="1" x14ac:dyDescent="0.25"/>
    <row r="14" spans="1:33" s="2" customFormat="1" x14ac:dyDescent="0.25"/>
    <row r="15" spans="1:33" s="2" customFormat="1" x14ac:dyDescent="0.25"/>
    <row r="16" spans="1:33" s="2" customFormat="1" x14ac:dyDescent="0.25"/>
    <row r="17" spans="1:51" s="2" customFormat="1" x14ac:dyDescent="0.25"/>
    <row r="18" spans="1:51" ht="15.75" thickBot="1" x14ac:dyDescent="0.3"/>
    <row r="19" spans="1:51" ht="37.5" x14ac:dyDescent="0.25">
      <c r="O19" s="19">
        <v>1</v>
      </c>
      <c r="P19" s="19">
        <v>2</v>
      </c>
      <c r="Q19" s="19">
        <v>3</v>
      </c>
      <c r="R19" s="19">
        <v>4</v>
      </c>
      <c r="S19" s="19">
        <v>5</v>
      </c>
      <c r="T19" s="19" t="s">
        <v>84</v>
      </c>
      <c r="U19" s="8" t="s">
        <v>85</v>
      </c>
      <c r="V19" s="19">
        <v>1</v>
      </c>
      <c r="W19" s="19">
        <v>2</v>
      </c>
      <c r="X19" s="19">
        <v>3</v>
      </c>
      <c r="Y19" s="19">
        <v>4</v>
      </c>
      <c r="Z19" s="19">
        <v>5</v>
      </c>
      <c r="AA19" s="19" t="s">
        <v>84</v>
      </c>
      <c r="AB19" s="20" t="s">
        <v>86</v>
      </c>
      <c r="AC19" s="21" t="s">
        <v>87</v>
      </c>
      <c r="AD19" s="19" t="s">
        <v>88</v>
      </c>
      <c r="AE19" s="19" t="s">
        <v>89</v>
      </c>
      <c r="AF19" s="19" t="s">
        <v>90</v>
      </c>
      <c r="AG19" s="19" t="s">
        <v>91</v>
      </c>
    </row>
    <row r="20" spans="1:51" ht="18.75" x14ac:dyDescent="0.25">
      <c r="A20" s="10">
        <v>54</v>
      </c>
      <c r="B20" s="76" t="s">
        <v>143</v>
      </c>
      <c r="C20" s="77" t="s">
        <v>143</v>
      </c>
      <c r="D20" s="77" t="s">
        <v>143</v>
      </c>
      <c r="E20" s="77" t="s">
        <v>143</v>
      </c>
      <c r="F20" s="77" t="s">
        <v>143</v>
      </c>
      <c r="G20" s="77" t="s">
        <v>143</v>
      </c>
      <c r="H20" s="77" t="s">
        <v>143</v>
      </c>
      <c r="I20" s="77" t="s">
        <v>143</v>
      </c>
      <c r="J20" s="77" t="s">
        <v>143</v>
      </c>
      <c r="K20" s="77" t="s">
        <v>143</v>
      </c>
      <c r="L20" s="77" t="s">
        <v>143</v>
      </c>
      <c r="M20" s="77" t="s">
        <v>143</v>
      </c>
      <c r="N20" s="81" t="s">
        <v>143</v>
      </c>
      <c r="O20" s="11">
        <f>AI20</f>
        <v>21</v>
      </c>
      <c r="P20" s="11">
        <f t="shared" ref="P20:U20" si="0">AJ20</f>
        <v>9</v>
      </c>
      <c r="Q20" s="11">
        <f t="shared" si="0"/>
        <v>40</v>
      </c>
      <c r="R20" s="11">
        <f t="shared" si="0"/>
        <v>83</v>
      </c>
      <c r="S20" s="11">
        <f t="shared" si="0"/>
        <v>161</v>
      </c>
      <c r="T20" s="11">
        <f t="shared" si="0"/>
        <v>12</v>
      </c>
      <c r="U20" s="11">
        <f t="shared" si="0"/>
        <v>326</v>
      </c>
      <c r="V20" s="12">
        <f t="shared" ref="V20:AA23" si="1">O20/$U20</f>
        <v>6.4417177914110432E-2</v>
      </c>
      <c r="W20" s="12">
        <f t="shared" si="1"/>
        <v>2.7607361963190184E-2</v>
      </c>
      <c r="X20" s="12">
        <f t="shared" si="1"/>
        <v>0.12269938650306748</v>
      </c>
      <c r="Y20" s="12">
        <f t="shared" si="1"/>
        <v>0.254601226993865</v>
      </c>
      <c r="Z20" s="12">
        <f t="shared" si="1"/>
        <v>0.49386503067484661</v>
      </c>
      <c r="AA20" s="13">
        <f t="shared" si="1"/>
        <v>3.6809815950920248E-2</v>
      </c>
      <c r="AB20" s="14">
        <f t="shared" ref="AB20:AB23" si="2">(O20+P20)/(O20+P20+Q20+R20+S20)</f>
        <v>9.5541401273885357E-2</v>
      </c>
      <c r="AC20" s="15">
        <f t="shared" ref="AC20:AC23" si="3">(Q20+R20+S20)/(O20+P20+Q20+R20+S20)</f>
        <v>0.90445859872611467</v>
      </c>
      <c r="AD20" s="16">
        <f>AV20</f>
        <v>4.13</v>
      </c>
      <c r="AE20" s="52">
        <f t="shared" ref="AE20:AG20" si="4">AW20</f>
        <v>1.1599999999999999</v>
      </c>
      <c r="AF20" s="42">
        <f t="shared" si="4"/>
        <v>5</v>
      </c>
      <c r="AG20" s="42">
        <f t="shared" si="4"/>
        <v>5</v>
      </c>
      <c r="AH20" t="s">
        <v>249</v>
      </c>
      <c r="AI20">
        <v>21</v>
      </c>
      <c r="AJ20">
        <v>9</v>
      </c>
      <c r="AK20">
        <v>40</v>
      </c>
      <c r="AL20">
        <v>83</v>
      </c>
      <c r="AM20">
        <v>161</v>
      </c>
      <c r="AN20">
        <v>12</v>
      </c>
      <c r="AO20">
        <v>326</v>
      </c>
      <c r="AP20" t="s">
        <v>249</v>
      </c>
      <c r="AQ20">
        <v>21</v>
      </c>
      <c r="AR20">
        <v>9</v>
      </c>
      <c r="AS20">
        <v>40</v>
      </c>
      <c r="AT20">
        <v>83</v>
      </c>
      <c r="AU20">
        <v>161</v>
      </c>
      <c r="AV20">
        <v>4.13</v>
      </c>
      <c r="AW20">
        <v>1.1599999999999999</v>
      </c>
      <c r="AX20">
        <v>5</v>
      </c>
      <c r="AY20">
        <v>5</v>
      </c>
    </row>
    <row r="21" spans="1:51" ht="18.75" x14ac:dyDescent="0.25">
      <c r="A21" s="10">
        <v>55</v>
      </c>
      <c r="B21" s="76" t="s">
        <v>144</v>
      </c>
      <c r="C21" s="77" t="s">
        <v>144</v>
      </c>
      <c r="D21" s="77" t="s">
        <v>144</v>
      </c>
      <c r="E21" s="77" t="s">
        <v>144</v>
      </c>
      <c r="F21" s="77" t="s">
        <v>144</v>
      </c>
      <c r="G21" s="77" t="s">
        <v>144</v>
      </c>
      <c r="H21" s="77" t="s">
        <v>144</v>
      </c>
      <c r="I21" s="77" t="s">
        <v>144</v>
      </c>
      <c r="J21" s="77" t="s">
        <v>144</v>
      </c>
      <c r="K21" s="77" t="s">
        <v>144</v>
      </c>
      <c r="L21" s="77" t="s">
        <v>144</v>
      </c>
      <c r="M21" s="77" t="s">
        <v>144</v>
      </c>
      <c r="N21" s="81" t="s">
        <v>144</v>
      </c>
      <c r="O21" s="11">
        <f t="shared" ref="O21:O25" si="5">AI21</f>
        <v>11</v>
      </c>
      <c r="P21" s="11">
        <f t="shared" ref="P21:P25" si="6">AJ21</f>
        <v>19</v>
      </c>
      <c r="Q21" s="11">
        <f t="shared" ref="Q21:Q25" si="7">AK21</f>
        <v>53</v>
      </c>
      <c r="R21" s="11">
        <f t="shared" ref="R21:R25" si="8">AL21</f>
        <v>95</v>
      </c>
      <c r="S21" s="11">
        <f t="shared" ref="S21:S25" si="9">AM21</f>
        <v>133</v>
      </c>
      <c r="T21" s="11">
        <f t="shared" ref="T21:T25" si="10">AN21</f>
        <v>15</v>
      </c>
      <c r="U21" s="11">
        <f t="shared" ref="U21:U25" si="11">AO21</f>
        <v>326</v>
      </c>
      <c r="V21" s="12">
        <f t="shared" si="1"/>
        <v>3.3742331288343558E-2</v>
      </c>
      <c r="W21" s="12">
        <f t="shared" si="1"/>
        <v>5.8282208588957052E-2</v>
      </c>
      <c r="X21" s="12">
        <f t="shared" si="1"/>
        <v>0.16257668711656442</v>
      </c>
      <c r="Y21" s="12">
        <f t="shared" si="1"/>
        <v>0.29141104294478526</v>
      </c>
      <c r="Z21" s="12">
        <f t="shared" si="1"/>
        <v>0.40797546012269936</v>
      </c>
      <c r="AA21" s="13">
        <f t="shared" si="1"/>
        <v>4.6012269938650305E-2</v>
      </c>
      <c r="AB21" s="14">
        <f t="shared" si="2"/>
        <v>9.6463022508038579E-2</v>
      </c>
      <c r="AC21" s="15">
        <f t="shared" si="3"/>
        <v>0.90353697749196138</v>
      </c>
      <c r="AD21" s="16">
        <f t="shared" ref="AD21:AD25" si="12">AV21</f>
        <v>4.03</v>
      </c>
      <c r="AE21" s="52">
        <f t="shared" ref="AE21:AE25" si="13">AW21</f>
        <v>1.08</v>
      </c>
      <c r="AF21" s="42">
        <f t="shared" ref="AF21:AF25" si="14">AX21</f>
        <v>4</v>
      </c>
      <c r="AG21" s="42">
        <f t="shared" ref="AG21:AG25" si="15">AY21</f>
        <v>5</v>
      </c>
      <c r="AH21" t="s">
        <v>250</v>
      </c>
      <c r="AI21">
        <v>11</v>
      </c>
      <c r="AJ21">
        <v>19</v>
      </c>
      <c r="AK21">
        <v>53</v>
      </c>
      <c r="AL21">
        <v>95</v>
      </c>
      <c r="AM21">
        <v>133</v>
      </c>
      <c r="AN21">
        <v>15</v>
      </c>
      <c r="AO21">
        <v>326</v>
      </c>
      <c r="AP21" t="s">
        <v>250</v>
      </c>
      <c r="AQ21">
        <v>11</v>
      </c>
      <c r="AR21">
        <v>19</v>
      </c>
      <c r="AS21">
        <v>53</v>
      </c>
      <c r="AT21">
        <v>95</v>
      </c>
      <c r="AU21">
        <v>133</v>
      </c>
      <c r="AV21">
        <v>4.03</v>
      </c>
      <c r="AW21">
        <v>1.08</v>
      </c>
      <c r="AX21">
        <v>4</v>
      </c>
      <c r="AY21">
        <v>5</v>
      </c>
    </row>
    <row r="22" spans="1:51" ht="18.75" x14ac:dyDescent="0.25">
      <c r="A22" s="10">
        <v>56</v>
      </c>
      <c r="B22" s="76" t="s">
        <v>145</v>
      </c>
      <c r="C22" s="77" t="s">
        <v>145</v>
      </c>
      <c r="D22" s="77" t="s">
        <v>145</v>
      </c>
      <c r="E22" s="77" t="s">
        <v>145</v>
      </c>
      <c r="F22" s="77" t="s">
        <v>145</v>
      </c>
      <c r="G22" s="77" t="s">
        <v>145</v>
      </c>
      <c r="H22" s="77" t="s">
        <v>145</v>
      </c>
      <c r="I22" s="77" t="s">
        <v>145</v>
      </c>
      <c r="J22" s="77" t="s">
        <v>145</v>
      </c>
      <c r="K22" s="77" t="s">
        <v>145</v>
      </c>
      <c r="L22" s="77" t="s">
        <v>145</v>
      </c>
      <c r="M22" s="77" t="s">
        <v>145</v>
      </c>
      <c r="N22" s="81" t="s">
        <v>145</v>
      </c>
      <c r="O22" s="11">
        <f t="shared" si="5"/>
        <v>9</v>
      </c>
      <c r="P22" s="11">
        <f t="shared" si="6"/>
        <v>18</v>
      </c>
      <c r="Q22" s="11">
        <f t="shared" si="7"/>
        <v>52</v>
      </c>
      <c r="R22" s="11">
        <f t="shared" si="8"/>
        <v>101</v>
      </c>
      <c r="S22" s="11">
        <f t="shared" si="9"/>
        <v>127</v>
      </c>
      <c r="T22" s="11">
        <f t="shared" si="10"/>
        <v>19</v>
      </c>
      <c r="U22" s="11">
        <f t="shared" si="11"/>
        <v>326</v>
      </c>
      <c r="V22" s="12">
        <f t="shared" si="1"/>
        <v>2.7607361963190184E-2</v>
      </c>
      <c r="W22" s="12">
        <f t="shared" si="1"/>
        <v>5.5214723926380369E-2</v>
      </c>
      <c r="X22" s="12">
        <f t="shared" si="1"/>
        <v>0.15950920245398773</v>
      </c>
      <c r="Y22" s="12">
        <f t="shared" si="1"/>
        <v>0.30981595092024539</v>
      </c>
      <c r="Z22" s="12">
        <f t="shared" si="1"/>
        <v>0.38957055214723929</v>
      </c>
      <c r="AA22" s="13">
        <f t="shared" si="1"/>
        <v>5.8282208588957052E-2</v>
      </c>
      <c r="AB22" s="14">
        <f t="shared" si="2"/>
        <v>8.7947882736156349E-2</v>
      </c>
      <c r="AC22" s="15">
        <f t="shared" si="3"/>
        <v>0.91205211726384361</v>
      </c>
      <c r="AD22" s="16">
        <f t="shared" si="12"/>
        <v>4.04</v>
      </c>
      <c r="AE22" s="52">
        <f t="shared" si="13"/>
        <v>1.04</v>
      </c>
      <c r="AF22" s="42">
        <f t="shared" si="14"/>
        <v>4</v>
      </c>
      <c r="AG22" s="42">
        <f t="shared" si="15"/>
        <v>5</v>
      </c>
      <c r="AH22" t="s">
        <v>251</v>
      </c>
      <c r="AI22">
        <v>9</v>
      </c>
      <c r="AJ22">
        <v>18</v>
      </c>
      <c r="AK22">
        <v>52</v>
      </c>
      <c r="AL22">
        <v>101</v>
      </c>
      <c r="AM22">
        <v>127</v>
      </c>
      <c r="AN22">
        <v>19</v>
      </c>
      <c r="AO22">
        <v>326</v>
      </c>
      <c r="AP22" t="s">
        <v>251</v>
      </c>
      <c r="AQ22">
        <v>9</v>
      </c>
      <c r="AR22">
        <v>18</v>
      </c>
      <c r="AS22">
        <v>52</v>
      </c>
      <c r="AT22">
        <v>101</v>
      </c>
      <c r="AU22">
        <v>127</v>
      </c>
      <c r="AV22">
        <v>4.04</v>
      </c>
      <c r="AW22">
        <v>1.04</v>
      </c>
      <c r="AX22">
        <v>4</v>
      </c>
      <c r="AY22">
        <v>5</v>
      </c>
    </row>
    <row r="23" spans="1:51" ht="18.75" x14ac:dyDescent="0.25">
      <c r="A23" s="10">
        <v>57</v>
      </c>
      <c r="B23" s="76" t="s">
        <v>146</v>
      </c>
      <c r="C23" s="77" t="s">
        <v>146</v>
      </c>
      <c r="D23" s="77" t="s">
        <v>146</v>
      </c>
      <c r="E23" s="77" t="s">
        <v>146</v>
      </c>
      <c r="F23" s="77" t="s">
        <v>146</v>
      </c>
      <c r="G23" s="77" t="s">
        <v>146</v>
      </c>
      <c r="H23" s="77" t="s">
        <v>146</v>
      </c>
      <c r="I23" s="77" t="s">
        <v>146</v>
      </c>
      <c r="J23" s="77" t="s">
        <v>146</v>
      </c>
      <c r="K23" s="77" t="s">
        <v>146</v>
      </c>
      <c r="L23" s="77" t="s">
        <v>146</v>
      </c>
      <c r="M23" s="77" t="s">
        <v>146</v>
      </c>
      <c r="N23" s="81" t="s">
        <v>146</v>
      </c>
      <c r="O23" s="11">
        <f t="shared" si="5"/>
        <v>12</v>
      </c>
      <c r="P23" s="11">
        <f t="shared" si="6"/>
        <v>21</v>
      </c>
      <c r="Q23" s="11">
        <f t="shared" si="7"/>
        <v>54</v>
      </c>
      <c r="R23" s="11">
        <f t="shared" si="8"/>
        <v>103</v>
      </c>
      <c r="S23" s="11">
        <f t="shared" si="9"/>
        <v>125</v>
      </c>
      <c r="T23" s="11">
        <f t="shared" si="10"/>
        <v>11</v>
      </c>
      <c r="U23" s="11">
        <f t="shared" si="11"/>
        <v>326</v>
      </c>
      <c r="V23" s="12">
        <f t="shared" si="1"/>
        <v>3.6809815950920248E-2</v>
      </c>
      <c r="W23" s="12">
        <f t="shared" si="1"/>
        <v>6.4417177914110432E-2</v>
      </c>
      <c r="X23" s="12">
        <f t="shared" si="1"/>
        <v>0.16564417177914109</v>
      </c>
      <c r="Y23" s="12">
        <f t="shared" si="1"/>
        <v>0.31595092024539878</v>
      </c>
      <c r="Z23" s="12">
        <f t="shared" si="1"/>
        <v>0.3834355828220859</v>
      </c>
      <c r="AA23" s="13">
        <f t="shared" si="1"/>
        <v>3.3742331288343558E-2</v>
      </c>
      <c r="AB23" s="14">
        <f t="shared" si="2"/>
        <v>0.10476190476190476</v>
      </c>
      <c r="AC23" s="15">
        <f t="shared" si="3"/>
        <v>0.89523809523809528</v>
      </c>
      <c r="AD23" s="16">
        <f t="shared" si="12"/>
        <v>3.98</v>
      </c>
      <c r="AE23" s="52">
        <f t="shared" si="13"/>
        <v>1.0900000000000001</v>
      </c>
      <c r="AF23" s="42">
        <f t="shared" si="14"/>
        <v>4</v>
      </c>
      <c r="AG23" s="42">
        <f t="shared" si="15"/>
        <v>5</v>
      </c>
      <c r="AH23" t="s">
        <v>317</v>
      </c>
      <c r="AI23">
        <v>12</v>
      </c>
      <c r="AJ23">
        <v>21</v>
      </c>
      <c r="AK23">
        <v>54</v>
      </c>
      <c r="AL23">
        <v>103</v>
      </c>
      <c r="AM23">
        <v>125</v>
      </c>
      <c r="AN23">
        <v>11</v>
      </c>
      <c r="AO23">
        <v>326</v>
      </c>
      <c r="AP23" t="s">
        <v>317</v>
      </c>
      <c r="AQ23">
        <v>12</v>
      </c>
      <c r="AR23">
        <v>21</v>
      </c>
      <c r="AS23">
        <v>54</v>
      </c>
      <c r="AT23">
        <v>103</v>
      </c>
      <c r="AU23">
        <v>125</v>
      </c>
      <c r="AV23">
        <v>3.98</v>
      </c>
      <c r="AW23">
        <v>1.0900000000000001</v>
      </c>
      <c r="AX23">
        <v>4</v>
      </c>
      <c r="AY23">
        <v>5</v>
      </c>
    </row>
    <row r="24" spans="1:51" s="2" customFormat="1" ht="18.75" x14ac:dyDescent="0.25">
      <c r="A24" s="10">
        <v>58</v>
      </c>
      <c r="B24" s="76" t="s">
        <v>147</v>
      </c>
      <c r="C24" s="77" t="s">
        <v>147</v>
      </c>
      <c r="D24" s="77" t="s">
        <v>147</v>
      </c>
      <c r="E24" s="77" t="s">
        <v>147</v>
      </c>
      <c r="F24" s="77" t="s">
        <v>147</v>
      </c>
      <c r="G24" s="77" t="s">
        <v>147</v>
      </c>
      <c r="H24" s="77" t="s">
        <v>147</v>
      </c>
      <c r="I24" s="77" t="s">
        <v>147</v>
      </c>
      <c r="J24" s="77" t="s">
        <v>147</v>
      </c>
      <c r="K24" s="77" t="s">
        <v>147</v>
      </c>
      <c r="L24" s="77" t="s">
        <v>147</v>
      </c>
      <c r="M24" s="77" t="s">
        <v>147</v>
      </c>
      <c r="N24" s="81" t="s">
        <v>147</v>
      </c>
      <c r="O24" s="11">
        <f t="shared" si="5"/>
        <v>11</v>
      </c>
      <c r="P24" s="11">
        <f t="shared" si="6"/>
        <v>13</v>
      </c>
      <c r="Q24" s="11">
        <f t="shared" si="7"/>
        <v>51</v>
      </c>
      <c r="R24" s="11">
        <f t="shared" si="8"/>
        <v>101</v>
      </c>
      <c r="S24" s="11">
        <f t="shared" si="9"/>
        <v>140</v>
      </c>
      <c r="T24" s="11">
        <f t="shared" si="10"/>
        <v>10</v>
      </c>
      <c r="U24" s="11">
        <f t="shared" si="11"/>
        <v>326</v>
      </c>
      <c r="V24" s="12">
        <f t="shared" ref="V24:V25" si="16">O24/$U24</f>
        <v>3.3742331288343558E-2</v>
      </c>
      <c r="W24" s="12">
        <f t="shared" ref="W24:W25" si="17">P24/$U24</f>
        <v>3.9877300613496931E-2</v>
      </c>
      <c r="X24" s="12">
        <f t="shared" ref="X24:X25" si="18">Q24/$U24</f>
        <v>0.15644171779141106</v>
      </c>
      <c r="Y24" s="12">
        <f t="shared" ref="Y24:Y25" si="19">R24/$U24</f>
        <v>0.30981595092024539</v>
      </c>
      <c r="Z24" s="12">
        <f t="shared" ref="Z24:Z25" si="20">S24/$U24</f>
        <v>0.42944785276073622</v>
      </c>
      <c r="AA24" s="13">
        <f t="shared" ref="AA24:AA25" si="21">T24/$U24</f>
        <v>3.0674846625766871E-2</v>
      </c>
      <c r="AB24" s="14">
        <f t="shared" ref="AB24:AB25" si="22">(O24+P24)/(O24+P24+Q24+R24+S24)</f>
        <v>7.5949367088607597E-2</v>
      </c>
      <c r="AC24" s="15">
        <f t="shared" ref="AC24:AC25" si="23">(Q24+R24+S24)/(O24+P24+Q24+R24+S24)</f>
        <v>0.92405063291139244</v>
      </c>
      <c r="AD24" s="16">
        <f t="shared" si="12"/>
        <v>4.09</v>
      </c>
      <c r="AE24" s="52">
        <f t="shared" si="13"/>
        <v>1.04</v>
      </c>
      <c r="AF24" s="42">
        <f t="shared" si="14"/>
        <v>4</v>
      </c>
      <c r="AG24" s="42">
        <f t="shared" si="15"/>
        <v>5</v>
      </c>
      <c r="AH24" s="2" t="s">
        <v>252</v>
      </c>
      <c r="AI24" s="2">
        <v>11</v>
      </c>
      <c r="AJ24" s="2">
        <v>13</v>
      </c>
      <c r="AK24" s="2">
        <v>51</v>
      </c>
      <c r="AL24" s="2">
        <v>101</v>
      </c>
      <c r="AM24" s="2">
        <v>140</v>
      </c>
      <c r="AN24" s="2">
        <v>10</v>
      </c>
      <c r="AO24" s="2">
        <v>326</v>
      </c>
      <c r="AP24" s="2" t="s">
        <v>252</v>
      </c>
      <c r="AQ24" s="2">
        <v>11</v>
      </c>
      <c r="AR24" s="2">
        <v>13</v>
      </c>
      <c r="AS24" s="2">
        <v>51</v>
      </c>
      <c r="AT24" s="2">
        <v>101</v>
      </c>
      <c r="AU24" s="2">
        <v>140</v>
      </c>
      <c r="AV24" s="2">
        <v>4.09</v>
      </c>
      <c r="AW24" s="2">
        <v>1.04</v>
      </c>
      <c r="AX24" s="2">
        <v>4</v>
      </c>
      <c r="AY24" s="2">
        <v>5</v>
      </c>
    </row>
    <row r="25" spans="1:51" s="2" customFormat="1" ht="18.75" x14ac:dyDescent="0.25">
      <c r="A25" s="10">
        <v>59</v>
      </c>
      <c r="B25" s="76" t="s">
        <v>148</v>
      </c>
      <c r="C25" s="77" t="s">
        <v>148</v>
      </c>
      <c r="D25" s="77" t="s">
        <v>148</v>
      </c>
      <c r="E25" s="77" t="s">
        <v>148</v>
      </c>
      <c r="F25" s="77" t="s">
        <v>148</v>
      </c>
      <c r="G25" s="77" t="s">
        <v>148</v>
      </c>
      <c r="H25" s="77" t="s">
        <v>148</v>
      </c>
      <c r="I25" s="77" t="s">
        <v>148</v>
      </c>
      <c r="J25" s="77" t="s">
        <v>148</v>
      </c>
      <c r="K25" s="77" t="s">
        <v>148</v>
      </c>
      <c r="L25" s="77" t="s">
        <v>148</v>
      </c>
      <c r="M25" s="77" t="s">
        <v>148</v>
      </c>
      <c r="N25" s="81" t="s">
        <v>148</v>
      </c>
      <c r="O25" s="11">
        <f t="shared" si="5"/>
        <v>14</v>
      </c>
      <c r="P25" s="11">
        <f t="shared" si="6"/>
        <v>20</v>
      </c>
      <c r="Q25" s="11">
        <f t="shared" si="7"/>
        <v>58</v>
      </c>
      <c r="R25" s="11">
        <f t="shared" si="8"/>
        <v>100</v>
      </c>
      <c r="S25" s="11">
        <f t="shared" si="9"/>
        <v>107</v>
      </c>
      <c r="T25" s="11">
        <f t="shared" si="10"/>
        <v>27</v>
      </c>
      <c r="U25" s="11">
        <f t="shared" si="11"/>
        <v>326</v>
      </c>
      <c r="V25" s="12">
        <f t="shared" si="16"/>
        <v>4.2944785276073622E-2</v>
      </c>
      <c r="W25" s="12">
        <f t="shared" si="17"/>
        <v>6.1349693251533742E-2</v>
      </c>
      <c r="X25" s="12">
        <f t="shared" si="18"/>
        <v>0.17791411042944785</v>
      </c>
      <c r="Y25" s="12">
        <f t="shared" si="19"/>
        <v>0.30674846625766872</v>
      </c>
      <c r="Z25" s="12">
        <f t="shared" si="20"/>
        <v>0.32822085889570551</v>
      </c>
      <c r="AA25" s="13">
        <f t="shared" si="21"/>
        <v>8.2822085889570546E-2</v>
      </c>
      <c r="AB25" s="14">
        <f t="shared" si="22"/>
        <v>0.11371237458193979</v>
      </c>
      <c r="AC25" s="15">
        <f t="shared" si="23"/>
        <v>0.88628762541806017</v>
      </c>
      <c r="AD25" s="16">
        <f t="shared" si="12"/>
        <v>3.89</v>
      </c>
      <c r="AE25" s="52">
        <f t="shared" si="13"/>
        <v>1.1100000000000001</v>
      </c>
      <c r="AF25" s="42">
        <f t="shared" si="14"/>
        <v>4</v>
      </c>
      <c r="AG25" s="42">
        <f t="shared" si="15"/>
        <v>5</v>
      </c>
      <c r="AH25" s="2" t="s">
        <v>253</v>
      </c>
      <c r="AI25" s="2">
        <v>14</v>
      </c>
      <c r="AJ25" s="2">
        <v>20</v>
      </c>
      <c r="AK25" s="2">
        <v>58</v>
      </c>
      <c r="AL25" s="2">
        <v>100</v>
      </c>
      <c r="AM25" s="2">
        <v>107</v>
      </c>
      <c r="AN25" s="2">
        <v>27</v>
      </c>
      <c r="AO25" s="2">
        <v>326</v>
      </c>
      <c r="AP25" s="2" t="s">
        <v>253</v>
      </c>
      <c r="AQ25" s="2">
        <v>14</v>
      </c>
      <c r="AR25" s="2">
        <v>20</v>
      </c>
      <c r="AS25" s="2">
        <v>58</v>
      </c>
      <c r="AT25" s="2">
        <v>100</v>
      </c>
      <c r="AU25" s="2">
        <v>107</v>
      </c>
      <c r="AV25" s="2">
        <v>3.89</v>
      </c>
      <c r="AW25" s="2">
        <v>1.1100000000000001</v>
      </c>
      <c r="AX25" s="2">
        <v>4</v>
      </c>
      <c r="AY25" s="2">
        <v>5</v>
      </c>
    </row>
    <row r="26" spans="1:51" s="2" customFormat="1" ht="18.75" x14ac:dyDescent="0.25">
      <c r="A26" s="31" t="s">
        <v>186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24">
        <f>+SUM(O20:O25)</f>
        <v>78</v>
      </c>
      <c r="P26" s="24">
        <f t="shared" ref="P26:U26" si="24">+SUM(P20:P25)</f>
        <v>100</v>
      </c>
      <c r="Q26" s="24">
        <f t="shared" si="24"/>
        <v>308</v>
      </c>
      <c r="R26" s="24">
        <f t="shared" si="24"/>
        <v>583</v>
      </c>
      <c r="S26" s="24">
        <f t="shared" si="24"/>
        <v>793</v>
      </c>
      <c r="T26" s="24">
        <f t="shared" si="24"/>
        <v>94</v>
      </c>
      <c r="U26" s="24">
        <f t="shared" si="24"/>
        <v>1956</v>
      </c>
      <c r="V26" s="25">
        <f>O26/$U26</f>
        <v>3.9877300613496931E-2</v>
      </c>
      <c r="W26" s="25">
        <f t="shared" ref="W26:AA26" si="25">P26/$U26</f>
        <v>5.112474437627812E-2</v>
      </c>
      <c r="X26" s="25">
        <f t="shared" si="25"/>
        <v>0.15746421267893659</v>
      </c>
      <c r="Y26" s="25">
        <f t="shared" si="25"/>
        <v>0.29805725971370145</v>
      </c>
      <c r="Z26" s="25">
        <f t="shared" si="25"/>
        <v>0.40541922290388549</v>
      </c>
      <c r="AA26" s="26">
        <f t="shared" si="25"/>
        <v>4.8057259713701429E-2</v>
      </c>
      <c r="AB26" s="27">
        <f>(O26+P26)/(O26+P26+Q26+R26+S26)</f>
        <v>9.5596133190118157E-2</v>
      </c>
      <c r="AC26" s="28">
        <f>(Q26+R26+S26)/(O26+P26+Q26+R26+S26)</f>
        <v>0.90440386680988183</v>
      </c>
      <c r="AD26" s="29">
        <f>+SUMPRODUCT(O26:S26,O19:S19)/SUM(O26:S26)</f>
        <v>4.0273899033297527</v>
      </c>
      <c r="AE26" s="22"/>
      <c r="AF26" s="30">
        <f>+MEDIAN(AF20:AF25)</f>
        <v>4</v>
      </c>
      <c r="AG26" s="23"/>
    </row>
    <row r="32" spans="1:5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3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x14ac:dyDescent="0.25">
      <c r="H34" s="2"/>
      <c r="I34" s="2"/>
      <c r="J34" s="2"/>
      <c r="K34" s="2"/>
      <c r="L34" s="2"/>
      <c r="M34" s="2"/>
    </row>
    <row r="35" spans="1:33" x14ac:dyDescent="0.25">
      <c r="H35" s="2"/>
      <c r="I35" s="2"/>
      <c r="J35" s="2"/>
      <c r="K35" s="2"/>
      <c r="L35" s="2"/>
      <c r="M35" s="2"/>
    </row>
    <row r="36" spans="1:33" x14ac:dyDescent="0.25">
      <c r="H36" s="2"/>
      <c r="I36" s="2"/>
      <c r="J36" s="2"/>
      <c r="K36" s="2"/>
      <c r="L36" s="2"/>
      <c r="M36" s="2"/>
      <c r="U36" s="2"/>
      <c r="V36" s="2"/>
      <c r="W36" s="2"/>
      <c r="X36" s="2"/>
      <c r="Y36" s="2"/>
      <c r="Z36" s="2"/>
    </row>
    <row r="37" spans="1:33" x14ac:dyDescent="0.25">
      <c r="H37" s="2"/>
      <c r="I37" s="2"/>
      <c r="J37" s="2"/>
      <c r="K37" s="2"/>
      <c r="L37" s="2"/>
      <c r="M37" s="2"/>
      <c r="U37" s="2"/>
      <c r="V37" s="2"/>
      <c r="W37" s="2"/>
      <c r="X37" s="2"/>
      <c r="Y37" s="2"/>
      <c r="Z37" s="2"/>
    </row>
    <row r="38" spans="1:33" x14ac:dyDescent="0.25">
      <c r="H38" s="2"/>
      <c r="I38" s="2"/>
      <c r="J38" s="2"/>
      <c r="K38" s="2"/>
      <c r="L38" s="2"/>
      <c r="M38" s="2"/>
      <c r="U38" s="2"/>
      <c r="V38" s="2"/>
      <c r="W38" s="2"/>
      <c r="X38" s="2"/>
      <c r="Y38" s="2"/>
      <c r="Z38" s="2"/>
    </row>
    <row r="39" spans="1:33" x14ac:dyDescent="0.25">
      <c r="H39" s="2"/>
      <c r="I39" s="2"/>
      <c r="J39" s="2"/>
      <c r="K39" s="2"/>
      <c r="L39" s="2"/>
      <c r="M39" s="2"/>
      <c r="U39" s="2"/>
      <c r="V39" s="2"/>
      <c r="W39" s="2"/>
      <c r="X39" s="2"/>
      <c r="Y39" s="2"/>
      <c r="Z39" s="2"/>
    </row>
    <row r="40" spans="1:33" x14ac:dyDescent="0.25">
      <c r="H40" s="2"/>
      <c r="I40" s="2"/>
      <c r="J40" s="2"/>
      <c r="K40" s="2"/>
      <c r="L40" s="2"/>
      <c r="M40" s="2"/>
      <c r="U40" s="2"/>
      <c r="V40" s="2"/>
      <c r="W40" s="2"/>
      <c r="X40" s="2"/>
      <c r="Y40" s="2"/>
      <c r="Z40" s="2"/>
    </row>
    <row r="41" spans="1:33" x14ac:dyDescent="0.25">
      <c r="G41" s="2"/>
      <c r="H41" s="2"/>
      <c r="I41" s="2"/>
      <c r="J41" s="2"/>
      <c r="K41" s="2"/>
      <c r="L41" s="2"/>
      <c r="M41" s="2"/>
      <c r="U41" s="2"/>
      <c r="V41" s="2"/>
      <c r="W41" s="2"/>
      <c r="X41" s="2"/>
      <c r="Y41" s="2"/>
      <c r="Z41" s="2"/>
    </row>
    <row r="42" spans="1:33" x14ac:dyDescent="0.25">
      <c r="G42" s="2"/>
      <c r="H42" s="2"/>
      <c r="I42" s="2"/>
      <c r="J42" s="2"/>
      <c r="K42" s="2"/>
      <c r="L42" s="2"/>
      <c r="M42" s="2"/>
      <c r="U42" s="2"/>
      <c r="V42" s="2"/>
      <c r="W42" s="2"/>
      <c r="X42" s="2"/>
      <c r="Y42" s="2"/>
      <c r="Z42" s="2"/>
    </row>
    <row r="43" spans="1:33" x14ac:dyDescent="0.25">
      <c r="G43" s="2"/>
      <c r="H43" s="2"/>
      <c r="I43" s="2"/>
      <c r="J43" s="2"/>
      <c r="K43" s="2"/>
      <c r="L43" s="2"/>
      <c r="M43" s="2"/>
      <c r="U43" s="2"/>
      <c r="V43" s="2"/>
      <c r="W43" s="2"/>
      <c r="X43" s="2"/>
      <c r="Y43" s="2"/>
      <c r="Z43" s="2"/>
    </row>
    <row r="44" spans="1:33" x14ac:dyDescent="0.25">
      <c r="G44" s="2"/>
      <c r="H44" s="2"/>
      <c r="I44" s="2"/>
      <c r="J44" s="2"/>
      <c r="K44" s="2"/>
      <c r="L44" s="2"/>
      <c r="M44" s="2"/>
      <c r="U44" s="2"/>
      <c r="V44" s="2"/>
      <c r="W44" s="2"/>
      <c r="X44" s="2"/>
      <c r="Y44" s="2"/>
      <c r="Z44" s="2"/>
    </row>
    <row r="45" spans="1:33" x14ac:dyDescent="0.25">
      <c r="G45" s="2"/>
      <c r="H45" s="2"/>
      <c r="I45" s="2"/>
      <c r="J45" s="2"/>
      <c r="K45" s="2"/>
      <c r="L45" s="2"/>
      <c r="M45" s="2"/>
      <c r="U45" s="2"/>
      <c r="V45" s="2"/>
      <c r="W45" s="2"/>
      <c r="X45" s="2"/>
      <c r="Y45" s="2"/>
      <c r="Z45" s="2"/>
    </row>
    <row r="46" spans="1:33" x14ac:dyDescent="0.25">
      <c r="G46" s="2"/>
      <c r="H46" s="2"/>
      <c r="I46" s="2"/>
      <c r="J46" s="2"/>
      <c r="K46" s="2"/>
      <c r="L46" s="2"/>
      <c r="U46" s="2"/>
      <c r="V46" s="2"/>
      <c r="W46" s="2"/>
      <c r="X46" s="2"/>
      <c r="Y46" s="2"/>
      <c r="Z46" s="2"/>
    </row>
    <row r="47" spans="1:33" x14ac:dyDescent="0.25">
      <c r="G47" s="2"/>
      <c r="H47" s="2"/>
      <c r="I47" s="2"/>
      <c r="J47" s="2"/>
      <c r="K47" s="2"/>
      <c r="L47" s="2"/>
      <c r="U47" s="2"/>
      <c r="V47" s="2"/>
      <c r="W47" s="2"/>
      <c r="X47" s="2"/>
      <c r="Y47" s="2"/>
      <c r="Z47" s="2"/>
    </row>
    <row r="48" spans="1:33" x14ac:dyDescent="0.25">
      <c r="G48" s="2"/>
      <c r="H48" s="2"/>
      <c r="I48" s="2"/>
      <c r="J48" s="2"/>
      <c r="K48" s="2"/>
      <c r="L48" s="2"/>
      <c r="U48" s="2"/>
      <c r="V48" s="2"/>
      <c r="W48" s="2"/>
      <c r="X48" s="2"/>
      <c r="Y48" s="2"/>
      <c r="Z48" s="2"/>
    </row>
    <row r="49" spans="7:26" x14ac:dyDescent="0.25">
      <c r="G49" s="2"/>
      <c r="H49" s="2"/>
      <c r="I49" s="2"/>
      <c r="J49" s="2"/>
      <c r="K49" s="2"/>
      <c r="L49" s="2"/>
      <c r="U49" s="2"/>
      <c r="V49" s="2"/>
      <c r="W49" s="2"/>
      <c r="X49" s="2"/>
      <c r="Y49" s="2"/>
      <c r="Z49" s="2"/>
    </row>
    <row r="50" spans="7:26" x14ac:dyDescent="0.25">
      <c r="G50" s="2"/>
      <c r="H50" s="2"/>
      <c r="I50" s="2"/>
      <c r="J50" s="2"/>
      <c r="K50" s="2"/>
      <c r="L50" s="2"/>
    </row>
    <row r="51" spans="7:26" x14ac:dyDescent="0.25">
      <c r="G51" s="2"/>
      <c r="H51" s="2"/>
      <c r="I51" s="2"/>
      <c r="J51" s="2"/>
      <c r="K51" s="2"/>
      <c r="L51" s="2"/>
    </row>
    <row r="52" spans="7:26" x14ac:dyDescent="0.25">
      <c r="G52" s="2"/>
      <c r="H52" s="2"/>
      <c r="I52" s="2"/>
      <c r="J52" s="2"/>
      <c r="K52" s="2"/>
      <c r="L52" s="2"/>
    </row>
    <row r="53" spans="7:26" x14ac:dyDescent="0.25">
      <c r="G53" s="2"/>
      <c r="H53" s="2"/>
      <c r="I53" s="2"/>
      <c r="J53" s="2"/>
      <c r="K53" s="2"/>
      <c r="L53" s="2"/>
    </row>
    <row r="54" spans="7:26" x14ac:dyDescent="0.25">
      <c r="G54" s="2"/>
      <c r="H54" s="2"/>
      <c r="I54" s="2"/>
      <c r="J54" s="2"/>
      <c r="K54" s="2"/>
      <c r="L54" s="2"/>
    </row>
    <row r="55" spans="7:26" x14ac:dyDescent="0.25">
      <c r="G55" s="2"/>
      <c r="H55" s="2"/>
      <c r="I55" s="2"/>
      <c r="J55" s="2"/>
      <c r="K55" s="2"/>
      <c r="L55" s="2"/>
    </row>
    <row r="56" spans="7:26" x14ac:dyDescent="0.25">
      <c r="G56" s="2"/>
      <c r="H56" s="2"/>
      <c r="I56" s="2"/>
      <c r="J56" s="2"/>
      <c r="K56" s="2"/>
      <c r="L56" s="2"/>
    </row>
  </sheetData>
  <sheetProtection sheet="1" objects="1" scenarios="1"/>
  <mergeCells count="10">
    <mergeCell ref="B25:N25"/>
    <mergeCell ref="A12:AG12"/>
    <mergeCell ref="B20:N20"/>
    <mergeCell ref="B21:N21"/>
    <mergeCell ref="B22:N22"/>
    <mergeCell ref="A6:AG6"/>
    <mergeCell ref="A5:AG5"/>
    <mergeCell ref="A7:AG7"/>
    <mergeCell ref="B23:N23"/>
    <mergeCell ref="B24:N24"/>
  </mergeCells>
  <pageMargins left="0.7" right="0.7" top="0.75" bottom="0.75" header="0.3" footer="0.3"/>
  <pageSetup paperSize="9" scale="2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59"/>
  <sheetViews>
    <sheetView showGridLines="0" view="pageBreakPreview" zoomScale="70" zoomScaleNormal="40" zoomScaleSheetLayoutView="70" workbookViewId="0">
      <selection activeCell="B22" sqref="B22:P22"/>
    </sheetView>
  </sheetViews>
  <sheetFormatPr baseColWidth="10" defaultRowHeight="15" x14ac:dyDescent="0.25"/>
  <cols>
    <col min="30" max="30" width="24.140625" bestFit="1" customWidth="1"/>
    <col min="31" max="31" width="22.28515625" bestFit="1" customWidth="1"/>
    <col min="32" max="32" width="13" bestFit="1" customWidth="1"/>
    <col min="36" max="53" width="0" hidden="1" customWidth="1"/>
  </cols>
  <sheetData>
    <row r="1" spans="1:44" s="2" customFormat="1" x14ac:dyDescent="0.25">
      <c r="AJ1" s="40"/>
      <c r="AK1" s="40"/>
      <c r="AL1" s="40"/>
      <c r="AM1" s="40"/>
      <c r="AN1" s="40"/>
      <c r="AO1" s="40"/>
      <c r="AP1" s="40"/>
      <c r="AQ1" s="40"/>
      <c r="AR1" s="40"/>
    </row>
    <row r="2" spans="1:44" s="2" customFormat="1" x14ac:dyDescent="0.25">
      <c r="AJ2" s="40"/>
      <c r="AK2" s="40"/>
      <c r="AL2" s="40"/>
      <c r="AM2" s="40"/>
      <c r="AN2" s="40"/>
      <c r="AO2" s="40"/>
      <c r="AP2" s="40"/>
      <c r="AQ2" s="40"/>
      <c r="AR2" s="40"/>
    </row>
    <row r="3" spans="1:44" s="2" customFormat="1" x14ac:dyDescent="0.25">
      <c r="AJ3" s="40"/>
      <c r="AK3" s="40"/>
      <c r="AL3" s="40"/>
      <c r="AM3" s="40"/>
      <c r="AN3" s="40"/>
      <c r="AO3" s="40"/>
      <c r="AP3" s="40"/>
      <c r="AQ3" s="40"/>
      <c r="AR3" s="40"/>
    </row>
    <row r="4" spans="1:44" s="2" customFormat="1" x14ac:dyDescent="0.25">
      <c r="AJ4" s="40"/>
      <c r="AK4" s="40"/>
      <c r="AL4" s="40"/>
      <c r="AM4" s="40"/>
      <c r="AN4" s="40"/>
      <c r="AO4" s="40"/>
      <c r="AP4" s="40"/>
      <c r="AQ4" s="40"/>
      <c r="AR4" s="40"/>
    </row>
    <row r="5" spans="1:44" s="2" customFormat="1" x14ac:dyDescent="0.25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40"/>
      <c r="AK5" s="40"/>
      <c r="AL5" s="40"/>
      <c r="AM5" s="40"/>
      <c r="AN5" s="40"/>
      <c r="AO5" s="40"/>
      <c r="AP5" s="40"/>
      <c r="AQ5" s="40"/>
      <c r="AR5" s="40"/>
    </row>
    <row r="6" spans="1:44" s="2" customFormat="1" ht="15" customHeight="1" x14ac:dyDescent="0.25">
      <c r="A6" s="82" t="s">
        <v>325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40"/>
      <c r="AK6" s="40"/>
      <c r="AL6" s="40"/>
      <c r="AM6" s="40"/>
      <c r="AN6" s="40"/>
      <c r="AO6" s="40"/>
      <c r="AP6" s="40"/>
      <c r="AQ6" s="40"/>
      <c r="AR6" s="40"/>
    </row>
    <row r="7" spans="1:44" s="2" customFormat="1" x14ac:dyDescent="0.25">
      <c r="A7" s="84" t="s">
        <v>306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40"/>
      <c r="AK7" s="40"/>
      <c r="AL7" s="40"/>
      <c r="AM7" s="40"/>
      <c r="AN7" s="40"/>
      <c r="AO7" s="40"/>
      <c r="AP7" s="40"/>
      <c r="AQ7" s="40"/>
      <c r="AR7" s="40"/>
    </row>
    <row r="8" spans="1:44" s="2" customFormat="1" x14ac:dyDescent="0.25">
      <c r="AJ8" s="40"/>
      <c r="AK8" s="40"/>
      <c r="AL8" s="40"/>
      <c r="AM8" s="40"/>
      <c r="AN8" s="40"/>
      <c r="AO8" s="40"/>
      <c r="AP8" s="40"/>
      <c r="AQ8" s="40"/>
      <c r="AR8" s="40"/>
    </row>
    <row r="9" spans="1:44" s="2" customFormat="1" ht="15.75" customHeight="1" x14ac:dyDescent="0.25">
      <c r="AJ9" s="40"/>
      <c r="AK9" s="40"/>
      <c r="AL9" s="40"/>
      <c r="AM9" s="40"/>
      <c r="AN9" s="40"/>
      <c r="AO9" s="40"/>
      <c r="AP9" s="40"/>
      <c r="AQ9" s="40"/>
      <c r="AR9" s="40"/>
    </row>
    <row r="10" spans="1:44" s="2" customFormat="1" ht="15.75" customHeight="1" x14ac:dyDescent="0.25">
      <c r="AJ10" s="40"/>
      <c r="AK10" s="40"/>
      <c r="AL10" s="40"/>
      <c r="AM10" s="40"/>
      <c r="AN10" s="40"/>
      <c r="AO10" s="40"/>
      <c r="AP10" s="40"/>
      <c r="AQ10" s="40"/>
      <c r="AR10" s="40"/>
    </row>
    <row r="11" spans="1:44" s="2" customFormat="1" x14ac:dyDescent="0.25">
      <c r="AJ11" s="40"/>
      <c r="AK11" s="40"/>
      <c r="AL11" s="40"/>
      <c r="AM11" s="40"/>
      <c r="AN11" s="40"/>
      <c r="AO11" s="40"/>
      <c r="AP11" s="40"/>
      <c r="AQ11" s="40"/>
      <c r="AR11" s="40"/>
    </row>
    <row r="12" spans="1:44" s="2" customFormat="1" ht="18.75" customHeight="1" x14ac:dyDescent="0.25">
      <c r="A12" s="67" t="s">
        <v>73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</row>
    <row r="13" spans="1:44" s="2" customFormat="1" ht="18.75" customHeight="1" x14ac:dyDescent="0.25"/>
    <row r="14" spans="1:44" s="2" customFormat="1" ht="18.75" customHeight="1" x14ac:dyDescent="0.25"/>
    <row r="15" spans="1:44" s="2" customFormat="1" ht="18.75" customHeight="1" x14ac:dyDescent="0.25"/>
    <row r="16" spans="1:44" ht="15.75" thickBot="1" x14ac:dyDescent="0.3"/>
    <row r="17" spans="1:53" ht="37.5" x14ac:dyDescent="0.25">
      <c r="Q17" s="19">
        <v>1</v>
      </c>
      <c r="R17" s="19">
        <v>2</v>
      </c>
      <c r="S17" s="19">
        <v>3</v>
      </c>
      <c r="T17" s="19">
        <v>4</v>
      </c>
      <c r="U17" s="19">
        <v>5</v>
      </c>
      <c r="V17" s="19" t="s">
        <v>84</v>
      </c>
      <c r="W17" s="8" t="s">
        <v>85</v>
      </c>
      <c r="X17" s="19">
        <v>1</v>
      </c>
      <c r="Y17" s="19">
        <v>2</v>
      </c>
      <c r="Z17" s="19">
        <v>3</v>
      </c>
      <c r="AA17" s="19">
        <v>4</v>
      </c>
      <c r="AB17" s="19">
        <v>5</v>
      </c>
      <c r="AC17" s="19" t="s">
        <v>84</v>
      </c>
      <c r="AD17" s="20" t="s">
        <v>86</v>
      </c>
      <c r="AE17" s="21" t="s">
        <v>87</v>
      </c>
      <c r="AF17" s="19" t="s">
        <v>88</v>
      </c>
      <c r="AG17" s="19" t="s">
        <v>89</v>
      </c>
      <c r="AH17" s="19" t="s">
        <v>90</v>
      </c>
      <c r="AI17" s="19" t="s">
        <v>91</v>
      </c>
    </row>
    <row r="18" spans="1:53" ht="18.75" x14ac:dyDescent="0.25">
      <c r="A18" s="10">
        <v>60</v>
      </c>
      <c r="B18" s="76" t="s">
        <v>149</v>
      </c>
      <c r="C18" s="77" t="s">
        <v>149</v>
      </c>
      <c r="D18" s="77" t="s">
        <v>149</v>
      </c>
      <c r="E18" s="77" t="s">
        <v>149</v>
      </c>
      <c r="F18" s="77" t="s">
        <v>149</v>
      </c>
      <c r="G18" s="77" t="s">
        <v>149</v>
      </c>
      <c r="H18" s="77" t="s">
        <v>149</v>
      </c>
      <c r="I18" s="77" t="s">
        <v>149</v>
      </c>
      <c r="J18" s="77" t="s">
        <v>149</v>
      </c>
      <c r="K18" s="77" t="s">
        <v>149</v>
      </c>
      <c r="L18" s="77" t="s">
        <v>149</v>
      </c>
      <c r="M18" s="77" t="s">
        <v>149</v>
      </c>
      <c r="N18" s="77" t="s">
        <v>149</v>
      </c>
      <c r="O18" s="77" t="s">
        <v>149</v>
      </c>
      <c r="P18" s="81" t="s">
        <v>149</v>
      </c>
      <c r="Q18" s="11">
        <f>AK18</f>
        <v>37</v>
      </c>
      <c r="R18" s="11">
        <f t="shared" ref="R18:W18" si="0">AL18</f>
        <v>33</v>
      </c>
      <c r="S18" s="11">
        <f t="shared" si="0"/>
        <v>74</v>
      </c>
      <c r="T18" s="11">
        <f t="shared" si="0"/>
        <v>83</v>
      </c>
      <c r="U18" s="11">
        <f t="shared" si="0"/>
        <v>72</v>
      </c>
      <c r="V18" s="11">
        <f t="shared" si="0"/>
        <v>27</v>
      </c>
      <c r="W18" s="11">
        <f t="shared" si="0"/>
        <v>326</v>
      </c>
      <c r="X18" s="12">
        <f t="shared" ref="X18:AC21" si="1">Q18/$W18</f>
        <v>0.11349693251533742</v>
      </c>
      <c r="Y18" s="12">
        <f t="shared" si="1"/>
        <v>0.10122699386503067</v>
      </c>
      <c r="Z18" s="12">
        <f t="shared" si="1"/>
        <v>0.22699386503067484</v>
      </c>
      <c r="AA18" s="12">
        <f t="shared" si="1"/>
        <v>0.254601226993865</v>
      </c>
      <c r="AB18" s="12">
        <f t="shared" si="1"/>
        <v>0.22085889570552147</v>
      </c>
      <c r="AC18" s="13">
        <f t="shared" si="1"/>
        <v>8.2822085889570546E-2</v>
      </c>
      <c r="AD18" s="14">
        <f t="shared" ref="AD18:AD21" si="2">(Q18+R18)/(Q18+R18+S18+T18+U18)</f>
        <v>0.23411371237458195</v>
      </c>
      <c r="AE18" s="15">
        <f t="shared" ref="AE18:AE21" si="3">(S18+T18+U18)/(Q18+R18+S18+T18+U18)</f>
        <v>0.76588628762541811</v>
      </c>
      <c r="AF18" s="17">
        <f>AX18</f>
        <v>3.4</v>
      </c>
      <c r="AG18" s="53">
        <f t="shared" ref="AG18:AI18" si="4">AY18</f>
        <v>1.3</v>
      </c>
      <c r="AH18" s="45">
        <f t="shared" si="4"/>
        <v>4</v>
      </c>
      <c r="AI18" s="45">
        <f t="shared" si="4"/>
        <v>4</v>
      </c>
      <c r="AJ18" t="s">
        <v>254</v>
      </c>
      <c r="AK18">
        <v>37</v>
      </c>
      <c r="AL18">
        <v>33</v>
      </c>
      <c r="AM18">
        <v>74</v>
      </c>
      <c r="AN18">
        <v>83</v>
      </c>
      <c r="AO18">
        <v>72</v>
      </c>
      <c r="AP18">
        <v>27</v>
      </c>
      <c r="AQ18">
        <v>326</v>
      </c>
      <c r="AR18" t="s">
        <v>254</v>
      </c>
      <c r="AS18">
        <v>37</v>
      </c>
      <c r="AT18">
        <v>33</v>
      </c>
      <c r="AU18">
        <v>74</v>
      </c>
      <c r="AV18">
        <v>83</v>
      </c>
      <c r="AW18">
        <v>72</v>
      </c>
      <c r="AX18">
        <v>3.4</v>
      </c>
      <c r="AY18">
        <v>1.3</v>
      </c>
      <c r="AZ18">
        <v>4</v>
      </c>
      <c r="BA18">
        <v>4</v>
      </c>
    </row>
    <row r="19" spans="1:53" ht="18.75" x14ac:dyDescent="0.25">
      <c r="A19" s="10">
        <v>61</v>
      </c>
      <c r="B19" s="76" t="s">
        <v>150</v>
      </c>
      <c r="C19" s="77" t="s">
        <v>150</v>
      </c>
      <c r="D19" s="77" t="s">
        <v>150</v>
      </c>
      <c r="E19" s="77" t="s">
        <v>150</v>
      </c>
      <c r="F19" s="77" t="s">
        <v>150</v>
      </c>
      <c r="G19" s="77" t="s">
        <v>150</v>
      </c>
      <c r="H19" s="77" t="s">
        <v>150</v>
      </c>
      <c r="I19" s="77" t="s">
        <v>150</v>
      </c>
      <c r="J19" s="77" t="s">
        <v>150</v>
      </c>
      <c r="K19" s="77" t="s">
        <v>150</v>
      </c>
      <c r="L19" s="77" t="s">
        <v>150</v>
      </c>
      <c r="M19" s="77" t="s">
        <v>150</v>
      </c>
      <c r="N19" s="77" t="s">
        <v>150</v>
      </c>
      <c r="O19" s="77" t="s">
        <v>150</v>
      </c>
      <c r="P19" s="81" t="s">
        <v>150</v>
      </c>
      <c r="Q19" s="11">
        <f t="shared" ref="Q19:Q23" si="5">AK19</f>
        <v>36</v>
      </c>
      <c r="R19" s="11">
        <f t="shared" ref="R19:R23" si="6">AL19</f>
        <v>32</v>
      </c>
      <c r="S19" s="11">
        <f t="shared" ref="S19:S23" si="7">AM19</f>
        <v>62</v>
      </c>
      <c r="T19" s="11">
        <f t="shared" ref="T19:T23" si="8">AN19</f>
        <v>83</v>
      </c>
      <c r="U19" s="11">
        <f t="shared" ref="U19:U23" si="9">AO19</f>
        <v>91</v>
      </c>
      <c r="V19" s="11">
        <f t="shared" ref="V19:V23" si="10">AP19</f>
        <v>22</v>
      </c>
      <c r="W19" s="11">
        <f t="shared" ref="W19:W23" si="11">AQ19</f>
        <v>326</v>
      </c>
      <c r="X19" s="12">
        <f t="shared" si="1"/>
        <v>0.11042944785276074</v>
      </c>
      <c r="Y19" s="12">
        <f t="shared" si="1"/>
        <v>9.815950920245399E-2</v>
      </c>
      <c r="Z19" s="12">
        <f t="shared" si="1"/>
        <v>0.19018404907975461</v>
      </c>
      <c r="AA19" s="12">
        <f t="shared" si="1"/>
        <v>0.254601226993865</v>
      </c>
      <c r="AB19" s="12">
        <f t="shared" si="1"/>
        <v>0.27914110429447853</v>
      </c>
      <c r="AC19" s="13">
        <f t="shared" si="1"/>
        <v>6.7484662576687116E-2</v>
      </c>
      <c r="AD19" s="14">
        <f t="shared" si="2"/>
        <v>0.22368421052631579</v>
      </c>
      <c r="AE19" s="15">
        <f t="shared" si="3"/>
        <v>0.77631578947368418</v>
      </c>
      <c r="AF19" s="17">
        <f t="shared" ref="AF19:AF23" si="12">AX19</f>
        <v>3.53</v>
      </c>
      <c r="AG19" s="53">
        <f t="shared" ref="AG19:AG23" si="13">AY19</f>
        <v>1.33</v>
      </c>
      <c r="AH19" s="45">
        <f t="shared" ref="AH19:AH23" si="14">AZ19</f>
        <v>4</v>
      </c>
      <c r="AI19" s="45">
        <f t="shared" ref="AI19:AI23" si="15">BA19</f>
        <v>5</v>
      </c>
      <c r="AJ19" t="s">
        <v>255</v>
      </c>
      <c r="AK19">
        <v>36</v>
      </c>
      <c r="AL19">
        <v>32</v>
      </c>
      <c r="AM19">
        <v>62</v>
      </c>
      <c r="AN19">
        <v>83</v>
      </c>
      <c r="AO19">
        <v>91</v>
      </c>
      <c r="AP19">
        <v>22</v>
      </c>
      <c r="AQ19">
        <v>326</v>
      </c>
      <c r="AR19" t="s">
        <v>255</v>
      </c>
      <c r="AS19">
        <v>36</v>
      </c>
      <c r="AT19">
        <v>32</v>
      </c>
      <c r="AU19">
        <v>62</v>
      </c>
      <c r="AV19">
        <v>83</v>
      </c>
      <c r="AW19">
        <v>91</v>
      </c>
      <c r="AX19">
        <v>3.53</v>
      </c>
      <c r="AY19">
        <v>1.33</v>
      </c>
      <c r="AZ19">
        <v>4</v>
      </c>
      <c r="BA19">
        <v>5</v>
      </c>
    </row>
    <row r="20" spans="1:53" ht="18.75" x14ac:dyDescent="0.25">
      <c r="A20" s="10">
        <v>62</v>
      </c>
      <c r="B20" s="76" t="s">
        <v>151</v>
      </c>
      <c r="C20" s="77" t="s">
        <v>151</v>
      </c>
      <c r="D20" s="77" t="s">
        <v>151</v>
      </c>
      <c r="E20" s="77" t="s">
        <v>151</v>
      </c>
      <c r="F20" s="77" t="s">
        <v>151</v>
      </c>
      <c r="G20" s="77" t="s">
        <v>151</v>
      </c>
      <c r="H20" s="77" t="s">
        <v>151</v>
      </c>
      <c r="I20" s="77" t="s">
        <v>151</v>
      </c>
      <c r="J20" s="77" t="s">
        <v>151</v>
      </c>
      <c r="K20" s="77" t="s">
        <v>151</v>
      </c>
      <c r="L20" s="77" t="s">
        <v>151</v>
      </c>
      <c r="M20" s="77" t="s">
        <v>151</v>
      </c>
      <c r="N20" s="77" t="s">
        <v>151</v>
      </c>
      <c r="O20" s="77" t="s">
        <v>151</v>
      </c>
      <c r="P20" s="81" t="s">
        <v>151</v>
      </c>
      <c r="Q20" s="11">
        <f t="shared" si="5"/>
        <v>41</v>
      </c>
      <c r="R20" s="11">
        <f t="shared" si="6"/>
        <v>42</v>
      </c>
      <c r="S20" s="11">
        <f t="shared" si="7"/>
        <v>52</v>
      </c>
      <c r="T20" s="11">
        <f t="shared" si="8"/>
        <v>87</v>
      </c>
      <c r="U20" s="11">
        <f t="shared" si="9"/>
        <v>84</v>
      </c>
      <c r="V20" s="11">
        <f t="shared" si="10"/>
        <v>20</v>
      </c>
      <c r="W20" s="11">
        <f t="shared" si="11"/>
        <v>326</v>
      </c>
      <c r="X20" s="12">
        <f t="shared" si="1"/>
        <v>0.12576687116564417</v>
      </c>
      <c r="Y20" s="12">
        <f t="shared" si="1"/>
        <v>0.12883435582822086</v>
      </c>
      <c r="Z20" s="12">
        <f t="shared" si="1"/>
        <v>0.15950920245398773</v>
      </c>
      <c r="AA20" s="12">
        <f t="shared" si="1"/>
        <v>0.26687116564417179</v>
      </c>
      <c r="AB20" s="12">
        <f t="shared" si="1"/>
        <v>0.25766871165644173</v>
      </c>
      <c r="AC20" s="13">
        <f t="shared" si="1"/>
        <v>6.1349693251533742E-2</v>
      </c>
      <c r="AD20" s="14">
        <f t="shared" si="2"/>
        <v>0.27124183006535946</v>
      </c>
      <c r="AE20" s="15">
        <f t="shared" si="3"/>
        <v>0.72875816993464049</v>
      </c>
      <c r="AF20" s="17">
        <f t="shared" si="12"/>
        <v>3.43</v>
      </c>
      <c r="AG20" s="53">
        <f t="shared" si="13"/>
        <v>1.37</v>
      </c>
      <c r="AH20" s="45">
        <f t="shared" si="14"/>
        <v>4</v>
      </c>
      <c r="AI20" s="45">
        <f t="shared" si="15"/>
        <v>4</v>
      </c>
      <c r="AJ20" t="s">
        <v>256</v>
      </c>
      <c r="AK20">
        <v>41</v>
      </c>
      <c r="AL20">
        <v>42</v>
      </c>
      <c r="AM20">
        <v>52</v>
      </c>
      <c r="AN20">
        <v>87</v>
      </c>
      <c r="AO20">
        <v>84</v>
      </c>
      <c r="AP20">
        <v>20</v>
      </c>
      <c r="AQ20">
        <v>326</v>
      </c>
      <c r="AR20" t="s">
        <v>256</v>
      </c>
      <c r="AS20">
        <v>41</v>
      </c>
      <c r="AT20">
        <v>42</v>
      </c>
      <c r="AU20">
        <v>52</v>
      </c>
      <c r="AV20">
        <v>87</v>
      </c>
      <c r="AW20">
        <v>84</v>
      </c>
      <c r="AX20">
        <v>3.43</v>
      </c>
      <c r="AY20">
        <v>1.37</v>
      </c>
      <c r="AZ20">
        <v>4</v>
      </c>
      <c r="BA20">
        <v>4</v>
      </c>
    </row>
    <row r="21" spans="1:53" ht="18.75" x14ac:dyDescent="0.25">
      <c r="A21" s="10">
        <v>63</v>
      </c>
      <c r="B21" s="76" t="s">
        <v>152</v>
      </c>
      <c r="C21" s="77" t="s">
        <v>152</v>
      </c>
      <c r="D21" s="77" t="s">
        <v>152</v>
      </c>
      <c r="E21" s="77" t="s">
        <v>152</v>
      </c>
      <c r="F21" s="77" t="s">
        <v>152</v>
      </c>
      <c r="G21" s="77" t="s">
        <v>152</v>
      </c>
      <c r="H21" s="77" t="s">
        <v>152</v>
      </c>
      <c r="I21" s="77" t="s">
        <v>152</v>
      </c>
      <c r="J21" s="77" t="s">
        <v>152</v>
      </c>
      <c r="K21" s="77" t="s">
        <v>152</v>
      </c>
      <c r="L21" s="77" t="s">
        <v>152</v>
      </c>
      <c r="M21" s="77" t="s">
        <v>152</v>
      </c>
      <c r="N21" s="77" t="s">
        <v>152</v>
      </c>
      <c r="O21" s="77" t="s">
        <v>152</v>
      </c>
      <c r="P21" s="81" t="s">
        <v>152</v>
      </c>
      <c r="Q21" s="11">
        <f t="shared" si="5"/>
        <v>19</v>
      </c>
      <c r="R21" s="11">
        <f t="shared" si="6"/>
        <v>25</v>
      </c>
      <c r="S21" s="11">
        <f t="shared" si="7"/>
        <v>40</v>
      </c>
      <c r="T21" s="11">
        <f t="shared" si="8"/>
        <v>77</v>
      </c>
      <c r="U21" s="11">
        <f t="shared" si="9"/>
        <v>91</v>
      </c>
      <c r="V21" s="11">
        <f t="shared" si="10"/>
        <v>74</v>
      </c>
      <c r="W21" s="11">
        <f t="shared" si="11"/>
        <v>326</v>
      </c>
      <c r="X21" s="12">
        <f t="shared" si="1"/>
        <v>5.8282208588957052E-2</v>
      </c>
      <c r="Y21" s="12">
        <f t="shared" si="1"/>
        <v>7.6687116564417179E-2</v>
      </c>
      <c r="Z21" s="12">
        <f t="shared" si="1"/>
        <v>0.12269938650306748</v>
      </c>
      <c r="AA21" s="12">
        <f t="shared" si="1"/>
        <v>0.2361963190184049</v>
      </c>
      <c r="AB21" s="12">
        <f t="shared" si="1"/>
        <v>0.27914110429447853</v>
      </c>
      <c r="AC21" s="13">
        <f t="shared" si="1"/>
        <v>0.22699386503067484</v>
      </c>
      <c r="AD21" s="14">
        <f t="shared" si="2"/>
        <v>0.17460317460317459</v>
      </c>
      <c r="AE21" s="15">
        <f t="shared" si="3"/>
        <v>0.82539682539682535</v>
      </c>
      <c r="AF21" s="17">
        <f t="shared" si="12"/>
        <v>3.78</v>
      </c>
      <c r="AG21" s="53">
        <f t="shared" si="13"/>
        <v>1.25</v>
      </c>
      <c r="AH21" s="45">
        <f t="shared" si="14"/>
        <v>4</v>
      </c>
      <c r="AI21" s="45">
        <f t="shared" si="15"/>
        <v>5</v>
      </c>
      <c r="AJ21" t="s">
        <v>257</v>
      </c>
      <c r="AK21">
        <v>19</v>
      </c>
      <c r="AL21">
        <v>25</v>
      </c>
      <c r="AM21">
        <v>40</v>
      </c>
      <c r="AN21">
        <v>77</v>
      </c>
      <c r="AO21">
        <v>91</v>
      </c>
      <c r="AP21">
        <v>74</v>
      </c>
      <c r="AQ21">
        <v>326</v>
      </c>
      <c r="AR21" t="s">
        <v>257</v>
      </c>
      <c r="AS21">
        <v>19</v>
      </c>
      <c r="AT21">
        <v>25</v>
      </c>
      <c r="AU21">
        <v>40</v>
      </c>
      <c r="AV21">
        <v>77</v>
      </c>
      <c r="AW21">
        <v>91</v>
      </c>
      <c r="AX21">
        <v>3.78</v>
      </c>
      <c r="AY21">
        <v>1.25</v>
      </c>
      <c r="AZ21">
        <v>4</v>
      </c>
      <c r="BA21">
        <v>5</v>
      </c>
    </row>
    <row r="22" spans="1:53" s="2" customFormat="1" ht="18.75" x14ac:dyDescent="0.25">
      <c r="A22" s="10">
        <v>64</v>
      </c>
      <c r="B22" s="76" t="s">
        <v>153</v>
      </c>
      <c r="C22" s="77" t="s">
        <v>153</v>
      </c>
      <c r="D22" s="77" t="s">
        <v>153</v>
      </c>
      <c r="E22" s="77" t="s">
        <v>153</v>
      </c>
      <c r="F22" s="77" t="s">
        <v>153</v>
      </c>
      <c r="G22" s="77" t="s">
        <v>153</v>
      </c>
      <c r="H22" s="77" t="s">
        <v>153</v>
      </c>
      <c r="I22" s="77" t="s">
        <v>153</v>
      </c>
      <c r="J22" s="77" t="s">
        <v>153</v>
      </c>
      <c r="K22" s="77" t="s">
        <v>153</v>
      </c>
      <c r="L22" s="77" t="s">
        <v>153</v>
      </c>
      <c r="M22" s="77" t="s">
        <v>153</v>
      </c>
      <c r="N22" s="77" t="s">
        <v>153</v>
      </c>
      <c r="O22" s="77" t="s">
        <v>153</v>
      </c>
      <c r="P22" s="81" t="s">
        <v>153</v>
      </c>
      <c r="Q22" s="11">
        <f t="shared" si="5"/>
        <v>19</v>
      </c>
      <c r="R22" s="11">
        <f t="shared" si="6"/>
        <v>9</v>
      </c>
      <c r="S22" s="11">
        <f t="shared" si="7"/>
        <v>39</v>
      </c>
      <c r="T22" s="11">
        <f t="shared" si="8"/>
        <v>55</v>
      </c>
      <c r="U22" s="11">
        <f t="shared" si="9"/>
        <v>164</v>
      </c>
      <c r="V22" s="11">
        <f t="shared" si="10"/>
        <v>40</v>
      </c>
      <c r="W22" s="11">
        <f t="shared" si="11"/>
        <v>326</v>
      </c>
      <c r="X22" s="12">
        <f t="shared" ref="X22" si="16">Q22/$W22</f>
        <v>5.8282208588957052E-2</v>
      </c>
      <c r="Y22" s="12">
        <f t="shared" ref="Y22" si="17">R22/$W22</f>
        <v>2.7607361963190184E-2</v>
      </c>
      <c r="Z22" s="12">
        <f t="shared" ref="Z22" si="18">S22/$W22</f>
        <v>0.1196319018404908</v>
      </c>
      <c r="AA22" s="12">
        <f t="shared" ref="AA22" si="19">T22/$W22</f>
        <v>0.16871165644171779</v>
      </c>
      <c r="AB22" s="12">
        <f t="shared" ref="AB22" si="20">U22/$W22</f>
        <v>0.50306748466257667</v>
      </c>
      <c r="AC22" s="13">
        <f t="shared" ref="AC22" si="21">V22/$W22</f>
        <v>0.12269938650306748</v>
      </c>
      <c r="AD22" s="14">
        <f t="shared" ref="AD22" si="22">(Q22+R22)/(Q22+R22+S22+T22+U22)</f>
        <v>9.7902097902097904E-2</v>
      </c>
      <c r="AE22" s="15">
        <f t="shared" ref="AE22" si="23">(S22+T22+U22)/(Q22+R22+S22+T22+U22)</f>
        <v>0.90209790209790208</v>
      </c>
      <c r="AF22" s="17">
        <f t="shared" si="12"/>
        <v>4.17</v>
      </c>
      <c r="AG22" s="53">
        <f t="shared" si="13"/>
        <v>1.19</v>
      </c>
      <c r="AH22" s="45">
        <f t="shared" si="14"/>
        <v>5</v>
      </c>
      <c r="AI22" s="45">
        <f t="shared" si="15"/>
        <v>5</v>
      </c>
      <c r="AJ22" s="2" t="s">
        <v>258</v>
      </c>
      <c r="AK22" s="2">
        <v>19</v>
      </c>
      <c r="AL22" s="2">
        <v>9</v>
      </c>
      <c r="AM22" s="2">
        <v>39</v>
      </c>
      <c r="AN22" s="2">
        <v>55</v>
      </c>
      <c r="AO22" s="2">
        <v>164</v>
      </c>
      <c r="AP22" s="2">
        <v>40</v>
      </c>
      <c r="AQ22" s="2">
        <v>326</v>
      </c>
      <c r="AR22" s="2" t="s">
        <v>258</v>
      </c>
      <c r="AS22" s="2">
        <v>19</v>
      </c>
      <c r="AT22" s="2">
        <v>9</v>
      </c>
      <c r="AU22" s="2">
        <v>39</v>
      </c>
      <c r="AV22" s="2">
        <v>55</v>
      </c>
      <c r="AW22" s="2">
        <v>164</v>
      </c>
      <c r="AX22" s="2">
        <v>4.17</v>
      </c>
      <c r="AY22" s="2">
        <v>1.19</v>
      </c>
      <c r="AZ22" s="2">
        <v>5</v>
      </c>
      <c r="BA22" s="2">
        <v>5</v>
      </c>
    </row>
    <row r="23" spans="1:53" s="2" customFormat="1" ht="18.75" x14ac:dyDescent="0.25">
      <c r="A23" s="10">
        <v>65</v>
      </c>
      <c r="B23" s="76" t="s">
        <v>184</v>
      </c>
      <c r="C23" s="77" t="s">
        <v>184</v>
      </c>
      <c r="D23" s="77" t="s">
        <v>184</v>
      </c>
      <c r="E23" s="77" t="s">
        <v>184</v>
      </c>
      <c r="F23" s="77" t="s">
        <v>184</v>
      </c>
      <c r="G23" s="77" t="s">
        <v>184</v>
      </c>
      <c r="H23" s="77" t="s">
        <v>184</v>
      </c>
      <c r="I23" s="77" t="s">
        <v>184</v>
      </c>
      <c r="J23" s="77" t="s">
        <v>184</v>
      </c>
      <c r="K23" s="77" t="s">
        <v>184</v>
      </c>
      <c r="L23" s="77" t="s">
        <v>184</v>
      </c>
      <c r="M23" s="77" t="s">
        <v>184</v>
      </c>
      <c r="N23" s="77" t="s">
        <v>184</v>
      </c>
      <c r="O23" s="77" t="s">
        <v>184</v>
      </c>
      <c r="P23" s="81" t="s">
        <v>184</v>
      </c>
      <c r="Q23" s="11">
        <f t="shared" si="5"/>
        <v>13</v>
      </c>
      <c r="R23" s="11">
        <f t="shared" si="6"/>
        <v>14</v>
      </c>
      <c r="S23" s="11">
        <f t="shared" si="7"/>
        <v>32</v>
      </c>
      <c r="T23" s="11">
        <f t="shared" si="8"/>
        <v>56</v>
      </c>
      <c r="U23" s="11">
        <f t="shared" si="9"/>
        <v>139</v>
      </c>
      <c r="V23" s="11">
        <f t="shared" si="10"/>
        <v>72</v>
      </c>
      <c r="W23" s="11">
        <f t="shared" si="11"/>
        <v>326</v>
      </c>
      <c r="X23" s="12">
        <f t="shared" ref="X23" si="24">Q23/$W23</f>
        <v>3.9877300613496931E-2</v>
      </c>
      <c r="Y23" s="12">
        <f t="shared" ref="Y23" si="25">R23/$W23</f>
        <v>4.2944785276073622E-2</v>
      </c>
      <c r="Z23" s="12">
        <f t="shared" ref="Z23" si="26">S23/$W23</f>
        <v>9.815950920245399E-2</v>
      </c>
      <c r="AA23" s="12">
        <f t="shared" ref="AA23" si="27">T23/$W23</f>
        <v>0.17177914110429449</v>
      </c>
      <c r="AB23" s="12">
        <f t="shared" ref="AB23" si="28">U23/$W23</f>
        <v>0.42638036809815949</v>
      </c>
      <c r="AC23" s="13">
        <f t="shared" ref="AC23" si="29">V23/$W23</f>
        <v>0.22085889570552147</v>
      </c>
      <c r="AD23" s="14">
        <f t="shared" ref="AD23" si="30">(Q23+R23)/(Q23+R23+S23+T23+U23)</f>
        <v>0.1062992125984252</v>
      </c>
      <c r="AE23" s="15">
        <f t="shared" ref="AE23" si="31">(S23+T23+U23)/(Q23+R23+S23+T23+U23)</f>
        <v>0.89370078740157477</v>
      </c>
      <c r="AF23" s="17">
        <f t="shared" si="12"/>
        <v>4.16</v>
      </c>
      <c r="AG23" s="53">
        <f t="shared" si="13"/>
        <v>1.1599999999999999</v>
      </c>
      <c r="AH23" s="45">
        <f t="shared" si="14"/>
        <v>5</v>
      </c>
      <c r="AI23" s="45">
        <f t="shared" si="15"/>
        <v>5</v>
      </c>
      <c r="AJ23" s="2" t="s">
        <v>259</v>
      </c>
      <c r="AK23" s="2">
        <v>13</v>
      </c>
      <c r="AL23" s="2">
        <v>14</v>
      </c>
      <c r="AM23" s="2">
        <v>32</v>
      </c>
      <c r="AN23" s="2">
        <v>56</v>
      </c>
      <c r="AO23" s="2">
        <v>139</v>
      </c>
      <c r="AP23" s="2">
        <v>72</v>
      </c>
      <c r="AQ23" s="2">
        <v>326</v>
      </c>
      <c r="AR23" s="2" t="s">
        <v>259</v>
      </c>
      <c r="AS23" s="2">
        <v>13</v>
      </c>
      <c r="AT23" s="2">
        <v>14</v>
      </c>
      <c r="AU23" s="2">
        <v>32</v>
      </c>
      <c r="AV23" s="2">
        <v>56</v>
      </c>
      <c r="AW23" s="2">
        <v>139</v>
      </c>
      <c r="AX23" s="2">
        <v>4.16</v>
      </c>
      <c r="AY23" s="2">
        <v>1.1599999999999999</v>
      </c>
      <c r="AZ23" s="2">
        <v>5</v>
      </c>
      <c r="BA23" s="2">
        <v>5</v>
      </c>
    </row>
    <row r="24" spans="1:53" s="2" customFormat="1" ht="18.75" x14ac:dyDescent="0.25">
      <c r="A24" s="31" t="s">
        <v>186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24">
        <f t="shared" ref="Q24:V24" si="32">+SUM(Q18:Q23)</f>
        <v>165</v>
      </c>
      <c r="R24" s="24">
        <f t="shared" si="32"/>
        <v>155</v>
      </c>
      <c r="S24" s="24">
        <f t="shared" si="32"/>
        <v>299</v>
      </c>
      <c r="T24" s="24">
        <f t="shared" si="32"/>
        <v>441</v>
      </c>
      <c r="U24" s="24">
        <f t="shared" si="32"/>
        <v>641</v>
      </c>
      <c r="V24" s="24">
        <f t="shared" si="32"/>
        <v>255</v>
      </c>
      <c r="W24" s="24">
        <f>+SUM(W18:W23)</f>
        <v>1956</v>
      </c>
      <c r="X24" s="25">
        <f>Q24/$W24</f>
        <v>8.4355828220858894E-2</v>
      </c>
      <c r="Y24" s="25">
        <f t="shared" ref="Y24:AC24" si="33">R24/$W24</f>
        <v>7.924335378323108E-2</v>
      </c>
      <c r="Z24" s="25">
        <f t="shared" si="33"/>
        <v>0.15286298568507156</v>
      </c>
      <c r="AA24" s="25">
        <f t="shared" si="33"/>
        <v>0.22546012269938651</v>
      </c>
      <c r="AB24" s="25">
        <f t="shared" si="33"/>
        <v>0.32770961145194272</v>
      </c>
      <c r="AC24" s="26">
        <f t="shared" si="33"/>
        <v>0.1303680981595092</v>
      </c>
      <c r="AD24" s="27">
        <f>(Q24+R24)/(Q24+R24+S24+T24+U24)</f>
        <v>0.18812463256907702</v>
      </c>
      <c r="AE24" s="28">
        <f>(S24+T24+U24)/(Q24+R24+S24+T24+U24)</f>
        <v>0.81187536743092303</v>
      </c>
      <c r="AF24" s="29">
        <f>+SUMPRODUCT(Q24:U24,Q17:U17)/SUM(Q24:U24)</f>
        <v>3.7278071722516168</v>
      </c>
      <c r="AG24" s="22"/>
      <c r="AH24" s="30">
        <f>+MEDIAN(AH18:AH23)</f>
        <v>4</v>
      </c>
      <c r="AI24" s="23"/>
    </row>
    <row r="39" spans="14:33" x14ac:dyDescent="0.25">
      <c r="AB39" s="2"/>
      <c r="AC39" s="2"/>
      <c r="AD39" s="2"/>
      <c r="AE39" s="2"/>
      <c r="AF39" s="2"/>
      <c r="AG39" s="2"/>
    </row>
    <row r="40" spans="14:33" x14ac:dyDescent="0.25">
      <c r="N40" s="2"/>
      <c r="O40" s="2"/>
      <c r="P40" s="2"/>
      <c r="Q40" s="2"/>
      <c r="R40" s="2"/>
      <c r="S40" s="2"/>
      <c r="AB40" s="2"/>
      <c r="AC40" s="2"/>
      <c r="AD40" s="2"/>
      <c r="AE40" s="2"/>
      <c r="AF40" s="2"/>
      <c r="AG40" s="2"/>
    </row>
    <row r="41" spans="14:33" x14ac:dyDescent="0.25">
      <c r="N41" s="2"/>
      <c r="O41" s="2"/>
      <c r="P41" s="2"/>
      <c r="Q41" s="2"/>
      <c r="R41" s="2"/>
      <c r="S41" s="2"/>
      <c r="AB41" s="2"/>
      <c r="AC41" s="2"/>
      <c r="AD41" s="2"/>
      <c r="AE41" s="2"/>
      <c r="AF41" s="2"/>
      <c r="AG41" s="2"/>
    </row>
    <row r="42" spans="14:33" x14ac:dyDescent="0.25">
      <c r="N42" s="2"/>
      <c r="O42" s="2"/>
      <c r="P42" s="2"/>
      <c r="Q42" s="2"/>
      <c r="R42" s="2"/>
      <c r="S42" s="2"/>
      <c r="AB42" s="2"/>
      <c r="AC42" s="2"/>
      <c r="AD42" s="2"/>
      <c r="AE42" s="2"/>
      <c r="AF42" s="2"/>
      <c r="AG42" s="2"/>
    </row>
    <row r="43" spans="14:33" x14ac:dyDescent="0.25">
      <c r="N43" s="2"/>
      <c r="O43" s="2"/>
      <c r="P43" s="2"/>
      <c r="Q43" s="2"/>
      <c r="R43" s="2"/>
      <c r="S43" s="2"/>
      <c r="AB43" s="2"/>
      <c r="AC43" s="2"/>
      <c r="AD43" s="2"/>
      <c r="AE43" s="2"/>
      <c r="AF43" s="2"/>
      <c r="AG43" s="2"/>
    </row>
    <row r="44" spans="14:33" x14ac:dyDescent="0.25">
      <c r="N44" s="2"/>
      <c r="O44" s="2"/>
      <c r="P44" s="2"/>
      <c r="Q44" s="2"/>
      <c r="R44" s="2"/>
      <c r="S44" s="2"/>
      <c r="AB44" s="2"/>
      <c r="AC44" s="2"/>
      <c r="AD44" s="2"/>
      <c r="AE44" s="2"/>
      <c r="AF44" s="2"/>
      <c r="AG44" s="2"/>
    </row>
    <row r="45" spans="14:33" x14ac:dyDescent="0.25">
      <c r="N45" s="2"/>
      <c r="O45" s="2"/>
      <c r="P45" s="2"/>
      <c r="Q45" s="2"/>
      <c r="R45" s="2"/>
      <c r="S45" s="2"/>
      <c r="AB45" s="2"/>
      <c r="AC45" s="2"/>
      <c r="AD45" s="2"/>
      <c r="AE45" s="2"/>
      <c r="AF45" s="2"/>
      <c r="AG45" s="2"/>
    </row>
    <row r="46" spans="14:33" x14ac:dyDescent="0.25">
      <c r="N46" s="2"/>
      <c r="O46" s="2"/>
      <c r="P46" s="2"/>
      <c r="Q46" s="2"/>
      <c r="R46" s="2"/>
      <c r="S46" s="2"/>
      <c r="AB46" s="2"/>
      <c r="AC46" s="2"/>
      <c r="AD46" s="2"/>
      <c r="AE46" s="2"/>
      <c r="AF46" s="2"/>
      <c r="AG46" s="2"/>
    </row>
    <row r="47" spans="14:33" x14ac:dyDescent="0.25">
      <c r="N47" s="2"/>
      <c r="O47" s="2"/>
      <c r="P47" s="2"/>
      <c r="Q47" s="2"/>
      <c r="R47" s="2"/>
      <c r="S47" s="2"/>
      <c r="AB47" s="2"/>
      <c r="AC47" s="2"/>
      <c r="AD47" s="2"/>
      <c r="AE47" s="2"/>
      <c r="AF47" s="2"/>
      <c r="AG47" s="2"/>
    </row>
    <row r="48" spans="14:33" x14ac:dyDescent="0.25">
      <c r="N48" s="2"/>
      <c r="O48" s="2"/>
      <c r="P48" s="2"/>
      <c r="Q48" s="2"/>
      <c r="R48" s="2"/>
      <c r="S48" s="2"/>
      <c r="AB48" s="2"/>
      <c r="AC48" s="2"/>
      <c r="AD48" s="2"/>
      <c r="AE48" s="2"/>
      <c r="AF48" s="2"/>
      <c r="AG48" s="2"/>
    </row>
    <row r="49" spans="14:33" x14ac:dyDescent="0.25">
      <c r="N49" s="2"/>
      <c r="O49" s="2"/>
      <c r="P49" s="2"/>
      <c r="Q49" s="2"/>
      <c r="R49" s="2"/>
      <c r="S49" s="2"/>
      <c r="AB49" s="2"/>
      <c r="AC49" s="2"/>
      <c r="AD49" s="2"/>
      <c r="AE49" s="2"/>
      <c r="AF49" s="2"/>
      <c r="AG49" s="2"/>
    </row>
    <row r="50" spans="14:33" x14ac:dyDescent="0.25">
      <c r="N50" s="2"/>
      <c r="O50" s="2"/>
      <c r="P50" s="2"/>
      <c r="Q50" s="2"/>
      <c r="R50" s="2"/>
      <c r="S50" s="2"/>
      <c r="AB50" s="2"/>
      <c r="AC50" s="2"/>
      <c r="AD50" s="2"/>
      <c r="AE50" s="2"/>
      <c r="AF50" s="2"/>
      <c r="AG50" s="2"/>
    </row>
    <row r="51" spans="14:33" x14ac:dyDescent="0.25">
      <c r="N51" s="2"/>
      <c r="O51" s="2"/>
      <c r="P51" s="2"/>
      <c r="Q51" s="2"/>
      <c r="R51" s="2"/>
      <c r="S51" s="2"/>
      <c r="AB51" s="2"/>
      <c r="AC51" s="2"/>
      <c r="AD51" s="2"/>
      <c r="AE51" s="2"/>
      <c r="AF51" s="2"/>
      <c r="AG51" s="2"/>
    </row>
    <row r="52" spans="14:33" x14ac:dyDescent="0.25">
      <c r="N52" s="2"/>
      <c r="O52" s="2"/>
      <c r="P52" s="2"/>
      <c r="Q52" s="2"/>
      <c r="R52" s="2"/>
      <c r="S52" s="2"/>
      <c r="AB52" s="2"/>
      <c r="AC52" s="2"/>
      <c r="AD52" s="2"/>
      <c r="AE52" s="2"/>
      <c r="AF52" s="2"/>
      <c r="AG52" s="2"/>
    </row>
    <row r="53" spans="14:33" x14ac:dyDescent="0.25">
      <c r="N53" s="2"/>
      <c r="O53" s="2"/>
      <c r="P53" s="2"/>
      <c r="Q53" s="2"/>
      <c r="R53" s="2"/>
      <c r="S53" s="2"/>
      <c r="AB53" s="2"/>
      <c r="AC53" s="2"/>
      <c r="AD53" s="2"/>
      <c r="AE53" s="2"/>
      <c r="AF53" s="2"/>
      <c r="AG53" s="2"/>
    </row>
    <row r="54" spans="14:33" x14ac:dyDescent="0.25">
      <c r="N54" s="2"/>
      <c r="O54" s="2"/>
      <c r="P54" s="2"/>
      <c r="Q54" s="2"/>
      <c r="R54" s="2"/>
      <c r="S54" s="2"/>
      <c r="AB54" s="2"/>
      <c r="AC54" s="2"/>
      <c r="AD54" s="2"/>
      <c r="AE54" s="2"/>
      <c r="AF54" s="2"/>
      <c r="AG54" s="2"/>
    </row>
    <row r="55" spans="14:33" x14ac:dyDescent="0.25">
      <c r="N55" s="2"/>
      <c r="O55" s="2"/>
      <c r="P55" s="2"/>
      <c r="Q55" s="2"/>
      <c r="R55" s="2"/>
      <c r="S55" s="2"/>
      <c r="AB55" s="2"/>
      <c r="AC55" s="2"/>
      <c r="AD55" s="2"/>
      <c r="AE55" s="2"/>
      <c r="AF55" s="2"/>
      <c r="AG55" s="2"/>
    </row>
    <row r="56" spans="14:33" x14ac:dyDescent="0.25">
      <c r="N56" s="2"/>
      <c r="O56" s="2"/>
      <c r="P56" s="2"/>
      <c r="Q56" s="2"/>
      <c r="R56" s="2"/>
      <c r="S56" s="2"/>
      <c r="AB56" s="2"/>
      <c r="AC56" s="2"/>
      <c r="AD56" s="2"/>
      <c r="AE56" s="2"/>
      <c r="AF56" s="2"/>
      <c r="AG56" s="2"/>
    </row>
    <row r="57" spans="14:33" x14ac:dyDescent="0.25">
      <c r="N57" s="2"/>
      <c r="O57" s="2"/>
      <c r="P57" s="2"/>
      <c r="Q57" s="2"/>
      <c r="R57" s="2"/>
      <c r="S57" s="2"/>
      <c r="AB57" s="2"/>
      <c r="AC57" s="2"/>
      <c r="AD57" s="2"/>
      <c r="AE57" s="2"/>
      <c r="AF57" s="2"/>
      <c r="AG57" s="2"/>
    </row>
    <row r="58" spans="14:33" x14ac:dyDescent="0.25">
      <c r="AB58" s="2"/>
      <c r="AC58" s="2"/>
      <c r="AD58" s="2"/>
      <c r="AE58" s="2"/>
      <c r="AF58" s="2"/>
      <c r="AG58" s="2"/>
    </row>
    <row r="59" spans="14:33" x14ac:dyDescent="0.25">
      <c r="AB59" s="2"/>
      <c r="AC59" s="2"/>
      <c r="AD59" s="2"/>
      <c r="AE59" s="2"/>
      <c r="AF59" s="2"/>
      <c r="AG59" s="2"/>
    </row>
  </sheetData>
  <sheetProtection sheet="1" objects="1" scenarios="1"/>
  <mergeCells count="10">
    <mergeCell ref="A5:AI5"/>
    <mergeCell ref="A7:AI7"/>
    <mergeCell ref="B23:P23"/>
    <mergeCell ref="B21:P21"/>
    <mergeCell ref="B22:P22"/>
    <mergeCell ref="A12:AI12"/>
    <mergeCell ref="B18:P18"/>
    <mergeCell ref="B19:P19"/>
    <mergeCell ref="B20:P20"/>
    <mergeCell ref="A6:AI6"/>
  </mergeCells>
  <pageMargins left="0.7" right="0.7" top="0.75" bottom="0.75" header="0.3" footer="0.3"/>
  <pageSetup paperSize="9" scale="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SEGMENTACIÓN POBLACIÓN</vt:lpstr>
      <vt:lpstr>INDICE</vt:lpstr>
      <vt:lpstr>I. DESEMPEÑO PUESTO DE TRABAJO</vt:lpstr>
      <vt:lpstr>II. CONDICIONES DESRROLLO PUEST</vt:lpstr>
      <vt:lpstr>III PARTICIPACION</vt:lpstr>
      <vt:lpstr>IV. FORMACIÓN EVALUACIÓN</vt:lpstr>
      <vt:lpstr>V. RELACIONES INTERNAS DE TRABA</vt:lpstr>
      <vt:lpstr>VI. COMUNICACIÓN DESARRLLO TRAB</vt:lpstr>
      <vt:lpstr>VII. PROMOCIÓN Y DESARROLLO CAR</vt:lpstr>
      <vt:lpstr>VIII.RECOMPENSAS, RECONOCIMIENT</vt:lpstr>
      <vt:lpstr>IX. VALORACIÓN GENERAL.</vt:lpstr>
      <vt:lpstr>X. EVALUACIÓN DE LA ACCIÓN LIDE</vt:lpstr>
      <vt:lpstr>XI. OPINIÓN GENERAL INSTITUCION</vt:lpstr>
      <vt:lpstr>XII. OPINIÓN GENERAL ENCUESTA</vt:lpstr>
      <vt:lpstr>'I. DESEMPEÑO PUESTO DE TRABAJO'!Área_de_impresión</vt:lpstr>
      <vt:lpstr>'II. CONDICIONES DESRROLLO PUEST'!Área_de_impresión</vt:lpstr>
      <vt:lpstr>'III PARTICIPACION'!Área_de_impresión</vt:lpstr>
      <vt:lpstr>INDICE!Área_de_impresión</vt:lpstr>
      <vt:lpstr>'IV. FORMACIÓN EVALUACIÓN'!Área_de_impresión</vt:lpstr>
      <vt:lpstr>'IX. VALORACIÓN GENERAL.'!Área_de_impresión</vt:lpstr>
      <vt:lpstr>'SEGMENTACIÓN POBLACIÓN'!Área_de_impresión</vt:lpstr>
      <vt:lpstr>'V. RELACIONES INTERNAS DE TRABA'!Área_de_impresión</vt:lpstr>
      <vt:lpstr>'VI. COMUNICACIÓN DESARRLLO TRAB'!Área_de_impresión</vt:lpstr>
      <vt:lpstr>'VII. PROMOCIÓN Y DESARROLLO CAR'!Área_de_impresión</vt:lpstr>
      <vt:lpstr>'VIII.RECOMPENSAS, RECONOCIMIENT'!Área_de_impresión</vt:lpstr>
      <vt:lpstr>'X. EVALUACIÓN DE LA ACCIÓN LIDE'!Área_de_impresión</vt:lpstr>
      <vt:lpstr>'XI. OPINIÓN GENERAL INSTITUCION'!Área_de_impresión</vt:lpstr>
      <vt:lpstr>'XII. OPINIÓN GENERAL ENCUESTA'!Área_de_impresión</vt:lpstr>
    </vt:vector>
  </TitlesOfParts>
  <Company>Universidad de Jaén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UJA</dc:creator>
  <cp:lastModifiedBy>Edu .</cp:lastModifiedBy>
  <cp:lastPrinted>2018-06-20T12:48:02Z</cp:lastPrinted>
  <dcterms:created xsi:type="dcterms:W3CDTF">2018-06-14T08:30:35Z</dcterms:created>
  <dcterms:modified xsi:type="dcterms:W3CDTF">2025-11-05T12:44:49Z</dcterms:modified>
</cp:coreProperties>
</file>