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web servicio\SIGCSUA\CICLO 2016\PLANIFICACION\"/>
    </mc:Choice>
  </mc:AlternateContent>
  <bookViews>
    <workbookView xWindow="-1110" yWindow="405" windowWidth="19440" windowHeight="5805" activeTab="1"/>
  </bookViews>
  <sheets>
    <sheet name="EP-SATISFACCIÓN GLOBAL" sheetId="1" r:id="rId1"/>
    <sheet name="EP-SATISFACCIÓN SOBRE MEJORA" sheetId="5" r:id="rId2"/>
  </sheets>
  <externalReferences>
    <externalReference r:id="rId3"/>
  </externalReferences>
  <definedNames>
    <definedName name="_ftn1" localSheetId="0">'EP-SATISFACCIÓN GLOBAL'!#REF!</definedName>
    <definedName name="_ftn1" localSheetId="1">'EP-SATISFACCIÓN SOBRE MEJORA'!#REF!</definedName>
    <definedName name="_ftn2" localSheetId="0">'EP-SATISFACCIÓN GLOBAL'!#REF!</definedName>
    <definedName name="_ftn2" localSheetId="1">'EP-SATISFACCIÓN SOBRE MEJORA'!#REF!</definedName>
    <definedName name="_ftnref1" localSheetId="0">'EP-SATISFACCIÓN GLOBAL'!$A$52</definedName>
    <definedName name="_ftnref1" localSheetId="1">'EP-SATISFACCIÓN SOBRE MEJORA'!$A$52</definedName>
    <definedName name="_ftnref2" localSheetId="0">'EP-SATISFACCIÓN GLOBAL'!$A$53</definedName>
    <definedName name="_ftnref2" localSheetId="1">'EP-SATISFACCIÓN SOBRE MEJORA'!$A$53</definedName>
    <definedName name="Print_Titles" localSheetId="0">'EP-SATISFACCIÓN GLOBAL'!$1:$21</definedName>
    <definedName name="Print_Titles" localSheetId="1">'EP-SATISFACCIÓN SOBRE MEJORA'!$1:$21</definedName>
    <definedName name="título" localSheetId="0">'EP-SATISFACCIÓN GLOBAL'!$1:$21</definedName>
    <definedName name="Título" localSheetId="1">'EP-SATISFACCIÓN SOBRE MEJORA'!$1:$21</definedName>
  </definedNames>
  <calcPr calcId="152511"/>
</workbook>
</file>

<file path=xl/calcChain.xml><?xml version="1.0" encoding="utf-8"?>
<calcChain xmlns="http://schemas.openxmlformats.org/spreadsheetml/2006/main">
  <c r="M24" i="5" l="1"/>
  <c r="M25" i="5"/>
  <c r="M26" i="5"/>
  <c r="M27" i="5"/>
  <c r="M30" i="5"/>
  <c r="M35" i="5"/>
  <c r="M51" i="5"/>
  <c r="M76" i="5"/>
  <c r="M77" i="5"/>
  <c r="M83" i="5"/>
  <c r="M23" i="5"/>
  <c r="G24" i="5"/>
  <c r="G25" i="5"/>
  <c r="G26" i="5"/>
  <c r="G27" i="5"/>
  <c r="G30" i="5"/>
  <c r="G35" i="5"/>
  <c r="G51" i="5"/>
  <c r="G76" i="5"/>
  <c r="G77" i="5"/>
  <c r="G83" i="5"/>
  <c r="G23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M85" i="1"/>
  <c r="M84" i="1"/>
  <c r="M83" i="1"/>
  <c r="M82" i="1"/>
  <c r="M81" i="1"/>
  <c r="M80" i="1"/>
  <c r="M79" i="1"/>
  <c r="M78" i="1"/>
  <c r="M77" i="1"/>
  <c r="M76" i="1"/>
  <c r="M74" i="1"/>
  <c r="M73" i="1"/>
  <c r="M71" i="1"/>
  <c r="M70" i="1"/>
  <c r="M69" i="1"/>
  <c r="M68" i="1"/>
  <c r="M66" i="1"/>
  <c r="M63" i="1"/>
  <c r="M59" i="1"/>
  <c r="M55" i="1"/>
  <c r="M56" i="1"/>
  <c r="M54" i="1"/>
  <c r="M51" i="1"/>
  <c r="M30" i="1"/>
  <c r="M29" i="1"/>
  <c r="M27" i="1"/>
  <c r="M26" i="1"/>
  <c r="M25" i="1"/>
  <c r="M24" i="1"/>
  <c r="M23" i="1"/>
  <c r="M22" i="1"/>
  <c r="I67" i="1"/>
  <c r="I65" i="1"/>
  <c r="G85" i="1"/>
  <c r="G79" i="1"/>
  <c r="G54" i="1"/>
  <c r="G23" i="1"/>
  <c r="G35" i="1"/>
  <c r="G43" i="1"/>
  <c r="G44" i="1"/>
  <c r="G47" i="1"/>
  <c r="G51" i="1"/>
  <c r="G55" i="1"/>
  <c r="G56" i="1"/>
  <c r="G59" i="1"/>
  <c r="G63" i="1"/>
  <c r="G66" i="1"/>
  <c r="G76" i="1"/>
  <c r="G77" i="1"/>
  <c r="G78" i="1"/>
  <c r="G30" i="1"/>
  <c r="G24" i="1"/>
  <c r="G25" i="1"/>
  <c r="G26" i="1"/>
  <c r="G27" i="1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</calcChain>
</file>

<file path=xl/sharedStrings.xml><?xml version="1.0" encoding="utf-8"?>
<sst xmlns="http://schemas.openxmlformats.org/spreadsheetml/2006/main" count="765" uniqueCount="169">
  <si>
    <t>EP-01-PC01</t>
  </si>
  <si>
    <t>-</t>
  </si>
  <si>
    <t>EP-02-PC02</t>
  </si>
  <si>
    <t>EP-03-PC02</t>
  </si>
  <si>
    <t>EP-04-PC02</t>
  </si>
  <si>
    <t>EP-05-PC02</t>
  </si>
  <si>
    <t>EP-06-PC03</t>
  </si>
  <si>
    <t>EP-07-PC03</t>
  </si>
  <si>
    <t>EP-08-PC03</t>
  </si>
  <si>
    <t>EP-49-PC11PC03</t>
  </si>
  <si>
    <t>EP-58-PC03</t>
  </si>
  <si>
    <t>EP-09-PC04</t>
  </si>
  <si>
    <t>EP-10-PC04</t>
  </si>
  <si>
    <t>EP-11-PC04</t>
  </si>
  <si>
    <t>EP-21-PC04</t>
  </si>
  <si>
    <t>EP-13-PC05</t>
  </si>
  <si>
    <t>EP-12-PC05</t>
  </si>
  <si>
    <t>EP-14-PC05</t>
  </si>
  <si>
    <t>EP-15-PC05</t>
  </si>
  <si>
    <t>EP-16-PC05</t>
  </si>
  <si>
    <t>EP-17-PC05</t>
  </si>
  <si>
    <t>EP-64-PC05</t>
  </si>
  <si>
    <t>EP-18-PC05</t>
  </si>
  <si>
    <t>EP-22-PC05</t>
  </si>
  <si>
    <t>EP-20-PC05</t>
  </si>
  <si>
    <t>EP-19-PC05</t>
  </si>
  <si>
    <t>EP-26-PC06</t>
  </si>
  <si>
    <t>EP-23-PC06</t>
  </si>
  <si>
    <t>EP-24-PC06</t>
  </si>
  <si>
    <t>EP-61-PC06</t>
  </si>
  <si>
    <t>EP-27-PC06</t>
  </si>
  <si>
    <t>EP-29-PC07</t>
  </si>
  <si>
    <t>EP-30-PC07</t>
  </si>
  <si>
    <t>EP-31-PC07</t>
  </si>
  <si>
    <t>EP-34-PC07</t>
  </si>
  <si>
    <t>EP-35-PC07</t>
  </si>
  <si>
    <t>EP-36-PC07</t>
  </si>
  <si>
    <t>EP-37-PC07</t>
  </si>
  <si>
    <t>EP-38-PC07</t>
  </si>
  <si>
    <t>EP-62-PC07</t>
  </si>
  <si>
    <t>EP-63-PC07</t>
  </si>
  <si>
    <t>EP-39-PC08</t>
  </si>
  <si>
    <t>EP-40-PC08</t>
  </si>
  <si>
    <t>EP-41-PC08</t>
  </si>
  <si>
    <t>EP-42-PC08</t>
  </si>
  <si>
    <t>EP-45-PC10</t>
  </si>
  <si>
    <t>EP-44-PC10</t>
  </si>
  <si>
    <t>EP-43-PC10</t>
  </si>
  <si>
    <t>EP-48-PC11</t>
  </si>
  <si>
    <t>EP-46-PC11</t>
  </si>
  <si>
    <t>EP-47-PC11</t>
  </si>
  <si>
    <t>EP-50-PC11</t>
  </si>
  <si>
    <t>EP-51-PC11</t>
  </si>
  <si>
    <t>EP-52-PC11</t>
  </si>
  <si>
    <t>EP-53-PC11</t>
  </si>
  <si>
    <t>EP-54-PC11</t>
  </si>
  <si>
    <t>EP-55-PC11</t>
  </si>
  <si>
    <t>EP-56-PC11</t>
  </si>
  <si>
    <t>EP-57-PC12</t>
  </si>
  <si>
    <t>Unidad propietaria</t>
  </si>
  <si>
    <t>Unidad Gestora</t>
  </si>
  <si>
    <t>Encuesta</t>
  </si>
  <si>
    <t xml:space="preserve">Código </t>
  </si>
  <si>
    <t>Grado de satisfacción de las consultas realizadas por los usuarios.</t>
  </si>
  <si>
    <t>G1-PEDIDOS</t>
  </si>
  <si>
    <t>G2-LICITADORES</t>
  </si>
  <si>
    <t>G3-USUARIOS</t>
  </si>
  <si>
    <t>G4-BAJA</t>
  </si>
  <si>
    <t>Gestión y reservas de espacios externas (Espacios docentes y no docentes).</t>
  </si>
  <si>
    <t>Gestión de espacios y objetos perdidos.</t>
  </si>
  <si>
    <t>Atención, reserva y gestión de espacios en el SAFYD.</t>
  </si>
  <si>
    <t>Actividades culturales</t>
  </si>
  <si>
    <t xml:space="preserve">MANTENIMIENTO </t>
  </si>
  <si>
    <t>Residuos</t>
  </si>
  <si>
    <t>Tramitación administrativa de los procedimientos de selección de plazas docentes. Tribunal.</t>
  </si>
  <si>
    <t>Tramitación administrativa de los procedimientos de selección de plazas docentes. Participantes.</t>
  </si>
  <si>
    <t>Tramitación administrativa de los procedimientos de acceso, promoción interna y provisión de vacantes. Participantes</t>
  </si>
  <si>
    <t>Tramitación administrativa de los procedimientos de acceso, promoción interna y provisión de vacantes. Tribunal.</t>
  </si>
  <si>
    <t>Tramitación de acciones formativas del PAS. Organización.</t>
  </si>
  <si>
    <t>Tramitación de acciones formativas del PAS. Formadores-Desarrollo</t>
  </si>
  <si>
    <t>EPIS</t>
  </si>
  <si>
    <t>VIGSALUD</t>
  </si>
  <si>
    <t>PLANEMERGENCIA</t>
  </si>
  <si>
    <t>EVALUACIÓNRIESGOS</t>
  </si>
  <si>
    <t>Obtención Certificado Digital.</t>
  </si>
  <si>
    <t>PREGUNTA AL BIBLIOTECARIO</t>
  </si>
  <si>
    <t>ALFIN</t>
  </si>
  <si>
    <t>PRÉSTAMO INTERBIBLIOTECARIO</t>
  </si>
  <si>
    <t>EP-PC06 PUBLICACIONES</t>
  </si>
  <si>
    <t>EPS_SGI01 GESTIÓN DE CONTRATOS PARA LA PRESTACIÓN DE SERVICIOS DE CARÁCTER CIENTÍFICO, TÉCNICO Y/O ARTÍSTICO O PARA EL DESARROLLO DE ACTIVIDADES ESPECÍFICAS DE FORMACIÓN (ART. 83 LOU). Encuesta dirigida  a los investigadores.</t>
  </si>
  <si>
    <t>EPS_SGI02  GESTIÓN DE CONTRATOS PARA LA PRESTACIÓN DE SERVICIOS DE CARÁCTER CIENTÍFICO, TÉCNICO Y/O ARTÍSTICO O PARA EL DESARROLLO DE ACTIVIDADES ESPECÍFICAS DE FORMACIÓN (ART. 83 LOU). Encuesta dirigida a las empresas o entidades contratantes.</t>
  </si>
  <si>
    <t>EPS_SGI03. Gestión económica-administrativa y de rendición de la cuenta justificativa de proyectos I+D y de ayudas a la investigación de carácter individual. (Investigación)</t>
  </si>
  <si>
    <t>EPS_SGI06. Encuesta postservicio de gestión de oportunidades de financiación. Proyectos del I+D+i y de ayudas a la investigación (Investigación).</t>
  </si>
  <si>
    <t>EPS_SGI07. Comercialización. Sociedad (Transferencia resultados</t>
  </si>
  <si>
    <t>EPS_SGI08. Encuesta comercialización. Investigadores. (Transferencia resultados)</t>
  </si>
  <si>
    <t>EPS_SGI09. Encuesta postservicio de convocatorias del reglamento de colaboradores con cargo a créditos de investigación. (Investigación)</t>
  </si>
  <si>
    <t>EPS_SGI10. Encuesta postservicio de convocatorias de programas de RR.HH para la incorporación en actividades de investigación (Investigación).</t>
  </si>
  <si>
    <t>EPS_SGI11. Encuesta postservicio de oportunidades de financiación. Gestoras (Investigación).</t>
  </si>
  <si>
    <t>EPS_SGI12: ENCUESTA POSTSERVICIO DE USABILIDAD DEL PORTAL DE LA INVESTIGACIÓN</t>
  </si>
  <si>
    <t>Murphy 2.0 – Plataforma Easyvista</t>
  </si>
  <si>
    <t>RECURSOS AUTOSERVICIO</t>
  </si>
  <si>
    <t>SERVICIOS INSTRUMENTALES</t>
  </si>
  <si>
    <t>Resolución Práctica de Consulta, Apoyo a la Docencia, Apoyo a la Investigación</t>
  </si>
  <si>
    <t>DISCAPACIDAD</t>
  </si>
  <si>
    <t>MOVILIDAD</t>
  </si>
  <si>
    <t>Prácticas de Empresa (Programa Ícaro)</t>
  </si>
  <si>
    <t>Acto solemne de concesión del doctor honoris causa.</t>
  </si>
  <si>
    <t>Solemne inauguración del curso académico.</t>
  </si>
  <si>
    <t>Solemne acto de inauguración del curso académico (Comitiva académica)</t>
  </si>
  <si>
    <t>PUMestudiantes</t>
  </si>
  <si>
    <t>PDI PUM</t>
  </si>
  <si>
    <t>CURSO CAMPUS JAÉN</t>
  </si>
  <si>
    <t>CURSO CAMPUS LINARES</t>
  </si>
  <si>
    <t>AFN</t>
  </si>
  <si>
    <t>COMPETICIONES PROPIAS</t>
  </si>
  <si>
    <t>CAU/CEU</t>
  </si>
  <si>
    <t>Gestión documental</t>
  </si>
  <si>
    <t xml:space="preserve">EP-25-PC06 </t>
  </si>
  <si>
    <t>EP-28-PC06</t>
  </si>
  <si>
    <t>EP-32-PC07</t>
  </si>
  <si>
    <t>EP-33-PC07</t>
  </si>
  <si>
    <t>ACCIÓN SOCIAL</t>
  </si>
  <si>
    <t>SPE</t>
  </si>
  <si>
    <t>UTLA</t>
  </si>
  <si>
    <t>SPOD</t>
  </si>
  <si>
    <t>% Satisfacción</t>
  </si>
  <si>
    <t>Media de respuestas</t>
  </si>
  <si>
    <t>Consecuión de objtevos</t>
  </si>
  <si>
    <t>Propuesta  de objetivo de mejora</t>
  </si>
  <si>
    <t>SCI</t>
  </si>
  <si>
    <t>SCPA</t>
  </si>
  <si>
    <t>UCON</t>
  </si>
  <si>
    <t>SDEP</t>
  </si>
  <si>
    <t>UACU</t>
  </si>
  <si>
    <t>UT</t>
  </si>
  <si>
    <t>SI</t>
  </si>
  <si>
    <t>SPRL</t>
  </si>
  <si>
    <t>SIAG</t>
  </si>
  <si>
    <t>BIBLIO</t>
  </si>
  <si>
    <t>SIAG (PUB)</t>
  </si>
  <si>
    <t>Suministro de datos e información estadística Institucional.</t>
  </si>
  <si>
    <t>SGI</t>
  </si>
  <si>
    <t>EPS_SGI04. OTRI-Encuesta EBC (Transferencia de resultados)</t>
  </si>
  <si>
    <t>EPS_SGI05. OTRI-Encuesta IPR(Transferencia de resultados)</t>
  </si>
  <si>
    <t>CICT</t>
  </si>
  <si>
    <t>SAYAE</t>
  </si>
  <si>
    <t>UAOG</t>
  </si>
  <si>
    <t>SAG</t>
  </si>
  <si>
    <t>Cumplimiento de objetivo/Resultado sobresaliente</t>
  </si>
  <si>
    <t>Decremento límite/Resultado sobresaliente</t>
  </si>
  <si>
    <t>Cumplimiento de objetivo</t>
  </si>
  <si>
    <t>Resultado sobresaliente</t>
  </si>
  <si>
    <t>Sostener los resultados en al menos el 90%</t>
  </si>
  <si>
    <t>Incrementar los resultados en un 5% Valor objetivo:</t>
  </si>
  <si>
    <t>Aceptación/Modificación de la propuesta de objetivo de mejora</t>
  </si>
  <si>
    <t>A determinar por la Unidad</t>
  </si>
  <si>
    <t>Sostener resultados en  al menos 4,5</t>
  </si>
  <si>
    <t>Alcanzar al menos el valor 3,5</t>
  </si>
  <si>
    <t>Sostener resultados en al menos 4,5</t>
  </si>
  <si>
    <t>Satisfacción global sobre la mejora percibida en la prestación del servicio</t>
  </si>
  <si>
    <t>Desviaciones 2015-2015</t>
  </si>
  <si>
    <t>Descripción</t>
  </si>
  <si>
    <t>TABLA  DE SEGUIMIENTO DE LA CONSECUCIÓN DE OBJETIVOS  DE SATISFACCIÓN GLOBAL SOBRE EL SERVICIO PRESTADO. CICLO 2015/2014</t>
  </si>
  <si>
    <t>TABLA  DE SEGUIMIENTO DE LA CONSECUCIÓN DE OBJETIVOS  DE SATISFACCIÓN GLOBAL SOBRE LA MEJORA DEL SERVICIO PRESTADO. CICLO 2015/2014</t>
  </si>
  <si>
    <t>Incremento de mejora/Resultado sobresaliente</t>
  </si>
  <si>
    <t>A determinar por la Unidad siguiento criterios establecidos</t>
  </si>
  <si>
    <t>A determinar por la Unidad siguiento criterios establecidos. Valor límite 3,5</t>
  </si>
  <si>
    <t>A determinar por la Unidad siguiento criterios establecidos. Valor límite: 75%</t>
  </si>
  <si>
    <t>ANEXO II: PROPUESTA DEL SISTEMA DE OBJETIVOS PARA EL CONTROL Y MEJORA DE LOS RESULTADOS DE LAS ENCUESTAS POST-SERVICIO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</si>
</sst>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"/>
    <numFmt numFmtId="165" formatCode="#,##0.00\ %;\(#,##0.00\)\ 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10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9" fontId="5" fillId="0" borderId="3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6" xfId="0" applyBorder="1"/>
    <xf numFmtId="0" fontId="8" fillId="0" borderId="6" xfId="0" applyFont="1" applyBorder="1" applyAlignment="1">
      <alignment vertical="center"/>
    </xf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3</xdr:row>
      <xdr:rowOff>174625</xdr:rowOff>
    </xdr:from>
    <xdr:to>
      <xdr:col>6</xdr:col>
      <xdr:colOff>555625</xdr:colOff>
      <xdr:row>14</xdr:row>
      <xdr:rowOff>88900</xdr:rowOff>
    </xdr:to>
    <xdr:sp macro="" textlink="">
      <xdr:nvSpPr>
        <xdr:cNvPr id="3" name="2 CuadroTexto"/>
        <xdr:cNvSpPr txBox="1"/>
      </xdr:nvSpPr>
      <xdr:spPr>
        <a:xfrm>
          <a:off x="215899" y="174625"/>
          <a:ext cx="8039101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7</xdr:col>
      <xdr:colOff>412751</xdr:colOff>
      <xdr:row>4</xdr:row>
      <xdr:rowOff>1</xdr:rowOff>
    </xdr:from>
    <xdr:to>
      <xdr:col>14</xdr:col>
      <xdr:colOff>1200036</xdr:colOff>
      <xdr:row>14</xdr:row>
      <xdr:rowOff>79375</xdr:rowOff>
    </xdr:to>
    <xdr:sp macro="" textlink="">
      <xdr:nvSpPr>
        <xdr:cNvPr id="5" name="4 CuadroTexto"/>
        <xdr:cNvSpPr txBox="1"/>
      </xdr:nvSpPr>
      <xdr:spPr>
        <a:xfrm>
          <a:off x="8874126" y="190501"/>
          <a:ext cx="8359660" cy="198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3</xdr:row>
      <xdr:rowOff>174625</xdr:rowOff>
    </xdr:from>
    <xdr:to>
      <xdr:col>6</xdr:col>
      <xdr:colOff>555625</xdr:colOff>
      <xdr:row>14</xdr:row>
      <xdr:rowOff>88900</xdr:rowOff>
    </xdr:to>
    <xdr:sp macro="" textlink="">
      <xdr:nvSpPr>
        <xdr:cNvPr id="4" name="3 CuadroTexto"/>
        <xdr:cNvSpPr txBox="1"/>
      </xdr:nvSpPr>
      <xdr:spPr>
        <a:xfrm>
          <a:off x="215899" y="850900"/>
          <a:ext cx="8035926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7</xdr:col>
      <xdr:colOff>412751</xdr:colOff>
      <xdr:row>4</xdr:row>
      <xdr:rowOff>1</xdr:rowOff>
    </xdr:from>
    <xdr:to>
      <xdr:col>14</xdr:col>
      <xdr:colOff>1200036</xdr:colOff>
      <xdr:row>14</xdr:row>
      <xdr:rowOff>79375</xdr:rowOff>
    </xdr:to>
    <xdr:sp macro="" textlink="">
      <xdr:nvSpPr>
        <xdr:cNvPr id="5" name="4 CuadroTexto"/>
        <xdr:cNvSpPr txBox="1"/>
      </xdr:nvSpPr>
      <xdr:spPr>
        <a:xfrm>
          <a:off x="8870951" y="866776"/>
          <a:ext cx="8369185" cy="198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0.214.174.106\Nueva%20Carpeta\ENCUESTAS\encuestas%202015-16\Postservicio\Seguimiento%20postservici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-servicio"/>
    </sheetNames>
    <sheetDataSet>
      <sheetData sheetId="0">
        <row r="2">
          <cell r="A2" t="str">
            <v>EP-01-PC01</v>
          </cell>
          <cell r="B2" t="str">
            <v>Grado de satisfacción de las consultas realizadas por los usuarios.</v>
          </cell>
          <cell r="C2" t="str">
            <v>PC01</v>
          </cell>
          <cell r="D2" t="str">
            <v>SCI</v>
          </cell>
          <cell r="E2" t="str">
            <v>SCI</v>
          </cell>
        </row>
        <row r="3">
          <cell r="A3" t="str">
            <v>EP-02-PC02</v>
          </cell>
          <cell r="B3" t="str">
            <v>G1-PEDIDOS</v>
          </cell>
          <cell r="C3" t="str">
            <v>PC02</v>
          </cell>
          <cell r="D3" t="str">
            <v>SCPA</v>
          </cell>
          <cell r="E3" t="str">
            <v>SPE</v>
          </cell>
        </row>
        <row r="4">
          <cell r="A4" t="str">
            <v>EP-03-PC02</v>
          </cell>
          <cell r="B4" t="str">
            <v>G2-LICITADORES</v>
          </cell>
          <cell r="C4" t="str">
            <v>PC02</v>
          </cell>
          <cell r="D4" t="str">
            <v>SCPA</v>
          </cell>
          <cell r="E4" t="str">
            <v>SPE</v>
          </cell>
        </row>
        <row r="5">
          <cell r="A5" t="str">
            <v>EP-04-PC02</v>
          </cell>
          <cell r="B5" t="str">
            <v>G3-USUARIOS</v>
          </cell>
          <cell r="C5" t="str">
            <v>PC02</v>
          </cell>
          <cell r="D5" t="str">
            <v>SCPA</v>
          </cell>
          <cell r="E5" t="str">
            <v>SPE</v>
          </cell>
        </row>
        <row r="6">
          <cell r="A6" t="str">
            <v>EP-05-PC02</v>
          </cell>
          <cell r="B6" t="str">
            <v>G4-BAJA</v>
          </cell>
          <cell r="C6" t="str">
            <v>PC02</v>
          </cell>
          <cell r="D6" t="str">
            <v>SCPA</v>
          </cell>
          <cell r="E6" t="str">
            <v>SPE</v>
          </cell>
        </row>
        <row r="7">
          <cell r="A7" t="str">
            <v>EP-06-PC03</v>
          </cell>
          <cell r="B7" t="str">
            <v>Gestión y reservas de espacios externas (Espacios docentes y no docentes).</v>
          </cell>
          <cell r="C7" t="str">
            <v>PC03</v>
          </cell>
          <cell r="D7" t="str">
            <v>UCON</v>
          </cell>
          <cell r="E7" t="str">
            <v>SPE</v>
          </cell>
        </row>
        <row r="8">
          <cell r="A8" t="str">
            <v>EP-07-PC03</v>
          </cell>
          <cell r="B8" t="str">
            <v>Gestión de espacios y objetos perdidos.</v>
          </cell>
          <cell r="C8" t="str">
            <v>PC03</v>
          </cell>
          <cell r="D8" t="str">
            <v>UCON</v>
          </cell>
          <cell r="E8" t="str">
            <v>UCON</v>
          </cell>
        </row>
        <row r="9">
          <cell r="A9" t="str">
            <v>EP-08-PC03</v>
          </cell>
          <cell r="B9" t="str">
            <v>Atención, reserva y gestión de espacios en el SAFYD.</v>
          </cell>
          <cell r="C9" t="str">
            <v>PC03</v>
          </cell>
          <cell r="D9" t="str">
            <v>SDEP</v>
          </cell>
          <cell r="E9" t="str">
            <v>SDEP</v>
          </cell>
        </row>
        <row r="10">
          <cell r="A10" t="str">
            <v>EP-49-PC11PC03</v>
          </cell>
          <cell r="B10" t="str">
            <v>Actividades culturales</v>
          </cell>
          <cell r="C10" t="str">
            <v>PC11PC03</v>
          </cell>
          <cell r="D10" t="str">
            <v>UACU</v>
          </cell>
          <cell r="E10" t="str">
            <v>SPE</v>
          </cell>
        </row>
        <row r="11">
          <cell r="A11" t="str">
            <v>EP-58-PC03</v>
          </cell>
          <cell r="B11"/>
          <cell r="C11" t="str">
            <v>PC03</v>
          </cell>
          <cell r="D11" t="str">
            <v>UT</v>
          </cell>
          <cell r="E11" t="str">
            <v>UT</v>
          </cell>
        </row>
        <row r="12">
          <cell r="A12" t="str">
            <v>EP-09-PC04</v>
          </cell>
          <cell r="B12" t="str">
            <v xml:space="preserve">MANTENIMIENTO </v>
          </cell>
          <cell r="C12" t="str">
            <v>PC04</v>
          </cell>
          <cell r="D12" t="str">
            <v>UT</v>
          </cell>
          <cell r="E12" t="str">
            <v>UT</v>
          </cell>
        </row>
        <row r="13">
          <cell r="A13" t="str">
            <v>EP-10-PC04</v>
          </cell>
          <cell r="B13" t="str">
            <v xml:space="preserve">MANTENIMIENTO </v>
          </cell>
          <cell r="C13" t="str">
            <v>PC04</v>
          </cell>
          <cell r="D13" t="str">
            <v>SI</v>
          </cell>
          <cell r="E13" t="str">
            <v>SI</v>
          </cell>
        </row>
        <row r="14">
          <cell r="A14" t="str">
            <v>EP-11-PC04</v>
          </cell>
          <cell r="B14" t="str">
            <v xml:space="preserve">MANTENIMIENTO </v>
          </cell>
          <cell r="C14" t="str">
            <v>PC04</v>
          </cell>
          <cell r="D14" t="str">
            <v>UTLA</v>
          </cell>
          <cell r="E14" t="str">
            <v>UTLA</v>
          </cell>
        </row>
        <row r="15">
          <cell r="A15" t="str">
            <v>EP-21-PC04</v>
          </cell>
          <cell r="B15" t="str">
            <v>Residuos</v>
          </cell>
          <cell r="C15" t="str">
            <v>PC04</v>
          </cell>
          <cell r="D15" t="str">
            <v>SPRL</v>
          </cell>
          <cell r="E15" t="str">
            <v>SPE</v>
          </cell>
        </row>
        <row r="16">
          <cell r="A16" t="str">
            <v>EP-13-PC05</v>
          </cell>
          <cell r="B16" t="str">
            <v>Tramitación administrativa de los procedimientos de selección de plazas docentes. Tribunal.</v>
          </cell>
          <cell r="C16" t="str">
            <v>PC05</v>
          </cell>
          <cell r="D16" t="str">
            <v>SPOD</v>
          </cell>
          <cell r="E16" t="str">
            <v>SPOD</v>
          </cell>
        </row>
        <row r="17">
          <cell r="A17" t="str">
            <v>EP-12-PC05</v>
          </cell>
          <cell r="B17" t="str">
            <v>Tramitación administrativa de los procedimientos de selección de plazas docentes. Participantes.</v>
          </cell>
          <cell r="C17" t="str">
            <v>PC05</v>
          </cell>
          <cell r="D17" t="str">
            <v>SPOD</v>
          </cell>
          <cell r="E17" t="str">
            <v>SPOD</v>
          </cell>
        </row>
        <row r="18">
          <cell r="A18" t="str">
            <v>EP-14-PC05</v>
          </cell>
          <cell r="B18" t="str">
            <v>Tramitación administrativa de los procedimientos de acceso, promoción interna y provisión de vacantes. Participantes</v>
          </cell>
          <cell r="C18" t="str">
            <v>PC05</v>
          </cell>
          <cell r="D18" t="str">
            <v>SPOD</v>
          </cell>
          <cell r="E18" t="str">
            <v>SPOD</v>
          </cell>
        </row>
        <row r="19">
          <cell r="A19" t="str">
            <v>EP-15-PC05</v>
          </cell>
          <cell r="B19" t="str">
            <v>Tramitación administrativa de los procedimientos de acceso, promoción interna y provisión de vacantes. Tribunal.</v>
          </cell>
          <cell r="C19" t="str">
            <v>PC05</v>
          </cell>
          <cell r="D19" t="str">
            <v>SPOD</v>
          </cell>
          <cell r="E19" t="str">
            <v>SPOD</v>
          </cell>
        </row>
        <row r="20">
          <cell r="A20" t="str">
            <v>EP-16-PC05</v>
          </cell>
          <cell r="B20" t="str">
            <v>Tramitación de acciones formativas del PAS. Organización.</v>
          </cell>
          <cell r="C20" t="str">
            <v>PC05</v>
          </cell>
          <cell r="D20" t="str">
            <v>SPOD</v>
          </cell>
          <cell r="E20" t="str">
            <v>SPOD</v>
          </cell>
        </row>
        <row r="21">
          <cell r="A21" t="str">
            <v>EP-17-PC05</v>
          </cell>
          <cell r="B21" t="str">
            <v>Tramitación de acciones formativas del PAS. Formadores-Desarrollo</v>
          </cell>
          <cell r="C21" t="str">
            <v>PC05</v>
          </cell>
          <cell r="D21" t="str">
            <v>SPOD</v>
          </cell>
          <cell r="E21" t="str">
            <v>SPOD</v>
          </cell>
        </row>
        <row r="22">
          <cell r="A22" t="str">
            <v>EP-18-PC05</v>
          </cell>
          <cell r="B22" t="str">
            <v>EPIS</v>
          </cell>
          <cell r="C22" t="str">
            <v>PC05</v>
          </cell>
          <cell r="D22" t="str">
            <v>SPRL</v>
          </cell>
          <cell r="E22" t="str">
            <v>SPE</v>
          </cell>
        </row>
        <row r="23">
          <cell r="A23" t="str">
            <v>EP-22-PC05</v>
          </cell>
          <cell r="B23" t="str">
            <v>VIGSALUD</v>
          </cell>
          <cell r="C23" t="str">
            <v>PC05</v>
          </cell>
          <cell r="D23" t="str">
            <v>SPRL</v>
          </cell>
          <cell r="E23" t="str">
            <v>SPE</v>
          </cell>
        </row>
        <row r="24">
          <cell r="A24" t="str">
            <v>EP-20-PC05</v>
          </cell>
          <cell r="B24" t="str">
            <v>PLANEMERGENCIA</v>
          </cell>
          <cell r="C24" t="str">
            <v>PC05</v>
          </cell>
          <cell r="D24" t="str">
            <v>SPRL</v>
          </cell>
          <cell r="E24" t="str">
            <v>SPE</v>
          </cell>
        </row>
        <row r="25">
          <cell r="A25" t="str">
            <v>EP-19-PC05</v>
          </cell>
          <cell r="B25" t="str">
            <v>EVALUACIÓNRIESGOS</v>
          </cell>
          <cell r="C25" t="str">
            <v>PC05</v>
          </cell>
          <cell r="D25" t="str">
            <v>SPRL</v>
          </cell>
          <cell r="E25" t="str">
            <v>SPE</v>
          </cell>
        </row>
        <row r="26">
          <cell r="A26" t="str">
            <v>EP-26-PC06</v>
          </cell>
          <cell r="B26" t="str">
            <v>Obtención Certificado Digital.</v>
          </cell>
          <cell r="C26" t="str">
            <v>PC06</v>
          </cell>
          <cell r="D26" t="str">
            <v>SIAG</v>
          </cell>
          <cell r="E26" t="str">
            <v>SPE</v>
          </cell>
        </row>
        <row r="27">
          <cell r="A27" t="str">
            <v>EP-59-PC06</v>
          </cell>
          <cell r="B27" t="str">
            <v>quejas y sugerencias</v>
          </cell>
          <cell r="C27" t="str">
            <v>PC06</v>
          </cell>
          <cell r="D27" t="str">
            <v>SIAG</v>
          </cell>
          <cell r="E27" t="str">
            <v>SPE</v>
          </cell>
        </row>
        <row r="28">
          <cell r="A28" t="str">
            <v>EP-60-PC06</v>
          </cell>
          <cell r="B28" t="str">
            <v>Portal de transparencia</v>
          </cell>
          <cell r="C28" t="str">
            <v>PC06</v>
          </cell>
          <cell r="D28" t="str">
            <v>SIAG</v>
          </cell>
          <cell r="E28" t="str">
            <v>SPE</v>
          </cell>
        </row>
        <row r="29">
          <cell r="A29" t="str">
            <v>EP-23-PC06</v>
          </cell>
          <cell r="B29" t="str">
            <v>PREGUNTA AL BIBLIOTECARIO</v>
          </cell>
          <cell r="C29" t="str">
            <v>PC06</v>
          </cell>
          <cell r="D29" t="str">
            <v>BIBLIO</v>
          </cell>
          <cell r="E29" t="str">
            <v>SPE</v>
          </cell>
        </row>
        <row r="30">
          <cell r="A30" t="str">
            <v>EP-24-PC06</v>
          </cell>
          <cell r="B30" t="str">
            <v>ALFIN</v>
          </cell>
          <cell r="C30" t="str">
            <v>PC06</v>
          </cell>
          <cell r="D30" t="str">
            <v>BIBLIO</v>
          </cell>
          <cell r="E30" t="str">
            <v>BIBLIO</v>
          </cell>
        </row>
        <row r="31">
          <cell r="A31" t="str">
            <v>EP-61-PC06</v>
          </cell>
          <cell r="B31" t="str">
            <v>PRÉSTAMO INTERBIBLIOTECARIO</v>
          </cell>
          <cell r="C31" t="str">
            <v>PC06</v>
          </cell>
          <cell r="D31" t="str">
            <v>BIBLIO</v>
          </cell>
          <cell r="E31" t="str">
            <v>SPE</v>
          </cell>
        </row>
        <row r="32">
          <cell r="A32" t="str">
            <v>EP-27-PC06</v>
          </cell>
          <cell r="B32" t="str">
            <v>EP-PC06 PUBLICACIONES</v>
          </cell>
          <cell r="C32" t="str">
            <v>PC06</v>
          </cell>
          <cell r="D32" t="str">
            <v>SIAG (PUB)</v>
          </cell>
          <cell r="E32" t="str">
            <v>SPE</v>
          </cell>
        </row>
        <row r="33">
          <cell r="A33" t="str">
            <v>EP-25-PC06</v>
          </cell>
          <cell r="B33" t="str">
            <v>UAOG Servicio Jurídico</v>
          </cell>
          <cell r="C33" t="str">
            <v>PC06</v>
          </cell>
          <cell r="D33" t="str">
            <v>UAOG (SJ)</v>
          </cell>
          <cell r="E33" t="str">
            <v>SPE</v>
          </cell>
        </row>
        <row r="34">
          <cell r="A34" t="str">
            <v>EP-28-PC06</v>
          </cell>
          <cell r="B34" t="str">
            <v>Suministro de datos e información estadística Institucional.</v>
          </cell>
          <cell r="C34" t="str">
            <v>PC06</v>
          </cell>
          <cell r="D34" t="str">
            <v>SPE</v>
          </cell>
          <cell r="E34" t="str">
            <v>SPE</v>
          </cell>
        </row>
        <row r="35">
          <cell r="A35" t="str">
            <v>EP-29-PC07</v>
          </cell>
          <cell r="B35" t="str">
            <v>EPS_SGI01 GESTIÓN DE CONTRATOS PARA LA PRESTACIÓN DE SERVICIOS DE CARÁCTER CIENTÍFICO, TÉCNICO Y/O ARTÍSTICO O PARA EL DESARROLLO DE ACTIVIDADES ESPECÍFICAS DE FORMACIÓN (ART. 83 LOU). Encuesta dirigida  a los investigadores.</v>
          </cell>
          <cell r="C35" t="str">
            <v>PC07</v>
          </cell>
          <cell r="D35" t="str">
            <v>SGI</v>
          </cell>
          <cell r="E35" t="str">
            <v>SPE</v>
          </cell>
        </row>
        <row r="36">
          <cell r="A36" t="str">
            <v>EP-30-PC07</v>
          </cell>
          <cell r="B36" t="str">
            <v>EPS_SGI02  GESTIÓN DE CONTRATOS PARA LA PRESTACIÓN DE SERVICIOS DE CARÁCTER CIENTÍFICO, TÉCNICO Y/O ARTÍSTICO O PARA EL DESARROLLO DE ACTIVIDADES ESPECÍFICAS DE FORMACIÓN (ART. 83 LOU). Encuesta dirigida a las empresas o entidades contratantes.</v>
          </cell>
          <cell r="C36" t="str">
            <v>PC07</v>
          </cell>
          <cell r="D36" t="str">
            <v>SGI</v>
          </cell>
          <cell r="E36" t="str">
            <v>SPE</v>
          </cell>
        </row>
        <row r="37">
          <cell r="A37" t="str">
            <v>EP-31-PC07</v>
          </cell>
          <cell r="B37" t="str">
            <v>EPS_SGI03. Gestión económica-administrativa y de rendición de la cuenta justificativa de proyectos I+D y de ayudas a la investigación de carácter individual. (Investigación)</v>
          </cell>
          <cell r="C37" t="str">
            <v>PC07</v>
          </cell>
          <cell r="D37" t="str">
            <v>SGI</v>
          </cell>
          <cell r="E37" t="str">
            <v>SPE</v>
          </cell>
        </row>
        <row r="38">
          <cell r="A38" t="str">
            <v>EP-32-PC07</v>
          </cell>
          <cell r="B38" t="str">
            <v>EPS_SGI04. OTRI-Encuesta EBC (Transferencia de resultados)</v>
          </cell>
          <cell r="C38" t="str">
            <v>PC07</v>
          </cell>
          <cell r="D38" t="str">
            <v>SGI</v>
          </cell>
          <cell r="E38" t="str">
            <v>SPE</v>
          </cell>
        </row>
        <row r="39">
          <cell r="A39" t="str">
            <v>EP-33-PC07</v>
          </cell>
          <cell r="B39" t="str">
            <v>EPS_SGI05. OTRI-Encuesta IPR(Transferencia de resultados)</v>
          </cell>
          <cell r="C39" t="str">
            <v>PC07</v>
          </cell>
          <cell r="D39" t="str">
            <v>SGI</v>
          </cell>
          <cell r="E39" t="str">
            <v>SPE</v>
          </cell>
        </row>
        <row r="40">
          <cell r="A40" t="str">
            <v>EP-34-PC07</v>
          </cell>
          <cell r="B40" t="str">
            <v>EPS_SGI06. Encuesta postservicio de gestión de oportunidades de financiación. Proyectos del I+D+i y de ayudas a la investigación (Investigación).</v>
          </cell>
          <cell r="C40" t="str">
            <v>PC07</v>
          </cell>
          <cell r="D40" t="str">
            <v>SGI</v>
          </cell>
          <cell r="E40" t="str">
            <v>SPE</v>
          </cell>
        </row>
        <row r="41">
          <cell r="A41" t="str">
            <v>EP-35-PC07</v>
          </cell>
          <cell r="B41" t="str">
            <v>EPS_SGI07. Comercialización. Sociedad (Transferencia resultados</v>
          </cell>
          <cell r="C41" t="str">
            <v>PC07</v>
          </cell>
          <cell r="D41" t="str">
            <v>SGI</v>
          </cell>
          <cell r="E41" t="str">
            <v>SPE</v>
          </cell>
        </row>
        <row r="42">
          <cell r="A42" t="str">
            <v>EP-36-PC07</v>
          </cell>
          <cell r="B42" t="str">
            <v>EPS_SGI08. Encuesta comercialización. Investigadores. (Transferencia resultados)</v>
          </cell>
          <cell r="C42" t="str">
            <v>PC07</v>
          </cell>
          <cell r="D42" t="str">
            <v>SGI</v>
          </cell>
          <cell r="E42" t="str">
            <v>SPE</v>
          </cell>
        </row>
        <row r="43">
          <cell r="A43" t="str">
            <v>EP-37-PC07</v>
          </cell>
          <cell r="B43" t="str">
            <v>EPS_SGI09. Encuesta postservicio de convocatorias del reglamento de colaboradores con cargo a créditos de investigación. (Investigación)</v>
          </cell>
          <cell r="C43" t="str">
            <v>PC07</v>
          </cell>
          <cell r="D43" t="str">
            <v>SGI</v>
          </cell>
          <cell r="E43" t="str">
            <v>SPE</v>
          </cell>
        </row>
        <row r="44">
          <cell r="A44" t="str">
            <v>EP-38-PC07</v>
          </cell>
          <cell r="B44" t="str">
            <v>EPS_SGI10. Encuesta postservicio de convocatorias de programas de RR.HH para la incorporación en actividades de investigación (Investigación).</v>
          </cell>
          <cell r="C44" t="str">
            <v>PC07</v>
          </cell>
          <cell r="D44" t="str">
            <v>SGI</v>
          </cell>
          <cell r="E44" t="str">
            <v>SPE</v>
          </cell>
        </row>
        <row r="45">
          <cell r="A45" t="str">
            <v>EP-62-PC07</v>
          </cell>
          <cell r="B45" t="str">
            <v>EPS_SGI11. Encuesta postservicio de oportunidades de financiación. Gestoras (Investigación).</v>
          </cell>
          <cell r="C45" t="str">
            <v>PC07</v>
          </cell>
          <cell r="D45" t="str">
            <v>SGI</v>
          </cell>
          <cell r="E45" t="str">
            <v>SPE</v>
          </cell>
        </row>
        <row r="46">
          <cell r="A46" t="str">
            <v>EP-63-PC07</v>
          </cell>
          <cell r="B46" t="str">
            <v>EPS_SGI12: ENCUESTA POSTSERVICIO DE USABILIDAD DEL PORTAL DE LA INVESTIGACIÓN</v>
          </cell>
          <cell r="C46" t="str">
            <v>PC07</v>
          </cell>
          <cell r="D46" t="str">
            <v>SGI</v>
          </cell>
          <cell r="E46" t="str">
            <v>SPE</v>
          </cell>
        </row>
        <row r="47">
          <cell r="A47" t="str">
            <v>EP-39-PC08</v>
          </cell>
          <cell r="B47" t="str">
            <v>Murphy 2.0 – Plataforma Easyvista</v>
          </cell>
          <cell r="C47" t="str">
            <v>PC08</v>
          </cell>
          <cell r="D47" t="str">
            <v>SI</v>
          </cell>
          <cell r="E47" t="str">
            <v>SI</v>
          </cell>
        </row>
        <row r="48">
          <cell r="A48" t="str">
            <v>EP-40-PC08</v>
          </cell>
          <cell r="B48" t="str">
            <v>RECURSOS AUTOSERVICIO</v>
          </cell>
          <cell r="C48" t="str">
            <v>PC08</v>
          </cell>
          <cell r="D48" t="str">
            <v>CICT</v>
          </cell>
          <cell r="E48" t="str">
            <v>SPE</v>
          </cell>
        </row>
        <row r="49">
          <cell r="A49" t="str">
            <v>EP-41-PC08</v>
          </cell>
          <cell r="B49" t="str">
            <v>SERVICIOS INSTRUMENTALES</v>
          </cell>
          <cell r="C49" t="str">
            <v>PC08</v>
          </cell>
          <cell r="D49" t="str">
            <v>CICT</v>
          </cell>
          <cell r="E49" t="str">
            <v>SPE</v>
          </cell>
        </row>
        <row r="50">
          <cell r="A50" t="str">
            <v>EP-42-PC08</v>
          </cell>
          <cell r="B50" t="str">
            <v>Resolución Práctica de Consulta, Apoyo a la Docencia, Apoyo a la Investigación</v>
          </cell>
          <cell r="C50" t="str">
            <v>PC08</v>
          </cell>
          <cell r="D50" t="str">
            <v>UTLA</v>
          </cell>
          <cell r="E50"/>
        </row>
        <row r="51">
          <cell r="A51" t="str">
            <v>EP-45-PC10</v>
          </cell>
          <cell r="B51" t="str">
            <v>DISCAPACIDAD</v>
          </cell>
          <cell r="C51" t="str">
            <v>PC10</v>
          </cell>
          <cell r="D51" t="str">
            <v>SAYAE</v>
          </cell>
          <cell r="E51" t="str">
            <v>SAYAE</v>
          </cell>
        </row>
        <row r="52">
          <cell r="A52" t="str">
            <v>EP-44-PC10</v>
          </cell>
          <cell r="B52" t="str">
            <v>MOVILIDAD</v>
          </cell>
          <cell r="C52" t="str">
            <v xml:space="preserve">PC10 </v>
          </cell>
          <cell r="D52" t="str">
            <v>SAYAE</v>
          </cell>
          <cell r="E52" t="str">
            <v>SAYAE</v>
          </cell>
        </row>
        <row r="53">
          <cell r="A53" t="str">
            <v>EP-43-PC10</v>
          </cell>
          <cell r="B53" t="str">
            <v>Prácticas de Empresa (Programa Ícaro)</v>
          </cell>
          <cell r="C53" t="str">
            <v>PC10</v>
          </cell>
          <cell r="D53" t="str">
            <v>SAYAE</v>
          </cell>
          <cell r="E53" t="str">
            <v>SAYAE</v>
          </cell>
        </row>
        <row r="54">
          <cell r="A54" t="str">
            <v>EP-48-PC11</v>
          </cell>
          <cell r="B54" t="str">
            <v>Acto solemne de concesión del doctor honoris causa.</v>
          </cell>
          <cell r="C54" t="str">
            <v>PC11</v>
          </cell>
          <cell r="D54" t="str">
            <v>UAOG</v>
          </cell>
          <cell r="E54" t="str">
            <v>SPE</v>
          </cell>
        </row>
        <row r="55">
          <cell r="A55" t="str">
            <v>EP-46-PC11</v>
          </cell>
          <cell r="B55" t="str">
            <v>Solemne inauguración del curso académico.</v>
          </cell>
          <cell r="C55" t="str">
            <v>PC11</v>
          </cell>
          <cell r="D55" t="str">
            <v>UAOG</v>
          </cell>
          <cell r="E55" t="str">
            <v>SPE</v>
          </cell>
        </row>
        <row r="56">
          <cell r="A56" t="str">
            <v>EP-47-PC11</v>
          </cell>
          <cell r="B56" t="str">
            <v>Solemne acto de inauguración del curso académico (Comitiva académica)</v>
          </cell>
          <cell r="C56" t="str">
            <v>PC11</v>
          </cell>
          <cell r="D56" t="str">
            <v>UAOG</v>
          </cell>
          <cell r="E56" t="str">
            <v>SPE</v>
          </cell>
        </row>
        <row r="57">
          <cell r="A57" t="str">
            <v>EP-50-PC11</v>
          </cell>
          <cell r="B57" t="str">
            <v>PUMestudiantes</v>
          </cell>
          <cell r="C57" t="str">
            <v>PC11</v>
          </cell>
          <cell r="D57" t="str">
            <v>UACU</v>
          </cell>
          <cell r="E57" t="str">
            <v>SPE</v>
          </cell>
        </row>
        <row r="58">
          <cell r="A58" t="str">
            <v>EP-51-PC11</v>
          </cell>
          <cell r="B58" t="str">
            <v>PDI PUM</v>
          </cell>
          <cell r="C58" t="str">
            <v>PC11</v>
          </cell>
          <cell r="D58" t="str">
            <v>UACU</v>
          </cell>
          <cell r="E58" t="str">
            <v>SPE</v>
          </cell>
        </row>
        <row r="59">
          <cell r="A59" t="str">
            <v>EP-52-PC11</v>
          </cell>
          <cell r="B59" t="str">
            <v>CURSO CAMPUS JAÉN</v>
          </cell>
          <cell r="C59" t="str">
            <v>PC11</v>
          </cell>
          <cell r="D59" t="str">
            <v>SDEP</v>
          </cell>
          <cell r="E59" t="str">
            <v>SDEP</v>
          </cell>
        </row>
        <row r="60">
          <cell r="A60" t="str">
            <v>EP-53-PC11</v>
          </cell>
          <cell r="B60" t="str">
            <v>CURSO CAMPUS LINARES</v>
          </cell>
          <cell r="C60" t="str">
            <v>PC11</v>
          </cell>
          <cell r="D60" t="str">
            <v>SDEP</v>
          </cell>
          <cell r="E60" t="str">
            <v>SDEP</v>
          </cell>
        </row>
        <row r="61">
          <cell r="A61" t="str">
            <v>EP-54-PC11</v>
          </cell>
          <cell r="B61" t="str">
            <v>AFN</v>
          </cell>
          <cell r="C61" t="str">
            <v>PC11</v>
          </cell>
          <cell r="D61" t="str">
            <v>SDEP</v>
          </cell>
          <cell r="E61" t="str">
            <v>SDEP</v>
          </cell>
        </row>
        <row r="62">
          <cell r="A62" t="str">
            <v>EP-55-PC11</v>
          </cell>
          <cell r="B62" t="str">
            <v>COMPETICIONES PROPIAS</v>
          </cell>
          <cell r="C62" t="str">
            <v>PC11</v>
          </cell>
          <cell r="D62" t="str">
            <v>SDEP</v>
          </cell>
          <cell r="E62" t="str">
            <v>SDEP</v>
          </cell>
        </row>
        <row r="63">
          <cell r="A63" t="str">
            <v>EP-56-PC11</v>
          </cell>
          <cell r="B63" t="str">
            <v>CAU/CEU</v>
          </cell>
          <cell r="C63" t="str">
            <v>PC11</v>
          </cell>
          <cell r="D63" t="str">
            <v>SDEP</v>
          </cell>
          <cell r="E63" t="str">
            <v>SDEP</v>
          </cell>
        </row>
        <row r="64">
          <cell r="A64" t="str">
            <v>EP-57-PC12</v>
          </cell>
          <cell r="B64" t="str">
            <v>Gestión documental</v>
          </cell>
          <cell r="C64" t="str">
            <v>PC12</v>
          </cell>
          <cell r="D64" t="str">
            <v>SAG</v>
          </cell>
          <cell r="E64" t="str">
            <v>SPE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8"/>
  <sheetViews>
    <sheetView showGridLines="0" view="pageBreakPreview" zoomScale="90" zoomScaleNormal="100" zoomScaleSheetLayoutView="90" workbookViewId="0">
      <selection activeCell="B25" sqref="B25"/>
    </sheetView>
  </sheetViews>
  <sheetFormatPr baseColWidth="10" defaultRowHeight="15" x14ac:dyDescent="0.25"/>
  <cols>
    <col min="1" max="1" width="15.85546875" customWidth="1"/>
    <col min="2" max="2" width="55.28515625" customWidth="1"/>
    <col min="3" max="3" width="10" customWidth="1"/>
    <col min="8" max="8" width="22.85546875" customWidth="1"/>
    <col min="9" max="9" width="28.85546875" customWidth="1"/>
    <col min="10" max="10" width="21" customWidth="1"/>
    <col min="14" max="14" width="28.140625" customWidth="1"/>
    <col min="15" max="15" width="22" customWidth="1"/>
  </cols>
  <sheetData>
    <row r="2" spans="1:1" ht="23.25" x14ac:dyDescent="0.35">
      <c r="A2" s="54" t="s">
        <v>168</v>
      </c>
    </row>
    <row r="17" spans="1:15" ht="16.5" customHeight="1" thickBot="1" x14ac:dyDescent="0.3"/>
    <row r="18" spans="1:15" ht="26.25" customHeight="1" thickBot="1" x14ac:dyDescent="0.3">
      <c r="A18" s="53" t="s">
        <v>162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6.5" customHeight="1" thickBot="1" x14ac:dyDescent="0.3">
      <c r="A19" s="75" t="s">
        <v>61</v>
      </c>
      <c r="B19" s="75"/>
      <c r="C19" s="75" t="s">
        <v>59</v>
      </c>
      <c r="D19" s="75" t="s">
        <v>60</v>
      </c>
      <c r="E19" s="65" t="s">
        <v>159</v>
      </c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5.75" customHeight="1" thickBot="1" x14ac:dyDescent="0.3">
      <c r="A20" s="75"/>
      <c r="B20" s="75"/>
      <c r="C20" s="75"/>
      <c r="D20" s="75"/>
      <c r="E20" s="65" t="s">
        <v>125</v>
      </c>
      <c r="F20" s="66"/>
      <c r="G20" s="66"/>
      <c r="H20" s="66"/>
      <c r="I20" s="66"/>
      <c r="J20" s="67"/>
      <c r="K20" s="76" t="s">
        <v>126</v>
      </c>
      <c r="L20" s="77"/>
      <c r="M20" s="77"/>
      <c r="N20" s="77"/>
      <c r="O20" s="78"/>
    </row>
    <row r="21" spans="1:15" ht="41.25" customHeight="1" thickBot="1" x14ac:dyDescent="0.3">
      <c r="A21" s="15" t="s">
        <v>62</v>
      </c>
      <c r="B21" s="15" t="s">
        <v>161</v>
      </c>
      <c r="C21" s="75"/>
      <c r="D21" s="75"/>
      <c r="E21" s="15">
        <v>2014</v>
      </c>
      <c r="F21" s="15">
        <v>2015</v>
      </c>
      <c r="G21" s="47" t="s">
        <v>160</v>
      </c>
      <c r="H21" s="43" t="s">
        <v>127</v>
      </c>
      <c r="I21" s="43" t="s">
        <v>128</v>
      </c>
      <c r="J21" s="43" t="s">
        <v>154</v>
      </c>
      <c r="K21" s="15">
        <v>2014</v>
      </c>
      <c r="L21" s="15">
        <v>2015</v>
      </c>
      <c r="M21" s="47" t="s">
        <v>160</v>
      </c>
      <c r="N21" s="43" t="s">
        <v>128</v>
      </c>
      <c r="O21" s="43" t="s">
        <v>154</v>
      </c>
    </row>
    <row r="22" spans="1:15" ht="41.25" customHeight="1" thickBot="1" x14ac:dyDescent="0.3">
      <c r="A22" s="48" t="s">
        <v>0</v>
      </c>
      <c r="B22" s="17" t="s">
        <v>63</v>
      </c>
      <c r="C22" s="18" t="s">
        <v>129</v>
      </c>
      <c r="D22" s="18" t="s">
        <v>129</v>
      </c>
      <c r="E22" s="19"/>
      <c r="F22" s="20">
        <v>1</v>
      </c>
      <c r="G22" s="57"/>
      <c r="H22" s="35" t="s">
        <v>151</v>
      </c>
      <c r="I22" s="35" t="s">
        <v>152</v>
      </c>
      <c r="J22" s="35"/>
      <c r="K22" s="12">
        <v>4.75</v>
      </c>
      <c r="L22" s="21">
        <v>3.79</v>
      </c>
      <c r="M22" s="44">
        <f t="shared" ref="M22:M27" si="0">L22-K22</f>
        <v>-0.96</v>
      </c>
      <c r="N22" s="35" t="s">
        <v>155</v>
      </c>
      <c r="O22" s="35"/>
    </row>
    <row r="23" spans="1:15" ht="41.25" customHeight="1" thickBot="1" x14ac:dyDescent="0.3">
      <c r="A23" s="49" t="s">
        <v>2</v>
      </c>
      <c r="B23" s="17" t="s">
        <v>64</v>
      </c>
      <c r="C23" s="18" t="s">
        <v>130</v>
      </c>
      <c r="D23" s="18" t="s">
        <v>122</v>
      </c>
      <c r="E23" s="19">
        <v>1</v>
      </c>
      <c r="F23" s="20">
        <v>1</v>
      </c>
      <c r="G23" s="57">
        <f t="shared" ref="G23:G27" si="1">F23-E23</f>
        <v>0</v>
      </c>
      <c r="H23" s="35" t="s">
        <v>148</v>
      </c>
      <c r="I23" s="35" t="s">
        <v>152</v>
      </c>
      <c r="J23" s="35"/>
      <c r="K23" s="12">
        <v>4.75</v>
      </c>
      <c r="L23" s="21">
        <v>4</v>
      </c>
      <c r="M23" s="44">
        <f t="shared" si="0"/>
        <v>-0.75</v>
      </c>
      <c r="N23" s="35" t="s">
        <v>155</v>
      </c>
      <c r="O23" s="35"/>
    </row>
    <row r="24" spans="1:15" ht="41.25" customHeight="1" thickBot="1" x14ac:dyDescent="0.3">
      <c r="A24" s="49" t="s">
        <v>3</v>
      </c>
      <c r="B24" s="17" t="s">
        <v>65</v>
      </c>
      <c r="C24" s="18" t="s">
        <v>130</v>
      </c>
      <c r="D24" s="18" t="s">
        <v>122</v>
      </c>
      <c r="E24" s="19">
        <v>0.95</v>
      </c>
      <c r="F24" s="20">
        <v>1</v>
      </c>
      <c r="G24" s="57">
        <f t="shared" si="1"/>
        <v>5.0000000000000044E-2</v>
      </c>
      <c r="H24" s="35" t="s">
        <v>148</v>
      </c>
      <c r="I24" s="35" t="s">
        <v>152</v>
      </c>
      <c r="J24" s="35"/>
      <c r="K24" s="12">
        <v>4.2300000000000004</v>
      </c>
      <c r="L24" s="21">
        <v>4.13</v>
      </c>
      <c r="M24" s="44">
        <f t="shared" si="0"/>
        <v>-0.10000000000000053</v>
      </c>
      <c r="N24" s="35" t="s">
        <v>155</v>
      </c>
      <c r="O24" s="35"/>
    </row>
    <row r="25" spans="1:15" ht="41.25" customHeight="1" thickBot="1" x14ac:dyDescent="0.3">
      <c r="A25" s="49" t="s">
        <v>4</v>
      </c>
      <c r="B25" s="17" t="s">
        <v>66</v>
      </c>
      <c r="C25" s="18" t="s">
        <v>130</v>
      </c>
      <c r="D25" s="18" t="s">
        <v>122</v>
      </c>
      <c r="E25" s="19">
        <v>0.95</v>
      </c>
      <c r="F25" s="20">
        <v>1</v>
      </c>
      <c r="G25" s="57">
        <f t="shared" si="1"/>
        <v>5.0000000000000044E-2</v>
      </c>
      <c r="H25" s="35" t="s">
        <v>148</v>
      </c>
      <c r="I25" s="35" t="s">
        <v>152</v>
      </c>
      <c r="J25" s="35"/>
      <c r="K25" s="12">
        <v>4.25</v>
      </c>
      <c r="L25" s="21">
        <v>4.29</v>
      </c>
      <c r="M25" s="44">
        <f t="shared" si="0"/>
        <v>4.0000000000000036E-2</v>
      </c>
      <c r="N25" s="35" t="s">
        <v>155</v>
      </c>
      <c r="O25" s="35"/>
    </row>
    <row r="26" spans="1:15" ht="41.25" customHeight="1" thickBot="1" x14ac:dyDescent="0.3">
      <c r="A26" s="49" t="s">
        <v>5</v>
      </c>
      <c r="B26" s="17" t="s">
        <v>67</v>
      </c>
      <c r="C26" s="18" t="s">
        <v>130</v>
      </c>
      <c r="D26" s="18" t="s">
        <v>122</v>
      </c>
      <c r="E26" s="19">
        <v>1</v>
      </c>
      <c r="F26" s="20">
        <v>1</v>
      </c>
      <c r="G26" s="57">
        <f t="shared" si="1"/>
        <v>0</v>
      </c>
      <c r="H26" s="35" t="s">
        <v>148</v>
      </c>
      <c r="I26" s="35" t="s">
        <v>152</v>
      </c>
      <c r="J26" s="35"/>
      <c r="K26" s="12">
        <v>4.1399999999999997</v>
      </c>
      <c r="L26" s="21">
        <v>4.67</v>
      </c>
      <c r="M26" s="44">
        <f t="shared" si="0"/>
        <v>0.53000000000000025</v>
      </c>
      <c r="N26" s="35" t="s">
        <v>156</v>
      </c>
      <c r="O26" s="35"/>
    </row>
    <row r="27" spans="1:15" ht="41.25" customHeight="1" thickBot="1" x14ac:dyDescent="0.3">
      <c r="A27" s="49" t="s">
        <v>6</v>
      </c>
      <c r="B27" s="17" t="s">
        <v>68</v>
      </c>
      <c r="C27" s="18" t="s">
        <v>131</v>
      </c>
      <c r="D27" s="18" t="s">
        <v>122</v>
      </c>
      <c r="E27" s="19">
        <v>1</v>
      </c>
      <c r="F27" s="20">
        <v>0.94120000000000004</v>
      </c>
      <c r="G27" s="57">
        <f t="shared" si="1"/>
        <v>-5.8799999999999963E-2</v>
      </c>
      <c r="H27" s="35" t="s">
        <v>149</v>
      </c>
      <c r="I27" s="35" t="s">
        <v>152</v>
      </c>
      <c r="J27" s="35"/>
      <c r="K27" s="12">
        <v>4.3600000000000003</v>
      </c>
      <c r="L27" s="12">
        <v>4.3499999999999996</v>
      </c>
      <c r="M27" s="44">
        <f t="shared" si="0"/>
        <v>-1.0000000000000675E-2</v>
      </c>
      <c r="N27" s="35" t="s">
        <v>155</v>
      </c>
      <c r="O27" s="35"/>
    </row>
    <row r="28" spans="1:15" ht="41.25" customHeight="1" thickBot="1" x14ac:dyDescent="0.3">
      <c r="A28" s="49" t="s">
        <v>7</v>
      </c>
      <c r="B28" s="17" t="s">
        <v>69</v>
      </c>
      <c r="C28" s="18" t="s">
        <v>131</v>
      </c>
      <c r="D28" s="18" t="s">
        <v>131</v>
      </c>
      <c r="E28" s="12"/>
      <c r="F28" s="21"/>
      <c r="G28" s="57"/>
      <c r="H28" s="36"/>
      <c r="I28" s="36" t="s">
        <v>167</v>
      </c>
      <c r="J28" s="36"/>
      <c r="K28" s="12" t="s">
        <v>1</v>
      </c>
      <c r="L28" s="21" t="s">
        <v>1</v>
      </c>
      <c r="M28" s="44"/>
      <c r="N28" s="36" t="s">
        <v>166</v>
      </c>
      <c r="O28" s="36"/>
    </row>
    <row r="29" spans="1:15" ht="41.25" customHeight="1" thickBot="1" x14ac:dyDescent="0.3">
      <c r="A29" s="50" t="s">
        <v>8</v>
      </c>
      <c r="B29" s="17" t="s">
        <v>70</v>
      </c>
      <c r="C29" s="18" t="s">
        <v>132</v>
      </c>
      <c r="D29" s="18" t="s">
        <v>132</v>
      </c>
      <c r="E29" s="12"/>
      <c r="F29" s="20"/>
      <c r="G29" s="57"/>
      <c r="H29" s="35"/>
      <c r="I29" s="36" t="s">
        <v>165</v>
      </c>
      <c r="J29" s="35"/>
      <c r="K29" s="24">
        <v>3.55</v>
      </c>
      <c r="L29" s="25">
        <v>3.55</v>
      </c>
      <c r="M29" s="44">
        <f>L29-K29</f>
        <v>0</v>
      </c>
      <c r="N29" s="35" t="s">
        <v>155</v>
      </c>
      <c r="O29" s="35"/>
    </row>
    <row r="30" spans="1:15" ht="41.25" customHeight="1" thickBot="1" x14ac:dyDescent="0.3">
      <c r="A30" s="49" t="s">
        <v>9</v>
      </c>
      <c r="B30" s="17" t="s">
        <v>71</v>
      </c>
      <c r="C30" s="18" t="s">
        <v>133</v>
      </c>
      <c r="D30" s="18" t="s">
        <v>122</v>
      </c>
      <c r="E30" s="26">
        <v>1</v>
      </c>
      <c r="F30" s="20">
        <v>0.95830000000000004</v>
      </c>
      <c r="G30" s="57">
        <f>F30-E30</f>
        <v>-4.1699999999999959E-2</v>
      </c>
      <c r="H30" s="35" t="s">
        <v>148</v>
      </c>
      <c r="I30" s="35" t="s">
        <v>152</v>
      </c>
      <c r="J30" s="35"/>
      <c r="K30" s="12">
        <v>4.82</v>
      </c>
      <c r="L30" s="21">
        <v>4.5</v>
      </c>
      <c r="M30" s="44">
        <f>L30-K30</f>
        <v>-0.32000000000000028</v>
      </c>
      <c r="N30" s="35" t="s">
        <v>156</v>
      </c>
      <c r="O30" s="35"/>
    </row>
    <row r="31" spans="1:15" ht="41.25" customHeight="1" thickBot="1" x14ac:dyDescent="0.3">
      <c r="A31" s="49" t="s">
        <v>10</v>
      </c>
      <c r="B31" s="17"/>
      <c r="C31" s="18" t="s">
        <v>134</v>
      </c>
      <c r="D31" s="18" t="s">
        <v>134</v>
      </c>
      <c r="E31" s="19"/>
      <c r="F31" s="21"/>
      <c r="G31" s="57"/>
      <c r="H31" s="36"/>
      <c r="I31" s="36" t="s">
        <v>167</v>
      </c>
      <c r="J31" s="36"/>
      <c r="K31" s="12">
        <v>4.68</v>
      </c>
      <c r="L31" s="21" t="s">
        <v>1</v>
      </c>
      <c r="M31" s="44"/>
      <c r="N31" s="36" t="s">
        <v>156</v>
      </c>
      <c r="O31" s="36"/>
    </row>
    <row r="32" spans="1:15" ht="41.25" customHeight="1" thickBot="1" x14ac:dyDescent="0.3">
      <c r="A32" s="49" t="s">
        <v>11</v>
      </c>
      <c r="B32" s="17" t="s">
        <v>72</v>
      </c>
      <c r="C32" s="18" t="s">
        <v>134</v>
      </c>
      <c r="D32" s="18" t="s">
        <v>134</v>
      </c>
      <c r="E32" s="19"/>
      <c r="F32" s="21"/>
      <c r="G32" s="57"/>
      <c r="H32" s="36"/>
      <c r="I32" s="36" t="s">
        <v>167</v>
      </c>
      <c r="J32" s="36"/>
      <c r="K32" s="12">
        <v>4.59</v>
      </c>
      <c r="L32" s="21" t="s">
        <v>1</v>
      </c>
      <c r="M32" s="44"/>
      <c r="N32" s="36" t="s">
        <v>156</v>
      </c>
      <c r="O32" s="36"/>
    </row>
    <row r="33" spans="1:16" ht="41.25" customHeight="1" thickBot="1" x14ac:dyDescent="0.3">
      <c r="A33" s="49" t="s">
        <v>12</v>
      </c>
      <c r="B33" s="17" t="s">
        <v>72</v>
      </c>
      <c r="C33" s="18" t="s">
        <v>135</v>
      </c>
      <c r="D33" s="18" t="s">
        <v>135</v>
      </c>
      <c r="E33" s="19"/>
      <c r="F33" s="20"/>
      <c r="G33" s="57"/>
      <c r="H33" s="35"/>
      <c r="I33" s="36" t="s">
        <v>167</v>
      </c>
      <c r="J33" s="35"/>
      <c r="K33" s="12">
        <v>4.63</v>
      </c>
      <c r="L33" s="21">
        <v>4.6500000000000004</v>
      </c>
      <c r="M33" s="44">
        <v>-0.32000000000000028</v>
      </c>
      <c r="N33" s="35" t="s">
        <v>156</v>
      </c>
      <c r="O33" s="35"/>
    </row>
    <row r="34" spans="1:16" ht="41.25" customHeight="1" thickBot="1" x14ac:dyDescent="0.3">
      <c r="A34" s="50" t="s">
        <v>13</v>
      </c>
      <c r="B34" s="17" t="s">
        <v>72</v>
      </c>
      <c r="C34" s="18" t="s">
        <v>123</v>
      </c>
      <c r="D34" s="18" t="s">
        <v>123</v>
      </c>
      <c r="E34" s="27"/>
      <c r="F34" s="28"/>
      <c r="G34" s="57"/>
      <c r="H34" s="37"/>
      <c r="I34" s="36" t="s">
        <v>167</v>
      </c>
      <c r="J34" s="37"/>
      <c r="K34" s="24">
        <v>4.95</v>
      </c>
      <c r="L34" s="25">
        <v>4.76</v>
      </c>
      <c r="M34" s="44">
        <v>-0.32000000000000028</v>
      </c>
      <c r="N34" s="37" t="s">
        <v>156</v>
      </c>
      <c r="O34" s="37"/>
    </row>
    <row r="35" spans="1:16" ht="41.25" customHeight="1" thickBot="1" x14ac:dyDescent="0.3">
      <c r="A35" s="49" t="s">
        <v>14</v>
      </c>
      <c r="B35" s="17" t="s">
        <v>73</v>
      </c>
      <c r="C35" s="18" t="s">
        <v>136</v>
      </c>
      <c r="D35" s="18" t="s">
        <v>122</v>
      </c>
      <c r="E35" s="19">
        <v>0.88890000000000002</v>
      </c>
      <c r="F35" s="20">
        <v>0.92310000000000003</v>
      </c>
      <c r="G35" s="57">
        <f t="shared" ref="G35:G85" si="2">F35-E35</f>
        <v>3.4200000000000008E-2</v>
      </c>
      <c r="H35" s="35" t="s">
        <v>148</v>
      </c>
      <c r="I35" s="35" t="s">
        <v>152</v>
      </c>
      <c r="J35" s="35"/>
      <c r="K35" s="12">
        <v>3.94</v>
      </c>
      <c r="L35" s="12">
        <v>4.04</v>
      </c>
      <c r="M35" s="44">
        <v>-0.32000000000000028</v>
      </c>
      <c r="N35" s="35" t="s">
        <v>155</v>
      </c>
      <c r="O35" s="35"/>
    </row>
    <row r="36" spans="1:16" ht="41.25" customHeight="1" thickBot="1" x14ac:dyDescent="0.3">
      <c r="A36" s="49" t="s">
        <v>15</v>
      </c>
      <c r="B36" s="17" t="s">
        <v>74</v>
      </c>
      <c r="C36" s="18" t="s">
        <v>124</v>
      </c>
      <c r="D36" s="18" t="s">
        <v>124</v>
      </c>
      <c r="E36" s="19"/>
      <c r="F36" s="21"/>
      <c r="G36" s="57"/>
      <c r="H36" s="36"/>
      <c r="I36" s="36" t="s">
        <v>167</v>
      </c>
      <c r="J36" s="36"/>
      <c r="K36" s="12">
        <v>4.9000000000000004</v>
      </c>
      <c r="L36" s="21" t="s">
        <v>1</v>
      </c>
      <c r="M36" s="44"/>
      <c r="N36" s="36" t="s">
        <v>156</v>
      </c>
      <c r="O36" s="36"/>
    </row>
    <row r="37" spans="1:16" ht="41.25" customHeight="1" thickBot="1" x14ac:dyDescent="0.3">
      <c r="A37" s="49" t="s">
        <v>16</v>
      </c>
      <c r="B37" s="17" t="s">
        <v>75</v>
      </c>
      <c r="C37" s="18" t="s">
        <v>124</v>
      </c>
      <c r="D37" s="18" t="s">
        <v>124</v>
      </c>
      <c r="E37" s="26"/>
      <c r="F37" s="21"/>
      <c r="G37" s="57"/>
      <c r="H37" s="36"/>
      <c r="I37" s="36" t="s">
        <v>167</v>
      </c>
      <c r="J37" s="36"/>
      <c r="K37" s="12">
        <v>4.8</v>
      </c>
      <c r="L37" s="21" t="s">
        <v>1</v>
      </c>
      <c r="M37" s="44"/>
      <c r="N37" s="36" t="s">
        <v>156</v>
      </c>
      <c r="O37" s="36"/>
    </row>
    <row r="38" spans="1:16" ht="41.25" customHeight="1" thickBot="1" x14ac:dyDescent="0.3">
      <c r="A38" s="49" t="s">
        <v>17</v>
      </c>
      <c r="B38" s="17" t="s">
        <v>76</v>
      </c>
      <c r="C38" s="18" t="s">
        <v>124</v>
      </c>
      <c r="D38" s="18" t="s">
        <v>124</v>
      </c>
      <c r="E38" s="26"/>
      <c r="F38" s="29"/>
      <c r="G38" s="57"/>
      <c r="H38" s="38"/>
      <c r="I38" s="36" t="s">
        <v>167</v>
      </c>
      <c r="J38" s="38"/>
      <c r="K38" s="12">
        <v>4.41</v>
      </c>
      <c r="L38" s="21">
        <v>4.87</v>
      </c>
      <c r="M38" s="44">
        <v>-0.32000000000000028</v>
      </c>
      <c r="N38" s="38" t="s">
        <v>156</v>
      </c>
      <c r="O38" s="38"/>
    </row>
    <row r="39" spans="1:16" ht="41.25" customHeight="1" thickBot="1" x14ac:dyDescent="0.3">
      <c r="A39" s="49" t="s">
        <v>18</v>
      </c>
      <c r="B39" s="17" t="s">
        <v>77</v>
      </c>
      <c r="C39" s="18" t="s">
        <v>124</v>
      </c>
      <c r="D39" s="18" t="s">
        <v>124</v>
      </c>
      <c r="E39" s="12"/>
      <c r="F39" s="20"/>
      <c r="G39" s="57"/>
      <c r="H39" s="35"/>
      <c r="I39" s="36" t="s">
        <v>167</v>
      </c>
      <c r="J39" s="35"/>
      <c r="K39" s="12">
        <v>4.1900000000000004</v>
      </c>
      <c r="L39" s="21">
        <v>4.83</v>
      </c>
      <c r="M39" s="44">
        <v>-0.32000000000000028</v>
      </c>
      <c r="N39" s="35" t="s">
        <v>156</v>
      </c>
      <c r="O39" s="35"/>
    </row>
    <row r="40" spans="1:16" ht="41.25" customHeight="1" thickBot="1" x14ac:dyDescent="0.3">
      <c r="A40" s="50" t="s">
        <v>19</v>
      </c>
      <c r="B40" s="17" t="s">
        <v>78</v>
      </c>
      <c r="C40" s="18" t="s">
        <v>124</v>
      </c>
      <c r="D40" s="18" t="s">
        <v>124</v>
      </c>
      <c r="E40" s="12"/>
      <c r="F40" s="21"/>
      <c r="G40" s="57"/>
      <c r="H40" s="36"/>
      <c r="I40" s="36" t="s">
        <v>167</v>
      </c>
      <c r="J40" s="36"/>
      <c r="K40" s="12" t="s">
        <v>1</v>
      </c>
      <c r="L40" s="21">
        <v>4.24</v>
      </c>
      <c r="M40" s="44"/>
      <c r="N40" s="36" t="s">
        <v>155</v>
      </c>
      <c r="O40" s="36"/>
    </row>
    <row r="41" spans="1:16" ht="41.25" customHeight="1" thickBot="1" x14ac:dyDescent="0.3">
      <c r="A41" s="50" t="s">
        <v>20</v>
      </c>
      <c r="B41" s="17" t="s">
        <v>79</v>
      </c>
      <c r="C41" s="18" t="s">
        <v>124</v>
      </c>
      <c r="D41" s="18" t="s">
        <v>124</v>
      </c>
      <c r="E41" s="12"/>
      <c r="F41" s="21"/>
      <c r="G41" s="57"/>
      <c r="H41" s="36"/>
      <c r="I41" s="36" t="s">
        <v>167</v>
      </c>
      <c r="J41" s="36"/>
      <c r="K41" s="12" t="s">
        <v>1</v>
      </c>
      <c r="L41" s="21">
        <v>2.75</v>
      </c>
      <c r="M41" s="44"/>
      <c r="N41" s="36" t="s">
        <v>157</v>
      </c>
      <c r="O41" s="36"/>
    </row>
    <row r="42" spans="1:16" ht="41.25" customHeight="1" thickBot="1" x14ac:dyDescent="0.3">
      <c r="A42" s="49" t="s">
        <v>21</v>
      </c>
      <c r="B42" s="17" t="s">
        <v>121</v>
      </c>
      <c r="C42" s="18" t="s">
        <v>124</v>
      </c>
      <c r="D42" s="18" t="s">
        <v>124</v>
      </c>
      <c r="E42" s="12"/>
      <c r="F42" s="20"/>
      <c r="G42" s="57"/>
      <c r="H42" s="35"/>
      <c r="I42" s="36" t="s">
        <v>167</v>
      </c>
      <c r="J42" s="35"/>
      <c r="K42" s="12" t="s">
        <v>1</v>
      </c>
      <c r="L42" s="12">
        <v>3.77</v>
      </c>
      <c r="M42" s="44"/>
      <c r="N42" s="35" t="s">
        <v>155</v>
      </c>
      <c r="O42" s="35"/>
    </row>
    <row r="43" spans="1:16" ht="41.25" customHeight="1" thickBot="1" x14ac:dyDescent="0.3">
      <c r="A43" s="49" t="s">
        <v>22</v>
      </c>
      <c r="B43" s="17" t="s">
        <v>80</v>
      </c>
      <c r="C43" s="18" t="s">
        <v>136</v>
      </c>
      <c r="D43" s="18" t="s">
        <v>122</v>
      </c>
      <c r="E43" s="19">
        <v>0.95569999999999999</v>
      </c>
      <c r="F43" s="20">
        <v>0.91600000000000004</v>
      </c>
      <c r="G43" s="57">
        <f t="shared" si="2"/>
        <v>-3.9699999999999958E-2</v>
      </c>
      <c r="H43" s="35" t="s">
        <v>148</v>
      </c>
      <c r="I43" s="35" t="s">
        <v>152</v>
      </c>
      <c r="J43" s="35"/>
      <c r="K43" s="12">
        <v>4.2300000000000004</v>
      </c>
      <c r="L43" s="12">
        <v>4.17</v>
      </c>
      <c r="M43" s="44">
        <v>-0.32000000000000028</v>
      </c>
      <c r="N43" s="35" t="s">
        <v>155</v>
      </c>
      <c r="O43" s="35"/>
    </row>
    <row r="44" spans="1:16" ht="41.25" customHeight="1" thickBot="1" x14ac:dyDescent="0.3">
      <c r="A44" s="49" t="s">
        <v>23</v>
      </c>
      <c r="B44" s="17" t="s">
        <v>81</v>
      </c>
      <c r="C44" s="18" t="s">
        <v>136</v>
      </c>
      <c r="D44" s="18" t="s">
        <v>122</v>
      </c>
      <c r="E44" s="19">
        <v>0.99370000000000003</v>
      </c>
      <c r="F44" s="20">
        <v>0.98080000000000001</v>
      </c>
      <c r="G44" s="57">
        <f t="shared" si="2"/>
        <v>-1.2900000000000023E-2</v>
      </c>
      <c r="H44" s="35" t="s">
        <v>148</v>
      </c>
      <c r="I44" s="35" t="s">
        <v>152</v>
      </c>
      <c r="J44" s="35"/>
      <c r="K44" s="12">
        <v>4.3</v>
      </c>
      <c r="L44" s="21">
        <v>4.46</v>
      </c>
      <c r="M44" s="44">
        <v>-0.32000000000000028</v>
      </c>
      <c r="N44" s="35" t="s">
        <v>155</v>
      </c>
      <c r="O44" s="35"/>
    </row>
    <row r="45" spans="1:16" ht="41.25" customHeight="1" thickBot="1" x14ac:dyDescent="0.3">
      <c r="A45" s="49" t="s">
        <v>24</v>
      </c>
      <c r="B45" s="17" t="s">
        <v>82</v>
      </c>
      <c r="C45" s="18" t="s">
        <v>136</v>
      </c>
      <c r="D45" s="18" t="s">
        <v>122</v>
      </c>
      <c r="E45" s="12"/>
      <c r="F45" s="21" t="s">
        <v>1</v>
      </c>
      <c r="G45" s="57"/>
      <c r="H45" s="36"/>
      <c r="I45" s="36" t="s">
        <v>167</v>
      </c>
      <c r="J45" s="36"/>
      <c r="K45" s="12" t="s">
        <v>1</v>
      </c>
      <c r="L45" s="21" t="s">
        <v>1</v>
      </c>
      <c r="M45" s="44"/>
      <c r="N45" s="36" t="s">
        <v>166</v>
      </c>
      <c r="O45" s="36"/>
    </row>
    <row r="46" spans="1:16" ht="41.25" customHeight="1" thickBot="1" x14ac:dyDescent="0.3">
      <c r="A46" s="49" t="s">
        <v>25</v>
      </c>
      <c r="B46" s="17" t="s">
        <v>83</v>
      </c>
      <c r="C46" s="18" t="s">
        <v>136</v>
      </c>
      <c r="D46" s="18" t="s">
        <v>122</v>
      </c>
      <c r="E46" s="12"/>
      <c r="F46" s="21" t="s">
        <v>1</v>
      </c>
      <c r="G46" s="57"/>
      <c r="H46" s="36"/>
      <c r="I46" s="36" t="s">
        <v>167</v>
      </c>
      <c r="J46" s="36"/>
      <c r="K46" s="12" t="s">
        <v>1</v>
      </c>
      <c r="L46" s="21" t="s">
        <v>1</v>
      </c>
      <c r="M46" s="44"/>
      <c r="N46" s="36" t="s">
        <v>166</v>
      </c>
      <c r="O46" s="36"/>
    </row>
    <row r="47" spans="1:16" ht="41.25" customHeight="1" thickBot="1" x14ac:dyDescent="0.3">
      <c r="A47" s="49" t="s">
        <v>26</v>
      </c>
      <c r="B47" s="17" t="s">
        <v>84</v>
      </c>
      <c r="C47" s="18" t="s">
        <v>137</v>
      </c>
      <c r="D47" s="18" t="s">
        <v>122</v>
      </c>
      <c r="E47" s="19">
        <v>0.98750000000000004</v>
      </c>
      <c r="F47" s="20">
        <v>0.97989999999999999</v>
      </c>
      <c r="G47" s="57">
        <f t="shared" si="2"/>
        <v>-7.6000000000000512E-3</v>
      </c>
      <c r="H47" s="35" t="s">
        <v>148</v>
      </c>
      <c r="I47" s="35" t="s">
        <v>152</v>
      </c>
      <c r="J47" s="35"/>
      <c r="K47" s="12">
        <v>4.76</v>
      </c>
      <c r="L47" s="12">
        <v>4.8099999999999996</v>
      </c>
      <c r="M47" s="44"/>
      <c r="N47" s="35" t="s">
        <v>158</v>
      </c>
      <c r="O47" s="35"/>
    </row>
    <row r="48" spans="1:16" ht="41.25" customHeight="1" thickBot="1" x14ac:dyDescent="0.3">
      <c r="A48" s="49" t="s">
        <v>27</v>
      </c>
      <c r="B48" s="17" t="s">
        <v>85</v>
      </c>
      <c r="C48" s="18" t="s">
        <v>138</v>
      </c>
      <c r="D48" s="18" t="s">
        <v>122</v>
      </c>
      <c r="E48" s="19"/>
      <c r="F48" s="20">
        <v>0.9778</v>
      </c>
      <c r="G48" s="57"/>
      <c r="H48" s="35" t="s">
        <v>151</v>
      </c>
      <c r="I48" s="35" t="s">
        <v>152</v>
      </c>
      <c r="J48" s="35"/>
      <c r="K48" s="12" t="s">
        <v>1</v>
      </c>
      <c r="L48" s="21" t="s">
        <v>1</v>
      </c>
      <c r="M48" s="44"/>
      <c r="N48" s="36" t="s">
        <v>166</v>
      </c>
      <c r="O48" s="35"/>
      <c r="P48" s="14"/>
    </row>
    <row r="49" spans="1:17" ht="41.25" customHeight="1" thickBot="1" x14ac:dyDescent="0.3">
      <c r="A49" s="48" t="s">
        <v>28</v>
      </c>
      <c r="B49" s="17" t="s">
        <v>86</v>
      </c>
      <c r="C49" s="18" t="s">
        <v>138</v>
      </c>
      <c r="D49" s="18" t="s">
        <v>138</v>
      </c>
      <c r="E49" s="12"/>
      <c r="F49" s="20"/>
      <c r="G49" s="57"/>
      <c r="H49" s="35"/>
      <c r="I49" s="36" t="s">
        <v>167</v>
      </c>
      <c r="J49" s="35"/>
      <c r="K49" s="12" t="s">
        <v>1</v>
      </c>
      <c r="L49" s="21" t="s">
        <v>1</v>
      </c>
      <c r="M49" s="44"/>
      <c r="N49" s="36" t="s">
        <v>166</v>
      </c>
      <c r="O49" s="35"/>
      <c r="P49" s="14"/>
    </row>
    <row r="50" spans="1:17" ht="41.25" customHeight="1" thickBot="1" x14ac:dyDescent="0.3">
      <c r="A50" s="49" t="s">
        <v>29</v>
      </c>
      <c r="B50" s="17" t="s">
        <v>87</v>
      </c>
      <c r="C50" s="18" t="s">
        <v>138</v>
      </c>
      <c r="D50" s="18" t="s">
        <v>122</v>
      </c>
      <c r="E50" s="12"/>
      <c r="F50" s="20">
        <v>1</v>
      </c>
      <c r="G50" s="57"/>
      <c r="H50" s="35" t="s">
        <v>151</v>
      </c>
      <c r="I50" s="36" t="s">
        <v>167</v>
      </c>
      <c r="J50" s="35"/>
      <c r="K50" s="12" t="s">
        <v>1</v>
      </c>
      <c r="L50" s="21">
        <v>4.8499999999999996</v>
      </c>
      <c r="M50" s="44"/>
      <c r="N50" s="35" t="s">
        <v>158</v>
      </c>
      <c r="O50" s="35"/>
      <c r="P50" s="14"/>
    </row>
    <row r="51" spans="1:17" ht="41.25" customHeight="1" thickBot="1" x14ac:dyDescent="0.3">
      <c r="A51" s="49" t="s">
        <v>30</v>
      </c>
      <c r="B51" s="17" t="s">
        <v>88</v>
      </c>
      <c r="C51" s="18" t="s">
        <v>139</v>
      </c>
      <c r="D51" s="18" t="s">
        <v>122</v>
      </c>
      <c r="E51" s="19">
        <v>1</v>
      </c>
      <c r="F51" s="20">
        <v>0.95350000000000001</v>
      </c>
      <c r="G51" s="57">
        <f t="shared" si="2"/>
        <v>-4.6499999999999986E-2</v>
      </c>
      <c r="H51" s="35" t="s">
        <v>148</v>
      </c>
      <c r="I51" s="35" t="s">
        <v>152</v>
      </c>
      <c r="J51" s="35"/>
      <c r="K51" s="12">
        <v>4.78</v>
      </c>
      <c r="L51" s="21">
        <v>4.5599999999999996</v>
      </c>
      <c r="M51" s="44">
        <f>L51-K51</f>
        <v>-0.22000000000000064</v>
      </c>
      <c r="N51" s="35" t="s">
        <v>158</v>
      </c>
      <c r="O51" s="35"/>
      <c r="P51" s="14"/>
      <c r="Q51" s="13"/>
    </row>
    <row r="52" spans="1:17" ht="41.25" customHeight="1" thickBot="1" x14ac:dyDescent="0.3">
      <c r="A52" s="49" t="s">
        <v>117</v>
      </c>
      <c r="B52" s="17"/>
      <c r="C52" s="18" t="s">
        <v>122</v>
      </c>
      <c r="D52" s="18" t="s">
        <v>122</v>
      </c>
      <c r="E52" s="19">
        <v>1</v>
      </c>
      <c r="F52" s="51"/>
      <c r="G52" s="58"/>
      <c r="H52" s="42"/>
      <c r="I52" s="42" t="s">
        <v>152</v>
      </c>
      <c r="J52" s="42"/>
      <c r="K52" s="12">
        <v>4.5</v>
      </c>
      <c r="L52" s="30"/>
      <c r="M52" s="44"/>
      <c r="N52" s="35" t="s">
        <v>158</v>
      </c>
      <c r="O52" s="42"/>
    </row>
    <row r="53" spans="1:17" ht="41.25" customHeight="1" thickBot="1" x14ac:dyDescent="0.3">
      <c r="A53" s="49" t="s">
        <v>118</v>
      </c>
      <c r="B53" s="17" t="s">
        <v>140</v>
      </c>
      <c r="C53" s="18" t="s">
        <v>122</v>
      </c>
      <c r="D53" s="18" t="s">
        <v>122</v>
      </c>
      <c r="E53" s="19"/>
      <c r="F53" s="21"/>
      <c r="G53" s="57"/>
      <c r="H53" s="36"/>
      <c r="I53" s="36" t="s">
        <v>167</v>
      </c>
      <c r="J53" s="36"/>
      <c r="K53" s="12" t="s">
        <v>1</v>
      </c>
      <c r="L53" s="21" t="s">
        <v>1</v>
      </c>
      <c r="M53" s="44"/>
      <c r="N53" s="38" t="s">
        <v>165</v>
      </c>
      <c r="O53" s="36"/>
    </row>
    <row r="54" spans="1:17" ht="51.75" customHeight="1" thickBot="1" x14ac:dyDescent="0.3">
      <c r="A54" s="49" t="s">
        <v>31</v>
      </c>
      <c r="B54" s="17" t="s">
        <v>89</v>
      </c>
      <c r="C54" s="18" t="s">
        <v>141</v>
      </c>
      <c r="D54" s="18" t="s">
        <v>122</v>
      </c>
      <c r="E54" s="19">
        <v>1</v>
      </c>
      <c r="F54" s="20">
        <v>1</v>
      </c>
      <c r="G54" s="57">
        <f t="shared" si="2"/>
        <v>0</v>
      </c>
      <c r="H54" s="35" t="s">
        <v>148</v>
      </c>
      <c r="I54" s="35" t="s">
        <v>152</v>
      </c>
      <c r="J54" s="35"/>
      <c r="K54" s="12">
        <v>4.58</v>
      </c>
      <c r="L54" s="21">
        <v>4.7699999999999996</v>
      </c>
      <c r="M54" s="44">
        <f>L54-K54</f>
        <v>0.1899999999999995</v>
      </c>
      <c r="N54" s="35" t="s">
        <v>158</v>
      </c>
      <c r="O54" s="35"/>
    </row>
    <row r="55" spans="1:17" ht="48.75" customHeight="1" thickBot="1" x14ac:dyDescent="0.3">
      <c r="A55" s="49" t="s">
        <v>32</v>
      </c>
      <c r="B55" s="17" t="s">
        <v>90</v>
      </c>
      <c r="C55" s="18" t="s">
        <v>141</v>
      </c>
      <c r="D55" s="18" t="s">
        <v>122</v>
      </c>
      <c r="E55" s="19">
        <v>0.99073999999999995</v>
      </c>
      <c r="F55" s="20">
        <v>1</v>
      </c>
      <c r="G55" s="57">
        <f t="shared" si="2"/>
        <v>9.260000000000046E-3</v>
      </c>
      <c r="H55" s="35" t="s">
        <v>148</v>
      </c>
      <c r="I55" s="35" t="s">
        <v>152</v>
      </c>
      <c r="J55" s="35"/>
      <c r="K55" s="12">
        <v>4.76</v>
      </c>
      <c r="L55" s="21">
        <v>4.8899999999999997</v>
      </c>
      <c r="M55" s="44">
        <f t="shared" ref="M55:M56" si="3">L55-K55</f>
        <v>0.12999999999999989</v>
      </c>
      <c r="N55" s="35" t="s">
        <v>158</v>
      </c>
      <c r="O55" s="35"/>
    </row>
    <row r="56" spans="1:17" ht="41.25" customHeight="1" thickBot="1" x14ac:dyDescent="0.3">
      <c r="A56" s="49" t="s">
        <v>33</v>
      </c>
      <c r="B56" s="17" t="s">
        <v>91</v>
      </c>
      <c r="C56" s="18" t="s">
        <v>141</v>
      </c>
      <c r="D56" s="18" t="s">
        <v>122</v>
      </c>
      <c r="E56" s="19">
        <v>0.97699999999999998</v>
      </c>
      <c r="F56" s="20">
        <v>0.96479999999999999</v>
      </c>
      <c r="G56" s="57">
        <f t="shared" si="2"/>
        <v>-1.2199999999999989E-2</v>
      </c>
      <c r="H56" s="35" t="s">
        <v>148</v>
      </c>
      <c r="I56" s="35" t="s">
        <v>152</v>
      </c>
      <c r="J56" s="35"/>
      <c r="K56" s="12">
        <v>4.5599999999999996</v>
      </c>
      <c r="L56" s="21">
        <v>4.62</v>
      </c>
      <c r="M56" s="44">
        <f t="shared" si="3"/>
        <v>6.0000000000000497E-2</v>
      </c>
      <c r="N56" s="35" t="s">
        <v>158</v>
      </c>
      <c r="O56" s="35"/>
    </row>
    <row r="57" spans="1:17" ht="41.25" customHeight="1" thickBot="1" x14ac:dyDescent="0.3">
      <c r="A57" s="49" t="s">
        <v>119</v>
      </c>
      <c r="B57" s="17" t="s">
        <v>142</v>
      </c>
      <c r="C57" s="18" t="s">
        <v>141</v>
      </c>
      <c r="D57" s="18" t="s">
        <v>122</v>
      </c>
      <c r="E57" s="12"/>
      <c r="F57" s="31" t="s">
        <v>1</v>
      </c>
      <c r="G57" s="57"/>
      <c r="H57" s="39"/>
      <c r="I57" s="36" t="s">
        <v>167</v>
      </c>
      <c r="J57" s="39"/>
      <c r="K57" s="12" t="s">
        <v>1</v>
      </c>
      <c r="L57" s="21" t="s">
        <v>1</v>
      </c>
      <c r="M57" s="44"/>
      <c r="N57" s="36" t="s">
        <v>166</v>
      </c>
      <c r="O57" s="39"/>
    </row>
    <row r="58" spans="1:17" ht="41.25" customHeight="1" thickBot="1" x14ac:dyDescent="0.3">
      <c r="A58" s="49" t="s">
        <v>120</v>
      </c>
      <c r="B58" s="17" t="s">
        <v>143</v>
      </c>
      <c r="C58" s="18" t="s">
        <v>141</v>
      </c>
      <c r="D58" s="18" t="s">
        <v>122</v>
      </c>
      <c r="E58" s="19">
        <v>1</v>
      </c>
      <c r="F58" s="21" t="s">
        <v>1</v>
      </c>
      <c r="G58" s="57"/>
      <c r="H58" s="36"/>
      <c r="I58" s="36" t="s">
        <v>152</v>
      </c>
      <c r="J58" s="36"/>
      <c r="K58" s="12">
        <v>4.95</v>
      </c>
      <c r="L58" s="21" t="s">
        <v>1</v>
      </c>
      <c r="M58" s="44"/>
      <c r="N58" s="36" t="s">
        <v>158</v>
      </c>
      <c r="O58" s="36"/>
    </row>
    <row r="59" spans="1:17" ht="41.25" customHeight="1" thickBot="1" x14ac:dyDescent="0.3">
      <c r="A59" s="49" t="s">
        <v>34</v>
      </c>
      <c r="B59" s="17" t="s">
        <v>92</v>
      </c>
      <c r="C59" s="18" t="s">
        <v>141</v>
      </c>
      <c r="D59" s="18" t="s">
        <v>122</v>
      </c>
      <c r="E59" s="19">
        <v>0.98453333333333337</v>
      </c>
      <c r="F59" s="20">
        <v>0.96619999999999995</v>
      </c>
      <c r="G59" s="57">
        <f t="shared" si="2"/>
        <v>-1.8333333333333424E-2</v>
      </c>
      <c r="H59" s="35" t="s">
        <v>148</v>
      </c>
      <c r="I59" s="35" t="s">
        <v>152</v>
      </c>
      <c r="J59" s="35"/>
      <c r="K59" s="12">
        <v>4.58</v>
      </c>
      <c r="L59" s="21">
        <v>4.51</v>
      </c>
      <c r="M59" s="44">
        <f t="shared" ref="M59" si="4">L59-K59</f>
        <v>-7.0000000000000284E-2</v>
      </c>
      <c r="N59" s="35" t="s">
        <v>158</v>
      </c>
      <c r="O59" s="35"/>
    </row>
    <row r="60" spans="1:17" ht="41.25" customHeight="1" thickBot="1" x14ac:dyDescent="0.3">
      <c r="A60" s="49" t="s">
        <v>35</v>
      </c>
      <c r="B60" s="17" t="s">
        <v>93</v>
      </c>
      <c r="C60" s="18" t="s">
        <v>141</v>
      </c>
      <c r="D60" s="18" t="s">
        <v>122</v>
      </c>
      <c r="E60" s="19">
        <v>1</v>
      </c>
      <c r="F60" s="21" t="s">
        <v>1</v>
      </c>
      <c r="G60" s="57"/>
      <c r="H60" s="36"/>
      <c r="I60" s="36" t="s">
        <v>152</v>
      </c>
      <c r="J60" s="36"/>
      <c r="K60" s="12">
        <v>4.59</v>
      </c>
      <c r="L60" s="21" t="s">
        <v>1</v>
      </c>
      <c r="M60" s="44"/>
      <c r="N60" s="36" t="s">
        <v>158</v>
      </c>
      <c r="O60" s="36"/>
    </row>
    <row r="61" spans="1:17" ht="41.25" customHeight="1" thickBot="1" x14ac:dyDescent="0.3">
      <c r="A61" s="49" t="s">
        <v>36</v>
      </c>
      <c r="B61" s="17" t="s">
        <v>94</v>
      </c>
      <c r="C61" s="18" t="s">
        <v>141</v>
      </c>
      <c r="D61" s="18" t="s">
        <v>122</v>
      </c>
      <c r="E61" s="19">
        <v>0.96293333333333331</v>
      </c>
      <c r="F61" s="21" t="s">
        <v>1</v>
      </c>
      <c r="G61" s="57"/>
      <c r="H61" s="36"/>
      <c r="I61" s="36" t="s">
        <v>152</v>
      </c>
      <c r="J61" s="36"/>
      <c r="K61" s="12">
        <v>4.58</v>
      </c>
      <c r="L61" s="21" t="s">
        <v>1</v>
      </c>
      <c r="M61" s="44"/>
      <c r="N61" s="36" t="s">
        <v>158</v>
      </c>
      <c r="O61" s="36"/>
    </row>
    <row r="62" spans="1:17" ht="41.25" customHeight="1" thickBot="1" x14ac:dyDescent="0.3">
      <c r="A62" s="49" t="s">
        <v>37</v>
      </c>
      <c r="B62" s="17" t="s">
        <v>95</v>
      </c>
      <c r="C62" s="18" t="s">
        <v>141</v>
      </c>
      <c r="D62" s="18" t="s">
        <v>122</v>
      </c>
      <c r="E62" s="19">
        <v>0.94443333333333335</v>
      </c>
      <c r="F62" s="21" t="s">
        <v>1</v>
      </c>
      <c r="G62" s="57"/>
      <c r="H62" s="36"/>
      <c r="I62" s="36" t="s">
        <v>152</v>
      </c>
      <c r="J62" s="36"/>
      <c r="K62" s="12">
        <v>4.32</v>
      </c>
      <c r="L62" s="21" t="s">
        <v>1</v>
      </c>
      <c r="M62" s="44"/>
      <c r="N62" s="36" t="s">
        <v>155</v>
      </c>
      <c r="O62" s="36"/>
    </row>
    <row r="63" spans="1:17" ht="41.25" customHeight="1" thickBot="1" x14ac:dyDescent="0.3">
      <c r="A63" s="49" t="s">
        <v>38</v>
      </c>
      <c r="B63" s="17" t="s">
        <v>96</v>
      </c>
      <c r="C63" s="18" t="s">
        <v>141</v>
      </c>
      <c r="D63" s="18" t="s">
        <v>122</v>
      </c>
      <c r="E63" s="19">
        <v>0.97219999999999995</v>
      </c>
      <c r="F63" s="20">
        <v>1</v>
      </c>
      <c r="G63" s="57">
        <f t="shared" si="2"/>
        <v>2.7800000000000047E-2</v>
      </c>
      <c r="H63" s="35" t="s">
        <v>148</v>
      </c>
      <c r="I63" s="35" t="s">
        <v>152</v>
      </c>
      <c r="J63" s="35"/>
      <c r="K63" s="12">
        <v>4.5</v>
      </c>
      <c r="L63" s="21">
        <v>4.83</v>
      </c>
      <c r="M63" s="44">
        <f t="shared" ref="M63" si="5">L63-K63</f>
        <v>0.33000000000000007</v>
      </c>
      <c r="N63" s="35" t="s">
        <v>158</v>
      </c>
      <c r="O63" s="35"/>
    </row>
    <row r="64" spans="1:17" ht="41.25" customHeight="1" thickBot="1" x14ac:dyDescent="0.3">
      <c r="A64" s="71" t="s">
        <v>39</v>
      </c>
      <c r="B64" s="72" t="s">
        <v>97</v>
      </c>
      <c r="C64" s="73" t="s">
        <v>141</v>
      </c>
      <c r="D64" s="73" t="s">
        <v>122</v>
      </c>
      <c r="E64" s="74">
        <v>0.89664999999999995</v>
      </c>
      <c r="F64" s="61" t="s">
        <v>1</v>
      </c>
      <c r="G64" s="68"/>
      <c r="H64" s="69"/>
      <c r="I64" s="45" t="s">
        <v>153</v>
      </c>
      <c r="J64" s="63"/>
      <c r="K64" s="60">
        <v>4.26</v>
      </c>
      <c r="L64" s="61" t="s">
        <v>1</v>
      </c>
      <c r="M64" s="62"/>
      <c r="N64" s="59" t="s">
        <v>155</v>
      </c>
      <c r="O64" s="59"/>
    </row>
    <row r="65" spans="1:16" ht="9.75" customHeight="1" thickBot="1" x14ac:dyDescent="0.3">
      <c r="A65" s="71"/>
      <c r="B65" s="72"/>
      <c r="C65" s="73"/>
      <c r="D65" s="73"/>
      <c r="E65" s="74"/>
      <c r="F65" s="61"/>
      <c r="G65" s="68"/>
      <c r="H65" s="69"/>
      <c r="I65" s="46">
        <f>E64*1.05</f>
        <v>0.9414825</v>
      </c>
      <c r="J65" s="64"/>
      <c r="K65" s="60"/>
      <c r="L65" s="61"/>
      <c r="M65" s="62"/>
      <c r="N65" s="59"/>
      <c r="O65" s="59"/>
    </row>
    <row r="66" spans="1:16" ht="41.25" customHeight="1" thickBot="1" x14ac:dyDescent="0.3">
      <c r="A66" s="71" t="s">
        <v>40</v>
      </c>
      <c r="B66" s="72" t="s">
        <v>98</v>
      </c>
      <c r="C66" s="73" t="s">
        <v>141</v>
      </c>
      <c r="D66" s="73" t="s">
        <v>122</v>
      </c>
      <c r="E66" s="74">
        <v>0.85355000000000003</v>
      </c>
      <c r="F66" s="70">
        <v>0.85140000000000005</v>
      </c>
      <c r="G66" s="68">
        <f t="shared" si="2"/>
        <v>-2.1499999999999853E-3</v>
      </c>
      <c r="H66" s="69" t="s">
        <v>150</v>
      </c>
      <c r="I66" s="45" t="s">
        <v>153</v>
      </c>
      <c r="J66" s="63"/>
      <c r="K66" s="60">
        <v>3.75</v>
      </c>
      <c r="L66" s="61">
        <v>3.75</v>
      </c>
      <c r="M66" s="62">
        <f t="shared" ref="M66:M71" si="6">L66-K66</f>
        <v>0</v>
      </c>
      <c r="N66" s="59" t="s">
        <v>155</v>
      </c>
      <c r="O66" s="59"/>
    </row>
    <row r="67" spans="1:16" ht="9.75" customHeight="1" thickBot="1" x14ac:dyDescent="0.3">
      <c r="A67" s="71"/>
      <c r="B67" s="72"/>
      <c r="C67" s="73"/>
      <c r="D67" s="73"/>
      <c r="E67" s="74"/>
      <c r="F67" s="70"/>
      <c r="G67" s="68"/>
      <c r="H67" s="69"/>
      <c r="I67" s="41">
        <f>F66*1.05</f>
        <v>0.89397000000000004</v>
      </c>
      <c r="J67" s="64"/>
      <c r="K67" s="60"/>
      <c r="L67" s="61"/>
      <c r="M67" s="62"/>
      <c r="N67" s="59"/>
      <c r="O67" s="59"/>
    </row>
    <row r="68" spans="1:16" ht="41.25" customHeight="1" thickBot="1" x14ac:dyDescent="0.3">
      <c r="A68" s="49" t="s">
        <v>41</v>
      </c>
      <c r="B68" s="17" t="s">
        <v>99</v>
      </c>
      <c r="C68" s="18" t="s">
        <v>135</v>
      </c>
      <c r="D68" s="18" t="s">
        <v>135</v>
      </c>
      <c r="E68" s="19"/>
      <c r="F68" s="20"/>
      <c r="G68" s="57"/>
      <c r="H68" s="35"/>
      <c r="I68" s="35" t="s">
        <v>165</v>
      </c>
      <c r="J68" s="35"/>
      <c r="K68" s="12">
        <v>4.78</v>
      </c>
      <c r="L68" s="21">
        <v>4.66</v>
      </c>
      <c r="M68" s="44">
        <f t="shared" si="6"/>
        <v>-0.12000000000000011</v>
      </c>
      <c r="N68" s="35" t="s">
        <v>158</v>
      </c>
      <c r="O68" s="35"/>
    </row>
    <row r="69" spans="1:16" ht="41.25" customHeight="1" thickBot="1" x14ac:dyDescent="0.3">
      <c r="A69" s="49" t="s">
        <v>42</v>
      </c>
      <c r="B69" s="17" t="s">
        <v>100</v>
      </c>
      <c r="C69" s="18" t="s">
        <v>144</v>
      </c>
      <c r="D69" s="18" t="s">
        <v>122</v>
      </c>
      <c r="E69" s="19">
        <v>1</v>
      </c>
      <c r="F69" s="20">
        <v>1</v>
      </c>
      <c r="G69" s="57"/>
      <c r="H69" s="35" t="s">
        <v>148</v>
      </c>
      <c r="I69" s="35" t="s">
        <v>152</v>
      </c>
      <c r="J69" s="35"/>
      <c r="K69" s="12">
        <v>4.6399999999999997</v>
      </c>
      <c r="L69" s="21">
        <v>4.9000000000000004</v>
      </c>
      <c r="M69" s="44">
        <f t="shared" si="6"/>
        <v>0.26000000000000068</v>
      </c>
      <c r="N69" s="35" t="s">
        <v>158</v>
      </c>
      <c r="O69" s="35"/>
    </row>
    <row r="70" spans="1:16" ht="41.25" customHeight="1" thickBot="1" x14ac:dyDescent="0.3">
      <c r="A70" s="49" t="s">
        <v>43</v>
      </c>
      <c r="B70" s="17" t="s">
        <v>101</v>
      </c>
      <c r="C70" s="18" t="s">
        <v>144</v>
      </c>
      <c r="D70" s="18" t="s">
        <v>122</v>
      </c>
      <c r="E70" s="19">
        <v>1</v>
      </c>
      <c r="F70" s="20">
        <v>1</v>
      </c>
      <c r="G70" s="57"/>
      <c r="H70" s="35" t="s">
        <v>148</v>
      </c>
      <c r="I70" s="35" t="s">
        <v>152</v>
      </c>
      <c r="J70" s="35"/>
      <c r="K70" s="12">
        <v>4.68</v>
      </c>
      <c r="L70" s="21">
        <v>4.76</v>
      </c>
      <c r="M70" s="44">
        <f t="shared" si="6"/>
        <v>8.0000000000000071E-2</v>
      </c>
      <c r="N70" s="35" t="s">
        <v>158</v>
      </c>
      <c r="O70" s="35"/>
    </row>
    <row r="71" spans="1:16" ht="41.25" customHeight="1" thickBot="1" x14ac:dyDescent="0.3">
      <c r="A71" s="50" t="s">
        <v>44</v>
      </c>
      <c r="B71" s="17" t="s">
        <v>102</v>
      </c>
      <c r="C71" s="18" t="s">
        <v>123</v>
      </c>
      <c r="D71" s="18" t="s">
        <v>123</v>
      </c>
      <c r="E71" s="32"/>
      <c r="F71" s="33"/>
      <c r="G71" s="57"/>
      <c r="H71" s="40"/>
      <c r="I71" s="40" t="s">
        <v>167</v>
      </c>
      <c r="J71" s="40"/>
      <c r="K71" s="24">
        <v>4.7300000000000004</v>
      </c>
      <c r="L71" s="25">
        <v>4.76</v>
      </c>
      <c r="M71" s="44">
        <f t="shared" si="6"/>
        <v>2.9999999999999361E-2</v>
      </c>
      <c r="N71" s="35" t="s">
        <v>158</v>
      </c>
      <c r="O71" s="40"/>
      <c r="P71" s="13"/>
    </row>
    <row r="72" spans="1:16" ht="41.25" customHeight="1" thickBot="1" x14ac:dyDescent="0.3">
      <c r="A72" s="49" t="s">
        <v>45</v>
      </c>
      <c r="B72" s="17" t="s">
        <v>103</v>
      </c>
      <c r="C72" s="18" t="s">
        <v>145</v>
      </c>
      <c r="D72" s="18" t="s">
        <v>145</v>
      </c>
      <c r="E72" s="12"/>
      <c r="F72" s="21"/>
      <c r="G72" s="57"/>
      <c r="H72" s="36"/>
      <c r="I72" s="36" t="s">
        <v>167</v>
      </c>
      <c r="J72" s="36"/>
      <c r="K72" s="12"/>
      <c r="L72" s="21" t="s">
        <v>1</v>
      </c>
      <c r="M72" s="44"/>
      <c r="N72" s="36" t="s">
        <v>166</v>
      </c>
      <c r="O72" s="36"/>
    </row>
    <row r="73" spans="1:16" ht="41.25" customHeight="1" thickBot="1" x14ac:dyDescent="0.3">
      <c r="A73" s="49" t="s">
        <v>46</v>
      </c>
      <c r="B73" s="17" t="s">
        <v>104</v>
      </c>
      <c r="C73" s="18" t="s">
        <v>145</v>
      </c>
      <c r="D73" s="18" t="s">
        <v>145</v>
      </c>
      <c r="E73" s="12"/>
      <c r="F73" s="21"/>
      <c r="G73" s="57"/>
      <c r="H73" s="36"/>
      <c r="I73" s="36" t="s">
        <v>167</v>
      </c>
      <c r="J73" s="36"/>
      <c r="K73" s="12">
        <v>3.9</v>
      </c>
      <c r="L73" s="21">
        <v>4.7</v>
      </c>
      <c r="M73" s="44">
        <f t="shared" ref="M73:M74" si="7">L73-K73</f>
        <v>0.80000000000000027</v>
      </c>
      <c r="N73" s="35" t="s">
        <v>158</v>
      </c>
      <c r="O73" s="36"/>
    </row>
    <row r="74" spans="1:16" ht="41.25" customHeight="1" thickBot="1" x14ac:dyDescent="0.3">
      <c r="A74" s="49" t="s">
        <v>47</v>
      </c>
      <c r="B74" s="17" t="s">
        <v>105</v>
      </c>
      <c r="C74" s="18" t="s">
        <v>145</v>
      </c>
      <c r="D74" s="18" t="s">
        <v>145</v>
      </c>
      <c r="E74" s="12"/>
      <c r="F74" s="21"/>
      <c r="G74" s="57"/>
      <c r="H74" s="36"/>
      <c r="I74" s="36" t="s">
        <v>167</v>
      </c>
      <c r="J74" s="36"/>
      <c r="K74" s="12">
        <v>3.65</v>
      </c>
      <c r="L74" s="21">
        <v>4.33</v>
      </c>
      <c r="M74" s="44">
        <f t="shared" si="7"/>
        <v>0.68000000000000016</v>
      </c>
      <c r="N74" s="36" t="s">
        <v>155</v>
      </c>
      <c r="O74" s="36"/>
    </row>
    <row r="75" spans="1:16" ht="41.25" customHeight="1" thickBot="1" x14ac:dyDescent="0.3">
      <c r="A75" s="49" t="s">
        <v>48</v>
      </c>
      <c r="B75" s="17" t="s">
        <v>106</v>
      </c>
      <c r="C75" s="18" t="s">
        <v>146</v>
      </c>
      <c r="D75" s="18" t="s">
        <v>122</v>
      </c>
      <c r="E75" s="19">
        <v>0.93020000000000003</v>
      </c>
      <c r="F75" s="21"/>
      <c r="G75" s="57"/>
      <c r="H75" s="36"/>
      <c r="I75" s="35" t="s">
        <v>152</v>
      </c>
      <c r="J75" s="35"/>
      <c r="K75" s="12">
        <v>4.58</v>
      </c>
      <c r="L75" s="12" t="s">
        <v>1</v>
      </c>
      <c r="M75" s="44"/>
      <c r="N75" s="35" t="s">
        <v>155</v>
      </c>
      <c r="O75" s="35"/>
    </row>
    <row r="76" spans="1:16" ht="41.25" customHeight="1" thickBot="1" x14ac:dyDescent="0.3">
      <c r="A76" s="49" t="s">
        <v>49</v>
      </c>
      <c r="B76" s="17" t="s">
        <v>107</v>
      </c>
      <c r="C76" s="18" t="s">
        <v>146</v>
      </c>
      <c r="D76" s="18" t="s">
        <v>122</v>
      </c>
      <c r="E76" s="19">
        <v>0.9</v>
      </c>
      <c r="F76" s="20">
        <v>0.95</v>
      </c>
      <c r="G76" s="57">
        <f t="shared" si="2"/>
        <v>4.9999999999999933E-2</v>
      </c>
      <c r="H76" s="35" t="s">
        <v>148</v>
      </c>
      <c r="I76" s="35" t="s">
        <v>152</v>
      </c>
      <c r="J76" s="35"/>
      <c r="K76" s="12">
        <v>4.2300000000000004</v>
      </c>
      <c r="L76" s="12">
        <v>4.5</v>
      </c>
      <c r="M76" s="44">
        <f t="shared" ref="M76:M85" si="8">L76-K76</f>
        <v>0.26999999999999957</v>
      </c>
      <c r="N76" s="35" t="s">
        <v>158</v>
      </c>
      <c r="O76" s="35"/>
    </row>
    <row r="77" spans="1:16" ht="41.25" customHeight="1" thickBot="1" x14ac:dyDescent="0.3">
      <c r="A77" s="49" t="s">
        <v>50</v>
      </c>
      <c r="B77" s="17" t="s">
        <v>108</v>
      </c>
      <c r="C77" s="18" t="s">
        <v>146</v>
      </c>
      <c r="D77" s="18" t="s">
        <v>122</v>
      </c>
      <c r="E77" s="19">
        <v>0.92859999999999998</v>
      </c>
      <c r="F77" s="20">
        <v>0.97499999999999998</v>
      </c>
      <c r="G77" s="57">
        <f t="shared" si="2"/>
        <v>4.6399999999999997E-2</v>
      </c>
      <c r="H77" s="35" t="s">
        <v>148</v>
      </c>
      <c r="I77" s="35" t="s">
        <v>152</v>
      </c>
      <c r="J77" s="35"/>
      <c r="K77" s="12">
        <v>4.4400000000000004</v>
      </c>
      <c r="L77" s="12">
        <v>4.58</v>
      </c>
      <c r="M77" s="44">
        <f t="shared" si="8"/>
        <v>0.13999999999999968</v>
      </c>
      <c r="N77" s="35" t="s">
        <v>158</v>
      </c>
      <c r="O77" s="35"/>
    </row>
    <row r="78" spans="1:16" ht="41.25" customHeight="1" thickBot="1" x14ac:dyDescent="0.3">
      <c r="A78" s="49" t="s">
        <v>51</v>
      </c>
      <c r="B78" s="17" t="s">
        <v>109</v>
      </c>
      <c r="C78" s="18" t="s">
        <v>133</v>
      </c>
      <c r="D78" s="18" t="s">
        <v>122</v>
      </c>
      <c r="E78" s="19">
        <v>0.95540000000000003</v>
      </c>
      <c r="F78" s="20">
        <v>0.91220000000000001</v>
      </c>
      <c r="G78" s="57">
        <f t="shared" si="2"/>
        <v>-4.3200000000000016E-2</v>
      </c>
      <c r="H78" s="35" t="s">
        <v>148</v>
      </c>
      <c r="I78" s="35" t="s">
        <v>152</v>
      </c>
      <c r="J78" s="35"/>
      <c r="K78" s="12">
        <v>4.37</v>
      </c>
      <c r="L78" s="12">
        <v>4.21</v>
      </c>
      <c r="M78" s="44">
        <f t="shared" si="8"/>
        <v>-0.16000000000000014</v>
      </c>
      <c r="N78" s="35" t="s">
        <v>155</v>
      </c>
      <c r="O78" s="35"/>
    </row>
    <row r="79" spans="1:16" ht="41.25" customHeight="1" thickBot="1" x14ac:dyDescent="0.3">
      <c r="A79" s="49" t="s">
        <v>52</v>
      </c>
      <c r="B79" s="17" t="s">
        <v>110</v>
      </c>
      <c r="C79" s="18" t="s">
        <v>133</v>
      </c>
      <c r="D79" s="18" t="s">
        <v>122</v>
      </c>
      <c r="E79" s="19">
        <v>1</v>
      </c>
      <c r="F79" s="20">
        <v>1</v>
      </c>
      <c r="G79" s="57">
        <f t="shared" si="2"/>
        <v>0</v>
      </c>
      <c r="H79" s="35" t="s">
        <v>148</v>
      </c>
      <c r="I79" s="35" t="s">
        <v>152</v>
      </c>
      <c r="J79" s="35"/>
      <c r="K79" s="12">
        <v>4.72</v>
      </c>
      <c r="L79" s="12">
        <v>4.83</v>
      </c>
      <c r="M79" s="44">
        <f t="shared" si="8"/>
        <v>0.11000000000000032</v>
      </c>
      <c r="N79" s="35" t="s">
        <v>158</v>
      </c>
      <c r="O79" s="35"/>
    </row>
    <row r="80" spans="1:16" ht="41.25" customHeight="1" thickBot="1" x14ac:dyDescent="0.3">
      <c r="A80" s="50" t="s">
        <v>53</v>
      </c>
      <c r="B80" s="17" t="s">
        <v>111</v>
      </c>
      <c r="C80" s="18" t="s">
        <v>132</v>
      </c>
      <c r="D80" s="18" t="s">
        <v>132</v>
      </c>
      <c r="E80" s="12"/>
      <c r="F80" s="21"/>
      <c r="G80" s="57"/>
      <c r="H80" s="36"/>
      <c r="I80" s="36"/>
      <c r="J80" s="36"/>
      <c r="K80" s="24">
        <v>4.28</v>
      </c>
      <c r="L80" s="25">
        <v>4.26</v>
      </c>
      <c r="M80" s="44">
        <f t="shared" si="8"/>
        <v>-2.0000000000000462E-2</v>
      </c>
      <c r="N80" s="36" t="s">
        <v>155</v>
      </c>
      <c r="O80" s="36"/>
    </row>
    <row r="81" spans="1:15" ht="41.25" customHeight="1" thickBot="1" x14ac:dyDescent="0.3">
      <c r="A81" s="50" t="s">
        <v>54</v>
      </c>
      <c r="B81" s="17" t="s">
        <v>112</v>
      </c>
      <c r="C81" s="18" t="s">
        <v>132</v>
      </c>
      <c r="D81" s="18" t="s">
        <v>132</v>
      </c>
      <c r="E81" s="12"/>
      <c r="F81" s="21"/>
      <c r="G81" s="57"/>
      <c r="H81" s="36"/>
      <c r="I81" s="36"/>
      <c r="J81" s="36"/>
      <c r="K81" s="24">
        <v>4.6500000000000004</v>
      </c>
      <c r="L81" s="25">
        <v>3.88</v>
      </c>
      <c r="M81" s="44">
        <f t="shared" si="8"/>
        <v>-0.77000000000000046</v>
      </c>
      <c r="N81" s="36" t="s">
        <v>155</v>
      </c>
      <c r="O81" s="36"/>
    </row>
    <row r="82" spans="1:15" ht="41.25" customHeight="1" thickBot="1" x14ac:dyDescent="0.3">
      <c r="A82" s="50" t="s">
        <v>55</v>
      </c>
      <c r="B82" s="17" t="s">
        <v>113</v>
      </c>
      <c r="C82" s="18" t="s">
        <v>132</v>
      </c>
      <c r="D82" s="18" t="s">
        <v>132</v>
      </c>
      <c r="E82" s="12"/>
      <c r="F82" s="21"/>
      <c r="G82" s="57"/>
      <c r="H82" s="36"/>
      <c r="I82" s="36"/>
      <c r="J82" s="36"/>
      <c r="K82" s="24">
        <v>4.6500000000000004</v>
      </c>
      <c r="L82" s="25">
        <v>4.46</v>
      </c>
      <c r="M82" s="44">
        <f t="shared" si="8"/>
        <v>-0.19000000000000039</v>
      </c>
      <c r="N82" s="36" t="s">
        <v>155</v>
      </c>
      <c r="O82" s="36"/>
    </row>
    <row r="83" spans="1:15" ht="41.25" customHeight="1" thickBot="1" x14ac:dyDescent="0.3">
      <c r="A83" s="50" t="s">
        <v>56</v>
      </c>
      <c r="B83" s="17" t="s">
        <v>114</v>
      </c>
      <c r="C83" s="18" t="s">
        <v>132</v>
      </c>
      <c r="D83" s="18" t="s">
        <v>132</v>
      </c>
      <c r="E83" s="12"/>
      <c r="F83" s="21"/>
      <c r="G83" s="57"/>
      <c r="H83" s="36"/>
      <c r="I83" s="36"/>
      <c r="J83" s="36"/>
      <c r="K83" s="24">
        <v>3.81</v>
      </c>
      <c r="L83" s="25">
        <v>3.97</v>
      </c>
      <c r="M83" s="44">
        <f t="shared" si="8"/>
        <v>0.16000000000000014</v>
      </c>
      <c r="N83" s="36" t="s">
        <v>155</v>
      </c>
      <c r="O83" s="36"/>
    </row>
    <row r="84" spans="1:15" ht="41.25" customHeight="1" thickBot="1" x14ac:dyDescent="0.3">
      <c r="A84" s="50" t="s">
        <v>57</v>
      </c>
      <c r="B84" s="17" t="s">
        <v>115</v>
      </c>
      <c r="C84" s="18" t="s">
        <v>132</v>
      </c>
      <c r="D84" s="18" t="s">
        <v>132</v>
      </c>
      <c r="E84" s="12"/>
      <c r="F84" s="21"/>
      <c r="G84" s="57"/>
      <c r="H84" s="36"/>
      <c r="I84" s="36"/>
      <c r="J84" s="36"/>
      <c r="K84" s="24">
        <v>3.56</v>
      </c>
      <c r="L84" s="25">
        <v>3.56</v>
      </c>
      <c r="M84" s="44">
        <f t="shared" si="8"/>
        <v>0</v>
      </c>
      <c r="N84" s="36" t="s">
        <v>155</v>
      </c>
      <c r="O84" s="36"/>
    </row>
    <row r="85" spans="1:15" ht="41.25" customHeight="1" thickBot="1" x14ac:dyDescent="0.3">
      <c r="A85" s="50" t="s">
        <v>58</v>
      </c>
      <c r="B85" s="17" t="s">
        <v>116</v>
      </c>
      <c r="C85" s="18" t="s">
        <v>147</v>
      </c>
      <c r="D85" s="18" t="s">
        <v>122</v>
      </c>
      <c r="E85" s="26">
        <v>1</v>
      </c>
      <c r="F85" s="20">
        <v>1</v>
      </c>
      <c r="G85" s="57">
        <f t="shared" si="2"/>
        <v>0</v>
      </c>
      <c r="H85" s="35" t="s">
        <v>148</v>
      </c>
      <c r="I85" s="35" t="s">
        <v>152</v>
      </c>
      <c r="J85" s="35"/>
      <c r="K85" s="12">
        <v>4.46</v>
      </c>
      <c r="L85" s="12">
        <v>4.51</v>
      </c>
      <c r="M85" s="44">
        <f t="shared" si="8"/>
        <v>4.9999999999999822E-2</v>
      </c>
      <c r="N85" s="35" t="s">
        <v>158</v>
      </c>
      <c r="O85" s="35"/>
    </row>
    <row r="88" spans="1:15" x14ac:dyDescent="0.25">
      <c r="A88" s="11"/>
      <c r="B88" s="11"/>
    </row>
  </sheetData>
  <mergeCells count="34">
    <mergeCell ref="E19:O19"/>
    <mergeCell ref="D19:D21"/>
    <mergeCell ref="C19:C21"/>
    <mergeCell ref="A19:B20"/>
    <mergeCell ref="A64:A65"/>
    <mergeCell ref="B64:B65"/>
    <mergeCell ref="C64:C65"/>
    <mergeCell ref="D64:D65"/>
    <mergeCell ref="E64:E65"/>
    <mergeCell ref="J64:J65"/>
    <mergeCell ref="K20:O20"/>
    <mergeCell ref="K64:K65"/>
    <mergeCell ref="L64:L65"/>
    <mergeCell ref="O64:O65"/>
    <mergeCell ref="A66:A67"/>
    <mergeCell ref="B66:B67"/>
    <mergeCell ref="C66:C67"/>
    <mergeCell ref="D66:D67"/>
    <mergeCell ref="E66:E67"/>
    <mergeCell ref="J66:J67"/>
    <mergeCell ref="E20:J20"/>
    <mergeCell ref="G64:G65"/>
    <mergeCell ref="F64:F65"/>
    <mergeCell ref="H64:H65"/>
    <mergeCell ref="F66:F67"/>
    <mergeCell ref="G66:G67"/>
    <mergeCell ref="H66:H67"/>
    <mergeCell ref="O66:O67"/>
    <mergeCell ref="K66:K67"/>
    <mergeCell ref="L66:L67"/>
    <mergeCell ref="M64:M65"/>
    <mergeCell ref="M66:M67"/>
    <mergeCell ref="N64:N65"/>
    <mergeCell ref="N66:N6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6"/>
  <sheetViews>
    <sheetView showGridLines="0" tabSelected="1" view="pageBreakPreview" zoomScale="80" zoomScaleNormal="100" zoomScaleSheetLayoutView="80" workbookViewId="0">
      <selection activeCell="B17" sqref="B17"/>
    </sheetView>
  </sheetViews>
  <sheetFormatPr baseColWidth="10" defaultRowHeight="15" x14ac:dyDescent="0.25"/>
  <cols>
    <col min="1" max="1" width="15.85546875" customWidth="1"/>
    <col min="2" max="2" width="66.5703125" customWidth="1"/>
    <col min="3" max="3" width="10" customWidth="1"/>
    <col min="8" max="8" width="22.42578125" customWidth="1"/>
    <col min="9" max="9" width="29" customWidth="1"/>
    <col min="10" max="10" width="21.140625" customWidth="1"/>
    <col min="14" max="14" width="27.85546875" customWidth="1"/>
    <col min="15" max="15" width="20.5703125" customWidth="1"/>
  </cols>
  <sheetData>
    <row r="2" spans="1:1" ht="23.25" x14ac:dyDescent="0.35">
      <c r="A2" s="54" t="s">
        <v>168</v>
      </c>
    </row>
    <row r="17" spans="1:15" ht="16.5" customHeight="1" thickBot="1" x14ac:dyDescent="0.3"/>
    <row r="18" spans="1:15" ht="26.25" customHeight="1" thickBot="1" x14ac:dyDescent="0.3">
      <c r="A18" s="53" t="s">
        <v>163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6.5" customHeight="1" thickBot="1" x14ac:dyDescent="0.3">
      <c r="A19" s="75" t="s">
        <v>61</v>
      </c>
      <c r="B19" s="75"/>
      <c r="C19" s="75" t="s">
        <v>59</v>
      </c>
      <c r="D19" s="75" t="s">
        <v>60</v>
      </c>
      <c r="E19" s="65" t="s">
        <v>159</v>
      </c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5.75" customHeight="1" thickBot="1" x14ac:dyDescent="0.3">
      <c r="A20" s="75"/>
      <c r="B20" s="75"/>
      <c r="C20" s="75"/>
      <c r="D20" s="75"/>
      <c r="E20" s="65" t="s">
        <v>125</v>
      </c>
      <c r="F20" s="66"/>
      <c r="G20" s="66"/>
      <c r="H20" s="66"/>
      <c r="I20" s="66"/>
      <c r="J20" s="67"/>
      <c r="K20" s="76" t="s">
        <v>126</v>
      </c>
      <c r="L20" s="77"/>
      <c r="M20" s="77"/>
      <c r="N20" s="77"/>
      <c r="O20" s="78"/>
    </row>
    <row r="21" spans="1:15" ht="41.25" customHeight="1" thickBot="1" x14ac:dyDescent="0.3">
      <c r="A21" s="15" t="s">
        <v>62</v>
      </c>
      <c r="B21" s="15" t="s">
        <v>161</v>
      </c>
      <c r="C21" s="75"/>
      <c r="D21" s="75"/>
      <c r="E21" s="15">
        <v>2014</v>
      </c>
      <c r="F21" s="15">
        <v>2015</v>
      </c>
      <c r="G21" s="34" t="s">
        <v>160</v>
      </c>
      <c r="H21" s="34" t="s">
        <v>127</v>
      </c>
      <c r="I21" s="34" t="s">
        <v>128</v>
      </c>
      <c r="J21" s="34" t="s">
        <v>154</v>
      </c>
      <c r="K21" s="15">
        <v>2014</v>
      </c>
      <c r="L21" s="15">
        <v>2015</v>
      </c>
      <c r="M21" s="34" t="s">
        <v>160</v>
      </c>
      <c r="N21" s="34" t="s">
        <v>128</v>
      </c>
      <c r="O21" s="34" t="s">
        <v>154</v>
      </c>
    </row>
    <row r="22" spans="1:15" ht="53.25" customHeight="1" thickBot="1" x14ac:dyDescent="0.3">
      <c r="A22" s="16" t="s">
        <v>0</v>
      </c>
      <c r="B22" s="17" t="str">
        <f>VLOOKUP(A22,'[1]Post-servicio'!$A$2:$E$64,2,FALSE)</f>
        <v>Grado de satisfacción de las consultas realizadas por los usuarios.</v>
      </c>
      <c r="C22" s="18" t="str">
        <f>VLOOKUP(A22,'[1]Post-servicio'!$A$2:$D$64,4,FALSE)</f>
        <v>SCI</v>
      </c>
      <c r="D22" s="18" t="str">
        <f>VLOOKUP(A22,'[1]Post-servicio'!$A$2:$E$64,5,FALSE)</f>
        <v>SCI</v>
      </c>
      <c r="E22" s="1"/>
      <c r="F22" s="3"/>
      <c r="G22" s="57"/>
      <c r="H22" s="55"/>
      <c r="I22" s="55"/>
      <c r="J22" s="55"/>
      <c r="K22" s="12" t="s">
        <v>1</v>
      </c>
      <c r="L22" s="21" t="s">
        <v>1</v>
      </c>
      <c r="M22" s="44"/>
      <c r="N22" s="36" t="s">
        <v>166</v>
      </c>
      <c r="O22" s="55"/>
    </row>
    <row r="23" spans="1:15" ht="53.25" customHeight="1" thickBot="1" x14ac:dyDescent="0.3">
      <c r="A23" s="22" t="s">
        <v>2</v>
      </c>
      <c r="B23" s="17" t="str">
        <f>VLOOKUP(A23,'[1]Post-servicio'!$A$2:$E$64,2,FALSE)</f>
        <v>G1-PEDIDOS</v>
      </c>
      <c r="C23" s="18" t="str">
        <f>VLOOKUP(A23,'[1]Post-servicio'!$A$2:$D$64,4,FALSE)</f>
        <v>SCPA</v>
      </c>
      <c r="D23" s="18" t="str">
        <f>VLOOKUP(A23,'[1]Post-servicio'!$A$2:$E$64,5,FALSE)</f>
        <v>SPE</v>
      </c>
      <c r="E23" s="1">
        <v>1</v>
      </c>
      <c r="F23" s="3">
        <v>1</v>
      </c>
      <c r="G23" s="57">
        <f>F23-E23</f>
        <v>0</v>
      </c>
      <c r="H23" s="35" t="s">
        <v>148</v>
      </c>
      <c r="I23" s="35" t="s">
        <v>152</v>
      </c>
      <c r="J23" s="55"/>
      <c r="K23" s="12">
        <v>5</v>
      </c>
      <c r="L23" s="21">
        <v>3.67</v>
      </c>
      <c r="M23" s="44">
        <f>L23-K23</f>
        <v>-1.33</v>
      </c>
      <c r="N23" s="35" t="s">
        <v>155</v>
      </c>
      <c r="O23" s="55"/>
    </row>
    <row r="24" spans="1:15" ht="53.25" customHeight="1" thickBot="1" x14ac:dyDescent="0.3">
      <c r="A24" s="22" t="s">
        <v>3</v>
      </c>
      <c r="B24" s="17" t="str">
        <f>VLOOKUP(A24,'[1]Post-servicio'!$A$2:$E$64,2,FALSE)</f>
        <v>G2-LICITADORES</v>
      </c>
      <c r="C24" s="18" t="str">
        <f>VLOOKUP(A24,'[1]Post-servicio'!$A$2:$D$64,4,FALSE)</f>
        <v>SCPA</v>
      </c>
      <c r="D24" s="18" t="str">
        <f>VLOOKUP(A24,'[1]Post-servicio'!$A$2:$E$64,5,FALSE)</f>
        <v>SPE</v>
      </c>
      <c r="E24" s="1">
        <v>0.97140000000000004</v>
      </c>
      <c r="F24" s="3">
        <v>1</v>
      </c>
      <c r="G24" s="57">
        <f t="shared" ref="G24:G83" si="0">F24-E24</f>
        <v>2.8599999999999959E-2</v>
      </c>
      <c r="H24" s="35" t="s">
        <v>148</v>
      </c>
      <c r="I24" s="35" t="s">
        <v>152</v>
      </c>
      <c r="J24" s="55"/>
      <c r="K24" s="12">
        <v>4.2300000000000004</v>
      </c>
      <c r="L24" s="21">
        <v>4.21</v>
      </c>
      <c r="M24" s="44">
        <f t="shared" ref="M24:M83" si="1">L24-K24</f>
        <v>-2.0000000000000462E-2</v>
      </c>
      <c r="N24" s="35" t="s">
        <v>155</v>
      </c>
      <c r="O24" s="55"/>
    </row>
    <row r="25" spans="1:15" ht="53.25" customHeight="1" thickBot="1" x14ac:dyDescent="0.3">
      <c r="A25" s="22" t="s">
        <v>4</v>
      </c>
      <c r="B25" s="17" t="str">
        <f>VLOOKUP(A25,'[1]Post-servicio'!$A$2:$E$64,2,FALSE)</f>
        <v>G3-USUARIOS</v>
      </c>
      <c r="C25" s="18" t="str">
        <f>VLOOKUP(A25,'[1]Post-servicio'!$A$2:$D$64,4,FALSE)</f>
        <v>SCPA</v>
      </c>
      <c r="D25" s="18" t="str">
        <f>VLOOKUP(A25,'[1]Post-servicio'!$A$2:$E$64,5,FALSE)</f>
        <v>SPE</v>
      </c>
      <c r="E25" s="1">
        <v>0.88239999999999996</v>
      </c>
      <c r="F25" s="3">
        <v>1</v>
      </c>
      <c r="G25" s="57">
        <f t="shared" si="0"/>
        <v>0.11760000000000004</v>
      </c>
      <c r="H25" s="35" t="s">
        <v>164</v>
      </c>
      <c r="I25" s="35" t="s">
        <v>152</v>
      </c>
      <c r="J25" s="55"/>
      <c r="K25" s="12">
        <v>4</v>
      </c>
      <c r="L25" s="21">
        <v>4.29</v>
      </c>
      <c r="M25" s="44">
        <f t="shared" si="1"/>
        <v>0.29000000000000004</v>
      </c>
      <c r="N25" s="35" t="s">
        <v>155</v>
      </c>
      <c r="O25" s="55"/>
    </row>
    <row r="26" spans="1:15" ht="53.25" customHeight="1" thickBot="1" x14ac:dyDescent="0.3">
      <c r="A26" s="22" t="s">
        <v>5</v>
      </c>
      <c r="B26" s="17" t="str">
        <f>VLOOKUP(A26,'[1]Post-servicio'!$A$2:$E$64,2,FALSE)</f>
        <v>G4-BAJA</v>
      </c>
      <c r="C26" s="18" t="str">
        <f>VLOOKUP(A26,'[1]Post-servicio'!$A$2:$D$64,4,FALSE)</f>
        <v>SCPA</v>
      </c>
      <c r="D26" s="18" t="str">
        <f>VLOOKUP(A26,'[1]Post-servicio'!$A$2:$E$64,5,FALSE)</f>
        <v>SPE</v>
      </c>
      <c r="E26" s="1">
        <v>1</v>
      </c>
      <c r="F26" s="3">
        <v>1</v>
      </c>
      <c r="G26" s="57">
        <f t="shared" si="0"/>
        <v>0</v>
      </c>
      <c r="H26" s="35" t="s">
        <v>148</v>
      </c>
      <c r="I26" s="35" t="s">
        <v>152</v>
      </c>
      <c r="J26" s="55"/>
      <c r="K26" s="12">
        <v>4.1100000000000003</v>
      </c>
      <c r="L26" s="21">
        <v>4.78</v>
      </c>
      <c r="M26" s="44">
        <f t="shared" si="1"/>
        <v>0.66999999999999993</v>
      </c>
      <c r="N26" s="35" t="s">
        <v>156</v>
      </c>
      <c r="O26" s="55"/>
    </row>
    <row r="27" spans="1:15" ht="53.25" customHeight="1" thickBot="1" x14ac:dyDescent="0.3">
      <c r="A27" s="22" t="s">
        <v>6</v>
      </c>
      <c r="B27" s="17" t="str">
        <f>VLOOKUP(A27,'[1]Post-servicio'!$A$2:$E$64,2,FALSE)</f>
        <v>Gestión y reservas de espacios externas (Espacios docentes y no docentes).</v>
      </c>
      <c r="C27" s="18" t="str">
        <f>VLOOKUP(A27,'[1]Post-servicio'!$A$2:$D$64,4,FALSE)</f>
        <v>UCON</v>
      </c>
      <c r="D27" s="18" t="str">
        <f>VLOOKUP(A27,'[1]Post-servicio'!$A$2:$E$64,5,FALSE)</f>
        <v>SPE</v>
      </c>
      <c r="E27" s="1">
        <v>1</v>
      </c>
      <c r="F27" s="3">
        <v>0.9375</v>
      </c>
      <c r="G27" s="57">
        <f t="shared" si="0"/>
        <v>-6.25E-2</v>
      </c>
      <c r="H27" s="35" t="s">
        <v>149</v>
      </c>
      <c r="I27" s="35" t="s">
        <v>152</v>
      </c>
      <c r="J27" s="55"/>
      <c r="K27" s="12">
        <v>4.38</v>
      </c>
      <c r="L27" s="21">
        <v>4.4400000000000004</v>
      </c>
      <c r="M27" s="44">
        <f t="shared" si="1"/>
        <v>6.0000000000000497E-2</v>
      </c>
      <c r="N27" s="35" t="s">
        <v>155</v>
      </c>
      <c r="O27" s="55"/>
    </row>
    <row r="28" spans="1:15" ht="53.25" customHeight="1" thickBot="1" x14ac:dyDescent="0.3">
      <c r="A28" s="22" t="s">
        <v>7</v>
      </c>
      <c r="B28" s="17" t="str">
        <f>VLOOKUP(A28,'[1]Post-servicio'!$A$2:$E$64,2,FALSE)</f>
        <v>Gestión de espacios y objetos perdidos.</v>
      </c>
      <c r="C28" s="18" t="str">
        <f>VLOOKUP(A28,'[1]Post-servicio'!$A$2:$D$64,4,FALSE)</f>
        <v>UCON</v>
      </c>
      <c r="D28" s="18" t="str">
        <f>VLOOKUP(A28,'[1]Post-servicio'!$A$2:$E$64,5,FALSE)</f>
        <v>UCON</v>
      </c>
      <c r="E28" s="2"/>
      <c r="F28" s="4"/>
      <c r="G28" s="57"/>
      <c r="H28" s="35"/>
      <c r="I28" s="36" t="s">
        <v>167</v>
      </c>
      <c r="J28" s="55"/>
      <c r="K28" s="12" t="s">
        <v>1</v>
      </c>
      <c r="L28" s="21" t="s">
        <v>1</v>
      </c>
      <c r="M28" s="44"/>
      <c r="N28" s="36" t="s">
        <v>166</v>
      </c>
      <c r="O28" s="55"/>
    </row>
    <row r="29" spans="1:15" ht="53.25" customHeight="1" thickBot="1" x14ac:dyDescent="0.3">
      <c r="A29" s="23" t="s">
        <v>8</v>
      </c>
      <c r="B29" s="17" t="str">
        <f>VLOOKUP(A29,'[1]Post-servicio'!$A$2:$E$64,2,FALSE)</f>
        <v>Atención, reserva y gestión de espacios en el SAFYD.</v>
      </c>
      <c r="C29" s="18" t="str">
        <f>VLOOKUP(A29,'[1]Post-servicio'!$A$2:$D$64,4,FALSE)</f>
        <v>SDEP</v>
      </c>
      <c r="D29" s="18" t="str">
        <f>VLOOKUP(A29,'[1]Post-servicio'!$A$2:$E$64,5,FALSE)</f>
        <v>SDEP</v>
      </c>
      <c r="E29" s="2"/>
      <c r="F29" s="3"/>
      <c r="G29" s="57"/>
      <c r="H29" s="35"/>
      <c r="I29" s="36" t="s">
        <v>167</v>
      </c>
      <c r="J29" s="55"/>
      <c r="K29" s="12" t="s">
        <v>1</v>
      </c>
      <c r="L29" s="21" t="s">
        <v>1</v>
      </c>
      <c r="M29" s="44"/>
      <c r="N29" s="36" t="s">
        <v>166</v>
      </c>
      <c r="O29" s="55"/>
    </row>
    <row r="30" spans="1:15" ht="53.25" customHeight="1" thickBot="1" x14ac:dyDescent="0.3">
      <c r="A30" s="22" t="s">
        <v>9</v>
      </c>
      <c r="B30" s="17" t="str">
        <f>VLOOKUP(A30,'[1]Post-servicio'!$A$2:$E$64,2,FALSE)</f>
        <v>Actividades culturales</v>
      </c>
      <c r="C30" s="18" t="str">
        <f>VLOOKUP(A30,'[1]Post-servicio'!$A$2:$D$64,4,FALSE)</f>
        <v>UACU</v>
      </c>
      <c r="D30" s="18" t="str">
        <f>VLOOKUP(A30,'[1]Post-servicio'!$A$2:$E$64,5,FALSE)</f>
        <v>SPE</v>
      </c>
      <c r="E30" s="5">
        <v>1</v>
      </c>
      <c r="F30" s="3">
        <v>0.95650000000000002</v>
      </c>
      <c r="G30" s="57">
        <f t="shared" si="0"/>
        <v>-4.3499999999999983E-2</v>
      </c>
      <c r="H30" s="35" t="s">
        <v>148</v>
      </c>
      <c r="I30" s="35" t="s">
        <v>152</v>
      </c>
      <c r="J30" s="55"/>
      <c r="K30" s="12">
        <v>4.66</v>
      </c>
      <c r="L30" s="21">
        <v>4.4800000000000004</v>
      </c>
      <c r="M30" s="44">
        <f t="shared" si="1"/>
        <v>-0.17999999999999972</v>
      </c>
      <c r="N30" s="35" t="s">
        <v>155</v>
      </c>
      <c r="O30" s="55"/>
    </row>
    <row r="31" spans="1:15" ht="53.25" customHeight="1" thickBot="1" x14ac:dyDescent="0.3">
      <c r="A31" s="22" t="s">
        <v>10</v>
      </c>
      <c r="B31" s="17"/>
      <c r="C31" s="18" t="str">
        <f>VLOOKUP(A31,'[1]Post-servicio'!$A$2:$D$64,4,FALSE)</f>
        <v>UT</v>
      </c>
      <c r="D31" s="18" t="str">
        <f>VLOOKUP(A31,'[1]Post-servicio'!$A$2:$E$64,5,FALSE)</f>
        <v>UT</v>
      </c>
      <c r="E31" s="1"/>
      <c r="F31" s="4"/>
      <c r="G31" s="57"/>
      <c r="H31" s="35"/>
      <c r="I31" s="36" t="s">
        <v>167</v>
      </c>
      <c r="J31" s="55"/>
      <c r="K31" s="12">
        <v>4.74</v>
      </c>
      <c r="L31" s="21" t="s">
        <v>1</v>
      </c>
      <c r="M31" s="44"/>
      <c r="N31" s="35" t="s">
        <v>156</v>
      </c>
      <c r="O31" s="55"/>
    </row>
    <row r="32" spans="1:15" ht="53.25" customHeight="1" thickBot="1" x14ac:dyDescent="0.3">
      <c r="A32" s="22" t="s">
        <v>11</v>
      </c>
      <c r="B32" s="17" t="str">
        <f>VLOOKUP(A32,'[1]Post-servicio'!$A$2:$E$64,2,FALSE)</f>
        <v xml:space="preserve">MANTENIMIENTO </v>
      </c>
      <c r="C32" s="18" t="str">
        <f>VLOOKUP(A32,'[1]Post-servicio'!$A$2:$D$64,4,FALSE)</f>
        <v>UT</v>
      </c>
      <c r="D32" s="18" t="str">
        <f>VLOOKUP(A32,'[1]Post-servicio'!$A$2:$E$64,5,FALSE)</f>
        <v>UT</v>
      </c>
      <c r="E32" s="1"/>
      <c r="F32" s="4"/>
      <c r="G32" s="57"/>
      <c r="H32" s="35"/>
      <c r="I32" s="36" t="s">
        <v>167</v>
      </c>
      <c r="J32" s="55"/>
      <c r="K32" s="12">
        <v>4.51</v>
      </c>
      <c r="L32" s="21" t="s">
        <v>1</v>
      </c>
      <c r="M32" s="44"/>
      <c r="N32" s="35" t="s">
        <v>155</v>
      </c>
      <c r="O32" s="55"/>
    </row>
    <row r="33" spans="1:15" ht="53.25" customHeight="1" thickBot="1" x14ac:dyDescent="0.3">
      <c r="A33" s="22" t="s">
        <v>12</v>
      </c>
      <c r="B33" s="17" t="str">
        <f>VLOOKUP(A33,'[1]Post-servicio'!$A$2:$E$64,2,FALSE)</f>
        <v xml:space="preserve">MANTENIMIENTO </v>
      </c>
      <c r="C33" s="18" t="str">
        <f>VLOOKUP(A33,'[1]Post-servicio'!$A$2:$D$64,4,FALSE)</f>
        <v>SI</v>
      </c>
      <c r="D33" s="18" t="str">
        <f>VLOOKUP(A33,'[1]Post-servicio'!$A$2:$E$64,5,FALSE)</f>
        <v>SI</v>
      </c>
      <c r="E33" s="1"/>
      <c r="F33" s="3"/>
      <c r="G33" s="57"/>
      <c r="H33" s="35"/>
      <c r="I33" s="36" t="s">
        <v>167</v>
      </c>
      <c r="J33" s="55"/>
      <c r="K33" s="12" t="s">
        <v>1</v>
      </c>
      <c r="L33" s="21" t="s">
        <v>1</v>
      </c>
      <c r="M33" s="44"/>
      <c r="N33" s="36" t="s">
        <v>166</v>
      </c>
      <c r="O33" s="55"/>
    </row>
    <row r="34" spans="1:15" ht="53.25" customHeight="1" thickBot="1" x14ac:dyDescent="0.3">
      <c r="A34" s="23" t="s">
        <v>13</v>
      </c>
      <c r="B34" s="17" t="str">
        <f>VLOOKUP(A34,'[1]Post-servicio'!$A$2:$E$64,2,FALSE)</f>
        <v xml:space="preserve">MANTENIMIENTO </v>
      </c>
      <c r="C34" s="18" t="str">
        <f>VLOOKUP(A34,'[1]Post-servicio'!$A$2:$D$64,4,FALSE)</f>
        <v>UTLA</v>
      </c>
      <c r="D34" s="18" t="str">
        <f>VLOOKUP(A34,'[1]Post-servicio'!$A$2:$E$64,5,FALSE)</f>
        <v>UTLA</v>
      </c>
      <c r="E34" s="6"/>
      <c r="F34" s="7"/>
      <c r="G34" s="57"/>
      <c r="H34" s="35"/>
      <c r="I34" s="36" t="s">
        <v>167</v>
      </c>
      <c r="J34" s="55"/>
      <c r="K34" s="12" t="s">
        <v>1</v>
      </c>
      <c r="L34" s="21" t="s">
        <v>1</v>
      </c>
      <c r="M34" s="44"/>
      <c r="N34" s="36" t="s">
        <v>166</v>
      </c>
      <c r="O34" s="55"/>
    </row>
    <row r="35" spans="1:15" ht="53.25" customHeight="1" thickBot="1" x14ac:dyDescent="0.3">
      <c r="A35" s="22" t="s">
        <v>14</v>
      </c>
      <c r="B35" s="17" t="str">
        <f>VLOOKUP(A35,'[1]Post-servicio'!$A$2:$E$64,2,FALSE)</f>
        <v>Residuos</v>
      </c>
      <c r="C35" s="18" t="str">
        <f>VLOOKUP(A35,'[1]Post-servicio'!$A$2:$D$64,4,FALSE)</f>
        <v>SPRL</v>
      </c>
      <c r="D35" s="18" t="str">
        <f>VLOOKUP(A35,'[1]Post-servicio'!$A$2:$E$64,5,FALSE)</f>
        <v>SPE</v>
      </c>
      <c r="E35" s="1">
        <v>0.94440000000000002</v>
      </c>
      <c r="F35" s="3">
        <v>0.95830000000000004</v>
      </c>
      <c r="G35" s="57">
        <f t="shared" si="0"/>
        <v>1.3900000000000023E-2</v>
      </c>
      <c r="H35" s="35" t="s">
        <v>148</v>
      </c>
      <c r="I35" s="35" t="s">
        <v>152</v>
      </c>
      <c r="J35" s="55"/>
      <c r="K35" s="12">
        <v>3.78</v>
      </c>
      <c r="L35" s="21">
        <v>3.92</v>
      </c>
      <c r="M35" s="44">
        <f t="shared" si="1"/>
        <v>0.14000000000000012</v>
      </c>
      <c r="N35" s="35" t="s">
        <v>155</v>
      </c>
      <c r="O35" s="55"/>
    </row>
    <row r="36" spans="1:15" ht="53.25" customHeight="1" thickBot="1" x14ac:dyDescent="0.3">
      <c r="A36" s="22" t="s">
        <v>15</v>
      </c>
      <c r="B36" s="17" t="str">
        <f>VLOOKUP(A36,'[1]Post-servicio'!$A$2:$E$64,2,FALSE)</f>
        <v>Tramitación administrativa de los procedimientos de selección de plazas docentes. Tribunal.</v>
      </c>
      <c r="C36" s="18" t="str">
        <f>VLOOKUP(A36,'[1]Post-servicio'!$A$2:$D$64,4,FALSE)</f>
        <v>SPOD</v>
      </c>
      <c r="D36" s="18" t="str">
        <f>VLOOKUP(A36,'[1]Post-servicio'!$A$2:$E$64,5,FALSE)</f>
        <v>SPOD</v>
      </c>
      <c r="E36" s="1"/>
      <c r="F36" s="4"/>
      <c r="G36" s="57"/>
      <c r="H36" s="35"/>
      <c r="I36" s="35" t="s">
        <v>167</v>
      </c>
      <c r="J36" s="55"/>
      <c r="K36" s="12" t="s">
        <v>1</v>
      </c>
      <c r="L36" s="21" t="s">
        <v>1</v>
      </c>
      <c r="M36" s="44"/>
      <c r="N36" s="36" t="s">
        <v>166</v>
      </c>
      <c r="O36" s="55"/>
    </row>
    <row r="37" spans="1:15" ht="53.25" customHeight="1" thickBot="1" x14ac:dyDescent="0.3">
      <c r="A37" s="22" t="s">
        <v>16</v>
      </c>
      <c r="B37" s="17" t="str">
        <f>VLOOKUP(A37,'[1]Post-servicio'!$A$2:$E$64,2,FALSE)</f>
        <v>Tramitación administrativa de los procedimientos de selección de plazas docentes. Participantes.</v>
      </c>
      <c r="C37" s="18" t="str">
        <f>VLOOKUP(A37,'[1]Post-servicio'!$A$2:$D$64,4,FALSE)</f>
        <v>SPOD</v>
      </c>
      <c r="D37" s="18" t="str">
        <f>VLOOKUP(A37,'[1]Post-servicio'!$A$2:$E$64,5,FALSE)</f>
        <v>SPOD</v>
      </c>
      <c r="E37" s="5"/>
      <c r="F37" s="4"/>
      <c r="G37" s="57"/>
      <c r="H37" s="35"/>
      <c r="I37" s="35" t="s">
        <v>167</v>
      </c>
      <c r="J37" s="55"/>
      <c r="K37" s="12" t="s">
        <v>1</v>
      </c>
      <c r="L37" s="21" t="s">
        <v>1</v>
      </c>
      <c r="M37" s="44"/>
      <c r="N37" s="36" t="s">
        <v>166</v>
      </c>
      <c r="O37" s="55"/>
    </row>
    <row r="38" spans="1:15" ht="53.25" customHeight="1" thickBot="1" x14ac:dyDescent="0.3">
      <c r="A38" s="22" t="s">
        <v>17</v>
      </c>
      <c r="B38" s="17" t="str">
        <f>VLOOKUP(A38,'[1]Post-servicio'!$A$2:$E$64,2,FALSE)</f>
        <v>Tramitación administrativa de los procedimientos de acceso, promoción interna y provisión de vacantes. Participantes</v>
      </c>
      <c r="C38" s="18" t="str">
        <f>VLOOKUP(A38,'[1]Post-servicio'!$A$2:$D$64,4,FALSE)</f>
        <v>SPOD</v>
      </c>
      <c r="D38" s="18" t="str">
        <f>VLOOKUP(A38,'[1]Post-servicio'!$A$2:$E$64,5,FALSE)</f>
        <v>SPOD</v>
      </c>
      <c r="E38" s="5"/>
      <c r="F38" s="8"/>
      <c r="G38" s="57"/>
      <c r="H38" s="35"/>
      <c r="I38" s="35" t="s">
        <v>167</v>
      </c>
      <c r="J38" s="55"/>
      <c r="K38" s="12" t="s">
        <v>1</v>
      </c>
      <c r="L38" s="21" t="s">
        <v>1</v>
      </c>
      <c r="M38" s="44"/>
      <c r="N38" s="36" t="s">
        <v>166</v>
      </c>
      <c r="O38" s="55"/>
    </row>
    <row r="39" spans="1:15" ht="53.25" customHeight="1" thickBot="1" x14ac:dyDescent="0.3">
      <c r="A39" s="22" t="s">
        <v>18</v>
      </c>
      <c r="B39" s="17" t="str">
        <f>VLOOKUP(A39,'[1]Post-servicio'!$A$2:$E$64,2,FALSE)</f>
        <v>Tramitación administrativa de los procedimientos de acceso, promoción interna y provisión de vacantes. Tribunal.</v>
      </c>
      <c r="C39" s="18" t="str">
        <f>VLOOKUP(A39,'[1]Post-servicio'!$A$2:$D$64,4,FALSE)</f>
        <v>SPOD</v>
      </c>
      <c r="D39" s="18" t="str">
        <f>VLOOKUP(A39,'[1]Post-servicio'!$A$2:$E$64,5,FALSE)</f>
        <v>SPOD</v>
      </c>
      <c r="E39" s="2"/>
      <c r="F39" s="3"/>
      <c r="G39" s="57"/>
      <c r="H39" s="35"/>
      <c r="I39" s="35" t="s">
        <v>167</v>
      </c>
      <c r="J39" s="55"/>
      <c r="K39" s="12" t="s">
        <v>1</v>
      </c>
      <c r="L39" s="21" t="s">
        <v>1</v>
      </c>
      <c r="M39" s="44"/>
      <c r="N39" s="36" t="s">
        <v>166</v>
      </c>
      <c r="O39" s="55"/>
    </row>
    <row r="40" spans="1:15" ht="53.25" customHeight="1" thickBot="1" x14ac:dyDescent="0.3">
      <c r="A40" s="23" t="s">
        <v>19</v>
      </c>
      <c r="B40" s="17" t="str">
        <f>VLOOKUP(A40,'[1]Post-servicio'!$A$2:$E$64,2,FALSE)</f>
        <v>Tramitación de acciones formativas del PAS. Organización.</v>
      </c>
      <c r="C40" s="18" t="str">
        <f>VLOOKUP(A40,'[1]Post-servicio'!$A$2:$D$64,4,FALSE)</f>
        <v>SPOD</v>
      </c>
      <c r="D40" s="18" t="str">
        <f>VLOOKUP(A40,'[1]Post-servicio'!$A$2:$E$64,5,FALSE)</f>
        <v>SPOD</v>
      </c>
      <c r="E40" s="2"/>
      <c r="F40" s="4"/>
      <c r="G40" s="57"/>
      <c r="H40" s="35"/>
      <c r="I40" s="35" t="s">
        <v>167</v>
      </c>
      <c r="J40" s="55"/>
      <c r="K40" s="12" t="s">
        <v>1</v>
      </c>
      <c r="L40" s="21" t="s">
        <v>1</v>
      </c>
      <c r="M40" s="44"/>
      <c r="N40" s="36" t="s">
        <v>166</v>
      </c>
      <c r="O40" s="55"/>
    </row>
    <row r="41" spans="1:15" ht="53.25" customHeight="1" thickBot="1" x14ac:dyDescent="0.3">
      <c r="A41" s="23" t="s">
        <v>20</v>
      </c>
      <c r="B41" s="17" t="str">
        <f>VLOOKUP(A41,'[1]Post-servicio'!$A$2:$E$64,2,FALSE)</f>
        <v>Tramitación de acciones formativas del PAS. Formadores-Desarrollo</v>
      </c>
      <c r="C41" s="18" t="str">
        <f>VLOOKUP(A41,'[1]Post-servicio'!$A$2:$D$64,4,FALSE)</f>
        <v>SPOD</v>
      </c>
      <c r="D41" s="18" t="str">
        <f>VLOOKUP(A41,'[1]Post-servicio'!$A$2:$E$64,5,FALSE)</f>
        <v>SPOD</v>
      </c>
      <c r="E41" s="2"/>
      <c r="F41" s="4"/>
      <c r="G41" s="57"/>
      <c r="H41" s="35"/>
      <c r="I41" s="35" t="s">
        <v>167</v>
      </c>
      <c r="J41" s="55"/>
      <c r="K41" s="12" t="s">
        <v>1</v>
      </c>
      <c r="L41" s="21" t="s">
        <v>1</v>
      </c>
      <c r="M41" s="44"/>
      <c r="N41" s="36" t="s">
        <v>166</v>
      </c>
      <c r="O41" s="55"/>
    </row>
    <row r="42" spans="1:15" ht="53.25" customHeight="1" thickBot="1" x14ac:dyDescent="0.3">
      <c r="A42" s="22" t="s">
        <v>21</v>
      </c>
      <c r="B42" s="17" t="s">
        <v>121</v>
      </c>
      <c r="C42" s="18" t="s">
        <v>124</v>
      </c>
      <c r="D42" s="18" t="s">
        <v>124</v>
      </c>
      <c r="E42" s="2"/>
      <c r="F42" s="3"/>
      <c r="G42" s="57"/>
      <c r="H42" s="35"/>
      <c r="I42" s="35" t="s">
        <v>167</v>
      </c>
      <c r="J42" s="55"/>
      <c r="K42" s="12" t="s">
        <v>1</v>
      </c>
      <c r="L42" s="21" t="s">
        <v>1</v>
      </c>
      <c r="M42" s="44"/>
      <c r="N42" s="36" t="s">
        <v>166</v>
      </c>
      <c r="O42" s="55"/>
    </row>
    <row r="43" spans="1:15" ht="53.25" customHeight="1" thickBot="1" x14ac:dyDescent="0.3">
      <c r="A43" s="22" t="s">
        <v>22</v>
      </c>
      <c r="B43" s="17" t="str">
        <f>VLOOKUP(A43,'[1]Post-servicio'!$A$2:$E$64,2,FALSE)</f>
        <v>EPIS</v>
      </c>
      <c r="C43" s="18" t="str">
        <f>VLOOKUP(A43,'[1]Post-servicio'!$A$2:$D$64,4,FALSE)</f>
        <v>SPRL</v>
      </c>
      <c r="D43" s="18" t="str">
        <f>VLOOKUP(A43,'[1]Post-servicio'!$A$2:$E$64,5,FALSE)</f>
        <v>SPE</v>
      </c>
      <c r="E43" s="1"/>
      <c r="F43" s="3"/>
      <c r="G43" s="57"/>
      <c r="H43" s="35"/>
      <c r="I43" s="35" t="s">
        <v>167</v>
      </c>
      <c r="J43" s="55"/>
      <c r="K43" s="12" t="s">
        <v>1</v>
      </c>
      <c r="L43" s="21" t="s">
        <v>1</v>
      </c>
      <c r="M43" s="44"/>
      <c r="N43" s="36" t="s">
        <v>166</v>
      </c>
      <c r="O43" s="55"/>
    </row>
    <row r="44" spans="1:15" ht="53.25" customHeight="1" thickBot="1" x14ac:dyDescent="0.3">
      <c r="A44" s="22" t="s">
        <v>23</v>
      </c>
      <c r="B44" s="17" t="str">
        <f>VLOOKUP(A44,'[1]Post-servicio'!$A$2:$E$64,2,FALSE)</f>
        <v>VIGSALUD</v>
      </c>
      <c r="C44" s="18" t="str">
        <f>VLOOKUP(A44,'[1]Post-servicio'!$A$2:$D$64,4,FALSE)</f>
        <v>SPRL</v>
      </c>
      <c r="D44" s="18" t="str">
        <f>VLOOKUP(A44,'[1]Post-servicio'!$A$2:$E$64,5,FALSE)</f>
        <v>SPE</v>
      </c>
      <c r="E44" s="1"/>
      <c r="F44" s="3"/>
      <c r="G44" s="57"/>
      <c r="H44" s="35"/>
      <c r="I44" s="35" t="s">
        <v>167</v>
      </c>
      <c r="J44" s="55"/>
      <c r="K44" s="12" t="s">
        <v>1</v>
      </c>
      <c r="L44" s="21" t="s">
        <v>1</v>
      </c>
      <c r="M44" s="44"/>
      <c r="N44" s="36" t="s">
        <v>166</v>
      </c>
      <c r="O44" s="55"/>
    </row>
    <row r="45" spans="1:15" ht="53.25" customHeight="1" thickBot="1" x14ac:dyDescent="0.3">
      <c r="A45" s="22" t="s">
        <v>24</v>
      </c>
      <c r="B45" s="17" t="str">
        <f>VLOOKUP(A45,'[1]Post-servicio'!$A$2:$E$64,2,FALSE)</f>
        <v>PLANEMERGENCIA</v>
      </c>
      <c r="C45" s="18" t="str">
        <f>VLOOKUP(A45,'[1]Post-servicio'!$A$2:$D$64,4,FALSE)</f>
        <v>SPRL</v>
      </c>
      <c r="D45" s="18" t="str">
        <f>VLOOKUP(A45,'[1]Post-servicio'!$A$2:$E$64,5,FALSE)</f>
        <v>SPE</v>
      </c>
      <c r="E45" s="2"/>
      <c r="F45" s="4"/>
      <c r="G45" s="57"/>
      <c r="H45" s="35"/>
      <c r="I45" s="35" t="s">
        <v>167</v>
      </c>
      <c r="J45" s="55"/>
      <c r="K45" s="12" t="s">
        <v>1</v>
      </c>
      <c r="L45" s="21" t="s">
        <v>1</v>
      </c>
      <c r="M45" s="44"/>
      <c r="N45" s="36" t="s">
        <v>166</v>
      </c>
      <c r="O45" s="55"/>
    </row>
    <row r="46" spans="1:15" ht="53.25" customHeight="1" thickBot="1" x14ac:dyDescent="0.3">
      <c r="A46" s="22" t="s">
        <v>25</v>
      </c>
      <c r="B46" s="17" t="str">
        <f>VLOOKUP(A46,'[1]Post-servicio'!$A$2:$E$64,2,FALSE)</f>
        <v>EVALUACIÓNRIESGOS</v>
      </c>
      <c r="C46" s="18" t="str">
        <f>VLOOKUP(A46,'[1]Post-servicio'!$A$2:$D$64,4,FALSE)</f>
        <v>SPRL</v>
      </c>
      <c r="D46" s="18" t="str">
        <f>VLOOKUP(A46,'[1]Post-servicio'!$A$2:$E$64,5,FALSE)</f>
        <v>SPE</v>
      </c>
      <c r="E46" s="2"/>
      <c r="F46" s="4"/>
      <c r="G46" s="57"/>
      <c r="H46" s="35"/>
      <c r="I46" s="35" t="s">
        <v>167</v>
      </c>
      <c r="J46" s="55"/>
      <c r="K46" s="12" t="s">
        <v>1</v>
      </c>
      <c r="L46" s="21" t="s">
        <v>1</v>
      </c>
      <c r="M46" s="44"/>
      <c r="N46" s="36" t="s">
        <v>166</v>
      </c>
      <c r="O46" s="55"/>
    </row>
    <row r="47" spans="1:15" ht="53.25" customHeight="1" thickBot="1" x14ac:dyDescent="0.3">
      <c r="A47" s="22" t="s">
        <v>26</v>
      </c>
      <c r="B47" s="17" t="str">
        <f>VLOOKUP(A47,'[1]Post-servicio'!$A$2:$E$64,2,FALSE)</f>
        <v>Obtención Certificado Digital.</v>
      </c>
      <c r="C47" s="18" t="str">
        <f>VLOOKUP(A47,'[1]Post-servicio'!$A$2:$D$64,4,FALSE)</f>
        <v>SIAG</v>
      </c>
      <c r="D47" s="18" t="str">
        <f>VLOOKUP(A47,'[1]Post-servicio'!$A$2:$E$64,5,FALSE)</f>
        <v>SPE</v>
      </c>
      <c r="E47" s="1"/>
      <c r="F47" s="3"/>
      <c r="G47" s="57"/>
      <c r="H47" s="35"/>
      <c r="I47" s="35" t="s">
        <v>167</v>
      </c>
      <c r="J47" s="55"/>
      <c r="K47" s="12" t="s">
        <v>1</v>
      </c>
      <c r="L47" s="21" t="s">
        <v>1</v>
      </c>
      <c r="M47" s="44"/>
      <c r="N47" s="36" t="s">
        <v>166</v>
      </c>
      <c r="O47" s="55"/>
    </row>
    <row r="48" spans="1:15" ht="53.25" customHeight="1" thickBot="1" x14ac:dyDescent="0.3">
      <c r="A48" s="22" t="s">
        <v>27</v>
      </c>
      <c r="B48" s="17" t="str">
        <f>VLOOKUP(A48,'[1]Post-servicio'!$A$2:$E$64,2,FALSE)</f>
        <v>PREGUNTA AL BIBLIOTECARIO</v>
      </c>
      <c r="C48" s="18" t="str">
        <f>VLOOKUP(A48,'[1]Post-servicio'!$A$2:$D$64,4,FALSE)</f>
        <v>BIBLIO</v>
      </c>
      <c r="D48" s="18" t="str">
        <f>VLOOKUP(A48,'[1]Post-servicio'!$A$2:$E$64,5,FALSE)</f>
        <v>SPE</v>
      </c>
      <c r="E48" s="1"/>
      <c r="F48" s="3" t="s">
        <v>1</v>
      </c>
      <c r="G48" s="57"/>
      <c r="H48" s="35"/>
      <c r="I48" s="35" t="s">
        <v>167</v>
      </c>
      <c r="J48" s="55"/>
      <c r="K48" s="12" t="s">
        <v>1</v>
      </c>
      <c r="L48" s="21" t="s">
        <v>1</v>
      </c>
      <c r="M48" s="44"/>
      <c r="N48" s="36" t="s">
        <v>166</v>
      </c>
      <c r="O48" s="55"/>
    </row>
    <row r="49" spans="1:15" ht="53.25" customHeight="1" thickBot="1" x14ac:dyDescent="0.3">
      <c r="A49" s="16" t="s">
        <v>28</v>
      </c>
      <c r="B49" s="17" t="str">
        <f>VLOOKUP(A49,'[1]Post-servicio'!$A$2:$E$64,2,FALSE)</f>
        <v>ALFIN</v>
      </c>
      <c r="C49" s="18" t="str">
        <f>VLOOKUP(A49,'[1]Post-servicio'!$A$2:$D$64,4,FALSE)</f>
        <v>BIBLIO</v>
      </c>
      <c r="D49" s="18" t="str">
        <f>VLOOKUP(A49,'[1]Post-servicio'!$A$2:$E$64,5,FALSE)</f>
        <v>BIBLIO</v>
      </c>
      <c r="E49" s="2"/>
      <c r="F49" s="3"/>
      <c r="G49" s="57"/>
      <c r="H49" s="35"/>
      <c r="I49" s="35" t="s">
        <v>167</v>
      </c>
      <c r="J49" s="55"/>
      <c r="K49" s="12" t="s">
        <v>1</v>
      </c>
      <c r="L49" s="21" t="s">
        <v>1</v>
      </c>
      <c r="M49" s="44"/>
      <c r="N49" s="36" t="s">
        <v>166</v>
      </c>
      <c r="O49" s="55"/>
    </row>
    <row r="50" spans="1:15" ht="53.25" customHeight="1" thickBot="1" x14ac:dyDescent="0.3">
      <c r="A50" s="22" t="s">
        <v>29</v>
      </c>
      <c r="B50" s="17" t="str">
        <f>VLOOKUP(A50,'[1]Post-servicio'!$A$2:$E$64,2,FALSE)</f>
        <v>PRÉSTAMO INTERBIBLIOTECARIO</v>
      </c>
      <c r="C50" s="18" t="str">
        <f>VLOOKUP(A50,'[1]Post-servicio'!$A$2:$D$64,4,FALSE)</f>
        <v>BIBLIO</v>
      </c>
      <c r="D50" s="18" t="str">
        <f>VLOOKUP(A50,'[1]Post-servicio'!$A$2:$E$64,5,FALSE)</f>
        <v>SPE</v>
      </c>
      <c r="E50" s="2"/>
      <c r="F50" s="3" t="s">
        <v>1</v>
      </c>
      <c r="G50" s="57"/>
      <c r="H50" s="35"/>
      <c r="I50" s="35" t="s">
        <v>167</v>
      </c>
      <c r="J50" s="55"/>
      <c r="K50" s="12" t="s">
        <v>1</v>
      </c>
      <c r="L50" s="21" t="s">
        <v>1</v>
      </c>
      <c r="M50" s="44"/>
      <c r="N50" s="36" t="s">
        <v>166</v>
      </c>
      <c r="O50" s="55"/>
    </row>
    <row r="51" spans="1:15" ht="53.25" customHeight="1" thickBot="1" x14ac:dyDescent="0.3">
      <c r="A51" s="22" t="s">
        <v>30</v>
      </c>
      <c r="B51" s="17" t="str">
        <f>VLOOKUP(A51,'[1]Post-servicio'!$A$2:$E$64,2,FALSE)</f>
        <v>EP-PC06 PUBLICACIONES</v>
      </c>
      <c r="C51" s="18" t="str">
        <f>VLOOKUP(A51,'[1]Post-servicio'!$A$2:$D$64,4,FALSE)</f>
        <v>SIAG (PUB)</v>
      </c>
      <c r="D51" s="18" t="str">
        <f>VLOOKUP(A51,'[1]Post-servicio'!$A$2:$E$64,5,FALSE)</f>
        <v>SPE</v>
      </c>
      <c r="E51" s="1">
        <v>1</v>
      </c>
      <c r="F51" s="3">
        <v>0.94740000000000002</v>
      </c>
      <c r="G51" s="57">
        <f t="shared" si="0"/>
        <v>-5.259999999999998E-2</v>
      </c>
      <c r="H51" s="35" t="s">
        <v>149</v>
      </c>
      <c r="I51" s="35" t="s">
        <v>152</v>
      </c>
      <c r="J51" s="55"/>
      <c r="K51" s="12">
        <v>4.5</v>
      </c>
      <c r="L51" s="21">
        <v>4.47</v>
      </c>
      <c r="M51" s="44">
        <f t="shared" si="1"/>
        <v>-3.0000000000000249E-2</v>
      </c>
      <c r="N51" s="35" t="s">
        <v>155</v>
      </c>
      <c r="O51" s="55"/>
    </row>
    <row r="52" spans="1:15" ht="53.25" customHeight="1" thickBot="1" x14ac:dyDescent="0.3">
      <c r="A52" s="22" t="s">
        <v>117</v>
      </c>
      <c r="B52" s="17"/>
      <c r="C52" s="18" t="s">
        <v>122</v>
      </c>
      <c r="D52" s="18" t="s">
        <v>122</v>
      </c>
      <c r="E52" s="1">
        <v>1</v>
      </c>
      <c r="F52" s="56"/>
      <c r="G52" s="57"/>
      <c r="H52" s="35"/>
      <c r="I52" s="36" t="s">
        <v>167</v>
      </c>
      <c r="J52" s="55"/>
      <c r="K52" s="12">
        <v>4.5</v>
      </c>
      <c r="L52" s="51"/>
      <c r="M52" s="44"/>
      <c r="N52" s="35" t="s">
        <v>156</v>
      </c>
      <c r="O52" s="55"/>
    </row>
    <row r="53" spans="1:15" ht="53.25" customHeight="1" thickBot="1" x14ac:dyDescent="0.3">
      <c r="A53" s="22" t="s">
        <v>118</v>
      </c>
      <c r="B53" s="17" t="str">
        <f>VLOOKUP(A53,'[1]Post-servicio'!$A$2:$E$64,2,FALSE)</f>
        <v>Suministro de datos e información estadística Institucional.</v>
      </c>
      <c r="C53" s="18" t="str">
        <f>VLOOKUP(A53,'[1]Post-servicio'!$A$2:$D$64,4,FALSE)</f>
        <v>SPE</v>
      </c>
      <c r="D53" s="18" t="str">
        <f>VLOOKUP(A53,'[1]Post-servicio'!$A$2:$E$64,5,FALSE)</f>
        <v>SPE</v>
      </c>
      <c r="E53" s="1"/>
      <c r="F53" s="4"/>
      <c r="G53" s="57"/>
      <c r="H53" s="35"/>
      <c r="I53" s="36" t="s">
        <v>167</v>
      </c>
      <c r="J53" s="55"/>
      <c r="K53" s="12" t="s">
        <v>1</v>
      </c>
      <c r="L53" s="21" t="s">
        <v>1</v>
      </c>
      <c r="M53" s="44"/>
      <c r="N53" s="36" t="s">
        <v>166</v>
      </c>
      <c r="O53" s="55"/>
    </row>
    <row r="54" spans="1:15" ht="53.25" customHeight="1" thickBot="1" x14ac:dyDescent="0.3">
      <c r="A54" s="22" t="s">
        <v>31</v>
      </c>
      <c r="B54" s="17" t="str">
        <f>VLOOKUP(A54,'[1]Post-servicio'!$A$2:$E$64,2,FALSE)</f>
        <v>EPS_SGI01 GESTIÓN DE CONTRATOS PARA LA PRESTACIÓN DE SERVICIOS DE CARÁCTER CIENTÍFICO, TÉCNICO Y/O ARTÍSTICO O PARA EL DESARROLLO DE ACTIVIDADES ESPECÍFICAS DE FORMACIÓN (ART. 83 LOU). Encuesta dirigida  a los investigadores.</v>
      </c>
      <c r="C54" s="18" t="str">
        <f>VLOOKUP(A54,'[1]Post-servicio'!$A$2:$D$64,4,FALSE)</f>
        <v>SGI</v>
      </c>
      <c r="D54" s="18" t="str">
        <f>VLOOKUP(A54,'[1]Post-servicio'!$A$2:$E$64,5,FALSE)</f>
        <v>SPE</v>
      </c>
      <c r="E54" s="1"/>
      <c r="F54" s="3"/>
      <c r="G54" s="57"/>
      <c r="H54" s="35"/>
      <c r="I54" s="36" t="s">
        <v>167</v>
      </c>
      <c r="J54" s="55"/>
      <c r="K54" s="12" t="s">
        <v>1</v>
      </c>
      <c r="L54" s="21" t="s">
        <v>1</v>
      </c>
      <c r="M54" s="44"/>
      <c r="N54" s="36" t="s">
        <v>166</v>
      </c>
      <c r="O54" s="55"/>
    </row>
    <row r="55" spans="1:15" ht="53.25" customHeight="1" thickBot="1" x14ac:dyDescent="0.3">
      <c r="A55" s="22" t="s">
        <v>32</v>
      </c>
      <c r="B55" s="17" t="str">
        <f>VLOOKUP(A55,'[1]Post-servicio'!$A$2:$E$64,2,FALSE)</f>
        <v>EPS_SGI02  GESTIÓN DE CONTRATOS PARA LA PRESTACIÓN DE SERVICIOS DE CARÁCTER CIENTÍFICO, TÉCNICO Y/O ARTÍSTICO O PARA EL DESARROLLO DE ACTIVIDADES ESPECÍFICAS DE FORMACIÓN (ART. 83 LOU). Encuesta dirigida a las empresas o entidades contratantes.</v>
      </c>
      <c r="C55" s="18" t="str">
        <f>VLOOKUP(A55,'[1]Post-servicio'!$A$2:$D$64,4,FALSE)</f>
        <v>SGI</v>
      </c>
      <c r="D55" s="18" t="str">
        <f>VLOOKUP(A55,'[1]Post-servicio'!$A$2:$E$64,5,FALSE)</f>
        <v>SPE</v>
      </c>
      <c r="E55" s="1"/>
      <c r="F55" s="3"/>
      <c r="G55" s="57"/>
      <c r="H55" s="35"/>
      <c r="I55" s="36" t="s">
        <v>167</v>
      </c>
      <c r="J55" s="55"/>
      <c r="K55" s="12" t="s">
        <v>1</v>
      </c>
      <c r="L55" s="21" t="s">
        <v>1</v>
      </c>
      <c r="M55" s="44"/>
      <c r="N55" s="36" t="s">
        <v>166</v>
      </c>
      <c r="O55" s="55"/>
    </row>
    <row r="56" spans="1:15" ht="53.25" customHeight="1" thickBot="1" x14ac:dyDescent="0.3">
      <c r="A56" s="22" t="s">
        <v>33</v>
      </c>
      <c r="B56" s="17" t="str">
        <f>VLOOKUP(A56,'[1]Post-servicio'!$A$2:$E$64,2,FALSE)</f>
        <v>EPS_SGI03. Gestión económica-administrativa y de rendición de la cuenta justificativa de proyectos I+D y de ayudas a la investigación de carácter individual. (Investigación)</v>
      </c>
      <c r="C56" s="18" t="str">
        <f>VLOOKUP(A56,'[1]Post-servicio'!$A$2:$D$64,4,FALSE)</f>
        <v>SGI</v>
      </c>
      <c r="D56" s="18" t="str">
        <f>VLOOKUP(A56,'[1]Post-servicio'!$A$2:$E$64,5,FALSE)</f>
        <v>SPE</v>
      </c>
      <c r="E56" s="1"/>
      <c r="F56" s="3"/>
      <c r="G56" s="57"/>
      <c r="H56" s="35"/>
      <c r="I56" s="36" t="s">
        <v>167</v>
      </c>
      <c r="J56" s="55"/>
      <c r="K56" s="12" t="s">
        <v>1</v>
      </c>
      <c r="L56" s="21" t="s">
        <v>1</v>
      </c>
      <c r="M56" s="44"/>
      <c r="N56" s="36" t="s">
        <v>166</v>
      </c>
      <c r="O56" s="55"/>
    </row>
    <row r="57" spans="1:15" ht="53.25" customHeight="1" thickBot="1" x14ac:dyDescent="0.3">
      <c r="A57" s="22" t="s">
        <v>119</v>
      </c>
      <c r="B57" s="17" t="str">
        <f>VLOOKUP(A57,'[1]Post-servicio'!$A$2:$E$64,2,FALSE)</f>
        <v>EPS_SGI04. OTRI-Encuesta EBC (Transferencia de resultados)</v>
      </c>
      <c r="C57" s="18" t="str">
        <f>VLOOKUP(A57,'[1]Post-servicio'!$A$2:$D$64,4,FALSE)</f>
        <v>SGI</v>
      </c>
      <c r="D57" s="18" t="str">
        <f>VLOOKUP(A57,'[1]Post-servicio'!$A$2:$E$64,5,FALSE)</f>
        <v>SPE</v>
      </c>
      <c r="E57" s="2"/>
      <c r="F57" s="4"/>
      <c r="G57" s="57"/>
      <c r="H57" s="35"/>
      <c r="I57" s="36" t="s">
        <v>167</v>
      </c>
      <c r="J57" s="55"/>
      <c r="K57" s="12" t="s">
        <v>1</v>
      </c>
      <c r="L57" s="21" t="s">
        <v>1</v>
      </c>
      <c r="M57" s="44"/>
      <c r="N57" s="36" t="s">
        <v>166</v>
      </c>
      <c r="O57" s="55"/>
    </row>
    <row r="58" spans="1:15" ht="53.25" customHeight="1" thickBot="1" x14ac:dyDescent="0.3">
      <c r="A58" s="22" t="s">
        <v>120</v>
      </c>
      <c r="B58" s="17" t="str">
        <f>VLOOKUP(A58,'[1]Post-servicio'!$A$2:$E$64,2,FALSE)</f>
        <v>EPS_SGI05. OTRI-Encuesta IPR(Transferencia de resultados)</v>
      </c>
      <c r="C58" s="18" t="str">
        <f>VLOOKUP(A58,'[1]Post-servicio'!$A$2:$D$64,4,FALSE)</f>
        <v>SGI</v>
      </c>
      <c r="D58" s="18" t="str">
        <f>VLOOKUP(A58,'[1]Post-servicio'!$A$2:$E$64,5,FALSE)</f>
        <v>SPE</v>
      </c>
      <c r="E58" s="5"/>
      <c r="F58" s="4"/>
      <c r="G58" s="57"/>
      <c r="H58" s="35"/>
      <c r="I58" s="36" t="s">
        <v>167</v>
      </c>
      <c r="J58" s="55"/>
      <c r="K58" s="12" t="s">
        <v>1</v>
      </c>
      <c r="L58" s="21" t="s">
        <v>1</v>
      </c>
      <c r="M58" s="44"/>
      <c r="N58" s="36" t="s">
        <v>166</v>
      </c>
      <c r="O58" s="55"/>
    </row>
    <row r="59" spans="1:15" ht="53.25" customHeight="1" thickBot="1" x14ac:dyDescent="0.3">
      <c r="A59" s="22" t="s">
        <v>34</v>
      </c>
      <c r="B59" s="17" t="str">
        <f>VLOOKUP(A59,'[1]Post-servicio'!$A$2:$E$64,2,FALSE)</f>
        <v>EPS_SGI06. Encuesta postservicio de gestión de oportunidades de financiación. Proyectos del I+D+i y de ayudas a la investigación (Investigación).</v>
      </c>
      <c r="C59" s="18" t="str">
        <f>VLOOKUP(A59,'[1]Post-servicio'!$A$2:$D$64,4,FALSE)</f>
        <v>SGI</v>
      </c>
      <c r="D59" s="18" t="str">
        <f>VLOOKUP(A59,'[1]Post-servicio'!$A$2:$E$64,5,FALSE)</f>
        <v>SPE</v>
      </c>
      <c r="E59" s="1"/>
      <c r="F59" s="3"/>
      <c r="G59" s="57"/>
      <c r="H59" s="35"/>
      <c r="I59" s="36" t="s">
        <v>167</v>
      </c>
      <c r="J59" s="55"/>
      <c r="K59" s="12" t="s">
        <v>1</v>
      </c>
      <c r="L59" s="21" t="s">
        <v>1</v>
      </c>
      <c r="M59" s="44"/>
      <c r="N59" s="36" t="s">
        <v>166</v>
      </c>
      <c r="O59" s="55"/>
    </row>
    <row r="60" spans="1:15" ht="53.25" customHeight="1" thickBot="1" x14ac:dyDescent="0.3">
      <c r="A60" s="22" t="s">
        <v>35</v>
      </c>
      <c r="B60" s="17" t="str">
        <f>VLOOKUP(A60,'[1]Post-servicio'!$A$2:$E$64,2,FALSE)</f>
        <v>EPS_SGI07. Comercialización. Sociedad (Transferencia resultados</v>
      </c>
      <c r="C60" s="18" t="str">
        <f>VLOOKUP(A60,'[1]Post-servicio'!$A$2:$D$64,4,FALSE)</f>
        <v>SGI</v>
      </c>
      <c r="D60" s="18" t="str">
        <f>VLOOKUP(A60,'[1]Post-servicio'!$A$2:$E$64,5,FALSE)</f>
        <v>SPE</v>
      </c>
      <c r="E60" s="1"/>
      <c r="F60" s="4"/>
      <c r="G60" s="57"/>
      <c r="H60" s="35"/>
      <c r="I60" s="36" t="s">
        <v>167</v>
      </c>
      <c r="J60" s="55"/>
      <c r="K60" s="12" t="s">
        <v>1</v>
      </c>
      <c r="L60" s="21" t="s">
        <v>1</v>
      </c>
      <c r="M60" s="44"/>
      <c r="N60" s="36" t="s">
        <v>166</v>
      </c>
      <c r="O60" s="55"/>
    </row>
    <row r="61" spans="1:15" ht="53.25" customHeight="1" thickBot="1" x14ac:dyDescent="0.3">
      <c r="A61" s="22" t="s">
        <v>36</v>
      </c>
      <c r="B61" s="17" t="str">
        <f>VLOOKUP(A61,'[1]Post-servicio'!$A$2:$E$64,2,FALSE)</f>
        <v>EPS_SGI08. Encuesta comercialización. Investigadores. (Transferencia resultados)</v>
      </c>
      <c r="C61" s="18" t="str">
        <f>VLOOKUP(A61,'[1]Post-servicio'!$A$2:$D$64,4,FALSE)</f>
        <v>SGI</v>
      </c>
      <c r="D61" s="18" t="str">
        <f>VLOOKUP(A61,'[1]Post-servicio'!$A$2:$E$64,5,FALSE)</f>
        <v>SPE</v>
      </c>
      <c r="E61" s="1"/>
      <c r="F61" s="4"/>
      <c r="G61" s="57"/>
      <c r="H61" s="35"/>
      <c r="I61" s="36" t="s">
        <v>167</v>
      </c>
      <c r="J61" s="55"/>
      <c r="K61" s="12" t="s">
        <v>1</v>
      </c>
      <c r="L61" s="21" t="s">
        <v>1</v>
      </c>
      <c r="M61" s="44"/>
      <c r="N61" s="36" t="s">
        <v>166</v>
      </c>
      <c r="O61" s="55"/>
    </row>
    <row r="62" spans="1:15" ht="53.25" customHeight="1" thickBot="1" x14ac:dyDescent="0.3">
      <c r="A62" s="22" t="s">
        <v>37</v>
      </c>
      <c r="B62" s="17" t="str">
        <f>VLOOKUP(A62,'[1]Post-servicio'!$A$2:$E$64,2,FALSE)</f>
        <v>EPS_SGI09. Encuesta postservicio de convocatorias del reglamento de colaboradores con cargo a créditos de investigación. (Investigación)</v>
      </c>
      <c r="C62" s="18" t="str">
        <f>VLOOKUP(A62,'[1]Post-servicio'!$A$2:$D$64,4,FALSE)</f>
        <v>SGI</v>
      </c>
      <c r="D62" s="18" t="str">
        <f>VLOOKUP(A62,'[1]Post-servicio'!$A$2:$E$64,5,FALSE)</f>
        <v>SPE</v>
      </c>
      <c r="E62" s="1"/>
      <c r="F62" s="4"/>
      <c r="G62" s="57"/>
      <c r="H62" s="35"/>
      <c r="I62" s="36" t="s">
        <v>167</v>
      </c>
      <c r="J62" s="55"/>
      <c r="K62" s="12" t="s">
        <v>1</v>
      </c>
      <c r="L62" s="21" t="s">
        <v>1</v>
      </c>
      <c r="M62" s="44"/>
      <c r="N62" s="36" t="s">
        <v>166</v>
      </c>
      <c r="O62" s="55"/>
    </row>
    <row r="63" spans="1:15" ht="53.25" customHeight="1" thickBot="1" x14ac:dyDescent="0.3">
      <c r="A63" s="22" t="s">
        <v>38</v>
      </c>
      <c r="B63" s="17" t="str">
        <f>VLOOKUP(A63,'[1]Post-servicio'!$A$2:$E$64,2,FALSE)</f>
        <v>EPS_SGI10. Encuesta postservicio de convocatorias de programas de RR.HH para la incorporación en actividades de investigación (Investigación).</v>
      </c>
      <c r="C63" s="18" t="str">
        <f>VLOOKUP(A63,'[1]Post-servicio'!$A$2:$D$64,4,FALSE)</f>
        <v>SGI</v>
      </c>
      <c r="D63" s="18" t="str">
        <f>VLOOKUP(A63,'[1]Post-servicio'!$A$2:$E$64,5,FALSE)</f>
        <v>SPE</v>
      </c>
      <c r="E63" s="1"/>
      <c r="F63" s="3"/>
      <c r="G63" s="57"/>
      <c r="H63" s="35"/>
      <c r="I63" s="36" t="s">
        <v>167</v>
      </c>
      <c r="J63" s="55"/>
      <c r="K63" s="12" t="s">
        <v>1</v>
      </c>
      <c r="L63" s="21" t="s">
        <v>1</v>
      </c>
      <c r="M63" s="44"/>
      <c r="N63" s="36" t="s">
        <v>166</v>
      </c>
      <c r="O63" s="55"/>
    </row>
    <row r="64" spans="1:15" ht="53.25" customHeight="1" thickBot="1" x14ac:dyDescent="0.3">
      <c r="A64" s="22" t="s">
        <v>39</v>
      </c>
      <c r="B64" s="17" t="str">
        <f>VLOOKUP(A64,'[1]Post-servicio'!$A$2:$E$64,2,FALSE)</f>
        <v>EPS_SGI11. Encuesta postservicio de oportunidades de financiación. Gestoras (Investigación).</v>
      </c>
      <c r="C64" s="18" t="str">
        <f>VLOOKUP(A64,'[1]Post-servicio'!$A$2:$D$64,4,FALSE)</f>
        <v>SGI</v>
      </c>
      <c r="D64" s="18" t="str">
        <f>VLOOKUP(A64,'[1]Post-servicio'!$A$2:$E$64,5,FALSE)</f>
        <v>SPE</v>
      </c>
      <c r="E64" s="1"/>
      <c r="F64" s="4"/>
      <c r="G64" s="57"/>
      <c r="H64" s="35"/>
      <c r="I64" s="36" t="s">
        <v>167</v>
      </c>
      <c r="J64" s="55"/>
      <c r="K64" s="12" t="s">
        <v>1</v>
      </c>
      <c r="L64" s="21" t="s">
        <v>1</v>
      </c>
      <c r="M64" s="44"/>
      <c r="N64" s="36" t="s">
        <v>166</v>
      </c>
      <c r="O64" s="55"/>
    </row>
    <row r="65" spans="1:15" ht="53.25" customHeight="1" thickBot="1" x14ac:dyDescent="0.3">
      <c r="A65" s="22" t="s">
        <v>40</v>
      </c>
      <c r="B65" s="17" t="str">
        <f>VLOOKUP(A65,'[1]Post-servicio'!$A$2:$E$64,2,FALSE)</f>
        <v>EPS_SGI12: ENCUESTA POSTSERVICIO DE USABILIDAD DEL PORTAL DE LA INVESTIGACIÓN</v>
      </c>
      <c r="C65" s="18" t="str">
        <f>VLOOKUP(A65,'[1]Post-servicio'!$A$2:$D$64,4,FALSE)</f>
        <v>SGI</v>
      </c>
      <c r="D65" s="18" t="str">
        <f>VLOOKUP(A65,'[1]Post-servicio'!$A$2:$E$64,5,FALSE)</f>
        <v>SPE</v>
      </c>
      <c r="E65" s="1"/>
      <c r="F65" s="3"/>
      <c r="G65" s="57"/>
      <c r="H65" s="35"/>
      <c r="I65" s="36" t="s">
        <v>167</v>
      </c>
      <c r="J65" s="55"/>
      <c r="K65" s="12" t="s">
        <v>1</v>
      </c>
      <c r="L65" s="21" t="s">
        <v>1</v>
      </c>
      <c r="M65" s="44"/>
      <c r="N65" s="36" t="s">
        <v>166</v>
      </c>
      <c r="O65" s="55"/>
    </row>
    <row r="66" spans="1:15" ht="53.25" customHeight="1" thickBot="1" x14ac:dyDescent="0.3">
      <c r="A66" s="22" t="s">
        <v>41</v>
      </c>
      <c r="B66" s="17" t="str">
        <f>VLOOKUP(A66,'[1]Post-servicio'!$A$2:$E$64,2,FALSE)</f>
        <v>Murphy 2.0 – Plataforma Easyvista</v>
      </c>
      <c r="C66" s="18" t="str">
        <f>VLOOKUP(A66,'[1]Post-servicio'!$A$2:$D$64,4,FALSE)</f>
        <v>SI</v>
      </c>
      <c r="D66" s="18" t="str">
        <f>VLOOKUP(A66,'[1]Post-servicio'!$A$2:$E$64,5,FALSE)</f>
        <v>SI</v>
      </c>
      <c r="E66" s="1"/>
      <c r="F66" s="3"/>
      <c r="G66" s="57"/>
      <c r="H66" s="35"/>
      <c r="I66" s="36" t="s">
        <v>167</v>
      </c>
      <c r="J66" s="55"/>
      <c r="K66" s="12" t="s">
        <v>1</v>
      </c>
      <c r="L66" s="21" t="s">
        <v>1</v>
      </c>
      <c r="M66" s="44"/>
      <c r="N66" s="36" t="s">
        <v>166</v>
      </c>
      <c r="O66" s="55"/>
    </row>
    <row r="67" spans="1:15" ht="53.25" customHeight="1" thickBot="1" x14ac:dyDescent="0.3">
      <c r="A67" s="22" t="s">
        <v>42</v>
      </c>
      <c r="B67" s="17" t="str">
        <f>VLOOKUP(A67,'[1]Post-servicio'!$A$2:$E$64,2,FALSE)</f>
        <v>RECURSOS AUTOSERVICIO</v>
      </c>
      <c r="C67" s="18" t="str">
        <f>VLOOKUP(A67,'[1]Post-servicio'!$A$2:$D$64,4,FALSE)</f>
        <v>CICT</v>
      </c>
      <c r="D67" s="18" t="str">
        <f>VLOOKUP(A67,'[1]Post-servicio'!$A$2:$E$64,5,FALSE)</f>
        <v>SPE</v>
      </c>
      <c r="E67" s="1"/>
      <c r="F67" s="3"/>
      <c r="G67" s="57"/>
      <c r="H67" s="35"/>
      <c r="I67" s="36" t="s">
        <v>167</v>
      </c>
      <c r="J67" s="55"/>
      <c r="K67" s="12" t="s">
        <v>1</v>
      </c>
      <c r="L67" s="21" t="s">
        <v>1</v>
      </c>
      <c r="M67" s="44"/>
      <c r="N67" s="36" t="s">
        <v>166</v>
      </c>
      <c r="O67" s="55"/>
    </row>
    <row r="68" spans="1:15" ht="53.25" customHeight="1" thickBot="1" x14ac:dyDescent="0.3">
      <c r="A68" s="22" t="s">
        <v>43</v>
      </c>
      <c r="B68" s="17" t="str">
        <f>VLOOKUP(A68,'[1]Post-servicio'!$A$2:$E$64,2,FALSE)</f>
        <v>SERVICIOS INSTRUMENTALES</v>
      </c>
      <c r="C68" s="18" t="str">
        <f>VLOOKUP(A68,'[1]Post-servicio'!$A$2:$D$64,4,FALSE)</f>
        <v>CICT</v>
      </c>
      <c r="D68" s="18" t="str">
        <f>VLOOKUP(A68,'[1]Post-servicio'!$A$2:$E$64,5,FALSE)</f>
        <v>SPE</v>
      </c>
      <c r="E68" s="1"/>
      <c r="F68" s="3"/>
      <c r="G68" s="57"/>
      <c r="H68" s="35"/>
      <c r="I68" s="36" t="s">
        <v>167</v>
      </c>
      <c r="J68" s="55"/>
      <c r="K68" s="12" t="s">
        <v>1</v>
      </c>
      <c r="L68" s="21" t="s">
        <v>1</v>
      </c>
      <c r="M68" s="44"/>
      <c r="N68" s="36" t="s">
        <v>166</v>
      </c>
      <c r="O68" s="55"/>
    </row>
    <row r="69" spans="1:15" ht="53.25" customHeight="1" thickBot="1" x14ac:dyDescent="0.3">
      <c r="A69" s="23" t="s">
        <v>44</v>
      </c>
      <c r="B69" s="17" t="str">
        <f>VLOOKUP(A69,'[1]Post-servicio'!$A$2:$E$64,2,FALSE)</f>
        <v>Resolución Práctica de Consulta, Apoyo a la Docencia, Apoyo a la Investigación</v>
      </c>
      <c r="C69" s="18" t="str">
        <f>VLOOKUP(A69,'[1]Post-servicio'!$A$2:$D$64,4,FALSE)</f>
        <v>UTLA</v>
      </c>
      <c r="D69" s="18" t="s">
        <v>123</v>
      </c>
      <c r="E69" s="9"/>
      <c r="F69" s="10"/>
      <c r="G69" s="57"/>
      <c r="H69" s="35"/>
      <c r="I69" s="36" t="s">
        <v>167</v>
      </c>
      <c r="J69" s="55"/>
      <c r="K69" s="12" t="s">
        <v>1</v>
      </c>
      <c r="L69" s="21" t="s">
        <v>1</v>
      </c>
      <c r="M69" s="44"/>
      <c r="N69" s="36" t="s">
        <v>166</v>
      </c>
      <c r="O69" s="55"/>
    </row>
    <row r="70" spans="1:15" ht="53.25" customHeight="1" thickBot="1" x14ac:dyDescent="0.3">
      <c r="A70" s="22" t="s">
        <v>45</v>
      </c>
      <c r="B70" s="17" t="str">
        <f>VLOOKUP(A70,'[1]Post-servicio'!$A$2:$E$64,2,FALSE)</f>
        <v>DISCAPACIDAD</v>
      </c>
      <c r="C70" s="18" t="str">
        <f>VLOOKUP(A70,'[1]Post-servicio'!$A$2:$D$64,4,FALSE)</f>
        <v>SAYAE</v>
      </c>
      <c r="D70" s="18" t="str">
        <f>VLOOKUP(A70,'[1]Post-servicio'!$A$2:$E$64,5,FALSE)</f>
        <v>SAYAE</v>
      </c>
      <c r="E70" s="2"/>
      <c r="F70" s="4"/>
      <c r="G70" s="57"/>
      <c r="H70" s="35"/>
      <c r="I70" s="36" t="s">
        <v>167</v>
      </c>
      <c r="J70" s="55"/>
      <c r="K70" s="12" t="s">
        <v>1</v>
      </c>
      <c r="L70" s="21" t="s">
        <v>1</v>
      </c>
      <c r="M70" s="44"/>
      <c r="N70" s="36" t="s">
        <v>166</v>
      </c>
      <c r="O70" s="55"/>
    </row>
    <row r="71" spans="1:15" ht="53.25" customHeight="1" thickBot="1" x14ac:dyDescent="0.3">
      <c r="A71" s="22" t="s">
        <v>46</v>
      </c>
      <c r="B71" s="17" t="str">
        <f>VLOOKUP(A71,'[1]Post-servicio'!$A$2:$E$64,2,FALSE)</f>
        <v>MOVILIDAD</v>
      </c>
      <c r="C71" s="18" t="str">
        <f>VLOOKUP(A71,'[1]Post-servicio'!$A$2:$D$64,4,FALSE)</f>
        <v>SAYAE</v>
      </c>
      <c r="D71" s="18" t="str">
        <f>VLOOKUP(A71,'[1]Post-servicio'!$A$2:$E$64,5,FALSE)</f>
        <v>SAYAE</v>
      </c>
      <c r="E71" s="2"/>
      <c r="F71" s="4"/>
      <c r="G71" s="57"/>
      <c r="H71" s="35"/>
      <c r="I71" s="36" t="s">
        <v>167</v>
      </c>
      <c r="J71" s="55"/>
      <c r="K71" s="12" t="s">
        <v>1</v>
      </c>
      <c r="L71" s="21" t="s">
        <v>1</v>
      </c>
      <c r="M71" s="44"/>
      <c r="N71" s="36" t="s">
        <v>166</v>
      </c>
      <c r="O71" s="55"/>
    </row>
    <row r="72" spans="1:15" ht="53.25" customHeight="1" thickBot="1" x14ac:dyDescent="0.3">
      <c r="A72" s="22" t="s">
        <v>47</v>
      </c>
      <c r="B72" s="17" t="str">
        <f>VLOOKUP(A72,'[1]Post-servicio'!$A$2:$E$64,2,FALSE)</f>
        <v>Prácticas de Empresa (Programa Ícaro)</v>
      </c>
      <c r="C72" s="18" t="str">
        <f>VLOOKUP(A72,'[1]Post-servicio'!$A$2:$D$64,4,FALSE)</f>
        <v>SAYAE</v>
      </c>
      <c r="D72" s="18" t="str">
        <f>VLOOKUP(A72,'[1]Post-servicio'!$A$2:$E$64,5,FALSE)</f>
        <v>SAYAE</v>
      </c>
      <c r="E72" s="2"/>
      <c r="F72" s="4"/>
      <c r="G72" s="57"/>
      <c r="H72" s="35"/>
      <c r="I72" s="36" t="s">
        <v>167</v>
      </c>
      <c r="J72" s="55"/>
      <c r="K72" s="12" t="s">
        <v>1</v>
      </c>
      <c r="L72" s="21" t="s">
        <v>1</v>
      </c>
      <c r="M72" s="44"/>
      <c r="N72" s="36" t="s">
        <v>166</v>
      </c>
      <c r="O72" s="55"/>
    </row>
    <row r="73" spans="1:15" ht="53.25" customHeight="1" thickBot="1" x14ac:dyDescent="0.3">
      <c r="A73" s="22" t="s">
        <v>48</v>
      </c>
      <c r="B73" s="17" t="str">
        <f>VLOOKUP(A73,'[1]Post-servicio'!$A$2:$E$64,2,FALSE)</f>
        <v>Acto solemne de concesión del doctor honoris causa.</v>
      </c>
      <c r="C73" s="18" t="str">
        <f>VLOOKUP(A73,'[1]Post-servicio'!$A$2:$D$64,4,FALSE)</f>
        <v>UAOG</v>
      </c>
      <c r="D73" s="18" t="str">
        <f>VLOOKUP(A73,'[1]Post-servicio'!$A$2:$E$64,5,FALSE)</f>
        <v>SPE</v>
      </c>
      <c r="E73" s="1"/>
      <c r="F73" s="4"/>
      <c r="G73" s="57"/>
      <c r="H73" s="35"/>
      <c r="I73" s="36" t="s">
        <v>167</v>
      </c>
      <c r="J73" s="55"/>
      <c r="K73" s="12" t="s">
        <v>1</v>
      </c>
      <c r="L73" s="21" t="s">
        <v>1</v>
      </c>
      <c r="M73" s="44"/>
      <c r="N73" s="36" t="s">
        <v>166</v>
      </c>
      <c r="O73" s="55"/>
    </row>
    <row r="74" spans="1:15" ht="53.25" customHeight="1" thickBot="1" x14ac:dyDescent="0.3">
      <c r="A74" s="22" t="s">
        <v>49</v>
      </c>
      <c r="B74" s="17" t="str">
        <f>VLOOKUP(A74,'[1]Post-servicio'!$A$2:$E$64,2,FALSE)</f>
        <v>Solemne inauguración del curso académico.</v>
      </c>
      <c r="C74" s="18" t="str">
        <f>VLOOKUP(A74,'[1]Post-servicio'!$A$2:$D$64,4,FALSE)</f>
        <v>UAOG</v>
      </c>
      <c r="D74" s="18" t="str">
        <f>VLOOKUP(A74,'[1]Post-servicio'!$A$2:$E$64,5,FALSE)</f>
        <v>SPE</v>
      </c>
      <c r="E74" s="1"/>
      <c r="F74" s="3"/>
      <c r="G74" s="57"/>
      <c r="H74" s="35"/>
      <c r="I74" s="36" t="s">
        <v>167</v>
      </c>
      <c r="J74" s="55"/>
      <c r="K74" s="12" t="s">
        <v>1</v>
      </c>
      <c r="L74" s="21" t="s">
        <v>1</v>
      </c>
      <c r="M74" s="44"/>
      <c r="N74" s="36" t="s">
        <v>166</v>
      </c>
      <c r="O74" s="55"/>
    </row>
    <row r="75" spans="1:15" ht="53.25" customHeight="1" thickBot="1" x14ac:dyDescent="0.3">
      <c r="A75" s="22" t="s">
        <v>50</v>
      </c>
      <c r="B75" s="17" t="str">
        <f>VLOOKUP(A75,'[1]Post-servicio'!$A$2:$E$64,2,FALSE)</f>
        <v>Solemne acto de inauguración del curso académico (Comitiva académica)</v>
      </c>
      <c r="C75" s="18" t="str">
        <f>VLOOKUP(A75,'[1]Post-servicio'!$A$2:$D$64,4,FALSE)</f>
        <v>UAOG</v>
      </c>
      <c r="D75" s="18" t="str">
        <f>VLOOKUP(A75,'[1]Post-servicio'!$A$2:$E$64,5,FALSE)</f>
        <v>SPE</v>
      </c>
      <c r="E75" s="1"/>
      <c r="F75" s="3"/>
      <c r="G75" s="57"/>
      <c r="H75" s="35"/>
      <c r="I75" s="36" t="s">
        <v>167</v>
      </c>
      <c r="J75" s="55"/>
      <c r="K75" s="12" t="s">
        <v>1</v>
      </c>
      <c r="L75" s="21" t="s">
        <v>1</v>
      </c>
      <c r="M75" s="44"/>
      <c r="N75" s="36" t="s">
        <v>166</v>
      </c>
      <c r="O75" s="55"/>
    </row>
    <row r="76" spans="1:15" ht="53.25" customHeight="1" thickBot="1" x14ac:dyDescent="0.3">
      <c r="A76" s="22" t="s">
        <v>51</v>
      </c>
      <c r="B76" s="17" t="str">
        <f>VLOOKUP(A76,'[1]Post-servicio'!$A$2:$E$64,2,FALSE)</f>
        <v>PUMestudiantes</v>
      </c>
      <c r="C76" s="18" t="str">
        <f>VLOOKUP(A76,'[1]Post-servicio'!$A$2:$D$64,4,FALSE)</f>
        <v>UACU</v>
      </c>
      <c r="D76" s="18" t="str">
        <f>VLOOKUP(A76,'[1]Post-servicio'!$A$2:$E$64,5,FALSE)</f>
        <v>SPE</v>
      </c>
      <c r="E76" s="1">
        <v>0.96299999999999997</v>
      </c>
      <c r="F76" s="3">
        <v>0.91490000000000005</v>
      </c>
      <c r="G76" s="57">
        <f t="shared" si="0"/>
        <v>-4.8099999999999921E-2</v>
      </c>
      <c r="H76" s="35" t="s">
        <v>148</v>
      </c>
      <c r="I76" s="35" t="s">
        <v>152</v>
      </c>
      <c r="J76" s="55"/>
      <c r="K76" s="12">
        <v>4.3099999999999996</v>
      </c>
      <c r="L76" s="21">
        <v>4.21</v>
      </c>
      <c r="M76" s="44">
        <f t="shared" si="1"/>
        <v>-9.9999999999999645E-2</v>
      </c>
      <c r="N76" s="35" t="s">
        <v>155</v>
      </c>
      <c r="O76" s="55"/>
    </row>
    <row r="77" spans="1:15" ht="53.25" customHeight="1" thickBot="1" x14ac:dyDescent="0.3">
      <c r="A77" s="22" t="s">
        <v>52</v>
      </c>
      <c r="B77" s="17" t="str">
        <f>VLOOKUP(A77,'[1]Post-servicio'!$A$2:$E$64,2,FALSE)</f>
        <v>PDI PUM</v>
      </c>
      <c r="C77" s="18" t="str">
        <f>VLOOKUP(A77,'[1]Post-servicio'!$A$2:$D$64,4,FALSE)</f>
        <v>UACU</v>
      </c>
      <c r="D77" s="18" t="str">
        <f>VLOOKUP(A77,'[1]Post-servicio'!$A$2:$E$64,5,FALSE)</f>
        <v>SPE</v>
      </c>
      <c r="E77" s="1">
        <v>1</v>
      </c>
      <c r="F77" s="3">
        <v>1</v>
      </c>
      <c r="G77" s="57">
        <f t="shared" si="0"/>
        <v>0</v>
      </c>
      <c r="H77" s="35" t="s">
        <v>148</v>
      </c>
      <c r="I77" s="35" t="s">
        <v>152</v>
      </c>
      <c r="J77" s="55"/>
      <c r="K77" s="12">
        <v>4.7</v>
      </c>
      <c r="L77" s="21">
        <v>4.75</v>
      </c>
      <c r="M77" s="44">
        <f t="shared" si="1"/>
        <v>4.9999999999999822E-2</v>
      </c>
      <c r="N77" s="35" t="s">
        <v>156</v>
      </c>
      <c r="O77" s="55"/>
    </row>
    <row r="78" spans="1:15" ht="53.25" customHeight="1" thickBot="1" x14ac:dyDescent="0.3">
      <c r="A78" s="23" t="s">
        <v>53</v>
      </c>
      <c r="B78" s="17" t="str">
        <f>VLOOKUP(A78,'[1]Post-servicio'!$A$2:$E$64,2,FALSE)</f>
        <v>CURSO CAMPUS JAÉN</v>
      </c>
      <c r="C78" s="18" t="str">
        <f>VLOOKUP(A78,'[1]Post-servicio'!$A$2:$D$64,4,FALSE)</f>
        <v>SDEP</v>
      </c>
      <c r="D78" s="18" t="str">
        <f>VLOOKUP(A78,'[1]Post-servicio'!$A$2:$E$64,5,FALSE)</f>
        <v>SDEP</v>
      </c>
      <c r="E78" s="2"/>
      <c r="F78" s="4"/>
      <c r="G78" s="57"/>
      <c r="H78" s="35"/>
      <c r="I78" s="36" t="s">
        <v>167</v>
      </c>
      <c r="J78" s="55"/>
      <c r="K78" s="12" t="s">
        <v>1</v>
      </c>
      <c r="L78" s="21" t="s">
        <v>1</v>
      </c>
      <c r="M78" s="44"/>
      <c r="N78" s="36" t="s">
        <v>166</v>
      </c>
      <c r="O78" s="55"/>
    </row>
    <row r="79" spans="1:15" ht="53.25" customHeight="1" thickBot="1" x14ac:dyDescent="0.3">
      <c r="A79" s="23" t="s">
        <v>54</v>
      </c>
      <c r="B79" s="17" t="str">
        <f>VLOOKUP(A79,'[1]Post-servicio'!$A$2:$E$64,2,FALSE)</f>
        <v>CURSO CAMPUS LINARES</v>
      </c>
      <c r="C79" s="18" t="str">
        <f>VLOOKUP(A79,'[1]Post-servicio'!$A$2:$D$64,4,FALSE)</f>
        <v>SDEP</v>
      </c>
      <c r="D79" s="18" t="str">
        <f>VLOOKUP(A79,'[1]Post-servicio'!$A$2:$E$64,5,FALSE)</f>
        <v>SDEP</v>
      </c>
      <c r="E79" s="2"/>
      <c r="F79" s="4"/>
      <c r="G79" s="57"/>
      <c r="H79" s="35"/>
      <c r="I79" s="36" t="s">
        <v>167</v>
      </c>
      <c r="J79" s="55"/>
      <c r="K79" s="12" t="s">
        <v>1</v>
      </c>
      <c r="L79" s="21" t="s">
        <v>1</v>
      </c>
      <c r="M79" s="44"/>
      <c r="N79" s="36" t="s">
        <v>166</v>
      </c>
      <c r="O79" s="55"/>
    </row>
    <row r="80" spans="1:15" ht="53.25" customHeight="1" thickBot="1" x14ac:dyDescent="0.3">
      <c r="A80" s="23" t="s">
        <v>55</v>
      </c>
      <c r="B80" s="17" t="str">
        <f>VLOOKUP(A80,'[1]Post-servicio'!$A$2:$E$64,2,FALSE)</f>
        <v>AFN</v>
      </c>
      <c r="C80" s="18" t="str">
        <f>VLOOKUP(A80,'[1]Post-servicio'!$A$2:$D$64,4,FALSE)</f>
        <v>SDEP</v>
      </c>
      <c r="D80" s="18" t="str">
        <f>VLOOKUP(A80,'[1]Post-servicio'!$A$2:$E$64,5,FALSE)</f>
        <v>SDEP</v>
      </c>
      <c r="E80" s="2"/>
      <c r="F80" s="4"/>
      <c r="G80" s="57"/>
      <c r="H80" s="35"/>
      <c r="I80" s="36" t="s">
        <v>167</v>
      </c>
      <c r="J80" s="55"/>
      <c r="K80" s="12" t="s">
        <v>1</v>
      </c>
      <c r="L80" s="21" t="s">
        <v>1</v>
      </c>
      <c r="M80" s="44"/>
      <c r="N80" s="36" t="s">
        <v>166</v>
      </c>
      <c r="O80" s="55"/>
    </row>
    <row r="81" spans="1:15" ht="53.25" customHeight="1" thickBot="1" x14ac:dyDescent="0.3">
      <c r="A81" s="23" t="s">
        <v>56</v>
      </c>
      <c r="B81" s="17" t="str">
        <f>VLOOKUP(A81,'[1]Post-servicio'!$A$2:$E$64,2,FALSE)</f>
        <v>COMPETICIONES PROPIAS</v>
      </c>
      <c r="C81" s="18" t="str">
        <f>VLOOKUP(A81,'[1]Post-servicio'!$A$2:$D$64,4,FALSE)</f>
        <v>SDEP</v>
      </c>
      <c r="D81" s="18" t="str">
        <f>VLOOKUP(A81,'[1]Post-servicio'!$A$2:$E$64,5,FALSE)</f>
        <v>SDEP</v>
      </c>
      <c r="E81" s="2"/>
      <c r="F81" s="4"/>
      <c r="G81" s="57"/>
      <c r="H81" s="35"/>
      <c r="I81" s="36" t="s">
        <v>167</v>
      </c>
      <c r="J81" s="55"/>
      <c r="K81" s="12" t="s">
        <v>1</v>
      </c>
      <c r="L81" s="21" t="s">
        <v>1</v>
      </c>
      <c r="M81" s="44"/>
      <c r="N81" s="36" t="s">
        <v>166</v>
      </c>
      <c r="O81" s="55"/>
    </row>
    <row r="82" spans="1:15" ht="53.25" customHeight="1" thickBot="1" x14ac:dyDescent="0.3">
      <c r="A82" s="23" t="s">
        <v>57</v>
      </c>
      <c r="B82" s="17" t="str">
        <f>VLOOKUP(A82,'[1]Post-servicio'!$A$2:$E$64,2,FALSE)</f>
        <v>CAU/CEU</v>
      </c>
      <c r="C82" s="18" t="str">
        <f>VLOOKUP(A82,'[1]Post-servicio'!$A$2:$D$64,4,FALSE)</f>
        <v>SDEP</v>
      </c>
      <c r="D82" s="18" t="str">
        <f>VLOOKUP(A82,'[1]Post-servicio'!$A$2:$E$64,5,FALSE)</f>
        <v>SDEP</v>
      </c>
      <c r="E82" s="2"/>
      <c r="F82" s="4"/>
      <c r="G82" s="57"/>
      <c r="H82" s="35"/>
      <c r="I82" s="36" t="s">
        <v>167</v>
      </c>
      <c r="J82" s="55"/>
      <c r="K82" s="12" t="s">
        <v>1</v>
      </c>
      <c r="L82" s="21" t="s">
        <v>1</v>
      </c>
      <c r="M82" s="44"/>
      <c r="N82" s="36" t="s">
        <v>166</v>
      </c>
      <c r="O82" s="55"/>
    </row>
    <row r="83" spans="1:15" ht="53.25" customHeight="1" thickBot="1" x14ac:dyDescent="0.3">
      <c r="A83" s="23" t="s">
        <v>58</v>
      </c>
      <c r="B83" s="17" t="str">
        <f>VLOOKUP(A83,'[1]Post-servicio'!$A$2:$E$64,2,FALSE)</f>
        <v>Gestión documental</v>
      </c>
      <c r="C83" s="18" t="str">
        <f>VLOOKUP(A83,'[1]Post-servicio'!$A$2:$D$64,4,FALSE)</f>
        <v>SAG</v>
      </c>
      <c r="D83" s="18" t="str">
        <f>VLOOKUP(A83,'[1]Post-servicio'!$A$2:$E$64,5,FALSE)</f>
        <v>SPE</v>
      </c>
      <c r="E83" s="5">
        <v>1</v>
      </c>
      <c r="F83" s="3">
        <v>1</v>
      </c>
      <c r="G83" s="57">
        <f t="shared" si="0"/>
        <v>0</v>
      </c>
      <c r="H83" s="35" t="s">
        <v>148</v>
      </c>
      <c r="I83" s="35" t="s">
        <v>152</v>
      </c>
      <c r="J83" s="55"/>
      <c r="K83" s="12">
        <v>4.3600000000000003</v>
      </c>
      <c r="L83" s="21">
        <v>4.3899999999999997</v>
      </c>
      <c r="M83" s="44">
        <f t="shared" si="1"/>
        <v>2.9999999999999361E-2</v>
      </c>
      <c r="N83" s="35" t="s">
        <v>155</v>
      </c>
      <c r="O83" s="55"/>
    </row>
    <row r="86" spans="1:15" x14ac:dyDescent="0.25">
      <c r="A86" s="11"/>
      <c r="B86" s="11"/>
    </row>
  </sheetData>
  <mergeCells count="6">
    <mergeCell ref="A19:B20"/>
    <mergeCell ref="C19:C21"/>
    <mergeCell ref="D19:D21"/>
    <mergeCell ref="E19:O19"/>
    <mergeCell ref="E20:J20"/>
    <mergeCell ref="K20:O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EP-SATISFACCIÓN GLOBAL</vt:lpstr>
      <vt:lpstr>EP-SATISFACCIÓN SOBRE MEJORA</vt:lpstr>
      <vt:lpstr>'EP-SATISFACCIÓN GLOBAL'!_ftnref1</vt:lpstr>
      <vt:lpstr>'EP-SATISFACCIÓN SOBRE MEJORA'!_ftnref1</vt:lpstr>
      <vt:lpstr>'EP-SATISFACCIÓN GLOBAL'!_ftnref2</vt:lpstr>
      <vt:lpstr>'EP-SATISFACCIÓN SOBRE MEJORA'!_ftnref2</vt:lpstr>
      <vt:lpstr>'EP-SATISFACCIÓN GLOBAL'!Print_Titles</vt:lpstr>
      <vt:lpstr>'EP-SATISFACCIÓN SOBRE MEJORA'!Print_Titles</vt:lpstr>
      <vt:lpstr>'EP-SATISFACCIÓN GLOBAL'!título</vt:lpstr>
      <vt:lpstr>'EP-SATISFACCIÓN SOBRE MEJORA'!Título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2016-03-31T11:53:41Z</cp:lastPrinted>
  <dcterms:created xsi:type="dcterms:W3CDTF">2016-03-30T11:07:16Z</dcterms:created>
  <dcterms:modified xsi:type="dcterms:W3CDTF">2020-01-27T12:13:22Z</dcterms:modified>
</cp:coreProperties>
</file>