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PC_109160\Garantia Juvenil Junta de Andalucia\00_CONVOCATORIAS_ML_MIRIAM\ACCION 1\ANEXOS ML\"/>
    </mc:Choice>
  </mc:AlternateContent>
  <bookViews>
    <workbookView xWindow="0" yWindow="0" windowWidth="19200" windowHeight="9795"/>
  </bookViews>
  <sheets>
    <sheet name="ObjetivosCTS" sheetId="1" r:id="rId1"/>
  </sheets>
  <definedNames>
    <definedName name="_xlnm.Print_Area" localSheetId="0">ObjetivosCTS!$A$1:$F$84</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34" i="1" l="1"/>
  <c r="E33" i="1"/>
  <c r="E31" i="1"/>
  <c r="F31" i="1" l="1"/>
  <c r="F33" i="1" l="1"/>
  <c r="F34" i="1"/>
  <c r="E76" i="1"/>
  <c r="E75" i="1"/>
  <c r="E74" i="1"/>
  <c r="E73" i="1"/>
  <c r="F73" i="1" s="1"/>
  <c r="E70" i="1"/>
  <c r="E69" i="1"/>
  <c r="E68" i="1"/>
  <c r="E67" i="1"/>
  <c r="E66" i="1"/>
  <c r="E65" i="1"/>
  <c r="E64" i="1"/>
  <c r="E63" i="1"/>
  <c r="E56" i="1"/>
  <c r="E55" i="1"/>
  <c r="E38" i="1"/>
  <c r="F38" i="1" s="1"/>
  <c r="E71" i="1"/>
  <c r="E72" i="1"/>
  <c r="F63" i="1" l="1"/>
  <c r="F67" i="1"/>
  <c r="F55" i="1"/>
  <c r="F65" i="1"/>
  <c r="F74" i="1"/>
  <c r="F71" i="1"/>
  <c r="F69" i="1"/>
  <c r="E21" i="1"/>
  <c r="F21" i="1" s="1"/>
  <c r="E62" i="1" l="1"/>
  <c r="F62" i="1" s="1"/>
  <c r="E61" i="1"/>
  <c r="F61" i="1" s="1"/>
  <c r="E60" i="1"/>
  <c r="F60" i="1" s="1"/>
  <c r="E59" i="1"/>
  <c r="F59" i="1" s="1"/>
  <c r="E58" i="1"/>
  <c r="F58" i="1" s="1"/>
  <c r="E57" i="1"/>
  <c r="F57" i="1" s="1"/>
  <c r="E54" i="1"/>
  <c r="F54" i="1" s="1"/>
  <c r="E53" i="1"/>
  <c r="F53" i="1" s="1"/>
  <c r="E52" i="1"/>
  <c r="F52" i="1" s="1"/>
  <c r="E51" i="1"/>
  <c r="F51" i="1" s="1"/>
  <c r="E50" i="1"/>
  <c r="F50" i="1" s="1"/>
  <c r="E49" i="1"/>
  <c r="F49" i="1" s="1"/>
  <c r="E48" i="1"/>
  <c r="F48" i="1" s="1"/>
  <c r="E47" i="1"/>
  <c r="F47" i="1" s="1"/>
  <c r="E46" i="1"/>
  <c r="F46" i="1" s="1"/>
  <c r="E45" i="1"/>
  <c r="F45" i="1" s="1"/>
  <c r="E44" i="1"/>
  <c r="F44" i="1" s="1"/>
  <c r="E43" i="1"/>
  <c r="F43" i="1" s="1"/>
  <c r="E42" i="1"/>
  <c r="F42" i="1" s="1"/>
  <c r="E41" i="1"/>
  <c r="F41" i="1" s="1"/>
  <c r="E40" i="1"/>
  <c r="F40" i="1" s="1"/>
  <c r="E39" i="1"/>
  <c r="F39" i="1" s="1"/>
  <c r="E37" i="1"/>
  <c r="F37" i="1" s="1"/>
  <c r="E36" i="1"/>
  <c r="F36" i="1" s="1"/>
  <c r="E35" i="1"/>
  <c r="F35" i="1" s="1"/>
  <c r="E32" i="1"/>
  <c r="F32" i="1" s="1"/>
  <c r="E29" i="1"/>
  <c r="F29" i="1" s="1"/>
  <c r="E28" i="1"/>
  <c r="F28" i="1" s="1"/>
  <c r="E27" i="1"/>
  <c r="F27" i="1" s="1"/>
  <c r="E26" i="1"/>
  <c r="F26" i="1" s="1"/>
  <c r="E25" i="1"/>
  <c r="F25" i="1" s="1"/>
  <c r="E24" i="1"/>
  <c r="F24" i="1" s="1"/>
  <c r="E23" i="1"/>
  <c r="F23" i="1" s="1"/>
  <c r="E22" i="1"/>
  <c r="F22" i="1" s="1"/>
  <c r="F77" i="1" s="1"/>
</calcChain>
</file>

<file path=xl/sharedStrings.xml><?xml version="1.0" encoding="utf-8"?>
<sst xmlns="http://schemas.openxmlformats.org/spreadsheetml/2006/main" count="106" uniqueCount="71">
  <si>
    <t>Número ítems (Propuesta)</t>
  </si>
  <si>
    <t>Número items IP mujer</t>
  </si>
  <si>
    <t>Total Puntos</t>
  </si>
  <si>
    <t>Límite</t>
  </si>
  <si>
    <t>Solicitudes</t>
  </si>
  <si>
    <t>Número meses</t>
  </si>
  <si>
    <t>Nacionales</t>
  </si>
  <si>
    <t>Internacionales</t>
  </si>
  <si>
    <t>Autonómico</t>
  </si>
  <si>
    <t>Primer cuartil</t>
  </si>
  <si>
    <t>Segundo cuartil</t>
  </si>
  <si>
    <t>Tercer cuartil</t>
  </si>
  <si>
    <t>Cuarto cuartil</t>
  </si>
  <si>
    <t>Número libros</t>
  </si>
  <si>
    <t>Autor</t>
  </si>
  <si>
    <t>Editor</t>
  </si>
  <si>
    <t>Número capítulos</t>
  </si>
  <si>
    <t>Libro</t>
  </si>
  <si>
    <t>Documentales</t>
  </si>
  <si>
    <t>Artículos y capítulos de libro</t>
  </si>
  <si>
    <t>TOTAL</t>
  </si>
  <si>
    <r>
      <t xml:space="preserve">Solicitud de proyecto de investigación en convocatorias de I+D+i públicas europeas e internacionales (actuando la UJA como coordinador) durante el periodo de la ayuda (IP perteneciente a la UJA): </t>
    </r>
    <r>
      <rPr>
        <b/>
        <sz val="11"/>
        <color rgb="FF000000"/>
        <rFont val="Calibri"/>
        <family val="2"/>
        <scheme val="minor"/>
      </rPr>
      <t>50 puntos por solicitud</t>
    </r>
    <r>
      <rPr>
        <sz val="11"/>
        <color rgb="FF000000"/>
        <rFont val="Calibri"/>
        <family val="2"/>
        <scheme val="minor"/>
      </rPr>
      <t xml:space="preserve">. Si el proyecto se obtiene se sumarán </t>
    </r>
    <r>
      <rPr>
        <b/>
        <sz val="11"/>
        <color rgb="FF000000"/>
        <rFont val="Calibri"/>
        <family val="2"/>
        <scheme val="minor"/>
      </rPr>
      <t>100 puntos adicionales</t>
    </r>
    <r>
      <rPr>
        <sz val="11"/>
        <color rgb="FF000000"/>
        <rFont val="Calibri"/>
        <family val="2"/>
        <scheme val="minor"/>
      </rPr>
      <t xml:space="preserve"> a la hora de la evaluación de los resultados de la Acción 1. Se añadirán 2 puntos (y 4 si se obtiene) en el caso de IP mujer.</t>
    </r>
  </si>
  <si>
    <r>
      <t xml:space="preserve">Solicitud de proyecto de investigación en convocatorias de I+D+i públicas europeas e internacionales (actuando la UJA como parte del consorcio) durante el periodo de la ayuda (IP perteneciente a la UJA): </t>
    </r>
    <r>
      <rPr>
        <b/>
        <sz val="11"/>
        <color rgb="FF000000"/>
        <rFont val="Calibri"/>
        <family val="2"/>
        <scheme val="minor"/>
      </rPr>
      <t>25 puntos por solicitud</t>
    </r>
    <r>
      <rPr>
        <sz val="11"/>
        <color rgb="FF000000"/>
        <rFont val="Calibri"/>
        <family val="2"/>
        <scheme val="minor"/>
      </rPr>
      <t xml:space="preserve">. Si el proyecto se obtiene se sumarán </t>
    </r>
    <r>
      <rPr>
        <b/>
        <sz val="11"/>
        <color rgb="FF000000"/>
        <rFont val="Calibri"/>
        <family val="2"/>
        <scheme val="minor"/>
      </rPr>
      <t>25 puntos adicionales</t>
    </r>
    <r>
      <rPr>
        <sz val="11"/>
        <color rgb="FF000000"/>
        <rFont val="Calibri"/>
        <family val="2"/>
        <scheme val="minor"/>
      </rPr>
      <t xml:space="preserve"> a la hora de la evaluación de los resultados de la Acción 1. Se añadirá 1 punto (y 3 si se obtiene) en el caso de IP mujer.</t>
    </r>
  </si>
  <si>
    <r>
      <t xml:space="preserve">Solicitud de red de investigación en convocatorias de I+D+i públicas europeas e internacionales durante el periodo de la ayuda, actuando la UJA como coordinador (IP perteneciente a la UJA): </t>
    </r>
    <r>
      <rPr>
        <b/>
        <sz val="11"/>
        <color rgb="FF000000"/>
        <rFont val="Calibri"/>
        <family val="2"/>
        <scheme val="minor"/>
      </rPr>
      <t>25 puntos por solicitud</t>
    </r>
    <r>
      <rPr>
        <sz val="11"/>
        <color rgb="FF000000"/>
        <rFont val="Calibri"/>
        <family val="2"/>
        <scheme val="minor"/>
      </rPr>
      <t xml:space="preserve">. Si la red se obtiene se sumarán </t>
    </r>
    <r>
      <rPr>
        <b/>
        <sz val="11"/>
        <color rgb="FF000000"/>
        <rFont val="Calibri"/>
        <family val="2"/>
        <scheme val="minor"/>
      </rPr>
      <t>25 puntos adicionales</t>
    </r>
    <r>
      <rPr>
        <sz val="11"/>
        <color rgb="FF000000"/>
        <rFont val="Calibri"/>
        <family val="2"/>
        <scheme val="minor"/>
      </rPr>
      <t xml:space="preserve"> a la hora de la evaluación de los resultados de la Acción 1. Se añadirá 1 punto (y 2 si se obtiene) en el caso de IP mujer.</t>
    </r>
  </si>
  <si>
    <r>
      <t xml:space="preserve">Solicitud de red de investigación en convocatorias de I+D+i públicas europeas e internacionales durante el periodo de la ayuda, actuando la UJA como miembro de la red (IP perteneciente a la UJA): </t>
    </r>
    <r>
      <rPr>
        <b/>
        <sz val="11"/>
        <color rgb="FF000000"/>
        <rFont val="Calibri"/>
        <family val="2"/>
        <scheme val="minor"/>
      </rPr>
      <t>15 puntos por solicitud</t>
    </r>
    <r>
      <rPr>
        <sz val="11"/>
        <color rgb="FF000000"/>
        <rFont val="Calibri"/>
        <family val="2"/>
        <scheme val="minor"/>
      </rPr>
      <t xml:space="preserve">. Si la red se obtiene se sumarán </t>
    </r>
    <r>
      <rPr>
        <b/>
        <sz val="11"/>
        <color rgb="FF000000"/>
        <rFont val="Calibri"/>
        <family val="2"/>
        <scheme val="minor"/>
      </rPr>
      <t>15 puntos adicionales</t>
    </r>
    <r>
      <rPr>
        <sz val="11"/>
        <color rgb="FF000000"/>
        <rFont val="Calibri"/>
        <family val="2"/>
        <scheme val="minor"/>
      </rPr>
      <t xml:space="preserve"> a la hora de la evaluación de los resultados de la Acción 1. Se añadirá 1 punto (y 2 si se obtiene) en el caso de IP mujer.</t>
    </r>
  </si>
  <si>
    <r>
      <t xml:space="preserve">Solicitud de red de investigación en convocatorias del Plan Estatal de I+D+i durante el periodo de la ayuda (IP perteneciente a la UJA): </t>
    </r>
    <r>
      <rPr>
        <b/>
        <sz val="11"/>
        <color rgb="FF000000"/>
        <rFont val="Calibri"/>
        <family val="2"/>
        <scheme val="minor"/>
      </rPr>
      <t>15 puntos por solicitud</t>
    </r>
    <r>
      <rPr>
        <sz val="11"/>
        <color rgb="FF000000"/>
        <rFont val="Calibri"/>
        <family val="2"/>
        <scheme val="minor"/>
      </rPr>
      <t xml:space="preserve">. Si la red se obtiene se sumarán </t>
    </r>
    <r>
      <rPr>
        <b/>
        <sz val="11"/>
        <color rgb="FF000000"/>
        <rFont val="Calibri"/>
        <family val="2"/>
        <scheme val="minor"/>
      </rPr>
      <t>35 puntos adicionales</t>
    </r>
    <r>
      <rPr>
        <sz val="11"/>
        <color rgb="FF000000"/>
        <rFont val="Calibri"/>
        <family val="2"/>
        <scheme val="minor"/>
      </rPr>
      <t xml:space="preserve"> a la hora de la evaluación de los resultados de la Acción 1. Se añadirá 1 punto (y 2 si se obtiene) en el caso de IP mujer.</t>
    </r>
  </si>
  <si>
    <r>
      <t xml:space="preserve">Solicitud de proyecto de investigación en convocatorias de I+D+i de fundaciones privadas durante el periodo de la Acción (IP perteneciente a la UJA): </t>
    </r>
    <r>
      <rPr>
        <b/>
        <sz val="11"/>
        <color rgb="FF000000"/>
        <rFont val="Calibri"/>
        <family val="2"/>
        <scheme val="minor"/>
      </rPr>
      <t>8 puntos por solicitud</t>
    </r>
    <r>
      <rPr>
        <sz val="11"/>
        <color rgb="FF000000"/>
        <rFont val="Calibri"/>
        <family val="2"/>
        <scheme val="minor"/>
      </rPr>
      <t xml:space="preserve">. Si el proyecto se obtiene se sumarán </t>
    </r>
    <r>
      <rPr>
        <b/>
        <sz val="11"/>
        <color rgb="FF000000"/>
        <rFont val="Calibri"/>
        <family val="2"/>
        <scheme val="minor"/>
      </rPr>
      <t>22 puntos adicionales</t>
    </r>
    <r>
      <rPr>
        <sz val="11"/>
        <color rgb="FF000000"/>
        <rFont val="Calibri"/>
        <family val="2"/>
        <scheme val="minor"/>
      </rPr>
      <t xml:space="preserve"> a la hora de la evaluación de los resultados de la Acción 1. Se añadirá 1 punto en el caso de IP mujer.</t>
    </r>
  </si>
  <si>
    <r>
      <t xml:space="preserve">Solicitud de proyecto de investigación de carácter local o provincial con convocatoria pública durante el periodo de la Acción (IP perteneciente a la UJA): </t>
    </r>
    <r>
      <rPr>
        <b/>
        <sz val="11"/>
        <color rgb="FF000000"/>
        <rFont val="Calibri"/>
        <family val="2"/>
        <scheme val="minor"/>
      </rPr>
      <t>5 puntos por solicitud</t>
    </r>
    <r>
      <rPr>
        <sz val="11"/>
        <color rgb="FF000000"/>
        <rFont val="Calibri"/>
        <family val="2"/>
        <scheme val="minor"/>
      </rPr>
      <t xml:space="preserve">. Si el proyecto se obtiene se sumarán </t>
    </r>
    <r>
      <rPr>
        <b/>
        <sz val="11"/>
        <color rgb="FF000000"/>
        <rFont val="Calibri"/>
        <family val="2"/>
        <scheme val="minor"/>
      </rPr>
      <t>15 puntos adicionales</t>
    </r>
    <r>
      <rPr>
        <sz val="11"/>
        <color rgb="FF000000"/>
        <rFont val="Calibri"/>
        <family val="2"/>
        <scheme val="minor"/>
      </rPr>
      <t xml:space="preserve"> a la hora de la evaluación de los resultados de la Acción 1. Se añadirá 1 punto en el caso de IP mujer.</t>
    </r>
  </si>
  <si>
    <t>Puestos de trabajo creados</t>
  </si>
  <si>
    <r>
      <t xml:space="preserve">Patentes en explotación o adquiridas por terceros (demostrada mediante contrato de compraventa o contrato de licencia): </t>
    </r>
    <r>
      <rPr>
        <b/>
        <sz val="11"/>
        <color rgb="FF000000"/>
        <rFont val="Calibri"/>
        <family val="2"/>
        <scheme val="minor"/>
      </rPr>
      <t>30 puntos</t>
    </r>
    <r>
      <rPr>
        <sz val="11"/>
        <color rgb="FF000000"/>
        <rFont val="Calibri"/>
        <family val="2"/>
        <scheme val="minor"/>
      </rPr>
      <t>.</t>
    </r>
  </si>
  <si>
    <r>
      <t xml:space="preserve">Patentes concedidas con examen previo: </t>
    </r>
    <r>
      <rPr>
        <b/>
        <sz val="11"/>
        <color rgb="FF000000"/>
        <rFont val="Calibri"/>
        <family val="2"/>
        <scheme val="minor"/>
      </rPr>
      <t>20 puntos</t>
    </r>
    <r>
      <rPr>
        <sz val="11"/>
        <color rgb="FF000000"/>
        <rFont val="Calibri"/>
        <family val="2"/>
        <scheme val="minor"/>
      </rPr>
      <t>.</t>
    </r>
  </si>
  <si>
    <r>
      <t xml:space="preserve">Solicitud de patente: </t>
    </r>
    <r>
      <rPr>
        <b/>
        <sz val="11"/>
        <color rgb="FF000000"/>
        <rFont val="Calibri"/>
        <family val="2"/>
        <scheme val="minor"/>
      </rPr>
      <t>10 puntos</t>
    </r>
    <r>
      <rPr>
        <sz val="11"/>
        <color rgb="FF000000"/>
        <rFont val="Calibri"/>
        <family val="2"/>
        <scheme val="minor"/>
      </rPr>
      <t>.</t>
    </r>
  </si>
  <si>
    <r>
      <t xml:space="preserve">Publicación de libro internacional (en editorial académica oficial extranjera, como universidades o instituciones científicas, o editoriales privadas extranjeras especializadas en libros académicos): </t>
    </r>
    <r>
      <rPr>
        <b/>
        <sz val="11"/>
        <color rgb="FF000000"/>
        <rFont val="Calibri"/>
        <family val="2"/>
        <scheme val="minor"/>
      </rPr>
      <t>20 puntos por libro como autor, 15 puntos como editor o coordinador.</t>
    </r>
  </si>
  <si>
    <r>
      <t>Organización de congreso internacional (</t>
    </r>
    <r>
      <rPr>
        <b/>
        <sz val="11"/>
        <color rgb="FF000000"/>
        <rFont val="Calibri"/>
        <family val="2"/>
        <scheme val="minor"/>
      </rPr>
      <t>25 puntos por congreso</t>
    </r>
    <r>
      <rPr>
        <sz val="11"/>
        <color rgb="FF000000"/>
        <rFont val="Calibri"/>
        <family val="2"/>
        <scheme val="minor"/>
      </rPr>
      <t>) o nacional  (</t>
    </r>
    <r>
      <rPr>
        <b/>
        <sz val="11"/>
        <color rgb="FF000000"/>
        <rFont val="Calibri"/>
        <family val="2"/>
        <scheme val="minor"/>
      </rPr>
      <t>15 puntos por congreso</t>
    </r>
    <r>
      <rPr>
        <sz val="11"/>
        <color rgb="FF000000"/>
        <rFont val="Calibri"/>
        <family val="2"/>
        <scheme val="minor"/>
      </rPr>
      <t>)</t>
    </r>
  </si>
  <si>
    <r>
      <t xml:space="preserve">Obtención de fondos por contratos o convenios de prestación de servicios del artículo 83 LOU con entidades públicas o privadas (importe contratado igual o mayor a 5.000€, excluido IVA y </t>
    </r>
    <r>
      <rPr>
        <i/>
        <sz val="11"/>
        <color rgb="FF000000"/>
        <rFont val="Calibri"/>
        <family val="2"/>
        <scheme val="minor"/>
      </rPr>
      <t>ovehead</t>
    </r>
    <r>
      <rPr>
        <sz val="11"/>
        <color rgb="FF000000"/>
        <rFont val="Calibri"/>
        <family val="2"/>
        <scheme val="minor"/>
      </rPr>
      <t xml:space="preserve">): </t>
    </r>
    <r>
      <rPr>
        <b/>
        <sz val="11"/>
        <color rgb="FF000000"/>
        <rFont val="Calibri"/>
        <family val="2"/>
        <scheme val="minor"/>
      </rPr>
      <t>3 puntos por cada 5.000€, con un máximo de 25 puntos.</t>
    </r>
    <r>
      <rPr>
        <sz val="11"/>
        <color rgb="FF000000"/>
        <rFont val="Calibri"/>
        <family val="2"/>
        <scheme val="minor"/>
      </rPr>
      <t xml:space="preserve"> </t>
    </r>
  </si>
  <si>
    <r>
      <t xml:space="preserve">Creación de empresas basadas en el conocimiento. Se puntuará en función del número de puestos de trabajo creados: </t>
    </r>
    <r>
      <rPr>
        <b/>
        <sz val="11"/>
        <color rgb="FF000000"/>
        <rFont val="Calibri"/>
        <family val="2"/>
        <scheme val="minor"/>
      </rPr>
      <t>1 puesto = 20 puntos, 2 puestos = 30 puntos, 3 o más puestos = 50 puntos</t>
    </r>
    <r>
      <rPr>
        <sz val="11"/>
        <color rgb="FF000000"/>
        <rFont val="Calibri"/>
        <family val="2"/>
        <scheme val="minor"/>
      </rPr>
      <t xml:space="preserve"> (por empresa)</t>
    </r>
  </si>
  <si>
    <r>
      <t xml:space="preserve">Solicitud de contratos Juan de la Cierva, Ramón y Cajal, Marie Curie (individual </t>
    </r>
    <r>
      <rPr>
        <i/>
        <sz val="11"/>
        <color rgb="FF000000"/>
        <rFont val="Calibri"/>
        <family val="2"/>
        <scheme val="minor"/>
      </rPr>
      <t>fellowship</t>
    </r>
    <r>
      <rPr>
        <sz val="11"/>
        <color rgb="FF000000"/>
        <rFont val="Calibri"/>
        <family val="2"/>
        <scheme val="minor"/>
      </rPr>
      <t xml:space="preserve">) y similares en el seno de la estructura de investigación: </t>
    </r>
    <r>
      <rPr>
        <b/>
        <sz val="11"/>
        <color rgb="FF000000"/>
        <rFont val="Calibri"/>
        <family val="2"/>
        <scheme val="minor"/>
      </rPr>
      <t>15 puntos por solicitud</t>
    </r>
    <r>
      <rPr>
        <sz val="11"/>
        <color rgb="FF000000"/>
        <rFont val="Calibri"/>
        <family val="2"/>
        <scheme val="minor"/>
      </rPr>
      <t xml:space="preserve">. Si el contrato se obtiene se sumarán </t>
    </r>
    <r>
      <rPr>
        <b/>
        <sz val="11"/>
        <color rgb="FF000000"/>
        <rFont val="Calibri"/>
        <family val="2"/>
        <scheme val="minor"/>
      </rPr>
      <t>15 puntos adicionales</t>
    </r>
    <r>
      <rPr>
        <sz val="11"/>
        <color rgb="FF000000"/>
        <rFont val="Calibri"/>
        <family val="2"/>
        <scheme val="minor"/>
      </rPr>
      <t xml:space="preserve"> a la hora de la evaluación de los resultados de la Acción 1.</t>
    </r>
  </si>
  <si>
    <r>
      <t xml:space="preserve">Estancias de investigación de los miembros de la estructura de Investigación obtenidas en convocatorias competitivas de movilidad (José Castillejo o Salvador Madariaga o equivalentes, mínimo tres meses): </t>
    </r>
    <r>
      <rPr>
        <b/>
        <sz val="11"/>
        <color rgb="FF000000"/>
        <rFont val="Calibri"/>
        <family val="2"/>
        <scheme val="minor"/>
      </rPr>
      <t>3 puntos</t>
    </r>
    <r>
      <rPr>
        <sz val="11"/>
        <color rgb="FF000000"/>
        <rFont val="Calibri"/>
        <family val="2"/>
        <scheme val="minor"/>
      </rPr>
      <t xml:space="preserve"> por mes, con un </t>
    </r>
    <r>
      <rPr>
        <b/>
        <sz val="11"/>
        <color rgb="FF000000"/>
        <rFont val="Calibri"/>
        <family val="2"/>
        <scheme val="minor"/>
      </rPr>
      <t>máximo de 10 puntos</t>
    </r>
    <r>
      <rPr>
        <sz val="11"/>
        <color rgb="FF000000"/>
        <rFont val="Calibri"/>
        <family val="2"/>
        <scheme val="minor"/>
      </rPr>
      <t>.</t>
    </r>
  </si>
  <si>
    <r>
      <t xml:space="preserve">Lectura de tesis doctorales dirigidas o elaboradas por miembros de la UJA: </t>
    </r>
    <r>
      <rPr>
        <b/>
        <sz val="11"/>
        <color rgb="FF000000"/>
        <rFont val="Calibri"/>
        <family val="2"/>
        <scheme val="minor"/>
      </rPr>
      <t>15 puntos por tesis, 20 por tesis internacional.</t>
    </r>
  </si>
  <si>
    <r>
      <t xml:space="preserve">Publicación de artículos científicos en revistas indexadas en bases de datos reconocidas (por artículo). Según ranquin o clasificación en el área: </t>
    </r>
    <r>
      <rPr>
        <b/>
        <sz val="11"/>
        <color rgb="FF000000"/>
        <rFont val="Calibri"/>
        <family val="2"/>
        <scheme val="minor"/>
      </rPr>
      <t>14 puntos primero, 6 segundo, 5 tercero y 3 cuarto cuartil o nivel</t>
    </r>
    <r>
      <rPr>
        <sz val="11"/>
        <color rgb="FF000000"/>
        <rFont val="Calibri"/>
        <family val="2"/>
        <scheme val="minor"/>
      </rPr>
      <t>.*</t>
    </r>
  </si>
  <si>
    <r>
      <t xml:space="preserve">Edición de libros o monografías singulares**: </t>
    </r>
    <r>
      <rPr>
        <b/>
        <sz val="11"/>
        <color rgb="FF000000"/>
        <rFont val="Calibri"/>
        <family val="2"/>
        <scheme val="minor"/>
      </rPr>
      <t>15 puntos por libro</t>
    </r>
    <r>
      <rPr>
        <sz val="11"/>
        <color rgb="FF000000"/>
        <rFont val="Calibri"/>
        <family val="2"/>
        <scheme val="minor"/>
      </rPr>
      <t>.</t>
    </r>
  </si>
  <si>
    <r>
      <t xml:space="preserve">Publicación de libro nacional (en editorial académica oficial, como universidad distinta a la del autor, CSIC, instituciones científicas como la Real Academia de la Historia, de la Lengua y similares; en caso de otras editoriales públicas o bien privadas, se requerirá la existencia acreditada de un proceso de evaluación para publicación): </t>
    </r>
    <r>
      <rPr>
        <b/>
        <sz val="11"/>
        <color rgb="FF000000"/>
        <rFont val="Calibri"/>
        <family val="2"/>
        <scheme val="minor"/>
      </rPr>
      <t>15 puntos por libro como autor, 7,5 puntos como editor o coordinador</t>
    </r>
    <r>
      <rPr>
        <sz val="11"/>
        <color rgb="FF000000"/>
        <rFont val="Calibri"/>
        <family val="2"/>
        <scheme val="minor"/>
      </rPr>
      <t>.</t>
    </r>
  </si>
  <si>
    <r>
      <t>Publicación de capítulo en libro internacional</t>
    </r>
    <r>
      <rPr>
        <b/>
        <sz val="11"/>
        <color rgb="FF000000"/>
        <rFont val="Calibri"/>
        <family val="2"/>
        <scheme val="minor"/>
      </rPr>
      <t>: 6 puntos</t>
    </r>
    <r>
      <rPr>
        <sz val="11"/>
        <color rgb="FF000000"/>
        <rFont val="Calibri"/>
        <family val="2"/>
        <scheme val="minor"/>
      </rPr>
      <t xml:space="preserve"> por capítulo**</t>
    </r>
  </si>
  <si>
    <r>
      <t xml:space="preserve">Publicación de capítulo en libro nacional: </t>
    </r>
    <r>
      <rPr>
        <b/>
        <sz val="11"/>
        <color rgb="FF000000"/>
        <rFont val="Calibri"/>
        <family val="2"/>
        <scheme val="minor"/>
      </rPr>
      <t>3 puntos</t>
    </r>
    <r>
      <rPr>
        <sz val="11"/>
        <color rgb="FF000000"/>
        <rFont val="Calibri"/>
        <family val="2"/>
        <scheme val="minor"/>
      </rPr>
      <t xml:space="preserve"> por capítulo**</t>
    </r>
  </si>
  <si>
    <r>
      <t>Publicaciones de trabajos completos en actas de congresos internacionales (</t>
    </r>
    <r>
      <rPr>
        <b/>
        <sz val="11"/>
        <color rgb="FF000000"/>
        <rFont val="Calibri"/>
        <family val="2"/>
        <scheme val="minor"/>
      </rPr>
      <t>3 puntos por trabajo</t>
    </r>
    <r>
      <rPr>
        <sz val="11"/>
        <color rgb="FF000000"/>
        <rFont val="Calibri"/>
        <family val="2"/>
        <scheme val="minor"/>
      </rPr>
      <t>) y nacionales (</t>
    </r>
    <r>
      <rPr>
        <b/>
        <sz val="11"/>
        <color rgb="FF000000"/>
        <rFont val="Calibri"/>
        <family val="2"/>
        <scheme val="minor"/>
      </rPr>
      <t>2 puntos por trabajo</t>
    </r>
    <r>
      <rPr>
        <sz val="11"/>
        <color rgb="FF000000"/>
        <rFont val="Calibri"/>
        <family val="2"/>
        <scheme val="minor"/>
      </rPr>
      <t xml:space="preserve">), con una </t>
    </r>
    <r>
      <rPr>
        <b/>
        <sz val="11"/>
        <color rgb="FF000000"/>
        <rFont val="Calibri"/>
        <family val="2"/>
        <scheme val="minor"/>
      </rPr>
      <t>puntuación máxima de 15 puntos</t>
    </r>
    <r>
      <rPr>
        <sz val="11"/>
        <color rgb="FF000000"/>
        <rFont val="Calibri"/>
        <family val="2"/>
        <scheme val="minor"/>
      </rPr>
      <t>.</t>
    </r>
  </si>
  <si>
    <r>
      <t xml:space="preserve">Edición de revistas científicas indexadas en bases de datos reconocidas: </t>
    </r>
    <r>
      <rPr>
        <b/>
        <sz val="11"/>
        <color rgb="FF000000"/>
        <rFont val="Calibri"/>
        <family val="2"/>
        <scheme val="minor"/>
      </rPr>
      <t>15 puntos</t>
    </r>
    <r>
      <rPr>
        <sz val="11"/>
        <color rgb="FF000000"/>
        <rFont val="Calibri"/>
        <family val="2"/>
        <scheme val="minor"/>
      </rPr>
      <t xml:space="preserve"> por revista.</t>
    </r>
  </si>
  <si>
    <r>
      <t xml:space="preserve">Edición de revistas científicas no indexadas en bases de datos reconocidas: </t>
    </r>
    <r>
      <rPr>
        <b/>
        <sz val="11"/>
        <color rgb="FF000000"/>
        <rFont val="Calibri"/>
        <family val="2"/>
        <scheme val="minor"/>
      </rPr>
      <t>5 puntos</t>
    </r>
    <r>
      <rPr>
        <sz val="11"/>
        <color rgb="FF000000"/>
        <rFont val="Calibri"/>
        <family val="2"/>
        <scheme val="minor"/>
      </rPr>
      <t xml:space="preserve"> por revista.</t>
    </r>
  </si>
  <si>
    <r>
      <t>Organización de simposio en congreso internacional (</t>
    </r>
    <r>
      <rPr>
        <b/>
        <sz val="11"/>
        <color rgb="FF000000"/>
        <rFont val="Calibri"/>
        <family val="2"/>
        <scheme val="minor"/>
      </rPr>
      <t>10 puntos</t>
    </r>
    <r>
      <rPr>
        <sz val="11"/>
        <color rgb="FF000000"/>
        <rFont val="Calibri"/>
        <family val="2"/>
        <scheme val="minor"/>
      </rPr>
      <t>) o nacional (</t>
    </r>
    <r>
      <rPr>
        <b/>
        <sz val="11"/>
        <color rgb="FF000000"/>
        <rFont val="Calibri"/>
        <family val="2"/>
        <scheme val="minor"/>
      </rPr>
      <t>8 puntos</t>
    </r>
    <r>
      <rPr>
        <sz val="11"/>
        <color rgb="FF000000"/>
        <rFont val="Calibri"/>
        <family val="2"/>
        <scheme val="minor"/>
      </rPr>
      <t>) (por simposio)</t>
    </r>
  </si>
  <si>
    <r>
      <t>Conferencias-ponencias invitadas a congresos internacionales (</t>
    </r>
    <r>
      <rPr>
        <b/>
        <sz val="11"/>
        <color rgb="FF000000"/>
        <rFont val="Calibri"/>
        <family val="2"/>
        <scheme val="minor"/>
      </rPr>
      <t>6 puntos</t>
    </r>
    <r>
      <rPr>
        <sz val="11"/>
        <color rgb="FF000000"/>
        <rFont val="Calibri"/>
        <family val="2"/>
        <scheme val="minor"/>
      </rPr>
      <t>) o nacionales (</t>
    </r>
    <r>
      <rPr>
        <b/>
        <sz val="11"/>
        <color rgb="FF000000"/>
        <rFont val="Calibri"/>
        <family val="2"/>
        <scheme val="minor"/>
      </rPr>
      <t>4 puntos</t>
    </r>
    <r>
      <rPr>
        <sz val="11"/>
        <color rgb="FF000000"/>
        <rFont val="Calibri"/>
        <family val="2"/>
        <scheme val="minor"/>
      </rPr>
      <t xml:space="preserve">) (por conferencia-ponencia, con un </t>
    </r>
    <r>
      <rPr>
        <b/>
        <sz val="11"/>
        <color rgb="FF000000"/>
        <rFont val="Calibri"/>
        <family val="2"/>
        <scheme val="minor"/>
      </rPr>
      <t>máximo de puntuación en este apartado de 10 puntos</t>
    </r>
    <r>
      <rPr>
        <sz val="11"/>
        <color rgb="FF000000"/>
        <rFont val="Calibri"/>
        <family val="2"/>
        <scheme val="minor"/>
      </rPr>
      <t>)</t>
    </r>
  </si>
  <si>
    <r>
      <t>Organización de seminarios, reuniones científicas y jornadas internacionales (</t>
    </r>
    <r>
      <rPr>
        <b/>
        <sz val="11"/>
        <color rgb="FF000000"/>
        <rFont val="Calibri"/>
        <family val="2"/>
        <scheme val="minor"/>
      </rPr>
      <t>10 puntos</t>
    </r>
    <r>
      <rPr>
        <sz val="11"/>
        <color rgb="FF000000"/>
        <rFont val="Calibri"/>
        <family val="2"/>
        <scheme val="minor"/>
      </rPr>
      <t>) o nacionales (</t>
    </r>
    <r>
      <rPr>
        <b/>
        <sz val="11"/>
        <color rgb="FF000000"/>
        <rFont val="Calibri"/>
        <family val="2"/>
        <scheme val="minor"/>
      </rPr>
      <t>7,5 puntos</t>
    </r>
    <r>
      <rPr>
        <sz val="11"/>
        <color rgb="FF000000"/>
        <rFont val="Calibri"/>
        <family val="2"/>
        <scheme val="minor"/>
      </rPr>
      <t xml:space="preserve">), con un </t>
    </r>
    <r>
      <rPr>
        <b/>
        <sz val="11"/>
        <color rgb="FF000000"/>
        <rFont val="Calibri"/>
        <family val="2"/>
        <scheme val="minor"/>
      </rPr>
      <t>máximo de 10 puntos</t>
    </r>
    <r>
      <rPr>
        <sz val="11"/>
        <color rgb="FF000000"/>
        <rFont val="Calibri"/>
        <family val="2"/>
        <scheme val="minor"/>
      </rPr>
      <t>.</t>
    </r>
  </si>
  <si>
    <r>
      <t>Conferencia o ponencia en seminarios, reuniones científicas y jornadas internacionales (</t>
    </r>
    <r>
      <rPr>
        <b/>
        <sz val="11"/>
        <color rgb="FF000000"/>
        <rFont val="Calibri"/>
        <family val="2"/>
        <scheme val="minor"/>
      </rPr>
      <t>3 puntos</t>
    </r>
    <r>
      <rPr>
        <sz val="11"/>
        <color rgb="FF000000"/>
        <rFont val="Calibri"/>
        <family val="2"/>
        <scheme val="minor"/>
      </rPr>
      <t>) o nacionales (</t>
    </r>
    <r>
      <rPr>
        <b/>
        <sz val="11"/>
        <color rgb="FF000000"/>
        <rFont val="Calibri"/>
        <family val="2"/>
        <scheme val="minor"/>
      </rPr>
      <t>1,5 puntos</t>
    </r>
    <r>
      <rPr>
        <sz val="11"/>
        <color rgb="FF000000"/>
        <rFont val="Calibri"/>
        <family val="2"/>
        <scheme val="minor"/>
      </rPr>
      <t xml:space="preserve">) (por conferencia, con un </t>
    </r>
    <r>
      <rPr>
        <b/>
        <sz val="11"/>
        <color rgb="FF000000"/>
        <rFont val="Calibri"/>
        <family val="2"/>
        <scheme val="minor"/>
      </rPr>
      <t>máximo de 5 puntos</t>
    </r>
    <r>
      <rPr>
        <sz val="11"/>
        <color rgb="FF000000"/>
        <rFont val="Calibri"/>
        <family val="2"/>
        <scheme val="minor"/>
      </rPr>
      <t>)</t>
    </r>
  </si>
  <si>
    <r>
      <t>Comunicación en congreso internacional (</t>
    </r>
    <r>
      <rPr>
        <b/>
        <sz val="11"/>
        <color rgb="FF000000"/>
        <rFont val="Calibri"/>
        <family val="2"/>
        <scheme val="minor"/>
      </rPr>
      <t>2 puntos</t>
    </r>
    <r>
      <rPr>
        <sz val="11"/>
        <color rgb="FF000000"/>
        <rFont val="Calibri"/>
        <family val="2"/>
        <scheme val="minor"/>
      </rPr>
      <t>) o nacional (</t>
    </r>
    <r>
      <rPr>
        <b/>
        <sz val="11"/>
        <color rgb="FF000000"/>
        <rFont val="Calibri"/>
        <family val="2"/>
        <scheme val="minor"/>
      </rPr>
      <t>1 puntos</t>
    </r>
    <r>
      <rPr>
        <sz val="11"/>
        <color rgb="FF000000"/>
        <rFont val="Calibri"/>
        <family val="2"/>
        <scheme val="minor"/>
      </rPr>
      <t xml:space="preserve">) (por comunicación, con un </t>
    </r>
    <r>
      <rPr>
        <b/>
        <sz val="11"/>
        <color rgb="FF000000"/>
        <rFont val="Calibri"/>
        <family val="2"/>
        <scheme val="minor"/>
      </rPr>
      <t>máximo de 5 puntos</t>
    </r>
    <r>
      <rPr>
        <sz val="11"/>
        <color rgb="FF000000"/>
        <rFont val="Calibri"/>
        <family val="2"/>
        <scheme val="minor"/>
      </rPr>
      <t>).</t>
    </r>
  </si>
  <si>
    <r>
      <t>Poster en congreso internacional (</t>
    </r>
    <r>
      <rPr>
        <b/>
        <sz val="11"/>
        <color rgb="FF000000"/>
        <rFont val="Calibri"/>
        <family val="2"/>
        <scheme val="minor"/>
      </rPr>
      <t>1,5 puntos</t>
    </r>
    <r>
      <rPr>
        <sz val="11"/>
        <color rgb="FF000000"/>
        <rFont val="Calibri"/>
        <family val="2"/>
        <scheme val="minor"/>
      </rPr>
      <t>) o nacional (</t>
    </r>
    <r>
      <rPr>
        <b/>
        <sz val="11"/>
        <color rgb="FF000000"/>
        <rFont val="Calibri"/>
        <family val="2"/>
        <scheme val="minor"/>
      </rPr>
      <t>0,5 puntos</t>
    </r>
    <r>
      <rPr>
        <sz val="11"/>
        <color rgb="FF000000"/>
        <rFont val="Calibri"/>
        <family val="2"/>
        <scheme val="minor"/>
      </rPr>
      <t xml:space="preserve">) (por poster, con un </t>
    </r>
    <r>
      <rPr>
        <b/>
        <sz val="11"/>
        <color rgb="FF000000"/>
        <rFont val="Calibri"/>
        <family val="2"/>
        <scheme val="minor"/>
      </rPr>
      <t>máximo de 5 puntos</t>
    </r>
    <r>
      <rPr>
        <sz val="11"/>
        <color rgb="FF000000"/>
        <rFont val="Calibri"/>
        <family val="2"/>
        <scheme val="minor"/>
      </rPr>
      <t>)</t>
    </r>
  </si>
  <si>
    <r>
      <t xml:space="preserve">Conferencias impartidas por invitación de instituciones o asociaciones científicas: </t>
    </r>
    <r>
      <rPr>
        <b/>
        <sz val="11"/>
        <color rgb="FF000000"/>
        <rFont val="Calibri"/>
        <family val="2"/>
        <scheme val="minor"/>
      </rPr>
      <t>3 puntos</t>
    </r>
    <r>
      <rPr>
        <sz val="11"/>
        <color rgb="FF000000"/>
        <rFont val="Calibri"/>
        <family val="2"/>
        <scheme val="minor"/>
      </rPr>
      <t xml:space="preserve"> por conferencia, con un </t>
    </r>
    <r>
      <rPr>
        <b/>
        <sz val="11"/>
        <color rgb="FF000000"/>
        <rFont val="Calibri"/>
        <family val="2"/>
        <scheme val="minor"/>
      </rPr>
      <t>máximo de 5 puntos</t>
    </r>
    <r>
      <rPr>
        <sz val="11"/>
        <color rgb="FF000000"/>
        <rFont val="Calibri"/>
        <family val="2"/>
        <scheme val="minor"/>
      </rPr>
      <t>.</t>
    </r>
  </si>
  <si>
    <r>
      <t>Actividades de divulgación: publicación de libros de divulgación (</t>
    </r>
    <r>
      <rPr>
        <b/>
        <sz val="11"/>
        <color rgb="FF000000"/>
        <rFont val="Calibri"/>
        <family val="2"/>
        <scheme val="minor"/>
      </rPr>
      <t>3 puntos</t>
    </r>
    <r>
      <rPr>
        <sz val="11"/>
        <color rgb="FF000000"/>
        <rFont val="Calibri"/>
        <family val="2"/>
        <scheme val="minor"/>
      </rPr>
      <t>), documentales de TV (</t>
    </r>
    <r>
      <rPr>
        <b/>
        <sz val="11"/>
        <color rgb="FF000000"/>
        <rFont val="Calibri"/>
        <family val="2"/>
        <scheme val="minor"/>
      </rPr>
      <t>3 puntos</t>
    </r>
    <r>
      <rPr>
        <sz val="11"/>
        <color rgb="FF000000"/>
        <rFont val="Calibri"/>
        <family val="2"/>
        <scheme val="minor"/>
      </rPr>
      <t>), artículos y capítulos de libro (</t>
    </r>
    <r>
      <rPr>
        <b/>
        <sz val="11"/>
        <color rgb="FF000000"/>
        <rFont val="Calibri"/>
        <family val="2"/>
        <scheme val="minor"/>
      </rPr>
      <t>1 punto</t>
    </r>
    <r>
      <rPr>
        <sz val="11"/>
        <color rgb="FF000000"/>
        <rFont val="Calibri"/>
        <family val="2"/>
        <scheme val="minor"/>
      </rPr>
      <t xml:space="preserve">), con un </t>
    </r>
    <r>
      <rPr>
        <b/>
        <sz val="11"/>
        <color rgb="FF000000"/>
        <rFont val="Calibri"/>
        <family val="2"/>
        <scheme val="minor"/>
      </rPr>
      <t>máximo de 15 puntos.</t>
    </r>
  </si>
  <si>
    <t>Importe</t>
  </si>
  <si>
    <t>Patentes en explotación</t>
  </si>
  <si>
    <t>Patentes concedidas</t>
  </si>
  <si>
    <t>Patente solicitada</t>
  </si>
  <si>
    <t>Número de revistas</t>
  </si>
  <si>
    <t>Número Conferencias</t>
  </si>
  <si>
    <r>
      <t xml:space="preserve">Solicitud de proyecto de investigación en convocatorias del Plan Estatal de I+D+i durante el periodo de la ayuda (IP perteneciente a la UJA): </t>
    </r>
    <r>
      <rPr>
        <b/>
        <sz val="11"/>
        <color rgb="FF000000"/>
        <rFont val="Calibri"/>
        <family val="2"/>
        <scheme val="minor"/>
      </rPr>
      <t>15 puntos por solicitud</t>
    </r>
    <r>
      <rPr>
        <sz val="11"/>
        <color rgb="FF000000"/>
        <rFont val="Calibri"/>
        <family val="2"/>
        <scheme val="minor"/>
      </rPr>
      <t xml:space="preserve">. Si el proyecto se obtiene se sumarán </t>
    </r>
    <r>
      <rPr>
        <b/>
        <sz val="11"/>
        <color rgb="FF000000"/>
        <rFont val="Calibri"/>
        <family val="2"/>
        <scheme val="minor"/>
      </rPr>
      <t>35 puntos adicionales</t>
    </r>
    <r>
      <rPr>
        <sz val="11"/>
        <color rgb="FF000000"/>
        <rFont val="Calibri"/>
        <family val="2"/>
        <scheme val="minor"/>
      </rPr>
      <t xml:space="preserve"> a la hora de la evaluación de los resultados de la Acción 1. Se añadirá 1 punto (y 2 si se obtiene) en el caso de IP mujer. NOTA: Para que la solicitud se considere debe ser evaluada con una C o superior</t>
    </r>
  </si>
  <si>
    <r>
      <t xml:space="preserve">Solicitud de proyecto de investigación del Plan Andaluz de Investigación durante el periodo de la ayuda (IP perteneciente a la UJA): </t>
    </r>
    <r>
      <rPr>
        <b/>
        <sz val="11"/>
        <color rgb="FF000000"/>
        <rFont val="Calibri"/>
        <family val="2"/>
        <scheme val="minor"/>
      </rPr>
      <t>10 puntos por solicitud</t>
    </r>
    <r>
      <rPr>
        <sz val="11"/>
        <color rgb="FF000000"/>
        <rFont val="Calibri"/>
        <family val="2"/>
        <scheme val="minor"/>
      </rPr>
      <t xml:space="preserve">. Si el proyecto se obtiene se sumarán </t>
    </r>
    <r>
      <rPr>
        <b/>
        <sz val="11"/>
        <color rgb="FF000000"/>
        <rFont val="Calibri"/>
        <family val="2"/>
        <scheme val="minor"/>
      </rPr>
      <t>30 puntos adicionales</t>
    </r>
    <r>
      <rPr>
        <sz val="11"/>
        <color rgb="FF000000"/>
        <rFont val="Calibri"/>
        <family val="2"/>
        <scheme val="minor"/>
      </rPr>
      <t xml:space="preserve"> a la hora de la evaluación de los resultados de la Acción 1. Se añadirá 1 punto (y 1 más si se obtiene) en el caso de IP mujer. NOTA: Para que la solicitud se considere debe obtener un mínimo del 60% de la puntuación máxima</t>
    </r>
  </si>
  <si>
    <r>
      <t xml:space="preserve">Solicitud de contratos predoctorales FPU/FPI en convocatorias externas a la UJA dirigidos por miembros de la UJA: </t>
    </r>
    <r>
      <rPr>
        <b/>
        <sz val="11"/>
        <color rgb="FF000000"/>
        <rFont val="Calibri"/>
        <family val="2"/>
        <scheme val="minor"/>
      </rPr>
      <t>10 puntos por solicitud</t>
    </r>
    <r>
      <rPr>
        <sz val="11"/>
        <color rgb="FF000000"/>
        <rFont val="Calibri"/>
        <family val="2"/>
        <scheme val="minor"/>
      </rPr>
      <t xml:space="preserve">. Si el contrato se obtiene se sumarán </t>
    </r>
    <r>
      <rPr>
        <b/>
        <sz val="11"/>
        <color rgb="FF000000"/>
        <rFont val="Calibri"/>
        <family val="2"/>
        <scheme val="minor"/>
      </rPr>
      <t>10 puntos adicionales</t>
    </r>
    <r>
      <rPr>
        <sz val="11"/>
        <color rgb="FF000000"/>
        <rFont val="Calibri"/>
        <family val="2"/>
        <scheme val="minor"/>
      </rPr>
      <t xml:space="preserve"> a la hora de la evaluación de los resultados de la Acción 1. NOTA: Solo se considerarán solicitudes FPU que hayan pasado a la segunda fase</t>
    </r>
  </si>
  <si>
    <t xml:space="preserve">*Se considerarán las revistas indexadas en el Journal Citation Reports (JCR) Science Edition o Social Sciences Edition y en SCOPUS.
**Los libros y capítulos de libros deberán ser de carácter investigador y para su evaluación se tendrá en cuenta el número de citas recibidas, el prestigio de la editorial, los editores, la colección en la que se publica la obra, las reseñas en revistas científicas especializadas, y las traducciones de la propia obra a otras lenguas. 
</t>
  </si>
  <si>
    <t>ANEXO III - OBJETIVOS</t>
  </si>
  <si>
    <t>Objetivos de Productivida Científica</t>
  </si>
  <si>
    <t>*Nota: En los resultados de investigación de los equipos sólo se tendrán en cuenta aquellos trabajos que cuenten con algún integrante de grupo PAIDI de la UJA Respecto a los proyectos de investigación, sólo se tendrá en cuenta para el cálculo al primer IP. Cuando en el resto de méritos participen autores pertenecientes a más de una estructura de investigación, se dividirá el valor del mérito entre el número de estructuras participantes</t>
  </si>
  <si>
    <r>
      <t xml:space="preserve">Premios de investigación internacionales, nacionales, y autonómicos: </t>
    </r>
    <r>
      <rPr>
        <b/>
        <sz val="11"/>
        <color rgb="FF000000"/>
        <rFont val="Calibri"/>
        <family val="2"/>
        <scheme val="minor"/>
      </rPr>
      <t>25, 17 y 12 puntos, respectivamente</t>
    </r>
    <r>
      <rPr>
        <sz val="11"/>
        <color rgb="FF000000"/>
        <rFont val="Calibri"/>
        <family val="2"/>
        <scheme val="minor"/>
      </rPr>
      <t xml:space="preserve">. </t>
    </r>
  </si>
  <si>
    <t>Puntuación máxima por ítem</t>
  </si>
  <si>
    <t>Número de puntos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</si>
</sst>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6"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b/>
      <sz val="18"/>
      <color theme="0"/>
      <name val="Calibri"/>
      <family val="2"/>
      <scheme val="minor"/>
    </font>
    <font>
      <u/>
      <sz val="11"/>
      <color theme="10"/>
      <name val="Calibri"/>
      <family val="2"/>
      <scheme val="minor"/>
    </font>
    <font>
      <u/>
      <sz val="11"/>
      <color theme="11"/>
      <name val="Calibri"/>
      <family val="2"/>
      <scheme val="minor"/>
    </font>
    <font>
      <b/>
      <sz val="14"/>
      <color theme="1"/>
      <name val="Calibri"/>
      <family val="2"/>
      <scheme val="minor"/>
    </font>
    <font>
      <b/>
      <sz val="10"/>
      <color rgb="FF000000"/>
      <name val="Calibri"/>
      <family val="2"/>
    </font>
    <font>
      <b/>
      <sz val="11"/>
      <color rgb="FFFF0000"/>
      <name val="Calibri"/>
      <family val="2"/>
      <scheme val="minor"/>
    </font>
    <font>
      <sz val="10"/>
      <color rgb="FFFF0000"/>
      <name val="Calibri"/>
      <family val="2"/>
      <scheme val="minor"/>
    </font>
    <font>
      <b/>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2" tint="-9.9978637043366805E-2"/>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80">
    <xf numFmtId="0" fontId="0" fillId="0" borderId="0"/>
    <xf numFmtId="43" fontId="1" fillId="0" borderId="0" applyFont="0" applyFill="0" applyBorder="0" applyAlignment="0" applyProtection="0"/>
    <xf numFmtId="0" fontId="1" fillId="0" borderId="0"/>
    <xf numFmtId="0" fontId="1"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76">
    <xf numFmtId="0" fontId="0" fillId="0" borderId="0" xfId="0"/>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xf numFmtId="0" fontId="3" fillId="2" borderId="0" xfId="0" applyFont="1" applyFill="1" applyAlignment="1">
      <alignment horizontal="center" wrapText="1"/>
    </xf>
    <xf numFmtId="0" fontId="0" fillId="4" borderId="0" xfId="0" applyFont="1" applyFill="1" applyAlignment="1">
      <alignment wrapText="1"/>
    </xf>
    <xf numFmtId="0" fontId="5" fillId="2"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0" fontId="0" fillId="0" borderId="0" xfId="0" applyFont="1" applyAlignment="1">
      <alignment horizontal="left" wrapText="1"/>
    </xf>
    <xf numFmtId="0" fontId="6" fillId="4" borderId="1" xfId="0" applyFont="1" applyFill="1" applyBorder="1" applyAlignment="1">
      <alignment horizontal="center" vertical="center" wrapText="1"/>
    </xf>
    <xf numFmtId="0" fontId="4" fillId="0" borderId="0" xfId="0" applyFont="1" applyAlignment="1">
      <alignment horizontal="left" wrapText="1"/>
    </xf>
    <xf numFmtId="0" fontId="0" fillId="0" borderId="0" xfId="0" applyFont="1" applyFill="1"/>
    <xf numFmtId="0" fontId="0" fillId="0" borderId="0" xfId="0" applyFont="1"/>
    <xf numFmtId="0" fontId="0" fillId="0" borderId="0" xfId="0" applyFont="1" applyAlignment="1">
      <alignment wrapText="1"/>
    </xf>
    <xf numFmtId="0" fontId="5" fillId="0" borderId="1" xfId="0" applyFont="1" applyFill="1" applyBorder="1" applyAlignment="1">
      <alignment horizontal="center" vertical="center" wrapText="1"/>
    </xf>
    <xf numFmtId="0" fontId="5" fillId="2" borderId="1" xfId="3" applyFont="1" applyFill="1" applyBorder="1" applyAlignment="1">
      <alignment horizontal="center" vertical="center" wrapText="1"/>
    </xf>
    <xf numFmtId="0" fontId="5" fillId="0" borderId="1" xfId="0" applyFont="1" applyBorder="1" applyAlignment="1">
      <alignment horizontal="center" vertical="center" wrapText="1"/>
    </xf>
    <xf numFmtId="0" fontId="4" fillId="2" borderId="0" xfId="0" applyFont="1" applyFill="1" applyAlignment="1">
      <alignment wrapText="1"/>
    </xf>
    <xf numFmtId="0" fontId="8" fillId="3" borderId="0" xfId="0" applyFont="1" applyFill="1" applyAlignment="1">
      <alignment vertical="center"/>
    </xf>
    <xf numFmtId="0" fontId="11" fillId="2" borderId="0" xfId="0" applyFont="1" applyFill="1" applyAlignment="1">
      <alignment wrapText="1"/>
    </xf>
    <xf numFmtId="0" fontId="6" fillId="4"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0" fillId="2" borderId="0" xfId="0" applyFont="1" applyFill="1" applyAlignment="1">
      <alignment wrapText="1"/>
    </xf>
    <xf numFmtId="0" fontId="0" fillId="2" borderId="0" xfId="0" applyFont="1" applyFill="1" applyAlignment="1">
      <alignment horizontal="center" wrapText="1"/>
    </xf>
    <xf numFmtId="0" fontId="2" fillId="2" borderId="0" xfId="0" applyFont="1" applyFill="1" applyAlignment="1">
      <alignment wrapText="1"/>
    </xf>
    <xf numFmtId="0" fontId="2" fillId="2" borderId="0" xfId="0" applyFont="1" applyFill="1" applyAlignment="1">
      <alignment horizontal="center" wrapText="1"/>
    </xf>
    <xf numFmtId="0" fontId="12" fillId="0" borderId="0" xfId="0" applyFont="1" applyAlignment="1">
      <alignment horizontal="left" vertical="top" wrapText="1"/>
    </xf>
    <xf numFmtId="0" fontId="2" fillId="2" borderId="0" xfId="0" applyFont="1" applyFill="1" applyAlignment="1">
      <alignment horizontal="left" vertical="top" wrapText="1"/>
    </xf>
    <xf numFmtId="0" fontId="4" fillId="2" borderId="0" xfId="0" applyFont="1" applyFill="1" applyBorder="1" applyAlignment="1" applyProtection="1">
      <alignment vertical="center" wrapText="1"/>
      <protection hidden="1"/>
    </xf>
    <xf numFmtId="0" fontId="13" fillId="2" borderId="0" xfId="0" applyFont="1" applyFill="1" applyBorder="1" applyAlignment="1" applyProtection="1">
      <alignment vertical="center" wrapText="1"/>
      <protection hidden="1"/>
    </xf>
    <xf numFmtId="0" fontId="2" fillId="0" borderId="0" xfId="0" applyFont="1" applyBorder="1" applyAlignment="1" applyProtection="1">
      <alignment vertical="center" wrapText="1"/>
      <protection hidden="1"/>
    </xf>
    <xf numFmtId="0" fontId="2" fillId="0" borderId="0" xfId="0" applyFont="1" applyBorder="1" applyAlignment="1" applyProtection="1">
      <alignment wrapText="1"/>
      <protection hidden="1"/>
    </xf>
    <xf numFmtId="0" fontId="2" fillId="0" borderId="0" xfId="0" applyFont="1" applyBorder="1" applyAlignment="1" applyProtection="1">
      <alignment vertical="center"/>
      <protection hidden="1"/>
    </xf>
    <xf numFmtId="0" fontId="14" fillId="0" borderId="0" xfId="0" applyFont="1" applyBorder="1" applyAlignment="1" applyProtection="1">
      <alignment vertical="center"/>
      <protection hidden="1"/>
    </xf>
    <xf numFmtId="0" fontId="4" fillId="2" borderId="0" xfId="0" applyFont="1" applyFill="1" applyBorder="1" applyAlignment="1" applyProtection="1">
      <alignment wrapText="1"/>
      <protection hidden="1"/>
    </xf>
    <xf numFmtId="0" fontId="2" fillId="0" borderId="0" xfId="0" applyFont="1" applyBorder="1" applyProtection="1">
      <protection hidden="1"/>
    </xf>
    <xf numFmtId="0" fontId="0" fillId="4" borderId="0" xfId="0" applyFont="1" applyFill="1" applyBorder="1" applyAlignment="1" applyProtection="1">
      <alignment vertical="center" wrapText="1"/>
      <protection hidden="1"/>
    </xf>
    <xf numFmtId="0" fontId="0" fillId="4" borderId="0" xfId="0" applyFont="1" applyFill="1" applyBorder="1" applyAlignment="1" applyProtection="1">
      <alignment wrapText="1"/>
      <protection hidden="1"/>
    </xf>
    <xf numFmtId="0" fontId="0" fillId="0" borderId="0" xfId="0" applyFont="1" applyBorder="1" applyAlignment="1" applyProtection="1">
      <alignment horizontal="left" vertical="center" wrapText="1"/>
      <protection hidden="1"/>
    </xf>
    <xf numFmtId="0" fontId="0" fillId="0" borderId="0" xfId="0" applyFont="1" applyBorder="1" applyAlignment="1" applyProtection="1">
      <alignment horizontal="left" wrapText="1"/>
      <protection hidden="1"/>
    </xf>
    <xf numFmtId="0" fontId="4" fillId="0" borderId="0" xfId="0" applyFont="1" applyBorder="1" applyAlignment="1" applyProtection="1">
      <alignment horizontal="left" vertical="center" wrapText="1"/>
      <protection hidden="1"/>
    </xf>
    <xf numFmtId="0" fontId="4" fillId="0" borderId="0" xfId="0" applyFont="1" applyBorder="1" applyAlignment="1" applyProtection="1">
      <alignment horizontal="left" wrapText="1"/>
      <protection hidden="1"/>
    </xf>
    <xf numFmtId="0" fontId="0" fillId="0" borderId="0" xfId="0" applyFont="1" applyFill="1" applyBorder="1" applyAlignment="1" applyProtection="1">
      <alignment horizontal="left" vertical="center" wrapText="1"/>
      <protection hidden="1"/>
    </xf>
    <xf numFmtId="0" fontId="0" fillId="0" borderId="0" xfId="0" applyFont="1" applyFill="1" applyBorder="1" applyAlignment="1" applyProtection="1">
      <alignment vertical="center"/>
      <protection hidden="1"/>
    </xf>
    <xf numFmtId="0" fontId="0" fillId="0" borderId="0" xfId="0" applyFont="1" applyFill="1" applyBorder="1" applyProtection="1">
      <protection hidden="1"/>
    </xf>
    <xf numFmtId="0" fontId="0" fillId="0" borderId="0" xfId="0" applyFont="1" applyBorder="1" applyAlignment="1" applyProtection="1">
      <alignment vertical="center"/>
      <protection hidden="1"/>
    </xf>
    <xf numFmtId="0" fontId="0" fillId="0" borderId="0" xfId="0" applyFont="1" applyBorder="1" applyProtection="1">
      <protection hidden="1"/>
    </xf>
    <xf numFmtId="0" fontId="0" fillId="0" borderId="0" xfId="0" applyFont="1" applyBorder="1" applyAlignment="1" applyProtection="1">
      <alignment vertical="center" wrapText="1"/>
      <protection hidden="1"/>
    </xf>
    <xf numFmtId="0" fontId="0" fillId="0" borderId="0" xfId="0" applyFont="1" applyBorder="1" applyAlignment="1" applyProtection="1">
      <alignment wrapText="1"/>
      <protection hidden="1"/>
    </xf>
    <xf numFmtId="0" fontId="0" fillId="2" borderId="0" xfId="0" applyFont="1" applyFill="1" applyBorder="1" applyAlignment="1" applyProtection="1">
      <alignment vertical="center" wrapText="1"/>
      <protection hidden="1"/>
    </xf>
    <xf numFmtId="0" fontId="0" fillId="2" borderId="0" xfId="0" applyFont="1" applyFill="1" applyBorder="1" applyAlignment="1" applyProtection="1">
      <alignment wrapText="1"/>
      <protection hidden="1"/>
    </xf>
    <xf numFmtId="0" fontId="2" fillId="2" borderId="0" xfId="0" applyFont="1" applyFill="1" applyBorder="1" applyAlignment="1" applyProtection="1">
      <alignment vertical="center" wrapText="1"/>
      <protection hidden="1"/>
    </xf>
    <xf numFmtId="0" fontId="2" fillId="2" borderId="0" xfId="0" applyFont="1" applyFill="1" applyBorder="1" applyAlignment="1" applyProtection="1">
      <alignment wrapText="1"/>
      <protection hidden="1"/>
    </xf>
    <xf numFmtId="0" fontId="0" fillId="4" borderId="0" xfId="0" applyFont="1" applyFill="1" applyAlignment="1" applyProtection="1">
      <alignment wrapText="1"/>
      <protection hidden="1"/>
    </xf>
    <xf numFmtId="0" fontId="0" fillId="0" borderId="0" xfId="0" applyFont="1" applyAlignment="1" applyProtection="1">
      <alignment horizontal="left" wrapText="1"/>
      <protection hidden="1"/>
    </xf>
    <xf numFmtId="0" fontId="4" fillId="0" borderId="0" xfId="0" applyFont="1" applyAlignment="1" applyProtection="1">
      <alignment horizontal="left" wrapText="1"/>
      <protection hidden="1"/>
    </xf>
    <xf numFmtId="0" fontId="0" fillId="0" borderId="0" xfId="0" applyFont="1" applyFill="1" applyProtection="1">
      <protection hidden="1"/>
    </xf>
    <xf numFmtId="0" fontId="0" fillId="0" borderId="0" xfId="0" applyFont="1" applyProtection="1">
      <protection hidden="1"/>
    </xf>
    <xf numFmtId="0" fontId="0" fillId="0" borderId="0" xfId="0" applyFont="1" applyAlignment="1" applyProtection="1">
      <alignment wrapText="1"/>
      <protection hidden="1"/>
    </xf>
    <xf numFmtId="0" fontId="4" fillId="0" borderId="1" xfId="0" applyFont="1" applyBorder="1" applyAlignment="1" applyProtection="1">
      <alignment horizontal="right" vertical="center" wrapText="1"/>
    </xf>
    <xf numFmtId="0" fontId="4" fillId="4" borderId="1" xfId="3" applyFont="1" applyFill="1" applyBorder="1" applyAlignment="1">
      <alignment horizontal="center" vertical="center" wrapText="1"/>
    </xf>
    <xf numFmtId="0" fontId="4" fillId="4" borderId="1" xfId="3" applyFont="1" applyFill="1" applyBorder="1" applyAlignment="1" applyProtection="1">
      <alignment horizontal="center" vertical="center" wrapText="1"/>
      <protection hidden="1"/>
    </xf>
    <xf numFmtId="43" fontId="4" fillId="5" borderId="1" xfId="1"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hidden="1"/>
    </xf>
    <xf numFmtId="0" fontId="5" fillId="0" borderId="1" xfId="0" applyFont="1" applyFill="1" applyBorder="1" applyAlignment="1">
      <alignment vertical="center" wrapText="1"/>
    </xf>
    <xf numFmtId="0" fontId="5" fillId="0" borderId="1" xfId="0" applyFont="1" applyBorder="1" applyAlignment="1">
      <alignment vertical="center" wrapText="1"/>
    </xf>
    <xf numFmtId="43" fontId="4" fillId="3" borderId="1" xfId="1"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hidden="1"/>
    </xf>
    <xf numFmtId="0" fontId="15" fillId="0" borderId="0" xfId="0" applyFont="1" applyAlignment="1">
      <alignment horizontal="left" vertical="top" wrapText="1"/>
    </xf>
    <xf numFmtId="0" fontId="5" fillId="0" borderId="1" xfId="0" applyFont="1" applyFill="1" applyBorder="1" applyAlignment="1" applyProtection="1">
      <alignment horizontal="center" vertical="center" wrapText="1"/>
    </xf>
    <xf numFmtId="0" fontId="5" fillId="0" borderId="1" xfId="0" applyFont="1" applyFill="1" applyBorder="1" applyAlignment="1">
      <alignment vertical="center" wrapText="1"/>
    </xf>
    <xf numFmtId="0" fontId="5" fillId="0" borderId="1" xfId="0" applyFont="1" applyBorder="1" applyAlignment="1">
      <alignment vertical="center" wrapText="1"/>
    </xf>
    <xf numFmtId="0" fontId="4" fillId="4" borderId="2" xfId="3" applyFont="1" applyFill="1" applyBorder="1" applyAlignment="1" applyProtection="1">
      <alignment horizontal="center" vertical="center" wrapText="1"/>
      <protection hidden="1"/>
    </xf>
    <xf numFmtId="0" fontId="4" fillId="4" borderId="3" xfId="3" applyFont="1" applyFill="1" applyBorder="1" applyAlignment="1" applyProtection="1">
      <alignment horizontal="center" vertical="center" wrapText="1"/>
      <protection hidden="1"/>
    </xf>
    <xf numFmtId="0" fontId="2" fillId="2" borderId="0" xfId="0" applyFont="1" applyFill="1" applyAlignment="1">
      <alignment horizontal="left" vertical="top" wrapText="1"/>
    </xf>
  </cellXfs>
  <cellStyles count="80">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Millares" xfId="1" builtinId="3"/>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2797174</xdr:colOff>
      <xdr:row>1</xdr:row>
      <xdr:rowOff>74708</xdr:rowOff>
    </xdr:from>
    <xdr:to>
      <xdr:col>0</xdr:col>
      <xdr:colOff>4646145</xdr:colOff>
      <xdr:row>3</xdr:row>
      <xdr:rowOff>105523</xdr:rowOff>
    </xdr:to>
    <xdr:sp macro="" textlink="">
      <xdr:nvSpPr>
        <xdr:cNvPr id="1026" name="Rectangle 2"/>
        <xdr:cNvSpPr>
          <a:spLocks noChangeArrowheads="1"/>
        </xdr:cNvSpPr>
      </xdr:nvSpPr>
      <xdr:spPr bwMode="auto">
        <a:xfrm>
          <a:off x="2797174" y="239808"/>
          <a:ext cx="1848971" cy="361015"/>
        </a:xfrm>
        <a:prstGeom prst="rect">
          <a:avLst/>
        </a:prstGeom>
        <a:solidFill>
          <a:srgbClr val="538135"/>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ES" sz="1600" b="0" i="0" u="none" strike="noStrike" baseline="0">
              <a:solidFill>
                <a:srgbClr val="FFFFFF"/>
              </a:solidFill>
              <a:latin typeface="Arial Black"/>
            </a:rPr>
            <a:t>ACCIÓN 1</a:t>
          </a:r>
          <a:endParaRPr lang="es-ES" sz="1600" b="0" i="0" u="none" strike="noStrike" baseline="0">
            <a:solidFill>
              <a:srgbClr val="FFFFFF"/>
            </a:solidFill>
            <a:latin typeface="Times New Roman"/>
            <a:cs typeface="Times New Roman"/>
          </a:endParaRPr>
        </a:p>
        <a:p>
          <a:pPr algn="ctr" rtl="0">
            <a:defRPr sz="1000"/>
          </a:pPr>
          <a:endParaRPr lang="es-ES" sz="1600" b="0" i="0" u="none" strike="noStrike" baseline="0">
            <a:solidFill>
              <a:srgbClr val="FFFFFF"/>
            </a:solidFill>
            <a:latin typeface="Times New Roman"/>
            <a:cs typeface="Times New Roman"/>
          </a:endParaRPr>
        </a:p>
      </xdr:txBody>
    </xdr:sp>
    <xdr:clientData/>
  </xdr:twoCellAnchor>
  <xdr:twoCellAnchor editAs="oneCell">
    <xdr:from>
      <xdr:col>0</xdr:col>
      <xdr:colOff>154828</xdr:colOff>
      <xdr:row>1</xdr:row>
      <xdr:rowOff>14380</xdr:rowOff>
    </xdr:from>
    <xdr:to>
      <xdr:col>0</xdr:col>
      <xdr:colOff>2341782</xdr:colOff>
      <xdr:row>10</xdr:row>
      <xdr:rowOff>52106</xdr:rowOff>
    </xdr:to>
    <xdr:pic>
      <xdr:nvPicPr>
        <xdr:cNvPr id="2" name="Imagen 1"/>
        <xdr:cNvPicPr>
          <a:picLocks noChangeAspect="1"/>
        </xdr:cNvPicPr>
      </xdr:nvPicPr>
      <xdr:blipFill>
        <a:blip xmlns:r="http://schemas.openxmlformats.org/officeDocument/2006/relationships" r:embed="rId1"/>
        <a:stretch>
          <a:fillRect/>
        </a:stretch>
      </xdr:blipFill>
      <xdr:spPr>
        <a:xfrm>
          <a:off x="154828" y="179480"/>
          <a:ext cx="2186954" cy="1714126"/>
        </a:xfrm>
        <a:prstGeom prst="rect">
          <a:avLst/>
        </a:prstGeom>
      </xdr:spPr>
    </xdr:pic>
    <xdr:clientData/>
  </xdr:twoCellAnchor>
  <xdr:twoCellAnchor>
    <xdr:from>
      <xdr:col>1</xdr:col>
      <xdr:colOff>448992</xdr:colOff>
      <xdr:row>1</xdr:row>
      <xdr:rowOff>1650</xdr:rowOff>
    </xdr:from>
    <xdr:to>
      <xdr:col>4</xdr:col>
      <xdr:colOff>588692</xdr:colOff>
      <xdr:row>11</xdr:row>
      <xdr:rowOff>44605</xdr:rowOff>
    </xdr:to>
    <xdr:sp macro="" textlink="">
      <xdr:nvSpPr>
        <xdr:cNvPr id="5" name="Rectangle 1"/>
        <xdr:cNvSpPr>
          <a:spLocks noChangeArrowheads="1"/>
        </xdr:cNvSpPr>
      </xdr:nvSpPr>
      <xdr:spPr bwMode="auto">
        <a:xfrm>
          <a:off x="5269571" y="164272"/>
          <a:ext cx="4623420" cy="194795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99CCFF"/>
              </a:solidFill>
            </a14:hiddenFill>
          </a:ext>
        </a:extLst>
      </xdr:spPr>
      <xdr:txBody>
        <a:bodyPr vertOverflow="clip" wrap="square" lIns="91440" tIns="45720" rIns="91440" bIns="45720" anchor="t" upright="1"/>
        <a:lstStyle/>
        <a:p>
          <a:pPr algn="ctr" rtl="0">
            <a:defRPr sz="1000"/>
          </a:pPr>
          <a:endParaRPr lang="es-ES" sz="600" b="0" i="0" u="none" strike="noStrike" baseline="0">
            <a:solidFill>
              <a:srgbClr val="000000"/>
            </a:solidFill>
            <a:latin typeface="Arial Black"/>
          </a:endParaRPr>
        </a:p>
        <a:p>
          <a:pPr algn="ctr" rtl="0">
            <a:defRPr sz="1000"/>
          </a:pPr>
          <a:r>
            <a:rPr lang="es-ES" sz="1100" b="0" i="0" u="none" strike="noStrike" baseline="0">
              <a:solidFill>
                <a:srgbClr val="000000"/>
              </a:solidFill>
              <a:latin typeface="Arial Black"/>
            </a:rPr>
            <a:t>SOLICITUD ACCIÓN 1</a:t>
          </a:r>
        </a:p>
        <a:p>
          <a:pPr algn="ctr" rtl="0">
            <a:defRPr sz="1000"/>
          </a:pPr>
          <a:r>
            <a:rPr lang="es-ES" sz="1100" b="0" i="0" u="none" strike="noStrike" baseline="0">
              <a:solidFill>
                <a:srgbClr val="000000"/>
              </a:solidFill>
              <a:latin typeface="Arial Black"/>
            </a:rPr>
            <a:t>APOYO A LAS ESTRUCTURAS DE INVESTIGACIÓN DE LA UJA PARA INCREMENTAR SU COMPETITIVIDAD ATENDIENDO A SUS SINGULARIDADES</a:t>
          </a:r>
        </a:p>
        <a:p>
          <a:pPr algn="ctr" rtl="0">
            <a:defRPr sz="1000"/>
          </a:pPr>
          <a:r>
            <a:rPr lang="es-ES" sz="1050" b="0" i="0" u="none" strike="noStrike" baseline="0">
              <a:solidFill>
                <a:srgbClr val="000000"/>
              </a:solidFill>
              <a:latin typeface="Arial"/>
              <a:cs typeface="Arial"/>
            </a:rPr>
            <a:t>Plan de Apoyo a la Investigación 2019-2020.</a:t>
          </a:r>
        </a:p>
        <a:p>
          <a:pPr algn="ctr" rtl="0">
            <a:defRPr sz="1000"/>
          </a:pPr>
          <a:endParaRPr lang="es-ES" sz="1600" b="0" i="0" u="none" strike="noStrike" baseline="0">
            <a:solidFill>
              <a:srgbClr val="000000"/>
            </a:solidFill>
            <a:latin typeface="Times New Roman"/>
            <a:cs typeface="Times New Roman"/>
          </a:endParaRPr>
        </a:p>
        <a:p>
          <a:pPr algn="ctr" rtl="0">
            <a:defRPr sz="1000"/>
          </a:pPr>
          <a:r>
            <a:rPr lang="es-ES" sz="1400" b="1" i="0" u="none" strike="noStrike" baseline="0">
              <a:solidFill>
                <a:srgbClr val="000000"/>
              </a:solidFill>
              <a:latin typeface="Arial Black" panose="020B0A04020102020204" pitchFamily="34" charset="0"/>
              <a:cs typeface="Times New Roman"/>
            </a:rPr>
            <a:t>RAMA DE CIENCIAS, Y CIENCIAS Y TECNOLOGÍAS DE LA SALUD</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4"/>
  <sheetViews>
    <sheetView showGridLines="0" tabSelected="1" view="pageBreakPreview" zoomScale="82" zoomScaleNormal="68" zoomScaleSheetLayoutView="82" zoomScalePageLayoutView="68" workbookViewId="0">
      <selection activeCell="A21" sqref="A21"/>
    </sheetView>
  </sheetViews>
  <sheetFormatPr baseColWidth="10" defaultColWidth="11.42578125" defaultRowHeight="12.75" x14ac:dyDescent="0.2"/>
  <cols>
    <col min="1" max="1" width="72.28515625" style="4" customWidth="1"/>
    <col min="2" max="2" width="31.28515625" style="4" customWidth="1"/>
    <col min="3" max="3" width="19.140625" style="3" customWidth="1"/>
    <col min="4" max="4" width="16.7109375" style="3" customWidth="1"/>
    <col min="5" max="5" width="15.7109375" style="3" customWidth="1"/>
    <col min="6" max="6" width="15.85546875" style="3" customWidth="1"/>
    <col min="7" max="7" width="11.42578125" style="33" hidden="1" customWidth="1"/>
    <col min="8" max="8" width="11.42578125" style="34" hidden="1" customWidth="1"/>
    <col min="9" max="9" width="11.42578125" style="33" hidden="1" customWidth="1"/>
    <col min="10" max="10" width="17.5703125" style="36" hidden="1" customWidth="1"/>
    <col min="11" max="16384" width="11.42578125" style="4"/>
  </cols>
  <sheetData>
    <row r="1" spans="1:10" s="18" customFormat="1" ht="12.75" customHeight="1" x14ac:dyDescent="0.25">
      <c r="G1" s="29"/>
      <c r="H1" s="30"/>
      <c r="I1" s="29"/>
      <c r="J1" s="35"/>
    </row>
    <row r="2" spans="1:10" s="18" customFormat="1" ht="12.75" customHeight="1" x14ac:dyDescent="0.25">
      <c r="G2" s="29"/>
      <c r="H2" s="30"/>
      <c r="I2" s="29"/>
      <c r="J2" s="35"/>
    </row>
    <row r="3" spans="1:10" s="18" customFormat="1" ht="12.75" customHeight="1" x14ac:dyDescent="0.25">
      <c r="G3" s="29"/>
      <c r="H3" s="29"/>
      <c r="I3" s="29"/>
      <c r="J3" s="35"/>
    </row>
    <row r="4" spans="1:10" s="18" customFormat="1" ht="18.75" x14ac:dyDescent="0.3">
      <c r="A4" s="20"/>
      <c r="G4" s="29"/>
      <c r="H4" s="29"/>
      <c r="I4" s="29"/>
      <c r="J4" s="35"/>
    </row>
    <row r="5" spans="1:10" s="18" customFormat="1" ht="18" customHeight="1" x14ac:dyDescent="0.25">
      <c r="G5" s="29"/>
      <c r="H5" s="29"/>
      <c r="I5" s="29"/>
      <c r="J5" s="35"/>
    </row>
    <row r="6" spans="1:10" s="18" customFormat="1" ht="2.25" customHeight="1" x14ac:dyDescent="0.25">
      <c r="G6" s="29"/>
      <c r="H6" s="29"/>
      <c r="I6" s="29"/>
      <c r="J6" s="35"/>
    </row>
    <row r="7" spans="1:10" s="18" customFormat="1" ht="0.75" hidden="1" customHeight="1" x14ac:dyDescent="0.25">
      <c r="G7" s="29"/>
      <c r="H7" s="29"/>
      <c r="I7" s="29"/>
      <c r="J7" s="35"/>
    </row>
    <row r="8" spans="1:10" s="18" customFormat="1" ht="27" customHeight="1" x14ac:dyDescent="0.3">
      <c r="A8" s="20"/>
      <c r="G8" s="29"/>
      <c r="H8" s="29"/>
      <c r="I8" s="29"/>
      <c r="J8" s="35"/>
    </row>
    <row r="9" spans="1:10" s="18" customFormat="1" ht="19.5" customHeight="1" x14ac:dyDescent="0.3">
      <c r="A9" s="20"/>
      <c r="G9" s="29"/>
      <c r="H9" s="29"/>
      <c r="I9" s="29"/>
      <c r="J9" s="35"/>
    </row>
    <row r="10" spans="1:10" s="18" customFormat="1" ht="19.5" customHeight="1" x14ac:dyDescent="0.3">
      <c r="A10" s="20"/>
      <c r="G10" s="29"/>
      <c r="H10" s="29"/>
      <c r="I10" s="29"/>
      <c r="J10" s="35"/>
    </row>
    <row r="11" spans="1:10" s="18" customFormat="1" ht="19.5" customHeight="1" x14ac:dyDescent="0.3">
      <c r="A11" s="20"/>
      <c r="G11" s="29"/>
      <c r="H11" s="29"/>
      <c r="I11" s="29"/>
      <c r="J11" s="35"/>
    </row>
    <row r="12" spans="1:10" s="18" customFormat="1" ht="19.5" customHeight="1" x14ac:dyDescent="0.3">
      <c r="A12" s="20"/>
      <c r="G12" s="29"/>
      <c r="H12" s="29"/>
      <c r="I12" s="29"/>
      <c r="J12" s="35"/>
    </row>
    <row r="13" spans="1:10" s="18" customFormat="1" ht="19.5" customHeight="1" x14ac:dyDescent="0.3">
      <c r="A13" s="20"/>
      <c r="G13" s="29"/>
      <c r="H13" s="29"/>
      <c r="I13" s="29"/>
      <c r="J13" s="35"/>
    </row>
    <row r="14" spans="1:10" s="18" customFormat="1" ht="19.5" customHeight="1" x14ac:dyDescent="0.3">
      <c r="A14" s="20"/>
      <c r="G14" s="29"/>
      <c r="H14" s="29"/>
      <c r="I14" s="29"/>
      <c r="J14" s="35"/>
    </row>
    <row r="15" spans="1:10" s="18" customFormat="1" ht="19.5" customHeight="1" x14ac:dyDescent="0.25">
      <c r="A15" s="69" t="s">
        <v>67</v>
      </c>
      <c r="B15" s="69"/>
      <c r="C15" s="69"/>
      <c r="D15" s="69"/>
      <c r="E15" s="69"/>
      <c r="F15" s="27"/>
      <c r="G15" s="29"/>
      <c r="H15" s="29"/>
      <c r="I15" s="29"/>
      <c r="J15" s="35"/>
    </row>
    <row r="16" spans="1:10" s="18" customFormat="1" ht="19.5" customHeight="1" x14ac:dyDescent="0.25">
      <c r="A16" s="69"/>
      <c r="B16" s="69"/>
      <c r="C16" s="69"/>
      <c r="D16" s="69"/>
      <c r="E16" s="69"/>
      <c r="F16" s="27"/>
      <c r="G16" s="29"/>
      <c r="H16" s="29"/>
      <c r="I16" s="29"/>
      <c r="J16" s="35"/>
    </row>
    <row r="17" spans="1:13" s="18" customFormat="1" ht="33.75" customHeight="1" x14ac:dyDescent="0.25">
      <c r="A17" s="69"/>
      <c r="B17" s="69"/>
      <c r="C17" s="69"/>
      <c r="D17" s="69"/>
      <c r="E17" s="69"/>
      <c r="F17" s="27"/>
      <c r="G17" s="29"/>
      <c r="H17" s="29"/>
      <c r="I17" s="29"/>
      <c r="J17" s="35"/>
    </row>
    <row r="18" spans="1:13" s="1" customFormat="1" ht="26.25" customHeight="1" x14ac:dyDescent="0.2">
      <c r="A18" s="19" t="s">
        <v>65</v>
      </c>
      <c r="B18" s="19"/>
      <c r="C18" s="19"/>
      <c r="D18" s="19"/>
      <c r="E18" s="19"/>
      <c r="F18" s="19"/>
      <c r="G18" s="31"/>
      <c r="H18" s="31"/>
      <c r="I18" s="31"/>
      <c r="J18" s="32"/>
    </row>
    <row r="19" spans="1:13" ht="21" customHeight="1" x14ac:dyDescent="0.25">
      <c r="A19" s="18"/>
      <c r="B19" s="18"/>
      <c r="C19" s="18"/>
      <c r="D19" s="18"/>
      <c r="E19" s="18"/>
      <c r="F19" s="18"/>
      <c r="H19" s="33"/>
    </row>
    <row r="20" spans="1:13" s="6" customFormat="1" ht="51.75" customHeight="1" x14ac:dyDescent="0.25">
      <c r="A20" s="61" t="s">
        <v>66</v>
      </c>
      <c r="B20" s="61"/>
      <c r="C20" s="61" t="s">
        <v>0</v>
      </c>
      <c r="D20" s="61" t="s">
        <v>1</v>
      </c>
      <c r="E20" s="62" t="s">
        <v>70</v>
      </c>
      <c r="F20" s="62" t="s">
        <v>69</v>
      </c>
      <c r="G20" s="37" t="s">
        <v>2</v>
      </c>
      <c r="H20" s="37" t="s">
        <v>3</v>
      </c>
      <c r="I20" s="37"/>
      <c r="J20" s="38"/>
      <c r="K20" s="54"/>
      <c r="L20" s="54"/>
      <c r="M20" s="54"/>
    </row>
    <row r="21" spans="1:13" s="9" customFormat="1" ht="99" customHeight="1" x14ac:dyDescent="0.25">
      <c r="A21" s="22" t="s">
        <v>21</v>
      </c>
      <c r="B21" s="7" t="s">
        <v>4</v>
      </c>
      <c r="C21" s="8"/>
      <c r="D21" s="8"/>
      <c r="E21" s="64">
        <f t="shared" ref="E21:E29" si="0">C21*$G21+D21*$I21</f>
        <v>0</v>
      </c>
      <c r="F21" s="64">
        <f>$E21</f>
        <v>0</v>
      </c>
      <c r="G21" s="39">
        <v>50</v>
      </c>
      <c r="H21" s="39"/>
      <c r="I21" s="39">
        <v>2</v>
      </c>
      <c r="J21" s="40"/>
      <c r="K21" s="55"/>
      <c r="L21" s="55"/>
      <c r="M21" s="55"/>
    </row>
    <row r="22" spans="1:13" s="9" customFormat="1" ht="102.75" customHeight="1" x14ac:dyDescent="0.25">
      <c r="A22" s="22" t="s">
        <v>22</v>
      </c>
      <c r="B22" s="7" t="s">
        <v>4</v>
      </c>
      <c r="C22" s="8"/>
      <c r="D22" s="8"/>
      <c r="E22" s="64">
        <f t="shared" si="0"/>
        <v>0</v>
      </c>
      <c r="F22" s="64">
        <f>$E22</f>
        <v>0</v>
      </c>
      <c r="G22" s="39">
        <v>25</v>
      </c>
      <c r="H22" s="39"/>
      <c r="I22" s="39">
        <v>1</v>
      </c>
      <c r="J22" s="40"/>
      <c r="K22" s="55"/>
      <c r="L22" s="55"/>
      <c r="M22" s="55"/>
    </row>
    <row r="23" spans="1:13" s="9" customFormat="1" ht="103.5" customHeight="1" x14ac:dyDescent="0.25">
      <c r="A23" s="22" t="s">
        <v>23</v>
      </c>
      <c r="B23" s="7" t="s">
        <v>4</v>
      </c>
      <c r="C23" s="8"/>
      <c r="D23" s="8"/>
      <c r="E23" s="64">
        <f t="shared" si="0"/>
        <v>0</v>
      </c>
      <c r="F23" s="64">
        <f t="shared" ref="F23:F54" si="1">$E23</f>
        <v>0</v>
      </c>
      <c r="G23" s="39">
        <v>25</v>
      </c>
      <c r="H23" s="39"/>
      <c r="I23" s="39">
        <v>1</v>
      </c>
      <c r="J23" s="40"/>
      <c r="K23" s="55"/>
      <c r="L23" s="55"/>
      <c r="M23" s="55"/>
    </row>
    <row r="24" spans="1:13" s="9" customFormat="1" ht="98.25" customHeight="1" x14ac:dyDescent="0.25">
      <c r="A24" s="22" t="s">
        <v>24</v>
      </c>
      <c r="B24" s="7" t="s">
        <v>4</v>
      </c>
      <c r="C24" s="8"/>
      <c r="D24" s="8"/>
      <c r="E24" s="64">
        <f t="shared" si="0"/>
        <v>0</v>
      </c>
      <c r="F24" s="64">
        <f t="shared" si="1"/>
        <v>0</v>
      </c>
      <c r="G24" s="39">
        <v>15</v>
      </c>
      <c r="H24" s="39"/>
      <c r="I24" s="39">
        <v>1</v>
      </c>
      <c r="J24" s="40"/>
      <c r="K24" s="55"/>
      <c r="L24" s="55"/>
      <c r="M24" s="55"/>
    </row>
    <row r="25" spans="1:13" s="9" customFormat="1" ht="100.5" customHeight="1" x14ac:dyDescent="0.25">
      <c r="A25" s="22" t="s">
        <v>61</v>
      </c>
      <c r="B25" s="7" t="s">
        <v>4</v>
      </c>
      <c r="C25" s="8"/>
      <c r="D25" s="8"/>
      <c r="E25" s="64">
        <f t="shared" si="0"/>
        <v>0</v>
      </c>
      <c r="F25" s="64">
        <f t="shared" si="1"/>
        <v>0</v>
      </c>
      <c r="G25" s="39">
        <v>15</v>
      </c>
      <c r="H25" s="39"/>
      <c r="I25" s="39">
        <v>1</v>
      </c>
      <c r="J25" s="40"/>
      <c r="K25" s="55"/>
      <c r="L25" s="55"/>
      <c r="M25" s="55"/>
    </row>
    <row r="26" spans="1:13" s="9" customFormat="1" ht="99.75" customHeight="1" x14ac:dyDescent="0.25">
      <c r="A26" s="22" t="s">
        <v>25</v>
      </c>
      <c r="B26" s="7" t="s">
        <v>4</v>
      </c>
      <c r="C26" s="8"/>
      <c r="D26" s="8"/>
      <c r="E26" s="64">
        <f t="shared" si="0"/>
        <v>0</v>
      </c>
      <c r="F26" s="64">
        <f>$E26</f>
        <v>0</v>
      </c>
      <c r="G26" s="39">
        <v>15</v>
      </c>
      <c r="H26" s="39"/>
      <c r="I26" s="39">
        <v>1</v>
      </c>
      <c r="J26" s="40"/>
      <c r="K26" s="55"/>
      <c r="L26" s="55"/>
      <c r="M26" s="55"/>
    </row>
    <row r="27" spans="1:13" s="9" customFormat="1" ht="106.5" customHeight="1" x14ac:dyDescent="0.25">
      <c r="A27" s="22" t="s">
        <v>62</v>
      </c>
      <c r="B27" s="7" t="s">
        <v>4</v>
      </c>
      <c r="C27" s="8"/>
      <c r="D27" s="8"/>
      <c r="E27" s="64">
        <f t="shared" si="0"/>
        <v>0</v>
      </c>
      <c r="F27" s="64">
        <f t="shared" si="1"/>
        <v>0</v>
      </c>
      <c r="G27" s="39">
        <v>10</v>
      </c>
      <c r="H27" s="39"/>
      <c r="I27" s="39">
        <v>1</v>
      </c>
      <c r="J27" s="40"/>
      <c r="K27" s="55"/>
      <c r="L27" s="55"/>
      <c r="M27" s="55"/>
    </row>
    <row r="28" spans="1:13" s="9" customFormat="1" ht="87.75" customHeight="1" x14ac:dyDescent="0.25">
      <c r="A28" s="22" t="s">
        <v>26</v>
      </c>
      <c r="B28" s="7" t="s">
        <v>4</v>
      </c>
      <c r="C28" s="8"/>
      <c r="D28" s="8"/>
      <c r="E28" s="64">
        <f t="shared" si="0"/>
        <v>0</v>
      </c>
      <c r="F28" s="64">
        <f t="shared" si="1"/>
        <v>0</v>
      </c>
      <c r="G28" s="39">
        <v>8</v>
      </c>
      <c r="H28" s="39"/>
      <c r="I28" s="39">
        <v>1</v>
      </c>
      <c r="J28" s="40"/>
      <c r="K28" s="55"/>
      <c r="L28" s="55"/>
      <c r="M28" s="55"/>
    </row>
    <row r="29" spans="1:13" s="9" customFormat="1" ht="80.25" customHeight="1" x14ac:dyDescent="0.25">
      <c r="A29" s="22" t="s">
        <v>27</v>
      </c>
      <c r="B29" s="7" t="s">
        <v>4</v>
      </c>
      <c r="C29" s="8"/>
      <c r="D29" s="8"/>
      <c r="E29" s="64">
        <f t="shared" si="0"/>
        <v>0</v>
      </c>
      <c r="F29" s="64">
        <f t="shared" si="1"/>
        <v>0</v>
      </c>
      <c r="G29" s="39">
        <v>5</v>
      </c>
      <c r="H29" s="39"/>
      <c r="I29" s="39">
        <v>1</v>
      </c>
      <c r="J29" s="40"/>
      <c r="K29" s="55"/>
      <c r="L29" s="55"/>
      <c r="M29" s="55"/>
    </row>
    <row r="30" spans="1:13" s="11" customFormat="1" ht="35.1" customHeight="1" x14ac:dyDescent="0.25">
      <c r="A30" s="21"/>
      <c r="B30" s="10"/>
      <c r="C30" s="73" t="s">
        <v>0</v>
      </c>
      <c r="D30" s="74"/>
      <c r="E30" s="62" t="s">
        <v>70</v>
      </c>
      <c r="F30" s="62" t="s">
        <v>69</v>
      </c>
      <c r="G30" s="41"/>
      <c r="H30" s="41"/>
      <c r="I30" s="41"/>
      <c r="J30" s="42"/>
      <c r="K30" s="56"/>
      <c r="L30" s="56"/>
      <c r="M30" s="56"/>
    </row>
    <row r="31" spans="1:13" s="12" customFormat="1" ht="95.25" customHeight="1" x14ac:dyDescent="0.25">
      <c r="A31" s="65" t="s">
        <v>34</v>
      </c>
      <c r="B31" s="15" t="s">
        <v>55</v>
      </c>
      <c r="C31" s="8"/>
      <c r="D31" s="8"/>
      <c r="E31" s="64">
        <f>(TRUNC($C$31/5000)*$G31)</f>
        <v>0</v>
      </c>
      <c r="F31" s="64">
        <f>IF($E$31&gt;=$H$31,$H$31,TRUNC(C31/5000)*$G31)</f>
        <v>0</v>
      </c>
      <c r="G31" s="43">
        <v>3</v>
      </c>
      <c r="H31" s="44">
        <v>25</v>
      </c>
      <c r="I31" s="44"/>
      <c r="J31" s="45"/>
      <c r="K31" s="57"/>
      <c r="L31" s="57"/>
      <c r="M31" s="57"/>
    </row>
    <row r="32" spans="1:13" s="13" customFormat="1" ht="97.5" customHeight="1" x14ac:dyDescent="0.25">
      <c r="A32" s="66" t="s">
        <v>35</v>
      </c>
      <c r="B32" s="16" t="s">
        <v>28</v>
      </c>
      <c r="C32" s="8"/>
      <c r="D32" s="8"/>
      <c r="E32" s="64">
        <f>IF(C32=1,20,IF(C32=2,30,IF(C32&gt;2,50,0)))</f>
        <v>0</v>
      </c>
      <c r="F32" s="64">
        <f t="shared" si="1"/>
        <v>0</v>
      </c>
      <c r="G32" s="39"/>
      <c r="H32" s="46"/>
      <c r="I32" s="46"/>
      <c r="J32" s="47"/>
      <c r="K32" s="58"/>
      <c r="L32" s="58"/>
      <c r="M32" s="58"/>
    </row>
    <row r="33" spans="1:13" s="13" customFormat="1" ht="37.5" customHeight="1" x14ac:dyDescent="0.25">
      <c r="A33" s="66" t="s">
        <v>29</v>
      </c>
      <c r="B33" s="17" t="s">
        <v>56</v>
      </c>
      <c r="C33" s="8"/>
      <c r="D33" s="8"/>
      <c r="E33" s="64">
        <f>$C$33*$G33</f>
        <v>0</v>
      </c>
      <c r="F33" s="64">
        <f t="shared" si="1"/>
        <v>0</v>
      </c>
      <c r="G33" s="39">
        <v>30</v>
      </c>
      <c r="H33" s="46"/>
      <c r="I33" s="46"/>
      <c r="J33" s="47"/>
      <c r="K33" s="58"/>
      <c r="L33" s="58"/>
      <c r="M33" s="58"/>
    </row>
    <row r="34" spans="1:13" s="13" customFormat="1" ht="35.25" customHeight="1" x14ac:dyDescent="0.25">
      <c r="A34" s="66" t="s">
        <v>30</v>
      </c>
      <c r="B34" s="17" t="s">
        <v>57</v>
      </c>
      <c r="C34" s="8"/>
      <c r="D34" s="8"/>
      <c r="E34" s="64">
        <f>$C$34*$G34</f>
        <v>0</v>
      </c>
      <c r="F34" s="64">
        <f t="shared" si="1"/>
        <v>0</v>
      </c>
      <c r="G34" s="39">
        <v>20</v>
      </c>
      <c r="H34" s="46"/>
      <c r="I34" s="46"/>
      <c r="J34" s="47"/>
      <c r="K34" s="58"/>
      <c r="L34" s="58"/>
      <c r="M34" s="58"/>
    </row>
    <row r="35" spans="1:13" s="13" customFormat="1" ht="35.1" customHeight="1" x14ac:dyDescent="0.25">
      <c r="A35" s="66" t="s">
        <v>31</v>
      </c>
      <c r="B35" s="17" t="s">
        <v>58</v>
      </c>
      <c r="C35" s="8"/>
      <c r="D35" s="8"/>
      <c r="E35" s="64">
        <f t="shared" ref="E35:E37" si="2">C35*$G35</f>
        <v>0</v>
      </c>
      <c r="F35" s="64">
        <f t="shared" si="1"/>
        <v>0</v>
      </c>
      <c r="G35" s="39">
        <v>10</v>
      </c>
      <c r="H35" s="46"/>
      <c r="I35" s="46"/>
      <c r="J35" s="47"/>
      <c r="K35" s="58"/>
      <c r="L35" s="58"/>
      <c r="M35" s="58"/>
    </row>
    <row r="36" spans="1:13" s="13" customFormat="1" ht="104.25" customHeight="1" x14ac:dyDescent="0.25">
      <c r="A36" s="66" t="s">
        <v>63</v>
      </c>
      <c r="B36" s="7" t="s">
        <v>4</v>
      </c>
      <c r="C36" s="8"/>
      <c r="D36" s="8"/>
      <c r="E36" s="64">
        <f t="shared" si="2"/>
        <v>0</v>
      </c>
      <c r="F36" s="64">
        <f t="shared" si="1"/>
        <v>0</v>
      </c>
      <c r="G36" s="39">
        <v>10</v>
      </c>
      <c r="H36" s="46"/>
      <c r="I36" s="46"/>
      <c r="J36" s="47"/>
      <c r="K36" s="58"/>
      <c r="L36" s="58"/>
      <c r="M36" s="58"/>
    </row>
    <row r="37" spans="1:13" s="13" customFormat="1" ht="91.5" customHeight="1" x14ac:dyDescent="0.25">
      <c r="A37" s="66" t="s">
        <v>36</v>
      </c>
      <c r="B37" s="7" t="s">
        <v>4</v>
      </c>
      <c r="C37" s="8"/>
      <c r="D37" s="8"/>
      <c r="E37" s="64">
        <f t="shared" si="2"/>
        <v>0</v>
      </c>
      <c r="F37" s="64">
        <f t="shared" si="1"/>
        <v>0</v>
      </c>
      <c r="G37" s="39">
        <v>15</v>
      </c>
      <c r="H37" s="46"/>
      <c r="I37" s="46"/>
      <c r="J37" s="47"/>
      <c r="K37" s="58"/>
      <c r="L37" s="58"/>
      <c r="M37" s="58"/>
    </row>
    <row r="38" spans="1:13" s="13" customFormat="1" ht="66.75" customHeight="1" x14ac:dyDescent="0.25">
      <c r="A38" s="65" t="s">
        <v>37</v>
      </c>
      <c r="B38" s="7" t="s">
        <v>5</v>
      </c>
      <c r="C38" s="8"/>
      <c r="D38" s="8"/>
      <c r="E38" s="64">
        <f>$C38*$G$38</f>
        <v>0</v>
      </c>
      <c r="F38" s="64">
        <f>IF($E$38&gt;=$H$38,$H$38,($C$38*3))</f>
        <v>0</v>
      </c>
      <c r="G38" s="39">
        <v>3</v>
      </c>
      <c r="H38" s="39">
        <v>10</v>
      </c>
      <c r="I38" s="46"/>
      <c r="J38" s="47"/>
      <c r="K38" s="58"/>
      <c r="L38" s="58"/>
      <c r="M38" s="58"/>
    </row>
    <row r="39" spans="1:13" s="13" customFormat="1" ht="31.5" customHeight="1" x14ac:dyDescent="0.25">
      <c r="A39" s="72" t="s">
        <v>38</v>
      </c>
      <c r="B39" s="7" t="s">
        <v>6</v>
      </c>
      <c r="C39" s="8"/>
      <c r="D39" s="8"/>
      <c r="E39" s="64">
        <f t="shared" ref="E39:E54" si="3">C39*$G39</f>
        <v>0</v>
      </c>
      <c r="F39" s="64">
        <f t="shared" si="1"/>
        <v>0</v>
      </c>
      <c r="G39" s="39">
        <v>15</v>
      </c>
      <c r="H39" s="39"/>
      <c r="I39" s="46"/>
      <c r="J39" s="47"/>
      <c r="K39" s="58"/>
      <c r="L39" s="58"/>
      <c r="M39" s="58"/>
    </row>
    <row r="40" spans="1:13" s="13" customFormat="1" ht="35.1" customHeight="1" x14ac:dyDescent="0.25">
      <c r="A40" s="72"/>
      <c r="B40" s="7" t="s">
        <v>7</v>
      </c>
      <c r="C40" s="8"/>
      <c r="D40" s="8"/>
      <c r="E40" s="64">
        <f t="shared" si="3"/>
        <v>0</v>
      </c>
      <c r="F40" s="64">
        <f t="shared" si="1"/>
        <v>0</v>
      </c>
      <c r="G40" s="39">
        <v>20</v>
      </c>
      <c r="H40" s="39"/>
      <c r="I40" s="46"/>
      <c r="J40" s="47"/>
      <c r="K40" s="58"/>
      <c r="L40" s="58"/>
      <c r="M40" s="58"/>
    </row>
    <row r="41" spans="1:13" s="12" customFormat="1" ht="35.1" customHeight="1" x14ac:dyDescent="0.25">
      <c r="A41" s="71" t="s">
        <v>68</v>
      </c>
      <c r="B41" s="15" t="s">
        <v>8</v>
      </c>
      <c r="C41" s="8"/>
      <c r="D41" s="8"/>
      <c r="E41" s="64">
        <f t="shared" si="3"/>
        <v>0</v>
      </c>
      <c r="F41" s="64">
        <f t="shared" si="1"/>
        <v>0</v>
      </c>
      <c r="G41" s="43">
        <v>12</v>
      </c>
      <c r="H41" s="43"/>
      <c r="I41" s="44"/>
      <c r="J41" s="45"/>
      <c r="K41" s="57"/>
      <c r="L41" s="57"/>
      <c r="M41" s="57"/>
    </row>
    <row r="42" spans="1:13" s="12" customFormat="1" ht="35.1" customHeight="1" x14ac:dyDescent="0.25">
      <c r="A42" s="71"/>
      <c r="B42" s="15" t="s">
        <v>6</v>
      </c>
      <c r="C42" s="8"/>
      <c r="D42" s="8"/>
      <c r="E42" s="64">
        <f t="shared" si="3"/>
        <v>0</v>
      </c>
      <c r="F42" s="64">
        <f t="shared" si="1"/>
        <v>0</v>
      </c>
      <c r="G42" s="43">
        <v>17</v>
      </c>
      <c r="H42" s="43"/>
      <c r="I42" s="44"/>
      <c r="J42" s="45"/>
      <c r="K42" s="57"/>
      <c r="L42" s="57"/>
      <c r="M42" s="57"/>
    </row>
    <row r="43" spans="1:13" s="12" customFormat="1" ht="35.1" customHeight="1" x14ac:dyDescent="0.25">
      <c r="A43" s="71"/>
      <c r="B43" s="15" t="s">
        <v>7</v>
      </c>
      <c r="C43" s="8"/>
      <c r="D43" s="8"/>
      <c r="E43" s="64">
        <f t="shared" si="3"/>
        <v>0</v>
      </c>
      <c r="F43" s="64">
        <f t="shared" si="1"/>
        <v>0</v>
      </c>
      <c r="G43" s="43">
        <v>25</v>
      </c>
      <c r="H43" s="43"/>
      <c r="I43" s="44"/>
      <c r="J43" s="45"/>
      <c r="K43" s="57"/>
      <c r="L43" s="57"/>
      <c r="M43" s="57"/>
    </row>
    <row r="44" spans="1:13" s="13" customFormat="1" ht="35.1" customHeight="1" x14ac:dyDescent="0.25">
      <c r="A44" s="72" t="s">
        <v>39</v>
      </c>
      <c r="B44" s="7" t="s">
        <v>9</v>
      </c>
      <c r="C44" s="8"/>
      <c r="D44" s="8"/>
      <c r="E44" s="64">
        <f t="shared" si="3"/>
        <v>0</v>
      </c>
      <c r="F44" s="64">
        <f t="shared" si="1"/>
        <v>0</v>
      </c>
      <c r="G44" s="39">
        <v>14</v>
      </c>
      <c r="H44" s="39"/>
      <c r="I44" s="46"/>
      <c r="J44" s="47"/>
      <c r="K44" s="58"/>
      <c r="L44" s="58"/>
      <c r="M44" s="58"/>
    </row>
    <row r="45" spans="1:13" s="13" customFormat="1" ht="35.1" customHeight="1" x14ac:dyDescent="0.25">
      <c r="A45" s="72"/>
      <c r="B45" s="7" t="s">
        <v>10</v>
      </c>
      <c r="C45" s="8"/>
      <c r="D45" s="8"/>
      <c r="E45" s="64">
        <f t="shared" si="3"/>
        <v>0</v>
      </c>
      <c r="F45" s="64">
        <f t="shared" si="1"/>
        <v>0</v>
      </c>
      <c r="G45" s="39">
        <v>6</v>
      </c>
      <c r="H45" s="39"/>
      <c r="I45" s="46"/>
      <c r="J45" s="47"/>
      <c r="K45" s="58"/>
      <c r="L45" s="58"/>
      <c r="M45" s="58"/>
    </row>
    <row r="46" spans="1:13" s="13" customFormat="1" ht="35.1" customHeight="1" x14ac:dyDescent="0.25">
      <c r="A46" s="72"/>
      <c r="B46" s="7" t="s">
        <v>11</v>
      </c>
      <c r="C46" s="8"/>
      <c r="D46" s="8"/>
      <c r="E46" s="64">
        <f t="shared" si="3"/>
        <v>0</v>
      </c>
      <c r="F46" s="64">
        <f t="shared" si="1"/>
        <v>0</v>
      </c>
      <c r="G46" s="39">
        <v>5</v>
      </c>
      <c r="H46" s="39"/>
      <c r="I46" s="46"/>
      <c r="J46" s="47"/>
      <c r="K46" s="58"/>
      <c r="L46" s="58"/>
      <c r="M46" s="58"/>
    </row>
    <row r="47" spans="1:13" s="13" customFormat="1" ht="35.1" customHeight="1" x14ac:dyDescent="0.25">
      <c r="A47" s="72"/>
      <c r="B47" s="7" t="s">
        <v>12</v>
      </c>
      <c r="C47" s="8"/>
      <c r="D47" s="8"/>
      <c r="E47" s="64">
        <f t="shared" si="3"/>
        <v>0</v>
      </c>
      <c r="F47" s="64">
        <f t="shared" si="1"/>
        <v>0</v>
      </c>
      <c r="G47" s="39">
        <v>3</v>
      </c>
      <c r="H47" s="39"/>
      <c r="I47" s="46"/>
      <c r="J47" s="47"/>
      <c r="K47" s="58"/>
      <c r="L47" s="58"/>
      <c r="M47" s="58"/>
    </row>
    <row r="48" spans="1:13" s="13" customFormat="1" ht="35.1" customHeight="1" x14ac:dyDescent="0.25">
      <c r="A48" s="66" t="s">
        <v>40</v>
      </c>
      <c r="B48" s="7" t="s">
        <v>13</v>
      </c>
      <c r="C48" s="8"/>
      <c r="D48" s="8"/>
      <c r="E48" s="64">
        <f t="shared" si="3"/>
        <v>0</v>
      </c>
      <c r="F48" s="64">
        <f t="shared" si="1"/>
        <v>0</v>
      </c>
      <c r="G48" s="39">
        <v>15</v>
      </c>
      <c r="H48" s="39"/>
      <c r="I48" s="46"/>
      <c r="J48" s="47"/>
      <c r="K48" s="58"/>
      <c r="L48" s="58"/>
      <c r="M48" s="58"/>
    </row>
    <row r="49" spans="1:13" s="13" customFormat="1" ht="35.1" customHeight="1" x14ac:dyDescent="0.25">
      <c r="A49" s="72" t="s">
        <v>32</v>
      </c>
      <c r="B49" s="7" t="s">
        <v>14</v>
      </c>
      <c r="C49" s="8"/>
      <c r="D49" s="8"/>
      <c r="E49" s="64">
        <f t="shared" si="3"/>
        <v>0</v>
      </c>
      <c r="F49" s="64">
        <f t="shared" si="1"/>
        <v>0</v>
      </c>
      <c r="G49" s="39">
        <v>20</v>
      </c>
      <c r="H49" s="39"/>
      <c r="I49" s="46"/>
      <c r="J49" s="47"/>
      <c r="K49" s="58"/>
      <c r="L49" s="58"/>
      <c r="M49" s="58"/>
    </row>
    <row r="50" spans="1:13" s="13" customFormat="1" ht="35.1" customHeight="1" x14ac:dyDescent="0.25">
      <c r="A50" s="72"/>
      <c r="B50" s="7" t="s">
        <v>15</v>
      </c>
      <c r="C50" s="8"/>
      <c r="D50" s="8"/>
      <c r="E50" s="64">
        <f t="shared" si="3"/>
        <v>0</v>
      </c>
      <c r="F50" s="64">
        <f t="shared" si="1"/>
        <v>0</v>
      </c>
      <c r="G50" s="39">
        <v>15</v>
      </c>
      <c r="H50" s="39"/>
      <c r="I50" s="46"/>
      <c r="J50" s="47"/>
      <c r="K50" s="58"/>
      <c r="L50" s="58"/>
      <c r="M50" s="58"/>
    </row>
    <row r="51" spans="1:13" s="13" customFormat="1" ht="35.1" customHeight="1" x14ac:dyDescent="0.25">
      <c r="A51" s="72" t="s">
        <v>41</v>
      </c>
      <c r="B51" s="7" t="s">
        <v>14</v>
      </c>
      <c r="C51" s="8"/>
      <c r="D51" s="8"/>
      <c r="E51" s="64">
        <f t="shared" si="3"/>
        <v>0</v>
      </c>
      <c r="F51" s="64">
        <f t="shared" si="1"/>
        <v>0</v>
      </c>
      <c r="G51" s="39">
        <v>15</v>
      </c>
      <c r="H51" s="39"/>
      <c r="I51" s="46"/>
      <c r="J51" s="47"/>
      <c r="K51" s="58"/>
      <c r="L51" s="58"/>
      <c r="M51" s="58"/>
    </row>
    <row r="52" spans="1:13" s="13" customFormat="1" ht="62.25" customHeight="1" x14ac:dyDescent="0.25">
      <c r="A52" s="72"/>
      <c r="B52" s="7" t="s">
        <v>15</v>
      </c>
      <c r="C52" s="8"/>
      <c r="D52" s="8"/>
      <c r="E52" s="64">
        <f t="shared" si="3"/>
        <v>0</v>
      </c>
      <c r="F52" s="64">
        <f t="shared" si="1"/>
        <v>0</v>
      </c>
      <c r="G52" s="39">
        <v>7.5</v>
      </c>
      <c r="H52" s="39"/>
      <c r="I52" s="46"/>
      <c r="J52" s="47"/>
      <c r="K52" s="58"/>
      <c r="L52" s="58"/>
      <c r="M52" s="58"/>
    </row>
    <row r="53" spans="1:13" s="13" customFormat="1" ht="35.1" customHeight="1" x14ac:dyDescent="0.25">
      <c r="A53" s="66" t="s">
        <v>42</v>
      </c>
      <c r="B53" s="7" t="s">
        <v>13</v>
      </c>
      <c r="C53" s="8"/>
      <c r="D53" s="8"/>
      <c r="E53" s="64">
        <f t="shared" si="3"/>
        <v>0</v>
      </c>
      <c r="F53" s="64">
        <f t="shared" si="1"/>
        <v>0</v>
      </c>
      <c r="G53" s="39">
        <v>6</v>
      </c>
      <c r="H53" s="39"/>
      <c r="I53" s="46"/>
      <c r="J53" s="47"/>
      <c r="K53" s="58"/>
      <c r="L53" s="58"/>
      <c r="M53" s="58"/>
    </row>
    <row r="54" spans="1:13" s="13" customFormat="1" ht="35.1" customHeight="1" x14ac:dyDescent="0.25">
      <c r="A54" s="66" t="s">
        <v>43</v>
      </c>
      <c r="B54" s="7" t="s">
        <v>16</v>
      </c>
      <c r="C54" s="8"/>
      <c r="D54" s="8"/>
      <c r="E54" s="64">
        <f t="shared" si="3"/>
        <v>0</v>
      </c>
      <c r="F54" s="64">
        <f t="shared" si="1"/>
        <v>0</v>
      </c>
      <c r="G54" s="39">
        <v>3</v>
      </c>
      <c r="H54" s="39"/>
      <c r="I54" s="46"/>
      <c r="J54" s="47"/>
      <c r="K54" s="58"/>
      <c r="L54" s="58"/>
      <c r="M54" s="58"/>
    </row>
    <row r="55" spans="1:13" s="13" customFormat="1" ht="62.25" customHeight="1" x14ac:dyDescent="0.25">
      <c r="A55" s="71" t="s">
        <v>44</v>
      </c>
      <c r="B55" s="7" t="s">
        <v>6</v>
      </c>
      <c r="C55" s="8"/>
      <c r="D55" s="8"/>
      <c r="E55" s="64">
        <f>(C55*$G$55)</f>
        <v>0</v>
      </c>
      <c r="F55" s="68">
        <f>IF(SUM($E55:$E56)&gt;=15,15,(SUM($E55:$E56)))</f>
        <v>0</v>
      </c>
      <c r="G55" s="39">
        <v>2</v>
      </c>
      <c r="H55" s="39">
        <v>15</v>
      </c>
      <c r="I55" s="46"/>
      <c r="J55" s="47"/>
      <c r="K55" s="58"/>
      <c r="L55" s="58"/>
      <c r="M55" s="58"/>
    </row>
    <row r="56" spans="1:13" s="13" customFormat="1" ht="35.1" customHeight="1" x14ac:dyDescent="0.25">
      <c r="A56" s="71"/>
      <c r="B56" s="7" t="s">
        <v>7</v>
      </c>
      <c r="C56" s="8"/>
      <c r="D56" s="8"/>
      <c r="E56" s="64">
        <f>$C56*$G$56</f>
        <v>0</v>
      </c>
      <c r="F56" s="68"/>
      <c r="G56" s="39">
        <v>3</v>
      </c>
      <c r="H56" s="39">
        <v>15</v>
      </c>
      <c r="I56" s="46"/>
      <c r="J56" s="47"/>
      <c r="K56" s="58"/>
      <c r="L56" s="58"/>
      <c r="M56" s="58"/>
    </row>
    <row r="57" spans="1:13" s="13" customFormat="1" ht="35.1" customHeight="1" x14ac:dyDescent="0.25">
      <c r="A57" s="66" t="s">
        <v>45</v>
      </c>
      <c r="B57" s="7" t="s">
        <v>59</v>
      </c>
      <c r="C57" s="8"/>
      <c r="D57" s="8"/>
      <c r="E57" s="64">
        <f t="shared" ref="E57:E62" si="4">C57*$G57</f>
        <v>0</v>
      </c>
      <c r="F57" s="64">
        <f t="shared" ref="F57:F62" si="5">$E57</f>
        <v>0</v>
      </c>
      <c r="G57" s="39">
        <v>15</v>
      </c>
      <c r="H57" s="46"/>
      <c r="I57" s="46"/>
      <c r="J57" s="47"/>
      <c r="K57" s="58"/>
      <c r="L57" s="58"/>
      <c r="M57" s="58"/>
    </row>
    <row r="58" spans="1:13" s="13" customFormat="1" ht="35.1" customHeight="1" x14ac:dyDescent="0.25">
      <c r="A58" s="66" t="s">
        <v>46</v>
      </c>
      <c r="B58" s="7" t="s">
        <v>59</v>
      </c>
      <c r="C58" s="8"/>
      <c r="D58" s="8"/>
      <c r="E58" s="64">
        <f t="shared" si="4"/>
        <v>0</v>
      </c>
      <c r="F58" s="64">
        <f t="shared" si="5"/>
        <v>0</v>
      </c>
      <c r="G58" s="39">
        <v>5</v>
      </c>
      <c r="H58" s="46"/>
      <c r="I58" s="46"/>
      <c r="J58" s="47"/>
      <c r="K58" s="58"/>
      <c r="L58" s="58"/>
      <c r="M58" s="58"/>
    </row>
    <row r="59" spans="1:13" s="13" customFormat="1" ht="35.1" customHeight="1" x14ac:dyDescent="0.25">
      <c r="A59" s="72" t="s">
        <v>33</v>
      </c>
      <c r="B59" s="7" t="s">
        <v>6</v>
      </c>
      <c r="C59" s="8"/>
      <c r="D59" s="8"/>
      <c r="E59" s="64">
        <f t="shared" si="4"/>
        <v>0</v>
      </c>
      <c r="F59" s="64">
        <f t="shared" si="5"/>
        <v>0</v>
      </c>
      <c r="G59" s="39">
        <v>15</v>
      </c>
      <c r="H59" s="39"/>
      <c r="I59" s="46"/>
      <c r="J59" s="47"/>
      <c r="K59" s="58"/>
      <c r="L59" s="58"/>
      <c r="M59" s="58"/>
    </row>
    <row r="60" spans="1:13" s="13" customFormat="1" ht="35.1" customHeight="1" x14ac:dyDescent="0.25">
      <c r="A60" s="72"/>
      <c r="B60" s="7" t="s">
        <v>7</v>
      </c>
      <c r="C60" s="8"/>
      <c r="D60" s="8"/>
      <c r="E60" s="64">
        <f t="shared" si="4"/>
        <v>0</v>
      </c>
      <c r="F60" s="64">
        <f t="shared" si="5"/>
        <v>0</v>
      </c>
      <c r="G60" s="39">
        <v>25</v>
      </c>
      <c r="H60" s="39"/>
      <c r="I60" s="46"/>
      <c r="J60" s="47"/>
      <c r="K60" s="58"/>
      <c r="L60" s="58"/>
      <c r="M60" s="58"/>
    </row>
    <row r="61" spans="1:13" s="13" customFormat="1" ht="67.5" customHeight="1" x14ac:dyDescent="0.25">
      <c r="A61" s="72" t="s">
        <v>47</v>
      </c>
      <c r="B61" s="7" t="s">
        <v>6</v>
      </c>
      <c r="C61" s="8"/>
      <c r="D61" s="8"/>
      <c r="E61" s="64">
        <f t="shared" si="4"/>
        <v>0</v>
      </c>
      <c r="F61" s="64">
        <f t="shared" si="5"/>
        <v>0</v>
      </c>
      <c r="G61" s="39">
        <v>8</v>
      </c>
      <c r="H61" s="39"/>
      <c r="I61" s="46"/>
      <c r="J61" s="47"/>
      <c r="K61" s="58"/>
      <c r="L61" s="58"/>
      <c r="M61" s="58"/>
    </row>
    <row r="62" spans="1:13" s="13" customFormat="1" ht="35.1" customHeight="1" x14ac:dyDescent="0.25">
      <c r="A62" s="72"/>
      <c r="B62" s="7" t="s">
        <v>7</v>
      </c>
      <c r="C62" s="8"/>
      <c r="D62" s="8"/>
      <c r="E62" s="64">
        <f t="shared" si="4"/>
        <v>0</v>
      </c>
      <c r="F62" s="64">
        <f t="shared" si="5"/>
        <v>0</v>
      </c>
      <c r="G62" s="39">
        <v>10</v>
      </c>
      <c r="H62" s="39"/>
      <c r="I62" s="46"/>
      <c r="J62" s="47"/>
      <c r="K62" s="58"/>
      <c r="L62" s="58"/>
      <c r="M62" s="58"/>
    </row>
    <row r="63" spans="1:13" s="13" customFormat="1" ht="29.25" customHeight="1" x14ac:dyDescent="0.25">
      <c r="A63" s="71" t="s">
        <v>48</v>
      </c>
      <c r="B63" s="7" t="s">
        <v>6</v>
      </c>
      <c r="C63" s="8"/>
      <c r="D63" s="8"/>
      <c r="E63" s="64">
        <f>$C63*$G$63</f>
        <v>0</v>
      </c>
      <c r="F63" s="68">
        <f>IF(SUM($E63:$E64)&gt;=$H$63,$H$63,SUM($E63:$E64))</f>
        <v>0</v>
      </c>
      <c r="G63" s="39">
        <v>4</v>
      </c>
      <c r="H63" s="39">
        <v>10</v>
      </c>
      <c r="I63" s="46"/>
      <c r="J63" s="47"/>
      <c r="K63" s="58"/>
      <c r="L63" s="58"/>
      <c r="M63" s="58"/>
    </row>
    <row r="64" spans="1:13" s="13" customFormat="1" ht="35.1" customHeight="1" x14ac:dyDescent="0.25">
      <c r="A64" s="71"/>
      <c r="B64" s="7" t="s">
        <v>7</v>
      </c>
      <c r="C64" s="8"/>
      <c r="D64" s="8"/>
      <c r="E64" s="64">
        <f>$C64*$G$64</f>
        <v>0</v>
      </c>
      <c r="F64" s="68"/>
      <c r="G64" s="39">
        <v>6</v>
      </c>
      <c r="H64" s="39">
        <v>10</v>
      </c>
      <c r="I64" s="46"/>
      <c r="J64" s="47"/>
      <c r="K64" s="58"/>
      <c r="L64" s="58"/>
      <c r="M64" s="58"/>
    </row>
    <row r="65" spans="1:13" s="13" customFormat="1" ht="32.25" customHeight="1" x14ac:dyDescent="0.25">
      <c r="A65" s="71" t="s">
        <v>49</v>
      </c>
      <c r="B65" s="7" t="s">
        <v>6</v>
      </c>
      <c r="C65" s="8"/>
      <c r="D65" s="8"/>
      <c r="E65" s="64">
        <f>$C65*$G$65</f>
        <v>0</v>
      </c>
      <c r="F65" s="68">
        <f>IF(SUM($E65:$E66)&gt;=$H$65,$H$65,SUM($E65:$E66))</f>
        <v>0</v>
      </c>
      <c r="G65" s="39">
        <v>7.5</v>
      </c>
      <c r="H65" s="39">
        <v>10</v>
      </c>
      <c r="I65" s="46"/>
      <c r="J65" s="47"/>
      <c r="K65" s="58"/>
      <c r="L65" s="58"/>
      <c r="M65" s="58"/>
    </row>
    <row r="66" spans="1:13" s="13" customFormat="1" ht="35.1" customHeight="1" x14ac:dyDescent="0.25">
      <c r="A66" s="71"/>
      <c r="B66" s="7" t="s">
        <v>7</v>
      </c>
      <c r="C66" s="8"/>
      <c r="D66" s="8"/>
      <c r="E66" s="64">
        <f>$C66*G66</f>
        <v>0</v>
      </c>
      <c r="F66" s="68"/>
      <c r="G66" s="39">
        <v>10</v>
      </c>
      <c r="H66" s="39">
        <v>10</v>
      </c>
      <c r="I66" s="46"/>
      <c r="J66" s="47"/>
      <c r="K66" s="58"/>
      <c r="L66" s="58"/>
      <c r="M66" s="58"/>
    </row>
    <row r="67" spans="1:13" s="13" customFormat="1" ht="35.1" customHeight="1" x14ac:dyDescent="0.25">
      <c r="A67" s="71" t="s">
        <v>50</v>
      </c>
      <c r="B67" s="7" t="s">
        <v>6</v>
      </c>
      <c r="C67" s="8"/>
      <c r="D67" s="8"/>
      <c r="E67" s="64">
        <f>$C67*$G$67</f>
        <v>0</v>
      </c>
      <c r="F67" s="68">
        <f>IF(SUM($E67:$E68)&gt;=$H$67,$H$67,SUM($E67:$E68))</f>
        <v>0</v>
      </c>
      <c r="G67" s="39">
        <v>1.5</v>
      </c>
      <c r="H67" s="39">
        <v>5</v>
      </c>
      <c r="I67" s="46"/>
      <c r="J67" s="47"/>
      <c r="K67" s="58"/>
      <c r="L67" s="58"/>
      <c r="M67" s="58"/>
    </row>
    <row r="68" spans="1:13" s="13" customFormat="1" ht="35.1" customHeight="1" x14ac:dyDescent="0.25">
      <c r="A68" s="71"/>
      <c r="B68" s="7" t="s">
        <v>7</v>
      </c>
      <c r="C68" s="8"/>
      <c r="D68" s="8"/>
      <c r="E68" s="64">
        <f>$C68*$G$68</f>
        <v>0</v>
      </c>
      <c r="F68" s="68"/>
      <c r="G68" s="39">
        <v>3</v>
      </c>
      <c r="H68" s="39">
        <v>5</v>
      </c>
      <c r="I68" s="46"/>
      <c r="J68" s="47"/>
      <c r="K68" s="58"/>
      <c r="L68" s="58"/>
      <c r="M68" s="58"/>
    </row>
    <row r="69" spans="1:13" s="13" customFormat="1" ht="68.25" customHeight="1" x14ac:dyDescent="0.25">
      <c r="A69" s="71" t="s">
        <v>51</v>
      </c>
      <c r="B69" s="7" t="s">
        <v>6</v>
      </c>
      <c r="C69" s="8"/>
      <c r="D69" s="8"/>
      <c r="E69" s="64">
        <f>$C69*$G$69</f>
        <v>0</v>
      </c>
      <c r="F69" s="68">
        <f>IF(SUM($E69:$E70)&gt;=5,5,SUM($E69:$E70))</f>
        <v>0</v>
      </c>
      <c r="G69" s="39">
        <v>1</v>
      </c>
      <c r="H69" s="39">
        <v>5</v>
      </c>
      <c r="I69" s="46"/>
      <c r="J69" s="47"/>
      <c r="K69" s="58"/>
      <c r="L69" s="58"/>
      <c r="M69" s="58"/>
    </row>
    <row r="70" spans="1:13" s="13" customFormat="1" ht="35.1" customHeight="1" x14ac:dyDescent="0.25">
      <c r="A70" s="71"/>
      <c r="B70" s="7" t="s">
        <v>7</v>
      </c>
      <c r="C70" s="8"/>
      <c r="D70" s="8"/>
      <c r="E70" s="64">
        <f>$C70*$G$70</f>
        <v>0</v>
      </c>
      <c r="F70" s="68"/>
      <c r="G70" s="39">
        <v>2</v>
      </c>
      <c r="H70" s="39">
        <v>5</v>
      </c>
      <c r="I70" s="46"/>
      <c r="J70" s="47"/>
      <c r="K70" s="58"/>
      <c r="L70" s="58"/>
      <c r="M70" s="58"/>
    </row>
    <row r="71" spans="1:13" s="13" customFormat="1" ht="35.1" customHeight="1" x14ac:dyDescent="0.25">
      <c r="A71" s="71" t="s">
        <v>52</v>
      </c>
      <c r="B71" s="7" t="s">
        <v>6</v>
      </c>
      <c r="C71" s="8"/>
      <c r="D71" s="8"/>
      <c r="E71" s="64">
        <f>C$71*$G$71</f>
        <v>0</v>
      </c>
      <c r="F71" s="68">
        <f>IF(SUM($E71:$E72)&gt;=$H$71,$H$71,SUM($E71:$E72))</f>
        <v>0</v>
      </c>
      <c r="G71" s="39">
        <v>0.5</v>
      </c>
      <c r="H71" s="39">
        <v>5</v>
      </c>
      <c r="I71" s="46"/>
      <c r="J71" s="47"/>
      <c r="K71" s="58"/>
      <c r="L71" s="58"/>
      <c r="M71" s="58"/>
    </row>
    <row r="72" spans="1:13" s="13" customFormat="1" ht="35.1" customHeight="1" x14ac:dyDescent="0.25">
      <c r="A72" s="71"/>
      <c r="B72" s="7" t="s">
        <v>7</v>
      </c>
      <c r="C72" s="8"/>
      <c r="D72" s="8"/>
      <c r="E72" s="64">
        <f>$C72*$G$72</f>
        <v>0</v>
      </c>
      <c r="F72" s="68"/>
      <c r="G72" s="39">
        <v>1.5</v>
      </c>
      <c r="H72" s="39">
        <v>5</v>
      </c>
      <c r="I72" s="46"/>
      <c r="J72" s="47"/>
      <c r="K72" s="58"/>
      <c r="L72" s="58"/>
      <c r="M72" s="58"/>
    </row>
    <row r="73" spans="1:13" s="13" customFormat="1" ht="52.5" customHeight="1" x14ac:dyDescent="0.25">
      <c r="A73" s="65" t="s">
        <v>53</v>
      </c>
      <c r="B73" s="7" t="s">
        <v>60</v>
      </c>
      <c r="C73" s="8"/>
      <c r="D73" s="8"/>
      <c r="E73" s="64">
        <f>$C73*$G$73</f>
        <v>0</v>
      </c>
      <c r="F73" s="64">
        <f>IF($E73&gt;=$H$73,$H$73,$E73)</f>
        <v>0</v>
      </c>
      <c r="G73" s="39">
        <v>3</v>
      </c>
      <c r="H73" s="39">
        <v>5</v>
      </c>
      <c r="I73" s="46"/>
      <c r="J73" s="47"/>
      <c r="K73" s="58"/>
      <c r="L73" s="58"/>
      <c r="M73" s="58"/>
    </row>
    <row r="74" spans="1:13" s="13" customFormat="1" ht="35.1" customHeight="1" x14ac:dyDescent="0.25">
      <c r="A74" s="71" t="s">
        <v>54</v>
      </c>
      <c r="B74" s="7" t="s">
        <v>17</v>
      </c>
      <c r="C74" s="8"/>
      <c r="D74" s="8"/>
      <c r="E74" s="64">
        <f>$C74*$G$74</f>
        <v>0</v>
      </c>
      <c r="F74" s="68">
        <f>IF(SUM($E74:$E76)&gt;=$H$74,$H$74,SUM($E74:$E76))</f>
        <v>0</v>
      </c>
      <c r="G74" s="39">
        <v>3</v>
      </c>
      <c r="H74" s="39">
        <v>15</v>
      </c>
      <c r="I74" s="46"/>
      <c r="J74" s="47"/>
      <c r="K74" s="58"/>
      <c r="L74" s="58"/>
      <c r="M74" s="58"/>
    </row>
    <row r="75" spans="1:13" s="13" customFormat="1" ht="35.1" customHeight="1" x14ac:dyDescent="0.25">
      <c r="A75" s="71"/>
      <c r="B75" s="7" t="s">
        <v>18</v>
      </c>
      <c r="C75" s="8"/>
      <c r="D75" s="8"/>
      <c r="E75" s="64">
        <f>$C75*$G$75</f>
        <v>0</v>
      </c>
      <c r="F75" s="68"/>
      <c r="G75" s="39">
        <v>3</v>
      </c>
      <c r="H75" s="39">
        <v>15</v>
      </c>
      <c r="I75" s="46"/>
      <c r="J75" s="47"/>
      <c r="K75" s="58"/>
      <c r="L75" s="58"/>
      <c r="M75" s="58"/>
    </row>
    <row r="76" spans="1:13" s="13" customFormat="1" ht="35.1" customHeight="1" x14ac:dyDescent="0.25">
      <c r="A76" s="71"/>
      <c r="B76" s="7" t="s">
        <v>19</v>
      </c>
      <c r="C76" s="8"/>
      <c r="D76" s="8"/>
      <c r="E76" s="64">
        <f>$C76*$G$76</f>
        <v>0</v>
      </c>
      <c r="F76" s="68"/>
      <c r="G76" s="39">
        <v>1</v>
      </c>
      <c r="H76" s="39">
        <v>15</v>
      </c>
      <c r="I76" s="46"/>
      <c r="J76" s="47"/>
      <c r="K76" s="58"/>
      <c r="L76" s="58"/>
      <c r="M76" s="58"/>
    </row>
    <row r="77" spans="1:13" s="14" customFormat="1" ht="24.75" customHeight="1" x14ac:dyDescent="0.25">
      <c r="A77" s="60" t="s">
        <v>20</v>
      </c>
      <c r="B77" s="60"/>
      <c r="C77" s="70"/>
      <c r="D77" s="70"/>
      <c r="E77" s="63"/>
      <c r="F77" s="67">
        <f>SUM(F21:F76)</f>
        <v>0</v>
      </c>
      <c r="G77" s="48"/>
      <c r="H77" s="48"/>
      <c r="I77" s="48"/>
      <c r="J77" s="49"/>
      <c r="K77" s="59"/>
      <c r="L77" s="59"/>
      <c r="M77" s="59"/>
    </row>
    <row r="78" spans="1:13" s="23" customFormat="1" ht="15" x14ac:dyDescent="0.25">
      <c r="C78" s="24"/>
      <c r="D78" s="24"/>
      <c r="E78" s="24"/>
      <c r="F78" s="24"/>
      <c r="G78" s="50"/>
      <c r="H78" s="50"/>
      <c r="I78" s="50"/>
      <c r="J78" s="51"/>
    </row>
    <row r="79" spans="1:13" s="25" customFormat="1" ht="55.5" customHeight="1" x14ac:dyDescent="0.2">
      <c r="A79" s="75" t="s">
        <v>64</v>
      </c>
      <c r="B79" s="75"/>
      <c r="C79" s="75"/>
      <c r="D79" s="75"/>
      <c r="E79" s="75"/>
      <c r="F79" s="28"/>
      <c r="G79" s="52"/>
      <c r="H79" s="52"/>
      <c r="I79" s="52"/>
      <c r="J79" s="53"/>
    </row>
    <row r="80" spans="1:13" s="25" customFormat="1" x14ac:dyDescent="0.2">
      <c r="C80" s="26"/>
      <c r="D80" s="26"/>
      <c r="E80" s="26"/>
      <c r="F80" s="26"/>
      <c r="G80" s="52"/>
      <c r="H80" s="52"/>
      <c r="I80" s="52"/>
      <c r="J80" s="53"/>
    </row>
    <row r="81" spans="1:10" s="25" customFormat="1" x14ac:dyDescent="0.2">
      <c r="C81" s="26"/>
      <c r="D81" s="26"/>
      <c r="E81" s="26"/>
      <c r="F81" s="26"/>
      <c r="G81" s="52"/>
      <c r="H81" s="52"/>
      <c r="I81" s="52"/>
      <c r="J81" s="53"/>
    </row>
    <row r="82" spans="1:10" s="1" customFormat="1" x14ac:dyDescent="0.2">
      <c r="C82" s="2"/>
      <c r="D82" s="2"/>
      <c r="E82" s="2"/>
      <c r="F82" s="2"/>
      <c r="G82" s="31"/>
      <c r="H82" s="31"/>
      <c r="I82" s="31"/>
      <c r="J82" s="32"/>
    </row>
    <row r="83" spans="1:10" s="1" customFormat="1" x14ac:dyDescent="0.2">
      <c r="A83" s="5"/>
      <c r="C83" s="2"/>
      <c r="D83" s="2"/>
      <c r="E83" s="2"/>
      <c r="F83" s="2"/>
      <c r="G83" s="31"/>
      <c r="H83" s="31"/>
      <c r="I83" s="31"/>
      <c r="J83" s="32"/>
    </row>
    <row r="84" spans="1:10" s="1" customFormat="1" x14ac:dyDescent="0.2">
      <c r="A84" s="2"/>
      <c r="C84" s="2"/>
      <c r="D84" s="2"/>
      <c r="E84" s="2"/>
      <c r="F84" s="2"/>
      <c r="G84" s="31"/>
      <c r="H84" s="31"/>
      <c r="I84" s="31"/>
      <c r="J84" s="32"/>
    </row>
  </sheetData>
  <sheetProtection algorithmName="SHA-512" hashValue="5zU+5+aQIto66QwJFEJ9n8zT5Y7wPoWgvkPy9P8RVyIEs671+3qZ7REfN6khvkMg38c2bdWpCb5il1YNifEIxQ==" saltValue="uq/JrvA8fpW+NzXHhA07cw==" spinCount="100000" sheet="1" objects="1" scenarios="1"/>
  <mergeCells count="25">
    <mergeCell ref="A79:E79"/>
    <mergeCell ref="A41:A43"/>
    <mergeCell ref="A39:A40"/>
    <mergeCell ref="A49:A50"/>
    <mergeCell ref="A44:A47"/>
    <mergeCell ref="A15:E17"/>
    <mergeCell ref="C77:D77"/>
    <mergeCell ref="A74:A76"/>
    <mergeCell ref="A69:A70"/>
    <mergeCell ref="A71:A72"/>
    <mergeCell ref="A65:A66"/>
    <mergeCell ref="A67:A68"/>
    <mergeCell ref="A61:A62"/>
    <mergeCell ref="A63:A64"/>
    <mergeCell ref="A59:A60"/>
    <mergeCell ref="A55:A56"/>
    <mergeCell ref="A51:A52"/>
    <mergeCell ref="C30:D30"/>
    <mergeCell ref="F69:F70"/>
    <mergeCell ref="F71:F72"/>
    <mergeCell ref="F74:F76"/>
    <mergeCell ref="F55:F56"/>
    <mergeCell ref="F63:F64"/>
    <mergeCell ref="F65:F66"/>
    <mergeCell ref="F67:F68"/>
  </mergeCells>
  <pageMargins left="0.70866141732283472" right="0.70866141732283472" top="0.74803149606299213" bottom="0.74803149606299213" header="0.31496062992125984" footer="0.31496062992125984"/>
  <pageSetup paperSize="9" scale="51" fitToHeight="0"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ObjetivosCTS</vt:lpstr>
      <vt:lpstr>ObjetivosCTS!Área_de_impresión</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SERVINV</cp:lastModifiedBy>
  <cp:lastPrinted>2019-04-12T09:58:43Z</cp:lastPrinted>
  <dcterms:created xsi:type="dcterms:W3CDTF">2019-02-14T11:14:52Z</dcterms:created>
  <dcterms:modified xsi:type="dcterms:W3CDTF">2019-04-12T11:11:20Z</dcterms:modified>
</cp:coreProperties>
</file>