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C_109160\Garantia Juvenil Junta de Andalucia\00_CONVOCATORIAS_ML_MIRIAM\ACCION 1\ANEXOS ML\"/>
    </mc:Choice>
  </mc:AlternateContent>
  <bookViews>
    <workbookView xWindow="0" yWindow="0" windowWidth="19200" windowHeight="9795"/>
  </bookViews>
  <sheets>
    <sheet name="ObjetivosHUM" sheetId="4" r:id="rId1"/>
  </sheets>
  <definedNames>
    <definedName name="_xlnm.Print_Area" localSheetId="0">ObjetivosHUM!$A$1:$F$84</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76" i="4" l="1"/>
  <c r="E75" i="4"/>
  <c r="E28" i="4" l="1"/>
  <c r="E30" i="4" l="1"/>
  <c r="F30" i="4" s="1"/>
  <c r="E81" i="4" l="1"/>
  <c r="E80" i="4"/>
  <c r="E79" i="4"/>
  <c r="E78" i="4"/>
  <c r="F78" i="4" s="1"/>
  <c r="E77" i="4"/>
  <c r="F77" i="4" s="1"/>
  <c r="E74" i="4"/>
  <c r="E73" i="4"/>
  <c r="F73" i="4" s="1"/>
  <c r="E72" i="4"/>
  <c r="E71" i="4"/>
  <c r="E70" i="4"/>
  <c r="E69" i="4"/>
  <c r="E68" i="4"/>
  <c r="E67" i="4"/>
  <c r="E61" i="4"/>
  <c r="F61" i="4" s="1"/>
  <c r="E60" i="4"/>
  <c r="F60" i="4" s="1"/>
  <c r="E55" i="4"/>
  <c r="E54" i="4"/>
  <c r="F54" i="4" s="1"/>
  <c r="E34" i="4"/>
  <c r="F34" i="4" s="1"/>
  <c r="F28" i="4"/>
  <c r="F79" i="4" l="1"/>
  <c r="F69" i="4"/>
  <c r="F71" i="4"/>
  <c r="F67" i="4"/>
  <c r="E66" i="4" l="1"/>
  <c r="F66" i="4" s="1"/>
  <c r="E65" i="4"/>
  <c r="F65" i="4" s="1"/>
  <c r="E64" i="4"/>
  <c r="F64" i="4" s="1"/>
  <c r="E63" i="4"/>
  <c r="F63" i="4" s="1"/>
  <c r="E62" i="4"/>
  <c r="F62" i="4" s="1"/>
  <c r="E59" i="4"/>
  <c r="F59" i="4" s="1"/>
  <c r="E58" i="4"/>
  <c r="F58" i="4" s="1"/>
  <c r="E57" i="4"/>
  <c r="F57" i="4" s="1"/>
  <c r="E56" i="4"/>
  <c r="F56" i="4" s="1"/>
  <c r="E53" i="4"/>
  <c r="F53" i="4" s="1"/>
  <c r="E52" i="4"/>
  <c r="F52" i="4" s="1"/>
  <c r="E51" i="4"/>
  <c r="F51" i="4" s="1"/>
  <c r="E50" i="4"/>
  <c r="F50" i="4" s="1"/>
  <c r="E49" i="4"/>
  <c r="F49" i="4" s="1"/>
  <c r="E48" i="4"/>
  <c r="F48" i="4" s="1"/>
  <c r="E47" i="4"/>
  <c r="F47" i="4" s="1"/>
  <c r="E46" i="4"/>
  <c r="F46" i="4" s="1"/>
  <c r="E45" i="4"/>
  <c r="F45" i="4" s="1"/>
  <c r="E44" i="4"/>
  <c r="F44" i="4" s="1"/>
  <c r="E43" i="4"/>
  <c r="F43" i="4" s="1"/>
  <c r="E42" i="4"/>
  <c r="F42" i="4" s="1"/>
  <c r="E41" i="4"/>
  <c r="F41" i="4" s="1"/>
  <c r="E40" i="4"/>
  <c r="F40" i="4" s="1"/>
  <c r="E39" i="4"/>
  <c r="F39" i="4" s="1"/>
  <c r="E38" i="4"/>
  <c r="F38" i="4" s="1"/>
  <c r="E37" i="4"/>
  <c r="F37" i="4" s="1"/>
  <c r="E36" i="4"/>
  <c r="F36" i="4" s="1"/>
  <c r="E35" i="4"/>
  <c r="F35" i="4" s="1"/>
  <c r="E33" i="4"/>
  <c r="F33" i="4" s="1"/>
  <c r="E32" i="4"/>
  <c r="F32" i="4" s="1"/>
  <c r="E31" i="4"/>
  <c r="F31" i="4" s="1"/>
  <c r="E27" i="4"/>
  <c r="F27" i="4" s="1"/>
  <c r="E26" i="4"/>
  <c r="F26" i="4" s="1"/>
  <c r="E25" i="4"/>
  <c r="F25" i="4" s="1"/>
  <c r="E24" i="4"/>
  <c r="F24" i="4" s="1"/>
  <c r="E23" i="4"/>
  <c r="F23" i="4" s="1"/>
  <c r="E22" i="4"/>
  <c r="F22" i="4" s="1"/>
  <c r="E21" i="4"/>
  <c r="F21" i="4" s="1"/>
  <c r="E20" i="4"/>
  <c r="F20" i="4" s="1"/>
  <c r="F75" i="4" l="1"/>
  <c r="F82" i="4" s="1"/>
</calcChain>
</file>

<file path=xl/sharedStrings.xml><?xml version="1.0" encoding="utf-8"?>
<sst xmlns="http://schemas.openxmlformats.org/spreadsheetml/2006/main" count="116" uniqueCount="79">
  <si>
    <t>Número ítems (Propuesta)</t>
  </si>
  <si>
    <t>Número items IP mujer</t>
  </si>
  <si>
    <t>Puestos de trabajo creados</t>
  </si>
  <si>
    <t>TOTAL</t>
  </si>
  <si>
    <t>Total Puntos</t>
  </si>
  <si>
    <t>Límite</t>
  </si>
  <si>
    <t>Solicitudes</t>
  </si>
  <si>
    <r>
      <t xml:space="preserve">Obtención de fondos por contratos o convenios de prestación de servicios del artículo 83 LOU con entidades públicas o privadas (importe contratado igual o mayor a 4.000€, excluido IVA y </t>
    </r>
    <r>
      <rPr>
        <i/>
        <sz val="10"/>
        <color rgb="FF000000"/>
        <rFont val="Calibri"/>
        <family val="2"/>
        <scheme val="minor"/>
      </rPr>
      <t>ovehead</t>
    </r>
    <r>
      <rPr>
        <sz val="10"/>
        <color rgb="FF000000"/>
        <rFont val="Calibri"/>
        <family val="2"/>
        <scheme val="minor"/>
      </rPr>
      <t xml:space="preserve">): </t>
    </r>
    <r>
      <rPr>
        <b/>
        <sz val="10"/>
        <color rgb="FF000000"/>
        <rFont val="Calibri"/>
        <family val="2"/>
        <scheme val="minor"/>
      </rPr>
      <t>3 puntos por cada 4.000€ con un máximo de 25 puntos.</t>
    </r>
    <r>
      <rPr>
        <sz val="10"/>
        <color rgb="FF000000"/>
        <rFont val="Calibri"/>
        <family val="2"/>
        <scheme val="minor"/>
      </rPr>
      <t xml:space="preserve"> </t>
    </r>
  </si>
  <si>
    <t>Importe total</t>
  </si>
  <si>
    <r>
      <t xml:space="preserve">Creación de empresas basadas en el conocimiento. Se puntuará en función del número de puestos de trabajo creados: </t>
    </r>
    <r>
      <rPr>
        <b/>
        <sz val="10"/>
        <color rgb="FF000000"/>
        <rFont val="Calibri"/>
        <family val="2"/>
        <scheme val="minor"/>
      </rPr>
      <t>1 puesto = 20 puntos, 2 puestos = 30 puntos, 3 o más puestos = 40 puntos</t>
    </r>
    <r>
      <rPr>
        <sz val="10"/>
        <color rgb="FF000000"/>
        <rFont val="Calibri"/>
        <family val="2"/>
        <scheme val="minor"/>
      </rPr>
      <t xml:space="preserve"> (por empresa)</t>
    </r>
  </si>
  <si>
    <r>
      <t xml:space="preserve">Solicitud de contratos Juan de la Cierva, Ramón y Cajal, Marie Curie (individual </t>
    </r>
    <r>
      <rPr>
        <i/>
        <sz val="10"/>
        <color rgb="FF000000"/>
        <rFont val="Calibri"/>
        <family val="2"/>
        <scheme val="minor"/>
      </rPr>
      <t>fellowship</t>
    </r>
    <r>
      <rPr>
        <sz val="10"/>
        <color rgb="FF000000"/>
        <rFont val="Calibri"/>
        <family val="2"/>
        <scheme val="minor"/>
      </rPr>
      <t xml:space="preserve">) y similares en el seno de la estructura de investigación: </t>
    </r>
    <r>
      <rPr>
        <b/>
        <sz val="10"/>
        <color rgb="FF000000"/>
        <rFont val="Calibri"/>
        <family val="2"/>
        <scheme val="minor"/>
      </rPr>
      <t>15 puntos por solicitud</t>
    </r>
    <r>
      <rPr>
        <sz val="10"/>
        <color rgb="FF000000"/>
        <rFont val="Calibri"/>
        <family val="2"/>
        <scheme val="minor"/>
      </rPr>
      <t xml:space="preserve">. Si el contrato se obtiene se sumarán </t>
    </r>
    <r>
      <rPr>
        <b/>
        <sz val="10"/>
        <color rgb="FF000000"/>
        <rFont val="Calibri"/>
        <family val="2"/>
        <scheme val="minor"/>
      </rPr>
      <t xml:space="preserve">25 puntos adicionales </t>
    </r>
    <r>
      <rPr>
        <sz val="10"/>
        <color rgb="FF000000"/>
        <rFont val="Calibri"/>
        <family val="2"/>
        <scheme val="minor"/>
      </rPr>
      <t>a la hora de la evaluación de los resultados de la Acción 1.</t>
    </r>
  </si>
  <si>
    <t>Número meses</t>
  </si>
  <si>
    <r>
      <t xml:space="preserve">Lectura de tesis doctorales dirigidas o elaboradas por miembros de la UJA: </t>
    </r>
    <r>
      <rPr>
        <b/>
        <sz val="10"/>
        <color rgb="FF000000"/>
        <rFont val="Calibri"/>
        <family val="2"/>
        <scheme val="minor"/>
      </rPr>
      <t>20 puntos por tesis, 30 por tesis internacional.</t>
    </r>
  </si>
  <si>
    <t>Nacionales</t>
  </si>
  <si>
    <t>Internacionales</t>
  </si>
  <si>
    <r>
      <t xml:space="preserve">Premios de investigación internacionales, nacionales y autonómicos: </t>
    </r>
    <r>
      <rPr>
        <b/>
        <sz val="10"/>
        <color rgb="FF000000"/>
        <rFont val="Calibri"/>
        <family val="2"/>
        <scheme val="minor"/>
      </rPr>
      <t>30, 20 y 10 puntos, respectivamente</t>
    </r>
  </si>
  <si>
    <t>Autonómico</t>
  </si>
  <si>
    <r>
      <t>Premios de investigación artística y literaria internacionales, nacionales y autonómicos:</t>
    </r>
    <r>
      <rPr>
        <b/>
        <sz val="10"/>
        <color rgb="FF000000"/>
        <rFont val="Calibri"/>
        <family val="2"/>
        <scheme val="minor"/>
      </rPr>
      <t xml:space="preserve"> 21, 14 y 7 puntos, respectivamente</t>
    </r>
  </si>
  <si>
    <r>
      <t xml:space="preserve">Publicación de artículos científicos en revistas indexadas en bases de datos reconocidas (por artículo). Según ranquin o clasificación en el área: </t>
    </r>
    <r>
      <rPr>
        <b/>
        <sz val="10"/>
        <color rgb="FF000000"/>
        <rFont val="Calibri"/>
        <family val="2"/>
        <scheme val="minor"/>
      </rPr>
      <t>14 puntos primero, 6 segundo, 5 tercero y 3 cuarto cuartil o nivel.*</t>
    </r>
  </si>
  <si>
    <t>Primer cuartil</t>
  </si>
  <si>
    <t>Segundo cuartil</t>
  </si>
  <si>
    <t>Tercer cuartil</t>
  </si>
  <si>
    <t>Cuarto cuartil</t>
  </si>
  <si>
    <r>
      <t xml:space="preserve">Edición de libros o monografías singulares**: </t>
    </r>
    <r>
      <rPr>
        <b/>
        <sz val="10"/>
        <color rgb="FF000000"/>
        <rFont val="Calibri"/>
        <family val="2"/>
        <scheme val="minor"/>
      </rPr>
      <t>15 puntos por libro</t>
    </r>
    <r>
      <rPr>
        <sz val="10"/>
        <color rgb="FF000000"/>
        <rFont val="Calibri"/>
        <family val="2"/>
        <scheme val="minor"/>
      </rPr>
      <t>.</t>
    </r>
  </si>
  <si>
    <t>Número libros</t>
  </si>
  <si>
    <r>
      <t xml:space="preserve">Publicación de libro internacional (en editorial académica oficial extranjera, como universidades o instituciones científicas, o editoriales privadas extranjeras especializadas en libros académicos): </t>
    </r>
    <r>
      <rPr>
        <b/>
        <sz val="10"/>
        <color rgb="FF000000"/>
        <rFont val="Calibri"/>
        <family val="2"/>
        <scheme val="minor"/>
      </rPr>
      <t>25 puntos por libro como autor, 15 puntos como editor o coordinador.</t>
    </r>
  </si>
  <si>
    <t>Autor</t>
  </si>
  <si>
    <t>Editor</t>
  </si>
  <si>
    <r>
      <t xml:space="preserve">Publicación de libro nacional (en editorial académica oficial, como universidad distinta a la del autor, CSIC, instituciones científicas como la Real Academia de la Historia, de la Lengua y similares; en caso de otras editoriales públicas o bien privadas, se requerirá la existencia acreditada de un proceso de evaluación para publicación): </t>
    </r>
    <r>
      <rPr>
        <b/>
        <sz val="10"/>
        <color rgb="FF000000"/>
        <rFont val="Calibri"/>
        <family val="2"/>
        <scheme val="minor"/>
      </rPr>
      <t>20 puntos por libro como autor, 12 puntos como editor o coordinador</t>
    </r>
    <r>
      <rPr>
        <sz val="10"/>
        <color rgb="FF000000"/>
        <rFont val="Calibri"/>
        <family val="2"/>
        <scheme val="minor"/>
      </rPr>
      <t>.</t>
    </r>
  </si>
  <si>
    <r>
      <t xml:space="preserve">Publicación de capítulo en libro internacional: </t>
    </r>
    <r>
      <rPr>
        <b/>
        <sz val="10"/>
        <color rgb="FF000000"/>
        <rFont val="Calibri"/>
        <family val="2"/>
        <scheme val="minor"/>
      </rPr>
      <t>10 puntos por capítulo</t>
    </r>
    <r>
      <rPr>
        <sz val="10"/>
        <color rgb="FF000000"/>
        <rFont val="Calibri"/>
        <family val="2"/>
        <scheme val="minor"/>
      </rPr>
      <t>**</t>
    </r>
  </si>
  <si>
    <r>
      <t xml:space="preserve">Publicación de capítulo en libro nacional: </t>
    </r>
    <r>
      <rPr>
        <b/>
        <sz val="10"/>
        <color rgb="FF000000"/>
        <rFont val="Calibri"/>
        <family val="2"/>
        <scheme val="minor"/>
      </rPr>
      <t>6 punto por capítulo</t>
    </r>
    <r>
      <rPr>
        <sz val="10"/>
        <color rgb="FF000000"/>
        <rFont val="Calibri"/>
        <family val="2"/>
        <scheme val="minor"/>
      </rPr>
      <t>**</t>
    </r>
  </si>
  <si>
    <t>Número capítulos</t>
  </si>
  <si>
    <r>
      <t xml:space="preserve">Elaboración de documentos, catálogos, bases de datos y corpus documentales que requieran un trabajo de investigación en el ámbito de la bibliografía textual***: </t>
    </r>
    <r>
      <rPr>
        <b/>
        <sz val="10"/>
        <color rgb="FF000000"/>
        <rFont val="Calibri"/>
        <family val="2"/>
        <scheme val="minor"/>
      </rPr>
      <t>10 puntos por documento</t>
    </r>
    <r>
      <rPr>
        <sz val="10"/>
        <color rgb="FF000000"/>
        <rFont val="Calibri"/>
        <family val="2"/>
        <scheme val="minor"/>
      </rPr>
      <t>.</t>
    </r>
  </si>
  <si>
    <r>
      <t>Edición de revistas científicas indexadas en bases de datos reconocidas</t>
    </r>
    <r>
      <rPr>
        <b/>
        <sz val="10"/>
        <color rgb="FF000000"/>
        <rFont val="Calibri"/>
        <family val="2"/>
        <scheme val="minor"/>
      </rPr>
      <t>: 25 puntos por revista</t>
    </r>
    <r>
      <rPr>
        <sz val="10"/>
        <color rgb="FF000000"/>
        <rFont val="Calibri"/>
        <family val="2"/>
        <scheme val="minor"/>
      </rPr>
      <t>.</t>
    </r>
  </si>
  <si>
    <r>
      <t xml:space="preserve">Edición de revistas científicas no indexadas en bases de datos reconocidas: </t>
    </r>
    <r>
      <rPr>
        <b/>
        <sz val="10"/>
        <color rgb="FF000000"/>
        <rFont val="Calibri"/>
        <family val="2"/>
        <scheme val="minor"/>
      </rPr>
      <t>8 puntos por revista.</t>
    </r>
  </si>
  <si>
    <r>
      <t xml:space="preserve">Exposiciones de interés individuales o colectivas: </t>
    </r>
    <r>
      <rPr>
        <b/>
        <sz val="10"/>
        <color rgb="FF000000"/>
        <rFont val="Calibri"/>
        <family val="2"/>
        <scheme val="minor"/>
      </rPr>
      <t>15 puntos por exposición</t>
    </r>
    <r>
      <rPr>
        <sz val="10"/>
        <color rgb="FF000000"/>
        <rFont val="Calibri"/>
        <family val="2"/>
        <scheme val="minor"/>
      </rPr>
      <t>.</t>
    </r>
  </si>
  <si>
    <r>
      <t>Organización de conciertos y actividades escénicas</t>
    </r>
    <r>
      <rPr>
        <b/>
        <sz val="10"/>
        <color rgb="FF000000"/>
        <rFont val="Calibri"/>
        <family val="2"/>
        <scheme val="minor"/>
      </rPr>
      <t>: 5 puntos por actividad, con un máximo de 20 puntos</t>
    </r>
    <r>
      <rPr>
        <sz val="10"/>
        <color rgb="FF000000"/>
        <rFont val="Calibri"/>
        <family val="2"/>
        <scheme val="minor"/>
      </rPr>
      <t>.</t>
    </r>
  </si>
  <si>
    <r>
      <t xml:space="preserve">Trabajos de conservación o restauración y encargos artísticos institucionales o empresariales (obras de carácter público, diseño y publicidad): </t>
    </r>
    <r>
      <rPr>
        <b/>
        <sz val="10"/>
        <color rgb="FF000000"/>
        <rFont val="Calibri"/>
        <family val="2"/>
        <scheme val="minor"/>
      </rPr>
      <t>15 puntos por actividad, con un máximo de 30</t>
    </r>
    <r>
      <rPr>
        <sz val="10"/>
        <color rgb="FF000000"/>
        <rFont val="Calibri"/>
        <family val="2"/>
        <scheme val="minor"/>
      </rPr>
      <t>. (sin solapamiento con artículo 83 LOU)</t>
    </r>
  </si>
  <si>
    <r>
      <t xml:space="preserve">Comisariado de exposiciones****: </t>
    </r>
    <r>
      <rPr>
        <b/>
        <sz val="10"/>
        <color rgb="FF000000"/>
        <rFont val="Calibri"/>
        <family val="2"/>
        <scheme val="minor"/>
      </rPr>
      <t>15 puntos por exposición</t>
    </r>
    <r>
      <rPr>
        <sz val="10"/>
        <color rgb="FF000000"/>
        <rFont val="Calibri"/>
        <family val="2"/>
        <scheme val="minor"/>
      </rPr>
      <t>.</t>
    </r>
  </si>
  <si>
    <r>
      <t>Organización de congreso internacional (</t>
    </r>
    <r>
      <rPr>
        <b/>
        <sz val="10"/>
        <color rgb="FF000000"/>
        <rFont val="Calibri"/>
        <family val="2"/>
        <scheme val="minor"/>
      </rPr>
      <t>30 puntos por congreso</t>
    </r>
    <r>
      <rPr>
        <sz val="10"/>
        <color rgb="FF000000"/>
        <rFont val="Calibri"/>
        <family val="2"/>
        <scheme val="minor"/>
      </rPr>
      <t>) o nacional  (</t>
    </r>
    <r>
      <rPr>
        <b/>
        <sz val="10"/>
        <color rgb="FF000000"/>
        <rFont val="Calibri"/>
        <family val="2"/>
        <scheme val="minor"/>
      </rPr>
      <t>20 puntos por congreso</t>
    </r>
    <r>
      <rPr>
        <sz val="10"/>
        <color rgb="FF000000"/>
        <rFont val="Calibri"/>
        <family val="2"/>
        <scheme val="minor"/>
      </rPr>
      <t>)</t>
    </r>
  </si>
  <si>
    <r>
      <t xml:space="preserve">Organización de simposio en congreso internacional </t>
    </r>
    <r>
      <rPr>
        <b/>
        <sz val="10"/>
        <color rgb="FF000000"/>
        <rFont val="Calibri"/>
        <family val="2"/>
        <scheme val="minor"/>
      </rPr>
      <t>(8 puntos</t>
    </r>
    <r>
      <rPr>
        <sz val="10"/>
        <color rgb="FF000000"/>
        <rFont val="Calibri"/>
        <family val="2"/>
        <scheme val="minor"/>
      </rPr>
      <t>) o nacional (</t>
    </r>
    <r>
      <rPr>
        <b/>
        <sz val="10"/>
        <color rgb="FF000000"/>
        <rFont val="Calibri"/>
        <family val="2"/>
        <scheme val="minor"/>
      </rPr>
      <t>6 puntos</t>
    </r>
    <r>
      <rPr>
        <sz val="10"/>
        <color rgb="FF000000"/>
        <rFont val="Calibri"/>
        <family val="2"/>
        <scheme val="minor"/>
      </rPr>
      <t>) (por simposio)</t>
    </r>
  </si>
  <si>
    <r>
      <t>Conferencias-ponencias invitadas a congresos internacionales (</t>
    </r>
    <r>
      <rPr>
        <b/>
        <sz val="10"/>
        <color rgb="FF000000"/>
        <rFont val="Calibri"/>
        <family val="2"/>
        <scheme val="minor"/>
      </rPr>
      <t>6 puntos</t>
    </r>
    <r>
      <rPr>
        <sz val="10"/>
        <color rgb="FF000000"/>
        <rFont val="Calibri"/>
        <family val="2"/>
        <scheme val="minor"/>
      </rPr>
      <t>) o nacionales (</t>
    </r>
    <r>
      <rPr>
        <b/>
        <sz val="10"/>
        <color rgb="FF000000"/>
        <rFont val="Calibri"/>
        <family val="2"/>
        <scheme val="minor"/>
      </rPr>
      <t>4 puntos</t>
    </r>
    <r>
      <rPr>
        <sz val="10"/>
        <color rgb="FF000000"/>
        <rFont val="Calibri"/>
        <family val="2"/>
        <scheme val="minor"/>
      </rPr>
      <t xml:space="preserve">) (por conferencia-ponencia con un </t>
    </r>
    <r>
      <rPr>
        <b/>
        <sz val="10"/>
        <color rgb="FF000000"/>
        <rFont val="Calibri"/>
        <family val="2"/>
        <scheme val="minor"/>
      </rPr>
      <t>máximo de puntuación en este apartado de 15 puntos</t>
    </r>
    <r>
      <rPr>
        <sz val="10"/>
        <color rgb="FF000000"/>
        <rFont val="Calibri"/>
        <family val="2"/>
        <scheme val="minor"/>
      </rPr>
      <t>)</t>
    </r>
  </si>
  <si>
    <r>
      <t>Organización de seminarios, reuniones científicas y jornadas internacionales (</t>
    </r>
    <r>
      <rPr>
        <b/>
        <sz val="10"/>
        <color rgb="FF000000"/>
        <rFont val="Calibri"/>
        <family val="2"/>
        <scheme val="minor"/>
      </rPr>
      <t>10 puntos</t>
    </r>
    <r>
      <rPr>
        <sz val="10"/>
        <color rgb="FF000000"/>
        <rFont val="Calibri"/>
        <family val="2"/>
        <scheme val="minor"/>
      </rPr>
      <t>) o nacionales (</t>
    </r>
    <r>
      <rPr>
        <b/>
        <sz val="10"/>
        <color rgb="FF000000"/>
        <rFont val="Calibri"/>
        <family val="2"/>
        <scheme val="minor"/>
      </rPr>
      <t>7,5 puntos</t>
    </r>
    <r>
      <rPr>
        <sz val="10"/>
        <color rgb="FF000000"/>
        <rFont val="Calibri"/>
        <family val="2"/>
        <scheme val="minor"/>
      </rPr>
      <t xml:space="preserve">), con un </t>
    </r>
    <r>
      <rPr>
        <b/>
        <sz val="10"/>
        <color rgb="FF000000"/>
        <rFont val="Calibri"/>
        <family val="2"/>
        <scheme val="minor"/>
      </rPr>
      <t>máximo de 20 puntos</t>
    </r>
    <r>
      <rPr>
        <sz val="10"/>
        <color rgb="FF000000"/>
        <rFont val="Calibri"/>
        <family val="2"/>
        <scheme val="minor"/>
      </rPr>
      <t>.</t>
    </r>
  </si>
  <si>
    <r>
      <t>Conferencia o ponencia en seminarios, reuniones científicas y jornadas internacionales (</t>
    </r>
    <r>
      <rPr>
        <b/>
        <sz val="10"/>
        <color rgb="FF000000"/>
        <rFont val="Calibri"/>
        <family val="2"/>
        <scheme val="minor"/>
      </rPr>
      <t>3 puntos</t>
    </r>
    <r>
      <rPr>
        <sz val="10"/>
        <color rgb="FF000000"/>
        <rFont val="Calibri"/>
        <family val="2"/>
        <scheme val="minor"/>
      </rPr>
      <t>) o nacionales (</t>
    </r>
    <r>
      <rPr>
        <b/>
        <sz val="10"/>
        <color rgb="FF000000"/>
        <rFont val="Calibri"/>
        <family val="2"/>
        <scheme val="minor"/>
      </rPr>
      <t>1,5 puntos</t>
    </r>
    <r>
      <rPr>
        <sz val="10"/>
        <color rgb="FF000000"/>
        <rFont val="Calibri"/>
        <family val="2"/>
        <scheme val="minor"/>
      </rPr>
      <t xml:space="preserve">) (por conferencia), con un </t>
    </r>
    <r>
      <rPr>
        <b/>
        <sz val="10"/>
        <color rgb="FF000000"/>
        <rFont val="Calibri"/>
        <family val="2"/>
        <scheme val="minor"/>
      </rPr>
      <t>máximo de 7,5 puntos</t>
    </r>
    <r>
      <rPr>
        <sz val="10"/>
        <color rgb="FF000000"/>
        <rFont val="Calibri"/>
        <family val="2"/>
        <scheme val="minor"/>
      </rPr>
      <t>.</t>
    </r>
  </si>
  <si>
    <r>
      <t>Comunicación en congreso internacional (</t>
    </r>
    <r>
      <rPr>
        <b/>
        <sz val="10"/>
        <color rgb="FF000000"/>
        <rFont val="Calibri"/>
        <family val="2"/>
        <scheme val="minor"/>
      </rPr>
      <t>2 puntos</t>
    </r>
    <r>
      <rPr>
        <sz val="10"/>
        <color rgb="FF000000"/>
        <rFont val="Calibri"/>
        <family val="2"/>
        <scheme val="minor"/>
      </rPr>
      <t>) o nacional (</t>
    </r>
    <r>
      <rPr>
        <b/>
        <sz val="10"/>
        <color rgb="FF000000"/>
        <rFont val="Calibri"/>
        <family val="2"/>
        <scheme val="minor"/>
      </rPr>
      <t>1 puntos</t>
    </r>
    <r>
      <rPr>
        <sz val="10"/>
        <color rgb="FF000000"/>
        <rFont val="Calibri"/>
        <family val="2"/>
        <scheme val="minor"/>
      </rPr>
      <t xml:space="preserve">) (por comunicación), con un </t>
    </r>
    <r>
      <rPr>
        <b/>
        <sz val="10"/>
        <color rgb="FF000000"/>
        <rFont val="Calibri"/>
        <family val="2"/>
        <scheme val="minor"/>
      </rPr>
      <t>máximo de 7,5 puntos.</t>
    </r>
  </si>
  <si>
    <r>
      <t>Poster en congreso internacional (</t>
    </r>
    <r>
      <rPr>
        <b/>
        <sz val="10"/>
        <color rgb="FF000000"/>
        <rFont val="Calibri"/>
        <family val="2"/>
        <scheme val="minor"/>
      </rPr>
      <t>1,5 puntos</t>
    </r>
    <r>
      <rPr>
        <sz val="10"/>
        <color rgb="FF000000"/>
        <rFont val="Calibri"/>
        <family val="2"/>
        <scheme val="minor"/>
      </rPr>
      <t>) o nacional (</t>
    </r>
    <r>
      <rPr>
        <b/>
        <sz val="10"/>
        <color rgb="FF000000"/>
        <rFont val="Calibri"/>
        <family val="2"/>
        <scheme val="minor"/>
      </rPr>
      <t>0,5 puntos</t>
    </r>
    <r>
      <rPr>
        <sz val="10"/>
        <color rgb="FF000000"/>
        <rFont val="Calibri"/>
        <family val="2"/>
        <scheme val="minor"/>
      </rPr>
      <t xml:space="preserve">) (por poster), con un </t>
    </r>
    <r>
      <rPr>
        <b/>
        <sz val="10"/>
        <color rgb="FF000000"/>
        <rFont val="Calibri"/>
        <family val="2"/>
        <scheme val="minor"/>
      </rPr>
      <t>máximo de 7,5 puntos.</t>
    </r>
  </si>
  <si>
    <r>
      <t xml:space="preserve">Traducciones de libros*****: </t>
    </r>
    <r>
      <rPr>
        <b/>
        <sz val="10"/>
        <color rgb="FF000000"/>
        <rFont val="Calibri"/>
        <family val="2"/>
        <scheme val="minor"/>
      </rPr>
      <t>15 puntos por libro</t>
    </r>
    <r>
      <rPr>
        <sz val="10"/>
        <color rgb="FF000000"/>
        <rFont val="Calibri"/>
        <family val="2"/>
        <scheme val="minor"/>
      </rPr>
      <t>.</t>
    </r>
  </si>
  <si>
    <r>
      <t xml:space="preserve">Conferencias impartidas por invitación de instituciones o asociaciones científicas: </t>
    </r>
    <r>
      <rPr>
        <b/>
        <sz val="10"/>
        <color rgb="FF000000"/>
        <rFont val="Calibri"/>
        <family val="2"/>
        <scheme val="minor"/>
      </rPr>
      <t>4 puntos por conferencia, con un máximo de 10 puntos.</t>
    </r>
  </si>
  <si>
    <r>
      <t>Actividades de divulgación: publicación de libros de divulgación (</t>
    </r>
    <r>
      <rPr>
        <b/>
        <sz val="10"/>
        <color rgb="FF000000"/>
        <rFont val="Calibri"/>
        <family val="2"/>
        <scheme val="minor"/>
      </rPr>
      <t>3 puntos</t>
    </r>
    <r>
      <rPr>
        <sz val="10"/>
        <color rgb="FF000000"/>
        <rFont val="Calibri"/>
        <family val="2"/>
        <scheme val="minor"/>
      </rPr>
      <t>), documentales de TV (</t>
    </r>
    <r>
      <rPr>
        <b/>
        <sz val="10"/>
        <color rgb="FF000000"/>
        <rFont val="Calibri"/>
        <family val="2"/>
        <scheme val="minor"/>
      </rPr>
      <t>3 puntos</t>
    </r>
    <r>
      <rPr>
        <sz val="10"/>
        <color rgb="FF000000"/>
        <rFont val="Calibri"/>
        <family val="2"/>
        <scheme val="minor"/>
      </rPr>
      <t>), artículos y capítulos de libro (</t>
    </r>
    <r>
      <rPr>
        <b/>
        <sz val="10"/>
        <color rgb="FF000000"/>
        <rFont val="Calibri"/>
        <family val="2"/>
        <scheme val="minor"/>
      </rPr>
      <t>1 punto</t>
    </r>
    <r>
      <rPr>
        <sz val="10"/>
        <color rgb="FF000000"/>
        <rFont val="Calibri"/>
        <family val="2"/>
        <scheme val="minor"/>
      </rPr>
      <t xml:space="preserve">), con un </t>
    </r>
    <r>
      <rPr>
        <b/>
        <sz val="10"/>
        <color rgb="FF000000"/>
        <rFont val="Calibri"/>
        <family val="2"/>
        <scheme val="minor"/>
      </rPr>
      <t>máximo de 15 puntos</t>
    </r>
    <r>
      <rPr>
        <sz val="10"/>
        <color rgb="FF000000"/>
        <rFont val="Calibri"/>
        <family val="2"/>
        <scheme val="minor"/>
      </rPr>
      <t>.</t>
    </r>
  </si>
  <si>
    <t>Libro</t>
  </si>
  <si>
    <t>Documentales</t>
  </si>
  <si>
    <t>Artículos y capítulos de libro</t>
  </si>
  <si>
    <r>
      <t xml:space="preserve">Solicitud de proyecto de investigación en convocatorias de I+D+i públicas europeas e internacionales (actuando la UJA como coordinador) durante el periodo de la ayuda (IP UJA perteneciente a la UJA): </t>
    </r>
    <r>
      <rPr>
        <b/>
        <sz val="10"/>
        <color rgb="FF000000"/>
        <rFont val="Calibri"/>
        <family val="2"/>
        <scheme val="minor"/>
      </rPr>
      <t>50 puntos por solicitud</t>
    </r>
    <r>
      <rPr>
        <sz val="10"/>
        <color rgb="FF000000"/>
        <rFont val="Calibri"/>
        <family val="2"/>
        <scheme val="minor"/>
      </rPr>
      <t xml:space="preserve">. Si el proyecto se obtiene se sumarán </t>
    </r>
    <r>
      <rPr>
        <b/>
        <sz val="10"/>
        <color rgb="FF000000"/>
        <rFont val="Calibri"/>
        <family val="2"/>
        <scheme val="minor"/>
      </rPr>
      <t>100 puntos adicionales</t>
    </r>
    <r>
      <rPr>
        <sz val="10"/>
        <color rgb="FF000000"/>
        <rFont val="Calibri"/>
        <family val="2"/>
        <scheme val="minor"/>
      </rPr>
      <t xml:space="preserve"> a la hora de la evaluación de los resultados de la Acción 1. Se añadirán 2 puntos (y 4 si se obtiene) en el caso de IP mujer.</t>
    </r>
  </si>
  <si>
    <r>
      <t xml:space="preserve">Solicitud de proyecto de investigación en convocatorias de I+D+i públicas europeas e internacionales (actuando la UJA como parte del consorcio) durante el periodo de la ayuda (IP UJA perteneciente a la UJA): </t>
    </r>
    <r>
      <rPr>
        <b/>
        <sz val="10"/>
        <color rgb="FF000000"/>
        <rFont val="Calibri"/>
        <family val="2"/>
        <scheme val="minor"/>
      </rPr>
      <t>25 puntos por solicitud</t>
    </r>
    <r>
      <rPr>
        <sz val="10"/>
        <color rgb="FF000000"/>
        <rFont val="Calibri"/>
        <family val="2"/>
        <scheme val="minor"/>
      </rPr>
      <t xml:space="preserve">. Si el proyecto se obtiene se sumarán </t>
    </r>
    <r>
      <rPr>
        <b/>
        <sz val="10"/>
        <color rgb="FF000000"/>
        <rFont val="Calibri"/>
        <family val="2"/>
        <scheme val="minor"/>
      </rPr>
      <t>25 puntos adicionales</t>
    </r>
    <r>
      <rPr>
        <sz val="10"/>
        <color rgb="FF000000"/>
        <rFont val="Calibri"/>
        <family val="2"/>
        <scheme val="minor"/>
      </rPr>
      <t xml:space="preserve"> a la hora de la evaluación de los resultados de la Acción 1. Se añadirá 1 punto (y 3 si se obtiene) en el caso de IP mujer.</t>
    </r>
  </si>
  <si>
    <r>
      <t xml:space="preserve">Solicitud de red de investigación en convocatorias de I+D+i públicas europeas e internacionales durante el periodo de la ayuda, actuando la UJA como coordinador (IP UJA perteneciente a la UJA): </t>
    </r>
    <r>
      <rPr>
        <b/>
        <sz val="10"/>
        <color rgb="FF000000"/>
        <rFont val="Calibri"/>
        <family val="2"/>
        <scheme val="minor"/>
      </rPr>
      <t>25 puntos por solicitud</t>
    </r>
    <r>
      <rPr>
        <sz val="10"/>
        <color rgb="FF000000"/>
        <rFont val="Calibri"/>
        <family val="2"/>
        <scheme val="minor"/>
      </rPr>
      <t xml:space="preserve">. Si la red se obtiene se sumarán </t>
    </r>
    <r>
      <rPr>
        <b/>
        <sz val="10"/>
        <color rgb="FF000000"/>
        <rFont val="Calibri"/>
        <family val="2"/>
        <scheme val="minor"/>
      </rPr>
      <t>25 puntos adicionales</t>
    </r>
    <r>
      <rPr>
        <sz val="10"/>
        <color rgb="FF000000"/>
        <rFont val="Calibri"/>
        <family val="2"/>
        <scheme val="minor"/>
      </rPr>
      <t xml:space="preserve"> a la hora de la evaluación de los resultados de la Acción 1. Se añadirá 1 punto (y 2 si se obtiene) en el caso de IP mujer.</t>
    </r>
  </si>
  <si>
    <r>
      <t xml:space="preserve">Solicitud de red de investigación en convocatorias de I+D+i públicas europeas e internacionales durante el periodo de la ayuda, actuando la UJA como miembro de la red (IP UJA perteneciente a la UJA): </t>
    </r>
    <r>
      <rPr>
        <b/>
        <sz val="10"/>
        <color rgb="FF000000"/>
        <rFont val="Calibri"/>
        <family val="2"/>
        <scheme val="minor"/>
      </rPr>
      <t>15 puntos por solicitud</t>
    </r>
    <r>
      <rPr>
        <sz val="10"/>
        <color rgb="FF000000"/>
        <rFont val="Calibri"/>
        <family val="2"/>
        <scheme val="minor"/>
      </rPr>
      <t xml:space="preserve">. Si la red se obtiene se sumarán </t>
    </r>
    <r>
      <rPr>
        <b/>
        <sz val="10"/>
        <color rgb="FF000000"/>
        <rFont val="Calibri"/>
        <family val="2"/>
        <scheme val="minor"/>
      </rPr>
      <t>15 puntos adicionales</t>
    </r>
    <r>
      <rPr>
        <sz val="10"/>
        <color rgb="FF000000"/>
        <rFont val="Calibri"/>
        <family val="2"/>
        <scheme val="minor"/>
      </rPr>
      <t xml:space="preserve"> a la hora de la evaluación de los resultados de la Acción 1. Se añadirá 1 punto (y 2 si se obtiene) en el caso de IP mujer.</t>
    </r>
  </si>
  <si>
    <r>
      <t xml:space="preserve">Solicitud de red de investigación en convocatorias del Plan Estatal de I+D+i durante el periodo de la ayuda (IP UJA perteneciente a la UJA): </t>
    </r>
    <r>
      <rPr>
        <b/>
        <sz val="10"/>
        <color rgb="FF000000"/>
        <rFont val="Calibri"/>
        <family val="2"/>
        <scheme val="minor"/>
      </rPr>
      <t>15 puntos por solicitud</t>
    </r>
    <r>
      <rPr>
        <sz val="10"/>
        <color rgb="FF000000"/>
        <rFont val="Calibri"/>
        <family val="2"/>
        <scheme val="minor"/>
      </rPr>
      <t xml:space="preserve">. Si la red se obtiene se sumarán </t>
    </r>
    <r>
      <rPr>
        <b/>
        <sz val="10"/>
        <color rgb="FF000000"/>
        <rFont val="Calibri"/>
        <family val="2"/>
        <scheme val="minor"/>
      </rPr>
      <t>35 puntos adicionales</t>
    </r>
    <r>
      <rPr>
        <sz val="10"/>
        <color rgb="FF000000"/>
        <rFont val="Calibri"/>
        <family val="2"/>
        <scheme val="minor"/>
      </rPr>
      <t xml:space="preserve"> a la hora de la evaluación de los resultados de la Acción 1. Se añadirá 1 punto (y 2 si se obtiene) en el caso de IP mujer.</t>
    </r>
  </si>
  <si>
    <r>
      <t xml:space="preserve">Solicitud de proyecto de investigación en convocatorias de I+D+i de fundaciones privadas durante el periodo de la Acción (IP UJA perteneciente a la UJA): </t>
    </r>
    <r>
      <rPr>
        <b/>
        <sz val="10"/>
        <color rgb="FF000000"/>
        <rFont val="Calibri"/>
        <family val="2"/>
        <scheme val="minor"/>
      </rPr>
      <t>8 puntos por solicitud</t>
    </r>
    <r>
      <rPr>
        <sz val="10"/>
        <color rgb="FF000000"/>
        <rFont val="Calibri"/>
        <family val="2"/>
        <scheme val="minor"/>
      </rPr>
      <t xml:space="preserve">. Si el proyecto se obtiene se sumarán </t>
    </r>
    <r>
      <rPr>
        <b/>
        <sz val="10"/>
        <color rgb="FF000000"/>
        <rFont val="Calibri"/>
        <family val="2"/>
        <scheme val="minor"/>
      </rPr>
      <t>22 puntos adicionales</t>
    </r>
    <r>
      <rPr>
        <sz val="10"/>
        <color rgb="FF000000"/>
        <rFont val="Calibri"/>
        <family val="2"/>
        <scheme val="minor"/>
      </rPr>
      <t xml:space="preserve"> a la hora de la evaluación de los resultados de la Acción 1. Se añadirá 1 punto en el caso de IP mujer.</t>
    </r>
  </si>
  <si>
    <r>
      <t xml:space="preserve">Solicitud de proyecto de investigación de carácter local o provincial con convocatoria pública durante el periodo de la Acción (IP UJA perteneciente a la UJA): </t>
    </r>
    <r>
      <rPr>
        <b/>
        <sz val="10"/>
        <color rgb="FF000000"/>
        <rFont val="Calibri"/>
        <family val="2"/>
        <scheme val="minor"/>
      </rPr>
      <t>5 puntos por solicitud</t>
    </r>
    <r>
      <rPr>
        <sz val="10"/>
        <color rgb="FF000000"/>
        <rFont val="Calibri"/>
        <family val="2"/>
        <scheme val="minor"/>
      </rPr>
      <t xml:space="preserve">. Si el proyecto se obtiene se sumarán </t>
    </r>
    <r>
      <rPr>
        <b/>
        <sz val="10"/>
        <color rgb="FF000000"/>
        <rFont val="Calibri"/>
        <family val="2"/>
        <scheme val="minor"/>
      </rPr>
      <t>15 puntos adicionales</t>
    </r>
    <r>
      <rPr>
        <sz val="10"/>
        <color rgb="FF000000"/>
        <rFont val="Calibri"/>
        <family val="2"/>
        <scheme val="minor"/>
      </rPr>
      <t xml:space="preserve"> a la hora de la evaluación de los resultados de la Acción 1. Se añadirá 1 punto en el caso de IP mujer.</t>
    </r>
  </si>
  <si>
    <r>
      <t xml:space="preserve">Estancias de investigación de los miembros UJA  del Grupo de Investigación obtenidas en convocatorias competitivas de movilidad (José Castillejo o Salvador Madariaga o equivalentes, mínimo tres meses): </t>
    </r>
    <r>
      <rPr>
        <b/>
        <sz val="10"/>
        <color rgb="FF000000"/>
        <rFont val="Calibri"/>
        <family val="2"/>
        <scheme val="minor"/>
      </rPr>
      <t>3 puntos por mes con un máximo de 15 puntos.</t>
    </r>
  </si>
  <si>
    <r>
      <t>Publicaciones de trabajos completos en actas de congresos internacionales (</t>
    </r>
    <r>
      <rPr>
        <b/>
        <sz val="10"/>
        <color rgb="FF000000"/>
        <rFont val="Calibri"/>
        <family val="2"/>
        <scheme val="minor"/>
      </rPr>
      <t>4 puntos por trabajo</t>
    </r>
    <r>
      <rPr>
        <sz val="10"/>
        <color rgb="FF000000"/>
        <rFont val="Calibri"/>
        <family val="2"/>
        <scheme val="minor"/>
      </rPr>
      <t>) y nacionales (</t>
    </r>
    <r>
      <rPr>
        <b/>
        <sz val="10"/>
        <color rgb="FF000000"/>
        <rFont val="Calibri"/>
        <family val="2"/>
        <scheme val="minor"/>
      </rPr>
      <t>2 puntos por trabajo</t>
    </r>
    <r>
      <rPr>
        <sz val="10"/>
        <color rgb="FF000000"/>
        <rFont val="Calibri"/>
        <family val="2"/>
        <scheme val="minor"/>
      </rPr>
      <t xml:space="preserve">), con un </t>
    </r>
    <r>
      <rPr>
        <b/>
        <sz val="10"/>
        <color rgb="FF000000"/>
        <rFont val="Calibri"/>
        <family val="2"/>
        <scheme val="minor"/>
      </rPr>
      <t>máximo de 15 puntos</t>
    </r>
    <r>
      <rPr>
        <sz val="10"/>
        <color rgb="FF000000"/>
        <rFont val="Calibri"/>
        <family val="2"/>
        <scheme val="minor"/>
      </rPr>
      <t>.</t>
    </r>
  </si>
  <si>
    <t>Número de revistas</t>
  </si>
  <si>
    <t>Número exposiciones</t>
  </si>
  <si>
    <t>Documentos</t>
  </si>
  <si>
    <t>Número actividades</t>
  </si>
  <si>
    <t>Número de trabajos</t>
  </si>
  <si>
    <t>Número Comisariados</t>
  </si>
  <si>
    <t>Número de traducciones</t>
  </si>
  <si>
    <t>Número de Conferencias</t>
  </si>
  <si>
    <t>Objetivos de Productivida Científica</t>
  </si>
  <si>
    <t xml:space="preserve">*Se considerarán revistas indexadas en Arts and Humanities Citation Index del Web of Science, Journal Citation Reports Social Sciences Edition, Bibliography of the History of Arts (RLG), Historical Abstracts, International Medieval Bibliography, RILMS Abstracts of Music Literature, Francis, International Bibliography of the Social Sciences (IBSS), Ulrichsweb, CAPES, European Reference Index for the Humanities (ERIH Plus), MIAR, RESH, DICE, CARHUS+ y revistas que ocupen posiciones relevantes en SCOPUS, DICE-CINDOC, en aquellas revistas acreditadas por la FECYT o bien que cumplan los criterios de calidad establecidos por la CNEAI (apertura externa de 1-Consejo de Redacción, 2-Consejo Asesor, 3-autores; proceso de evaluación externo por pares doble ciego) . Con carácter orientativo podrán utilizarse los ránquines publicados en Scholarly Publishers Indicators. 
**Los libros y capítulos de libros deberán ser de carácter investigador y en su evaluación se tendrá en cuenta como indicios de calidad el prestigio internacional de la editorial (a partir, por ejemplo, del ranquin publicado en Scholarly Publishers Indicators o, en su caso, de otros indicadores similares), el número de citas recibidas, los editores, la colección en la que se publica la obra, las reseñas recibidas en las revistas científicas especializadas, las traducciones de la propia obra a otras lenguas, y su inclusión en bibliografías independientes del autor y su entorno. Bajo estos indicios de calidad serán evaluados también los catálogos monográficos de artista o catálogo razonado que deberán reflejar claramente que son fruto de la investigación o de la reflexión documentada sobre estética o teoría del arte. No serán consideradas como nuevas aportaciones las traducciones de la propia obra a otras lenguas
***Se tendrán en cuenta cuando vayan precedidos de un estudio introductorio y acompañados de notas críticas, glosarios, etc.
****Respecto al comisariado de exposiciones, se valorarán la relevancia de los artistas del proyecto, la relevancia del espacio expositivo, la itinerancia, la repercusión en los medios especializados nacionales e internacionales y los textos redactados para catálogo deben aportar novedades relevantes de investigación. 
*****Las traducciones se tendrán en cuenta cuando requieran la inclusión de estudios introductorios y de anotación complementaria que rebase el ámbito de la divulgación.
</t>
  </si>
  <si>
    <t>Número ítems
 (Propuesta)</t>
  </si>
  <si>
    <r>
      <t xml:space="preserve">Solicitud de proyecto de investigación en convocatorias del Plan Estatal de I+D+i durante el periodo de la ayuda (IP UJA perteneciente a la UJA): </t>
    </r>
    <r>
      <rPr>
        <b/>
        <sz val="10"/>
        <color rgb="FF000000"/>
        <rFont val="Calibri"/>
        <family val="2"/>
        <scheme val="minor"/>
      </rPr>
      <t>15 puntos por solicitud</t>
    </r>
    <r>
      <rPr>
        <sz val="10"/>
        <color rgb="FF000000"/>
        <rFont val="Calibri"/>
        <family val="2"/>
        <scheme val="minor"/>
      </rPr>
      <t xml:space="preserve">. Si el proyecto se obtiene se sumarán </t>
    </r>
    <r>
      <rPr>
        <b/>
        <sz val="10"/>
        <color rgb="FF000000"/>
        <rFont val="Calibri"/>
        <family val="2"/>
        <scheme val="minor"/>
      </rPr>
      <t>35 puntos adicionales</t>
    </r>
    <r>
      <rPr>
        <sz val="10"/>
        <color rgb="FF000000"/>
        <rFont val="Calibri"/>
        <family val="2"/>
        <scheme val="minor"/>
      </rPr>
      <t xml:space="preserve"> a la hora de la evaluación de los resultados de la Acción 1. Se añadirá 1 punto (y 2 si se obtiene) en el caso de IP mujer.</t>
    </r>
    <r>
      <rPr>
        <sz val="10"/>
        <rFont val="Calibri"/>
        <family val="2"/>
        <scheme val="minor"/>
      </rPr>
      <t xml:space="preserve"> </t>
    </r>
    <r>
      <rPr>
        <sz val="10"/>
        <rFont val="Calibri (Cuerpo)_x0000_"/>
      </rPr>
      <t>NOTA: Para que la solicitud se considere debe ser evaluada con una C o superior</t>
    </r>
  </si>
  <si>
    <r>
      <t xml:space="preserve">Solicitud de proyecto de investigación del Plan Andaluz de Investigación durante el periodo de la ayuda (IP UJA  perteneciente a la UJA): </t>
    </r>
    <r>
      <rPr>
        <b/>
        <sz val="10"/>
        <color rgb="FF000000"/>
        <rFont val="Calibri"/>
        <family val="2"/>
        <scheme val="minor"/>
      </rPr>
      <t>10 puntos por solicitud</t>
    </r>
    <r>
      <rPr>
        <sz val="10"/>
        <color rgb="FF000000"/>
        <rFont val="Calibri"/>
        <family val="2"/>
        <scheme val="minor"/>
      </rPr>
      <t xml:space="preserve">. Si el proyecto se obtiene se sumarán </t>
    </r>
    <r>
      <rPr>
        <b/>
        <sz val="10"/>
        <color rgb="FF000000"/>
        <rFont val="Calibri"/>
        <family val="2"/>
        <scheme val="minor"/>
      </rPr>
      <t>30 puntos adicionales</t>
    </r>
    <r>
      <rPr>
        <sz val="10"/>
        <color rgb="FF000000"/>
        <rFont val="Calibri"/>
        <family val="2"/>
        <scheme val="minor"/>
      </rPr>
      <t xml:space="preserve"> a la hora de la evaluación de los resultados de la Acción 1. Se añadirá 1 punto (y 1 más si se obtiene) en el caso de IP mujer. </t>
    </r>
    <r>
      <rPr>
        <sz val="10"/>
        <rFont val="Calibri (Cuerpo)_x0000_"/>
      </rPr>
      <t>NOTA: Para que la solicitud se considere debe obtener un mínimo del 60% de la puntuación máxima</t>
    </r>
  </si>
  <si>
    <r>
      <t xml:space="preserve">Solicitud de contratos predoctorales FPU/FPI en convocatorias externas a la UJA dirigidos por miembros de la UJA: </t>
    </r>
    <r>
      <rPr>
        <b/>
        <sz val="10"/>
        <color rgb="FF000000"/>
        <rFont val="Calibri"/>
        <family val="2"/>
        <scheme val="minor"/>
      </rPr>
      <t>10 puntos por solicitud</t>
    </r>
    <r>
      <rPr>
        <sz val="10"/>
        <color rgb="FF000000"/>
        <rFont val="Calibri"/>
        <family val="2"/>
        <scheme val="minor"/>
      </rPr>
      <t xml:space="preserve">. Si el contrato se obtiene se sumarán </t>
    </r>
    <r>
      <rPr>
        <b/>
        <sz val="10"/>
        <color rgb="FF000000"/>
        <rFont val="Calibri"/>
        <family val="2"/>
        <scheme val="minor"/>
      </rPr>
      <t>15 puntos adicionales</t>
    </r>
    <r>
      <rPr>
        <sz val="10"/>
        <color rgb="FF000000"/>
        <rFont val="Calibri"/>
        <family val="2"/>
        <scheme val="minor"/>
      </rPr>
      <t xml:space="preserve"> a la hora de la evaluación de los resultados de la Acción 1. </t>
    </r>
    <r>
      <rPr>
        <sz val="10"/>
        <rFont val="Calibri (Cuerpo)_x0000_"/>
      </rPr>
      <t>NOTA: Solo se considerarán solicitudes FPU que hayan pasado a la segunda fase</t>
    </r>
  </si>
  <si>
    <t>ANEXO III - OBJETIVOS</t>
  </si>
  <si>
    <t>*Nota: En los resultados de investigación de los equipos sólo se tendrán en cuenta aquellos trabajos que cuenten con algún integrante de grupo PAIDI de la UJA Respecto a los proyectos de investigación, sólo se tendrá en cuenta para el cálculo al primer IP. Cuando en el resto de méritos participen autores pertenecientes a más de una estructura de investigación, se dividirá el valor del mérito entre el número de estructuras participantes</t>
  </si>
  <si>
    <t>Número de puntos</t>
  </si>
  <si>
    <t>Puntuación máxima por ítem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</si>
</sst>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sz val="11"/>
      <color theme="1"/>
      <name val="Calibri"/>
      <family val="2"/>
      <scheme val="minor"/>
    </font>
    <font>
      <b/>
      <sz val="10"/>
      <color theme="1"/>
      <name val="Calibri"/>
      <family val="2"/>
      <scheme val="minor"/>
    </font>
    <font>
      <sz val="11"/>
      <color rgb="FF00000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b/>
      <sz val="16"/>
      <color theme="0"/>
      <name val="Calibri"/>
      <family val="2"/>
      <scheme val="minor"/>
    </font>
    <font>
      <b/>
      <sz val="11"/>
      <color rgb="FF000000"/>
      <name val="Calibri"/>
      <family val="2"/>
      <scheme val="minor"/>
    </font>
    <font>
      <sz val="10"/>
      <name val="Calibri"/>
      <family val="2"/>
      <scheme val="minor"/>
    </font>
    <font>
      <sz val="10"/>
      <name val="Calibri (Cuerpo)_x0000_"/>
    </font>
    <font>
      <sz val="10"/>
      <color rgb="FFFF0000"/>
      <name val="Calibri"/>
      <family val="2"/>
      <scheme val="minor"/>
    </font>
    <font>
      <b/>
      <sz val="16"/>
      <color rgb="FFFF0000"/>
      <name val="Calibri"/>
      <family val="2"/>
      <scheme val="minor"/>
    </font>
    <font>
      <b/>
      <sz val="10"/>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2" tint="-9.9978637043366805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5" fillId="0" borderId="0"/>
    <xf numFmtId="43" fontId="5"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cellStyleXfs>
  <cellXfs count="49">
    <xf numFmtId="0" fontId="0" fillId="0" borderId="0" xfId="0"/>
    <xf numFmtId="0" fontId="4" fillId="0" borderId="0" xfId="3" applyFont="1" applyAlignment="1">
      <alignment wrapText="1"/>
    </xf>
    <xf numFmtId="0" fontId="6" fillId="2" borderId="0" xfId="3" applyFont="1" applyFill="1" applyAlignment="1">
      <alignment horizontal="center" wrapText="1"/>
    </xf>
    <xf numFmtId="0" fontId="4" fillId="0" borderId="0" xfId="3" applyFont="1" applyAlignment="1">
      <alignment horizontal="center" wrapText="1"/>
    </xf>
    <xf numFmtId="0" fontId="6" fillId="4" borderId="1" xfId="3" applyFont="1" applyFill="1" applyBorder="1" applyAlignment="1">
      <alignment horizontal="center" vertical="center" wrapText="1"/>
    </xf>
    <xf numFmtId="0" fontId="4" fillId="4" borderId="0" xfId="3" applyFont="1" applyFill="1" applyAlignment="1">
      <alignment wrapText="1"/>
    </xf>
    <xf numFmtId="0" fontId="4" fillId="0" borderId="0" xfId="3" applyFont="1" applyAlignment="1">
      <alignment horizontal="left" wrapText="1"/>
    </xf>
    <xf numFmtId="0" fontId="6" fillId="0" borderId="0" xfId="3" applyFont="1" applyAlignment="1">
      <alignment horizontal="left" wrapText="1"/>
    </xf>
    <xf numFmtId="0" fontId="6" fillId="0" borderId="1" xfId="3" applyFont="1" applyBorder="1" applyAlignment="1">
      <alignment horizontal="right" vertical="center" wrapText="1"/>
    </xf>
    <xf numFmtId="0" fontId="7" fillId="2" borderId="1" xfId="0" applyFont="1" applyFill="1" applyBorder="1" applyAlignment="1" applyProtection="1">
      <alignment horizontal="center" vertical="center" wrapText="1"/>
      <protection locked="0"/>
    </xf>
    <xf numFmtId="0" fontId="8" fillId="2" borderId="1" xfId="3" applyFont="1" applyFill="1" applyBorder="1" applyAlignment="1">
      <alignment horizontal="center" vertical="center" wrapText="1"/>
    </xf>
    <xf numFmtId="0" fontId="9" fillId="4" borderId="1" xfId="3"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2" borderId="0" xfId="3" applyFont="1" applyFill="1" applyAlignment="1">
      <alignment wrapText="1"/>
    </xf>
    <xf numFmtId="0" fontId="11" fillId="3" borderId="0" xfId="0" applyFont="1" applyFill="1" applyAlignment="1">
      <alignment vertical="center"/>
    </xf>
    <xf numFmtId="0" fontId="11" fillId="3" borderId="0" xfId="0" applyFont="1" applyFill="1" applyAlignment="1">
      <alignment horizontal="left" vertical="center"/>
    </xf>
    <xf numFmtId="0" fontId="6" fillId="2" borderId="0" xfId="3" applyFont="1" applyFill="1" applyAlignment="1">
      <alignment horizontal="left" wrapText="1"/>
    </xf>
    <xf numFmtId="0" fontId="4" fillId="0" borderId="0" xfId="3" applyFont="1" applyBorder="1" applyAlignment="1" applyProtection="1">
      <alignment wrapText="1"/>
      <protection hidden="1"/>
    </xf>
    <xf numFmtId="0" fontId="15" fillId="0" borderId="0" xfId="3" applyFont="1" applyBorder="1" applyAlignment="1" applyProtection="1">
      <alignment wrapText="1"/>
      <protection hidden="1"/>
    </xf>
    <xf numFmtId="0" fontId="11" fillId="3" borderId="0" xfId="0" applyFont="1" applyFill="1" applyBorder="1" applyAlignment="1">
      <alignment vertical="center"/>
    </xf>
    <xf numFmtId="0" fontId="16" fillId="3" borderId="0" xfId="0" applyFont="1" applyFill="1" applyBorder="1" applyAlignment="1">
      <alignment vertical="center"/>
    </xf>
    <xf numFmtId="0" fontId="4" fillId="4" borderId="0" xfId="3" applyFont="1" applyFill="1" applyBorder="1" applyAlignment="1" applyProtection="1">
      <alignment wrapText="1"/>
      <protection hidden="1"/>
    </xf>
    <xf numFmtId="0" fontId="15" fillId="4" borderId="0" xfId="3" applyFont="1" applyFill="1" applyBorder="1" applyAlignment="1" applyProtection="1">
      <alignment wrapText="1"/>
      <protection hidden="1"/>
    </xf>
    <xf numFmtId="0" fontId="4" fillId="0" borderId="0" xfId="3" applyFont="1" applyBorder="1" applyAlignment="1" applyProtection="1">
      <alignment horizontal="left" wrapText="1"/>
      <protection hidden="1"/>
    </xf>
    <xf numFmtId="0" fontId="15" fillId="0" borderId="0" xfId="3" applyFont="1" applyBorder="1" applyAlignment="1" applyProtection="1">
      <alignment horizontal="left" wrapText="1"/>
      <protection hidden="1"/>
    </xf>
    <xf numFmtId="0" fontId="6" fillId="0" borderId="0" xfId="3" applyFont="1" applyBorder="1" applyAlignment="1" applyProtection="1">
      <alignment horizontal="left" wrapText="1"/>
      <protection hidden="1"/>
    </xf>
    <xf numFmtId="0" fontId="17" fillId="0" borderId="0" xfId="3" applyFont="1" applyBorder="1" applyAlignment="1" applyProtection="1">
      <alignment horizontal="left" wrapText="1"/>
      <protection hidden="1"/>
    </xf>
    <xf numFmtId="0" fontId="9" fillId="4" borderId="1" xfId="3" applyFont="1" applyFill="1" applyBorder="1" applyAlignment="1">
      <alignment horizontal="left" vertical="center" wrapText="1"/>
    </xf>
    <xf numFmtId="0" fontId="4" fillId="4" borderId="0" xfId="3" applyFont="1" applyFill="1" applyAlignment="1" applyProtection="1">
      <alignment wrapText="1"/>
      <protection hidden="1"/>
    </xf>
    <xf numFmtId="0" fontId="4" fillId="0" borderId="0" xfId="3" applyFont="1" applyAlignment="1" applyProtection="1">
      <alignment horizontal="left" wrapText="1"/>
      <protection hidden="1"/>
    </xf>
    <xf numFmtId="0" fontId="6" fillId="0" borderId="0" xfId="3" applyFont="1" applyAlignment="1" applyProtection="1">
      <alignment horizontal="left" wrapText="1"/>
      <protection hidden="1"/>
    </xf>
    <xf numFmtId="0" fontId="4" fillId="2" borderId="0" xfId="3" applyFont="1" applyFill="1" applyAlignment="1">
      <alignment wrapText="1"/>
    </xf>
    <xf numFmtId="0" fontId="4" fillId="2" borderId="0" xfId="3" applyFont="1" applyFill="1" applyAlignment="1">
      <alignment horizontal="center" wrapText="1"/>
    </xf>
    <xf numFmtId="0" fontId="6" fillId="4" borderId="1" xfId="3" applyFont="1" applyFill="1" applyBorder="1" applyAlignment="1" applyProtection="1">
      <alignment horizontal="center" vertical="center" wrapText="1"/>
      <protection hidden="1"/>
    </xf>
    <xf numFmtId="43" fontId="6" fillId="4" borderId="1" xfId="4" applyFont="1" applyFill="1" applyBorder="1" applyAlignment="1">
      <alignment horizontal="center" vertical="center" wrapText="1"/>
    </xf>
    <xf numFmtId="0" fontId="8" fillId="2" borderId="1" xfId="3" applyFont="1" applyFill="1" applyBorder="1" applyAlignment="1">
      <alignment horizontal="left" vertical="center" wrapText="1"/>
    </xf>
    <xf numFmtId="0" fontId="8" fillId="4" borderId="1" xfId="3" applyFont="1" applyFill="1" applyBorder="1" applyAlignment="1" applyProtection="1">
      <alignment horizontal="center" vertical="center" wrapText="1"/>
      <protection hidden="1"/>
    </xf>
    <xf numFmtId="0" fontId="7" fillId="4" borderId="1" xfId="0" applyFont="1" applyFill="1" applyBorder="1" applyAlignment="1" applyProtection="1">
      <alignment horizontal="center" vertical="center" wrapText="1"/>
      <protection hidden="1"/>
    </xf>
    <xf numFmtId="43" fontId="6" fillId="3" borderId="1" xfId="4" applyFont="1" applyFill="1" applyBorder="1" applyAlignment="1">
      <alignment horizontal="center" vertical="center" wrapText="1"/>
    </xf>
    <xf numFmtId="0" fontId="8" fillId="4" borderId="1" xfId="3" applyFont="1" applyFill="1" applyBorder="1" applyAlignment="1" applyProtection="1">
      <alignment horizontal="center" vertical="center" wrapText="1"/>
      <protection hidden="1"/>
    </xf>
    <xf numFmtId="0" fontId="11" fillId="3" borderId="0" xfId="0" applyFont="1" applyFill="1" applyAlignment="1">
      <alignment horizontal="left" vertical="center"/>
    </xf>
    <xf numFmtId="0" fontId="7" fillId="4" borderId="1" xfId="0" applyFont="1" applyFill="1" applyBorder="1" applyAlignment="1" applyProtection="1">
      <alignment horizontal="center" vertical="center" wrapText="1"/>
      <protection hidden="1"/>
    </xf>
    <xf numFmtId="0" fontId="8" fillId="2" borderId="1" xfId="3" applyFont="1" applyFill="1" applyBorder="1" applyAlignment="1" applyProtection="1">
      <alignment horizontal="center" vertical="center" wrapText="1"/>
      <protection locked="0"/>
    </xf>
    <xf numFmtId="0" fontId="8" fillId="2" borderId="1" xfId="3" applyFont="1" applyFill="1" applyBorder="1" applyAlignment="1">
      <alignment horizontal="left" vertical="center" wrapText="1"/>
    </xf>
    <xf numFmtId="0" fontId="6" fillId="2" borderId="0" xfId="3" applyFont="1" applyFill="1" applyAlignment="1">
      <alignment horizontal="left" wrapText="1"/>
    </xf>
    <xf numFmtId="0" fontId="6" fillId="0" borderId="1" xfId="3" applyFont="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4" fillId="2" borderId="0" xfId="3" applyFont="1" applyFill="1" applyAlignment="1">
      <alignment horizontal="left" vertical="top" wrapText="1"/>
    </xf>
    <xf numFmtId="0" fontId="12" fillId="4" borderId="1" xfId="0" applyFont="1" applyFill="1" applyBorder="1" applyAlignment="1">
      <alignment horizontal="center" vertical="center" wrapText="1"/>
    </xf>
  </cellXfs>
  <cellStyles count="9">
    <cellStyle name="Millares 2" xfId="2"/>
    <cellStyle name="Millares 3" xfId="4"/>
    <cellStyle name="Millares 4" xfId="7"/>
    <cellStyle name="Normal" xfId="0" builtinId="0"/>
    <cellStyle name="Normal 2" xfId="1"/>
    <cellStyle name="Normal 2 2" xfId="5"/>
    <cellStyle name="Normal 2 3" xfId="8"/>
    <cellStyle name="Normal 3" xfId="3"/>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2862619</xdr:colOff>
      <xdr:row>1</xdr:row>
      <xdr:rowOff>19338</xdr:rowOff>
    </xdr:from>
    <xdr:to>
      <xdr:col>0</xdr:col>
      <xdr:colOff>4238452</xdr:colOff>
      <xdr:row>3</xdr:row>
      <xdr:rowOff>8756</xdr:rowOff>
    </xdr:to>
    <xdr:sp macro="" textlink="">
      <xdr:nvSpPr>
        <xdr:cNvPr id="4" name="Rectangle 2"/>
        <xdr:cNvSpPr>
          <a:spLocks noChangeArrowheads="1"/>
        </xdr:cNvSpPr>
      </xdr:nvSpPr>
      <xdr:spPr bwMode="auto">
        <a:xfrm>
          <a:off x="2862619" y="175913"/>
          <a:ext cx="1375833" cy="302569"/>
        </a:xfrm>
        <a:prstGeom prst="rect">
          <a:avLst/>
        </a:prstGeom>
        <a:solidFill>
          <a:srgbClr val="538135"/>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ES" sz="1400" b="0" i="0" u="none" strike="noStrike" baseline="0">
              <a:solidFill>
                <a:srgbClr val="FFFFFF"/>
              </a:solidFill>
              <a:latin typeface="Arial Black"/>
            </a:rPr>
            <a:t>ACCIÓN 1</a:t>
          </a:r>
          <a:endParaRPr lang="es-ES" sz="1400" b="0" i="0" u="none" strike="noStrike" baseline="0">
            <a:solidFill>
              <a:srgbClr val="FFFFFF"/>
            </a:solidFill>
            <a:latin typeface="Times New Roman"/>
            <a:cs typeface="Times New Roman"/>
          </a:endParaRPr>
        </a:p>
        <a:p>
          <a:pPr algn="ctr" rtl="0">
            <a:defRPr sz="1000"/>
          </a:pPr>
          <a:endParaRPr lang="es-ES" sz="1400" b="0" i="0" u="none" strike="noStrike" baseline="0">
            <a:solidFill>
              <a:srgbClr val="FFFFFF"/>
            </a:solidFill>
            <a:latin typeface="Times New Roman"/>
            <a:cs typeface="Times New Roman"/>
          </a:endParaRPr>
        </a:p>
      </xdr:txBody>
    </xdr:sp>
    <xdr:clientData/>
  </xdr:twoCellAnchor>
  <xdr:twoCellAnchor editAs="oneCell">
    <xdr:from>
      <xdr:col>0</xdr:col>
      <xdr:colOff>210105</xdr:colOff>
      <xdr:row>0</xdr:row>
      <xdr:rowOff>97692</xdr:rowOff>
    </xdr:from>
    <xdr:to>
      <xdr:col>0</xdr:col>
      <xdr:colOff>2296438</xdr:colOff>
      <xdr:row>10</xdr:row>
      <xdr:rowOff>127409</xdr:rowOff>
    </xdr:to>
    <xdr:pic>
      <xdr:nvPicPr>
        <xdr:cNvPr id="6" name="Imagen 5"/>
        <xdr:cNvPicPr>
          <a:picLocks noChangeAspect="1"/>
        </xdr:cNvPicPr>
      </xdr:nvPicPr>
      <xdr:blipFill>
        <a:blip xmlns:r="http://schemas.openxmlformats.org/officeDocument/2006/relationships" r:embed="rId1"/>
        <a:stretch>
          <a:fillRect/>
        </a:stretch>
      </xdr:blipFill>
      <xdr:spPr>
        <a:xfrm>
          <a:off x="210105" y="97692"/>
          <a:ext cx="2086333" cy="1595470"/>
        </a:xfrm>
        <a:prstGeom prst="rect">
          <a:avLst/>
        </a:prstGeom>
      </xdr:spPr>
    </xdr:pic>
    <xdr:clientData/>
  </xdr:twoCellAnchor>
  <xdr:twoCellAnchor>
    <xdr:from>
      <xdr:col>0</xdr:col>
      <xdr:colOff>4932122</xdr:colOff>
      <xdr:row>1</xdr:row>
      <xdr:rowOff>2</xdr:rowOff>
    </xdr:from>
    <xdr:to>
      <xdr:col>4</xdr:col>
      <xdr:colOff>1426052</xdr:colOff>
      <xdr:row>11</xdr:row>
      <xdr:rowOff>130480</xdr:rowOff>
    </xdr:to>
    <xdr:sp macro="" textlink="">
      <xdr:nvSpPr>
        <xdr:cNvPr id="7" name="Rectangle 1"/>
        <xdr:cNvSpPr>
          <a:spLocks noChangeArrowheads="1"/>
        </xdr:cNvSpPr>
      </xdr:nvSpPr>
      <xdr:spPr bwMode="auto">
        <a:xfrm>
          <a:off x="4932122" y="156577"/>
          <a:ext cx="4622800" cy="169623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99CCFF"/>
              </a:solidFill>
            </a14:hiddenFill>
          </a:ext>
        </a:extLst>
      </xdr:spPr>
      <xdr:txBody>
        <a:bodyPr vertOverflow="clip" wrap="square" lIns="91440" tIns="45720" rIns="91440" bIns="45720" anchor="t" upright="1"/>
        <a:lstStyle/>
        <a:p>
          <a:pPr algn="ctr" rtl="0">
            <a:defRPr sz="1000"/>
          </a:pPr>
          <a:endParaRPr lang="es-ES" sz="600" b="0" i="0" u="none" strike="noStrike" baseline="0">
            <a:solidFill>
              <a:srgbClr val="000000"/>
            </a:solidFill>
            <a:latin typeface="Arial Black"/>
          </a:endParaRPr>
        </a:p>
        <a:p>
          <a:pPr algn="ctr" rtl="0">
            <a:defRPr sz="1000"/>
          </a:pPr>
          <a:r>
            <a:rPr lang="es-ES" sz="1100" b="0" i="0" u="none" strike="noStrike" baseline="0">
              <a:solidFill>
                <a:srgbClr val="000000"/>
              </a:solidFill>
              <a:latin typeface="Arial Black"/>
            </a:rPr>
            <a:t>SOLICITUD ACCIÓN 1</a:t>
          </a:r>
        </a:p>
        <a:p>
          <a:pPr algn="ctr" rtl="0">
            <a:defRPr sz="1000"/>
          </a:pPr>
          <a:r>
            <a:rPr lang="es-ES" sz="1100" b="0" i="0" u="none" strike="noStrike" baseline="0">
              <a:solidFill>
                <a:srgbClr val="000000"/>
              </a:solidFill>
              <a:latin typeface="Arial Black"/>
            </a:rPr>
            <a:t>APOYO A LAS ESTRUCTURAS DE INVESTIGACIÓN DE LA UJA PARA INCREMENTAR SU COMPETITIVIDAD ATENDIENDO A SUS SINGULARIDADES</a:t>
          </a:r>
        </a:p>
        <a:p>
          <a:pPr algn="ctr" rtl="0">
            <a:defRPr sz="1000"/>
          </a:pPr>
          <a:r>
            <a:rPr lang="es-ES" sz="1050" b="0" i="0" u="none" strike="noStrike" baseline="0">
              <a:solidFill>
                <a:srgbClr val="000000"/>
              </a:solidFill>
              <a:latin typeface="Arial"/>
              <a:cs typeface="Arial"/>
            </a:rPr>
            <a:t>Plan de Apoyo a la Investigación 2019-2020.</a:t>
          </a:r>
        </a:p>
        <a:p>
          <a:pPr algn="ctr" rtl="0">
            <a:defRPr sz="1000"/>
          </a:pPr>
          <a:endParaRPr lang="es-ES" sz="1600" b="0" i="0" u="none" strike="noStrike" baseline="0">
            <a:solidFill>
              <a:srgbClr val="000000"/>
            </a:solidFill>
            <a:latin typeface="Times New Roman"/>
            <a:cs typeface="Times New Roman"/>
          </a:endParaRPr>
        </a:p>
        <a:p>
          <a:pPr algn="ctr" rtl="0">
            <a:defRPr sz="1000"/>
          </a:pPr>
          <a:r>
            <a:rPr lang="es-ES" sz="1400" b="1" i="0" u="none" strike="noStrike" baseline="0">
              <a:solidFill>
                <a:srgbClr val="000000"/>
              </a:solidFill>
              <a:latin typeface="Arial Black" panose="020B0A04020102020204" pitchFamily="34" charset="0"/>
              <a:cs typeface="Times New Roman"/>
            </a:rPr>
            <a:t>RAMA DE HUMANIDADES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K89"/>
  <sheetViews>
    <sheetView tabSelected="1" view="pageBreakPreview" topLeftCell="A79" zoomScale="73" zoomScaleNormal="125" zoomScaleSheetLayoutView="73" zoomScalePageLayoutView="125" workbookViewId="0">
      <selection activeCell="A84" sqref="A84:F84"/>
    </sheetView>
  </sheetViews>
  <sheetFormatPr baseColWidth="10" defaultColWidth="10" defaultRowHeight="12.75" x14ac:dyDescent="0.2"/>
  <cols>
    <col min="1" max="1" width="70.625" style="1" customWidth="1"/>
    <col min="2" max="2" width="13.625" style="1" customWidth="1"/>
    <col min="3" max="3" width="12.125" style="3" customWidth="1"/>
    <col min="4" max="4" width="10.625" style="3" customWidth="1"/>
    <col min="5" max="6" width="20.625" style="3" customWidth="1"/>
    <col min="7" max="7" width="8.625" style="17" hidden="1" customWidth="1"/>
    <col min="8" max="8" width="9.875" style="18" hidden="1" customWidth="1"/>
    <col min="9" max="9" width="9.625" style="17" hidden="1" customWidth="1"/>
    <col min="10" max="10" width="10" style="17"/>
    <col min="11" max="16384" width="10" style="1"/>
  </cols>
  <sheetData>
    <row r="1" spans="1:6" ht="12.75" customHeight="1" x14ac:dyDescent="0.2">
      <c r="A1" s="16"/>
      <c r="B1" s="16"/>
      <c r="C1" s="16"/>
      <c r="D1" s="16"/>
      <c r="E1" s="16"/>
      <c r="F1" s="16"/>
    </row>
    <row r="2" spans="1:6" ht="12.75" customHeight="1" x14ac:dyDescent="0.2">
      <c r="A2" s="16"/>
      <c r="B2" s="16"/>
      <c r="C2" s="16"/>
      <c r="D2" s="16"/>
      <c r="E2" s="16"/>
      <c r="F2" s="16"/>
    </row>
    <row r="3" spans="1:6" ht="12.75" customHeight="1" x14ac:dyDescent="0.2">
      <c r="A3" s="16"/>
      <c r="B3" s="16"/>
      <c r="C3" s="16"/>
      <c r="D3" s="16"/>
      <c r="E3" s="16"/>
      <c r="F3" s="16"/>
    </row>
    <row r="4" spans="1:6" ht="12.75" customHeight="1" x14ac:dyDescent="0.2">
      <c r="A4" s="16"/>
      <c r="B4" s="16"/>
      <c r="C4" s="16"/>
      <c r="D4" s="16"/>
      <c r="E4" s="16"/>
      <c r="F4" s="16"/>
    </row>
    <row r="5" spans="1:6" ht="12.75" customHeight="1" x14ac:dyDescent="0.2">
      <c r="A5" s="16"/>
      <c r="B5" s="16"/>
      <c r="C5" s="16"/>
      <c r="D5" s="16"/>
      <c r="E5" s="16"/>
      <c r="F5" s="16"/>
    </row>
    <row r="6" spans="1:6" ht="12.75" customHeight="1" x14ac:dyDescent="0.2">
      <c r="A6" s="16"/>
      <c r="B6" s="16"/>
      <c r="C6" s="16"/>
      <c r="D6" s="16"/>
      <c r="E6" s="16"/>
      <c r="F6" s="16"/>
    </row>
    <row r="7" spans="1:6" ht="12.75" customHeight="1" x14ac:dyDescent="0.2">
      <c r="A7" s="16"/>
      <c r="B7" s="16"/>
      <c r="C7" s="16"/>
      <c r="D7" s="16"/>
      <c r="E7" s="16"/>
      <c r="F7" s="16"/>
    </row>
    <row r="8" spans="1:6" ht="12.75" customHeight="1" x14ac:dyDescent="0.2">
      <c r="A8" s="13"/>
      <c r="B8" s="13"/>
      <c r="C8" s="13"/>
      <c r="D8" s="13"/>
      <c r="E8" s="13"/>
      <c r="F8" s="13"/>
    </row>
    <row r="9" spans="1:6" ht="12.75" customHeight="1" x14ac:dyDescent="0.2">
      <c r="A9" s="13"/>
      <c r="B9" s="13"/>
      <c r="C9" s="13"/>
      <c r="E9" s="13"/>
      <c r="F9" s="13"/>
    </row>
    <row r="10" spans="1:6" ht="12.75" customHeight="1" x14ac:dyDescent="0.2">
      <c r="A10" s="13"/>
      <c r="B10" s="13"/>
      <c r="C10" s="13"/>
      <c r="D10" s="13"/>
      <c r="E10" s="13"/>
      <c r="F10" s="13"/>
    </row>
    <row r="11" spans="1:6" ht="12.75" customHeight="1" x14ac:dyDescent="0.2">
      <c r="A11" s="13"/>
      <c r="B11" s="13"/>
      <c r="C11" s="13"/>
      <c r="D11" s="13"/>
      <c r="E11" s="13"/>
      <c r="F11" s="13"/>
    </row>
    <row r="12" spans="1:6" ht="22.5" customHeight="1" x14ac:dyDescent="0.2">
      <c r="A12" s="13"/>
      <c r="B12" s="13"/>
      <c r="C12" s="13"/>
      <c r="D12" s="13"/>
      <c r="E12" s="13"/>
      <c r="F12" s="13"/>
    </row>
    <row r="13" spans="1:6" ht="22.5" customHeight="1" x14ac:dyDescent="0.2">
      <c r="A13" s="13"/>
      <c r="B13" s="13"/>
      <c r="C13" s="13"/>
      <c r="D13" s="13"/>
      <c r="E13" s="13"/>
      <c r="F13" s="13"/>
    </row>
    <row r="14" spans="1:6" ht="22.5" customHeight="1" x14ac:dyDescent="0.2">
      <c r="A14" s="44" t="s">
        <v>76</v>
      </c>
      <c r="B14" s="44"/>
      <c r="C14" s="44"/>
      <c r="D14" s="44"/>
      <c r="E14" s="44"/>
      <c r="F14" s="16"/>
    </row>
    <row r="15" spans="1:6" ht="52.5" customHeight="1" x14ac:dyDescent="0.2">
      <c r="A15" s="44"/>
      <c r="B15" s="44"/>
      <c r="C15" s="44"/>
      <c r="D15" s="44"/>
      <c r="E15" s="44"/>
      <c r="F15" s="16"/>
    </row>
    <row r="16" spans="1:6" ht="25.5" customHeight="1" x14ac:dyDescent="0.2">
      <c r="A16" s="16"/>
      <c r="B16" s="16"/>
      <c r="C16" s="16"/>
      <c r="D16" s="16"/>
      <c r="E16" s="16"/>
      <c r="F16" s="16"/>
    </row>
    <row r="17" spans="1:11" s="14" customFormat="1" ht="21" customHeight="1" x14ac:dyDescent="0.25">
      <c r="A17" s="40" t="s">
        <v>75</v>
      </c>
      <c r="B17" s="40"/>
      <c r="C17" s="40"/>
      <c r="D17" s="40"/>
      <c r="E17" s="40"/>
      <c r="F17" s="15"/>
      <c r="G17" s="19"/>
      <c r="H17" s="20"/>
      <c r="I17" s="19"/>
      <c r="J17" s="19"/>
    </row>
    <row r="18" spans="1:11" ht="21" customHeight="1" x14ac:dyDescent="0.2">
      <c r="A18" s="16"/>
      <c r="B18" s="16"/>
      <c r="C18" s="16"/>
      <c r="D18" s="16"/>
      <c r="E18" s="16"/>
      <c r="F18" s="16"/>
    </row>
    <row r="19" spans="1:11" s="5" customFormat="1" ht="62.25" customHeight="1" x14ac:dyDescent="0.2">
      <c r="A19" s="4" t="s">
        <v>69</v>
      </c>
      <c r="B19" s="4"/>
      <c r="C19" s="4" t="s">
        <v>0</v>
      </c>
      <c r="D19" s="4" t="s">
        <v>1</v>
      </c>
      <c r="E19" s="33" t="s">
        <v>77</v>
      </c>
      <c r="F19" s="33" t="s">
        <v>78</v>
      </c>
      <c r="G19" s="21" t="s">
        <v>4</v>
      </c>
      <c r="H19" s="22" t="s">
        <v>5</v>
      </c>
      <c r="I19" s="21"/>
      <c r="J19" s="21"/>
      <c r="K19" s="28"/>
    </row>
    <row r="20" spans="1:11" s="6" customFormat="1" ht="74.25" customHeight="1" x14ac:dyDescent="0.2">
      <c r="A20" s="35" t="s">
        <v>52</v>
      </c>
      <c r="B20" s="10" t="s">
        <v>6</v>
      </c>
      <c r="C20" s="9"/>
      <c r="D20" s="9"/>
      <c r="E20" s="36">
        <f t="shared" ref="E20:E27" si="0">C20*$G20+D20*$I20</f>
        <v>0</v>
      </c>
      <c r="F20" s="36">
        <f>$E20</f>
        <v>0</v>
      </c>
      <c r="G20" s="23">
        <v>50</v>
      </c>
      <c r="H20" s="24"/>
      <c r="I20" s="23">
        <v>2</v>
      </c>
      <c r="J20" s="23"/>
      <c r="K20" s="29"/>
    </row>
    <row r="21" spans="1:11" s="6" customFormat="1" ht="75.75" customHeight="1" x14ac:dyDescent="0.2">
      <c r="A21" s="35" t="s">
        <v>53</v>
      </c>
      <c r="B21" s="10" t="s">
        <v>6</v>
      </c>
      <c r="C21" s="9"/>
      <c r="D21" s="9"/>
      <c r="E21" s="36">
        <f t="shared" si="0"/>
        <v>0</v>
      </c>
      <c r="F21" s="36">
        <f t="shared" ref="F21:F28" si="1">$E21</f>
        <v>0</v>
      </c>
      <c r="G21" s="23">
        <v>25</v>
      </c>
      <c r="H21" s="24"/>
      <c r="I21" s="23">
        <v>1</v>
      </c>
      <c r="J21" s="23"/>
      <c r="K21" s="29"/>
    </row>
    <row r="22" spans="1:11" s="6" customFormat="1" ht="81" customHeight="1" x14ac:dyDescent="0.2">
      <c r="A22" s="35" t="s">
        <v>54</v>
      </c>
      <c r="B22" s="10" t="s">
        <v>6</v>
      </c>
      <c r="C22" s="9"/>
      <c r="D22" s="9"/>
      <c r="E22" s="36">
        <f t="shared" si="0"/>
        <v>0</v>
      </c>
      <c r="F22" s="36">
        <f t="shared" si="1"/>
        <v>0</v>
      </c>
      <c r="G22" s="23">
        <v>25</v>
      </c>
      <c r="H22" s="24"/>
      <c r="I22" s="23">
        <v>1</v>
      </c>
      <c r="J22" s="23"/>
      <c r="K22" s="29"/>
    </row>
    <row r="23" spans="1:11" s="6" customFormat="1" ht="81.75" customHeight="1" x14ac:dyDescent="0.2">
      <c r="A23" s="35" t="s">
        <v>55</v>
      </c>
      <c r="B23" s="10" t="s">
        <v>6</v>
      </c>
      <c r="C23" s="9"/>
      <c r="D23" s="9"/>
      <c r="E23" s="36">
        <f t="shared" si="0"/>
        <v>0</v>
      </c>
      <c r="F23" s="36">
        <f t="shared" si="1"/>
        <v>0</v>
      </c>
      <c r="G23" s="23">
        <v>15</v>
      </c>
      <c r="H23" s="24"/>
      <c r="I23" s="23">
        <v>1</v>
      </c>
      <c r="J23" s="23"/>
      <c r="K23" s="29"/>
    </row>
    <row r="24" spans="1:11" s="6" customFormat="1" ht="80.25" customHeight="1" x14ac:dyDescent="0.2">
      <c r="A24" s="35" t="s">
        <v>72</v>
      </c>
      <c r="B24" s="10" t="s">
        <v>6</v>
      </c>
      <c r="C24" s="9"/>
      <c r="D24" s="9"/>
      <c r="E24" s="36">
        <f t="shared" si="0"/>
        <v>0</v>
      </c>
      <c r="F24" s="36">
        <f t="shared" si="1"/>
        <v>0</v>
      </c>
      <c r="G24" s="23">
        <v>15</v>
      </c>
      <c r="H24" s="24"/>
      <c r="I24" s="23">
        <v>1</v>
      </c>
      <c r="J24" s="23"/>
      <c r="K24" s="29"/>
    </row>
    <row r="25" spans="1:11" s="6" customFormat="1" ht="78.75" customHeight="1" x14ac:dyDescent="0.2">
      <c r="A25" s="35" t="s">
        <v>56</v>
      </c>
      <c r="B25" s="10" t="s">
        <v>6</v>
      </c>
      <c r="C25" s="9"/>
      <c r="D25" s="9"/>
      <c r="E25" s="36">
        <f t="shared" si="0"/>
        <v>0</v>
      </c>
      <c r="F25" s="36">
        <f t="shared" si="1"/>
        <v>0</v>
      </c>
      <c r="G25" s="23">
        <v>15</v>
      </c>
      <c r="H25" s="24"/>
      <c r="I25" s="23">
        <v>1</v>
      </c>
      <c r="J25" s="23"/>
      <c r="K25" s="29"/>
    </row>
    <row r="26" spans="1:11" s="6" customFormat="1" ht="90.75" customHeight="1" x14ac:dyDescent="0.2">
      <c r="A26" s="35" t="s">
        <v>73</v>
      </c>
      <c r="B26" s="10" t="s">
        <v>6</v>
      </c>
      <c r="C26" s="9"/>
      <c r="D26" s="9"/>
      <c r="E26" s="36">
        <f t="shared" si="0"/>
        <v>0</v>
      </c>
      <c r="F26" s="36">
        <f t="shared" si="1"/>
        <v>0</v>
      </c>
      <c r="G26" s="23">
        <v>10</v>
      </c>
      <c r="H26" s="24"/>
      <c r="I26" s="23">
        <v>1</v>
      </c>
      <c r="J26" s="23"/>
      <c r="K26" s="29"/>
    </row>
    <row r="27" spans="1:11" s="6" customFormat="1" ht="75" customHeight="1" x14ac:dyDescent="0.2">
      <c r="A27" s="35" t="s">
        <v>57</v>
      </c>
      <c r="B27" s="10" t="s">
        <v>6</v>
      </c>
      <c r="C27" s="9"/>
      <c r="D27" s="9"/>
      <c r="E27" s="36">
        <f t="shared" si="0"/>
        <v>0</v>
      </c>
      <c r="F27" s="36">
        <f t="shared" si="1"/>
        <v>0</v>
      </c>
      <c r="G27" s="23">
        <v>8</v>
      </c>
      <c r="H27" s="24"/>
      <c r="I27" s="23">
        <v>1</v>
      </c>
      <c r="J27" s="23"/>
      <c r="K27" s="29"/>
    </row>
    <row r="28" spans="1:11" s="6" customFormat="1" ht="68.25" customHeight="1" x14ac:dyDescent="0.2">
      <c r="A28" s="35" t="s">
        <v>58</v>
      </c>
      <c r="B28" s="10" t="s">
        <v>6</v>
      </c>
      <c r="C28" s="9"/>
      <c r="D28" s="9"/>
      <c r="E28" s="36">
        <f>$C$28*$G$28+$D$28*$I$28</f>
        <v>0</v>
      </c>
      <c r="F28" s="36">
        <f t="shared" si="1"/>
        <v>0</v>
      </c>
      <c r="G28" s="23">
        <v>5</v>
      </c>
      <c r="H28" s="24"/>
      <c r="I28" s="23">
        <v>1</v>
      </c>
      <c r="J28" s="23"/>
      <c r="K28" s="29"/>
    </row>
    <row r="29" spans="1:11" s="7" customFormat="1" ht="50.25" customHeight="1" x14ac:dyDescent="0.2">
      <c r="A29" s="27"/>
      <c r="B29" s="11"/>
      <c r="C29" s="48" t="s">
        <v>71</v>
      </c>
      <c r="D29" s="48"/>
      <c r="E29" s="33" t="s">
        <v>77</v>
      </c>
      <c r="F29" s="33" t="s">
        <v>78</v>
      </c>
      <c r="G29" s="25"/>
      <c r="H29" s="26"/>
      <c r="I29" s="25"/>
      <c r="J29" s="25"/>
      <c r="K29" s="30"/>
    </row>
    <row r="30" spans="1:11" s="6" customFormat="1" ht="69" customHeight="1" x14ac:dyDescent="0.2">
      <c r="A30" s="35" t="s">
        <v>7</v>
      </c>
      <c r="B30" s="10" t="s">
        <v>8</v>
      </c>
      <c r="C30" s="46"/>
      <c r="D30" s="46"/>
      <c r="E30" s="36">
        <f>TRUNC(C30/4000)*$G30</f>
        <v>0</v>
      </c>
      <c r="F30" s="36">
        <f>IF($E$30&gt;=$H$30,$H$30,TRUNC(C30/4000)*$G30)</f>
        <v>0</v>
      </c>
      <c r="G30" s="23">
        <v>3</v>
      </c>
      <c r="H30" s="24">
        <v>25</v>
      </c>
      <c r="I30" s="23"/>
      <c r="J30" s="23"/>
      <c r="K30" s="29"/>
    </row>
    <row r="31" spans="1:11" s="6" customFormat="1" ht="48.75" customHeight="1" x14ac:dyDescent="0.2">
      <c r="A31" s="35" t="s">
        <v>9</v>
      </c>
      <c r="B31" s="10" t="s">
        <v>2</v>
      </c>
      <c r="C31" s="46"/>
      <c r="D31" s="46"/>
      <c r="E31" s="36">
        <f>IF(C31=1,20,IF(C31=2,30,IF(C31&gt;2,40,0)))</f>
        <v>0</v>
      </c>
      <c r="F31" s="36">
        <f t="shared" ref="F31:F33" si="2">$E31</f>
        <v>0</v>
      </c>
      <c r="G31" s="23"/>
      <c r="H31" s="24"/>
      <c r="I31" s="23"/>
      <c r="J31" s="23"/>
      <c r="K31" s="29"/>
    </row>
    <row r="32" spans="1:11" s="6" customFormat="1" ht="73.5" customHeight="1" x14ac:dyDescent="0.2">
      <c r="A32" s="35" t="s">
        <v>74</v>
      </c>
      <c r="B32" s="10" t="s">
        <v>6</v>
      </c>
      <c r="C32" s="46"/>
      <c r="D32" s="46"/>
      <c r="E32" s="36">
        <f>C32*$G32</f>
        <v>0</v>
      </c>
      <c r="F32" s="36">
        <f t="shared" si="2"/>
        <v>0</v>
      </c>
      <c r="G32" s="23">
        <v>10</v>
      </c>
      <c r="H32" s="24"/>
      <c r="I32" s="23"/>
      <c r="J32" s="23"/>
      <c r="K32" s="29"/>
    </row>
    <row r="33" spans="1:11" s="6" customFormat="1" ht="69.75" customHeight="1" x14ac:dyDescent="0.2">
      <c r="A33" s="35" t="s">
        <v>10</v>
      </c>
      <c r="B33" s="10" t="s">
        <v>6</v>
      </c>
      <c r="C33" s="46"/>
      <c r="D33" s="46"/>
      <c r="E33" s="36">
        <f>C33*$G33</f>
        <v>0</v>
      </c>
      <c r="F33" s="36">
        <f t="shared" si="2"/>
        <v>0</v>
      </c>
      <c r="G33" s="23">
        <v>15</v>
      </c>
      <c r="H33" s="24"/>
      <c r="I33" s="23"/>
      <c r="J33" s="23"/>
      <c r="K33" s="29"/>
    </row>
    <row r="34" spans="1:11" s="6" customFormat="1" ht="68.25" customHeight="1" x14ac:dyDescent="0.2">
      <c r="A34" s="35" t="s">
        <v>59</v>
      </c>
      <c r="B34" s="10" t="s">
        <v>11</v>
      </c>
      <c r="C34" s="46"/>
      <c r="D34" s="46"/>
      <c r="E34" s="36">
        <f>$C34*$G$34</f>
        <v>0</v>
      </c>
      <c r="F34" s="36">
        <f>IF($E34&gt;=H34,H34,E34)</f>
        <v>0</v>
      </c>
      <c r="G34" s="23">
        <v>3</v>
      </c>
      <c r="H34" s="24">
        <v>15</v>
      </c>
      <c r="I34" s="23"/>
      <c r="J34" s="23"/>
      <c r="K34" s="29"/>
    </row>
    <row r="35" spans="1:11" s="6" customFormat="1" ht="35.1" customHeight="1" x14ac:dyDescent="0.2">
      <c r="A35" s="43" t="s">
        <v>12</v>
      </c>
      <c r="B35" s="10" t="s">
        <v>13</v>
      </c>
      <c r="C35" s="46"/>
      <c r="D35" s="46"/>
      <c r="E35" s="36">
        <f t="shared" ref="E35:E53" si="3">C35*$G35</f>
        <v>0</v>
      </c>
      <c r="F35" s="36">
        <f>$E35</f>
        <v>0</v>
      </c>
      <c r="G35" s="23">
        <v>20</v>
      </c>
      <c r="H35" s="24"/>
      <c r="I35" s="23"/>
      <c r="J35" s="23"/>
      <c r="K35" s="29"/>
    </row>
    <row r="36" spans="1:11" s="6" customFormat="1" ht="35.1" customHeight="1" x14ac:dyDescent="0.2">
      <c r="A36" s="43"/>
      <c r="B36" s="10" t="s">
        <v>14</v>
      </c>
      <c r="C36" s="46"/>
      <c r="D36" s="46"/>
      <c r="E36" s="36">
        <f t="shared" si="3"/>
        <v>0</v>
      </c>
      <c r="F36" s="36">
        <f t="shared" ref="F36:F53" si="4">$E36</f>
        <v>0</v>
      </c>
      <c r="G36" s="23">
        <v>30</v>
      </c>
      <c r="H36" s="24"/>
      <c r="I36" s="23"/>
      <c r="J36" s="23"/>
      <c r="K36" s="29"/>
    </row>
    <row r="37" spans="1:11" s="6" customFormat="1" ht="35.1" customHeight="1" x14ac:dyDescent="0.2">
      <c r="A37" s="43" t="s">
        <v>15</v>
      </c>
      <c r="B37" s="10" t="s">
        <v>16</v>
      </c>
      <c r="C37" s="46"/>
      <c r="D37" s="46"/>
      <c r="E37" s="36">
        <f t="shared" si="3"/>
        <v>0</v>
      </c>
      <c r="F37" s="36">
        <f t="shared" si="4"/>
        <v>0</v>
      </c>
      <c r="G37" s="23">
        <v>10</v>
      </c>
      <c r="H37" s="24"/>
      <c r="I37" s="23"/>
      <c r="J37" s="23"/>
      <c r="K37" s="29"/>
    </row>
    <row r="38" spans="1:11" s="6" customFormat="1" ht="35.1" customHeight="1" x14ac:dyDescent="0.2">
      <c r="A38" s="43"/>
      <c r="B38" s="10" t="s">
        <v>13</v>
      </c>
      <c r="C38" s="46"/>
      <c r="D38" s="46"/>
      <c r="E38" s="36">
        <f t="shared" si="3"/>
        <v>0</v>
      </c>
      <c r="F38" s="36">
        <f t="shared" si="4"/>
        <v>0</v>
      </c>
      <c r="G38" s="23">
        <v>20</v>
      </c>
      <c r="H38" s="24"/>
      <c r="I38" s="23"/>
      <c r="J38" s="23"/>
      <c r="K38" s="29"/>
    </row>
    <row r="39" spans="1:11" s="6" customFormat="1" ht="35.1" customHeight="1" x14ac:dyDescent="0.2">
      <c r="A39" s="43"/>
      <c r="B39" s="10" t="s">
        <v>14</v>
      </c>
      <c r="C39" s="46"/>
      <c r="D39" s="46"/>
      <c r="E39" s="36">
        <f t="shared" si="3"/>
        <v>0</v>
      </c>
      <c r="F39" s="36">
        <f t="shared" si="4"/>
        <v>0</v>
      </c>
      <c r="G39" s="23">
        <v>30</v>
      </c>
      <c r="H39" s="24"/>
      <c r="I39" s="23"/>
      <c r="J39" s="23"/>
      <c r="K39" s="29"/>
    </row>
    <row r="40" spans="1:11" s="6" customFormat="1" ht="35.1" customHeight="1" x14ac:dyDescent="0.2">
      <c r="A40" s="43" t="s">
        <v>17</v>
      </c>
      <c r="B40" s="10" t="s">
        <v>16</v>
      </c>
      <c r="C40" s="46"/>
      <c r="D40" s="46"/>
      <c r="E40" s="36">
        <f t="shared" si="3"/>
        <v>0</v>
      </c>
      <c r="F40" s="36">
        <f t="shared" si="4"/>
        <v>0</v>
      </c>
      <c r="G40" s="23">
        <v>7</v>
      </c>
      <c r="H40" s="24"/>
      <c r="I40" s="23"/>
      <c r="J40" s="23"/>
      <c r="K40" s="29"/>
    </row>
    <row r="41" spans="1:11" s="6" customFormat="1" ht="35.1" customHeight="1" x14ac:dyDescent="0.2">
      <c r="A41" s="43"/>
      <c r="B41" s="10" t="s">
        <v>13</v>
      </c>
      <c r="C41" s="42"/>
      <c r="D41" s="42"/>
      <c r="E41" s="36">
        <f t="shared" si="3"/>
        <v>0</v>
      </c>
      <c r="F41" s="36">
        <f t="shared" si="4"/>
        <v>0</v>
      </c>
      <c r="G41" s="23">
        <v>14</v>
      </c>
      <c r="H41" s="24"/>
      <c r="I41" s="23"/>
      <c r="J41" s="23"/>
      <c r="K41" s="29"/>
    </row>
    <row r="42" spans="1:11" s="6" customFormat="1" ht="35.1" customHeight="1" x14ac:dyDescent="0.2">
      <c r="A42" s="43"/>
      <c r="B42" s="10" t="s">
        <v>14</v>
      </c>
      <c r="C42" s="42"/>
      <c r="D42" s="42"/>
      <c r="E42" s="36">
        <f t="shared" si="3"/>
        <v>0</v>
      </c>
      <c r="F42" s="36">
        <f t="shared" si="4"/>
        <v>0</v>
      </c>
      <c r="G42" s="23">
        <v>21</v>
      </c>
      <c r="H42" s="24"/>
      <c r="I42" s="23"/>
      <c r="J42" s="23"/>
      <c r="K42" s="29"/>
    </row>
    <row r="43" spans="1:11" s="6" customFormat="1" ht="35.1" customHeight="1" x14ac:dyDescent="0.2">
      <c r="A43" s="43" t="s">
        <v>18</v>
      </c>
      <c r="B43" s="10" t="s">
        <v>19</v>
      </c>
      <c r="C43" s="46"/>
      <c r="D43" s="46"/>
      <c r="E43" s="36">
        <f t="shared" si="3"/>
        <v>0</v>
      </c>
      <c r="F43" s="36">
        <f t="shared" si="4"/>
        <v>0</v>
      </c>
      <c r="G43" s="23">
        <v>14</v>
      </c>
      <c r="H43" s="24"/>
      <c r="I43" s="23"/>
      <c r="J43" s="23"/>
      <c r="K43" s="29"/>
    </row>
    <row r="44" spans="1:11" s="6" customFormat="1" ht="35.1" customHeight="1" x14ac:dyDescent="0.2">
      <c r="A44" s="43"/>
      <c r="B44" s="10" t="s">
        <v>20</v>
      </c>
      <c r="C44" s="46"/>
      <c r="D44" s="46"/>
      <c r="E44" s="36">
        <f t="shared" si="3"/>
        <v>0</v>
      </c>
      <c r="F44" s="36">
        <f t="shared" si="4"/>
        <v>0</v>
      </c>
      <c r="G44" s="23">
        <v>6</v>
      </c>
      <c r="H44" s="24"/>
      <c r="I44" s="23"/>
      <c r="J44" s="23"/>
      <c r="K44" s="29"/>
    </row>
    <row r="45" spans="1:11" s="6" customFormat="1" ht="35.1" customHeight="1" x14ac:dyDescent="0.2">
      <c r="A45" s="43"/>
      <c r="B45" s="10" t="s">
        <v>21</v>
      </c>
      <c r="C45" s="46"/>
      <c r="D45" s="46"/>
      <c r="E45" s="36">
        <f t="shared" si="3"/>
        <v>0</v>
      </c>
      <c r="F45" s="36">
        <f t="shared" si="4"/>
        <v>0</v>
      </c>
      <c r="G45" s="23">
        <v>5</v>
      </c>
      <c r="H45" s="24"/>
      <c r="I45" s="23"/>
      <c r="J45" s="23"/>
      <c r="K45" s="29"/>
    </row>
    <row r="46" spans="1:11" s="6" customFormat="1" ht="35.1" customHeight="1" x14ac:dyDescent="0.2">
      <c r="A46" s="43"/>
      <c r="B46" s="10" t="s">
        <v>22</v>
      </c>
      <c r="C46" s="46"/>
      <c r="D46" s="46"/>
      <c r="E46" s="36">
        <f t="shared" si="3"/>
        <v>0</v>
      </c>
      <c r="F46" s="36">
        <f t="shared" si="4"/>
        <v>0</v>
      </c>
      <c r="G46" s="23">
        <v>3</v>
      </c>
      <c r="H46" s="24"/>
      <c r="I46" s="23"/>
      <c r="J46" s="23"/>
      <c r="K46" s="29"/>
    </row>
    <row r="47" spans="1:11" s="6" customFormat="1" ht="35.1" customHeight="1" x14ac:dyDescent="0.2">
      <c r="A47" s="35" t="s">
        <v>23</v>
      </c>
      <c r="B47" s="10" t="s">
        <v>24</v>
      </c>
      <c r="C47" s="46"/>
      <c r="D47" s="46"/>
      <c r="E47" s="36">
        <f t="shared" si="3"/>
        <v>0</v>
      </c>
      <c r="F47" s="36">
        <f t="shared" si="4"/>
        <v>0</v>
      </c>
      <c r="G47" s="23">
        <v>15</v>
      </c>
      <c r="H47" s="24"/>
      <c r="I47" s="23"/>
      <c r="J47" s="23"/>
      <c r="K47" s="29"/>
    </row>
    <row r="48" spans="1:11" s="6" customFormat="1" ht="35.1" customHeight="1" x14ac:dyDescent="0.2">
      <c r="A48" s="43" t="s">
        <v>25</v>
      </c>
      <c r="B48" s="10" t="s">
        <v>26</v>
      </c>
      <c r="C48" s="46"/>
      <c r="D48" s="46"/>
      <c r="E48" s="36">
        <f t="shared" si="3"/>
        <v>0</v>
      </c>
      <c r="F48" s="36">
        <f t="shared" si="4"/>
        <v>0</v>
      </c>
      <c r="G48" s="23">
        <v>25</v>
      </c>
      <c r="H48" s="24"/>
      <c r="I48" s="23"/>
      <c r="J48" s="23"/>
      <c r="K48" s="29"/>
    </row>
    <row r="49" spans="1:11" s="6" customFormat="1" ht="35.1" customHeight="1" x14ac:dyDescent="0.2">
      <c r="A49" s="43"/>
      <c r="B49" s="10" t="s">
        <v>27</v>
      </c>
      <c r="C49" s="46"/>
      <c r="D49" s="46"/>
      <c r="E49" s="36">
        <f t="shared" si="3"/>
        <v>0</v>
      </c>
      <c r="F49" s="36">
        <f t="shared" si="4"/>
        <v>0</v>
      </c>
      <c r="G49" s="23">
        <v>15</v>
      </c>
      <c r="H49" s="24"/>
      <c r="I49" s="23"/>
      <c r="J49" s="23"/>
      <c r="K49" s="29"/>
    </row>
    <row r="50" spans="1:11" s="6" customFormat="1" ht="45.75" customHeight="1" x14ac:dyDescent="0.2">
      <c r="A50" s="43" t="s">
        <v>28</v>
      </c>
      <c r="B50" s="10" t="s">
        <v>26</v>
      </c>
      <c r="C50" s="46"/>
      <c r="D50" s="46"/>
      <c r="E50" s="36">
        <f t="shared" si="3"/>
        <v>0</v>
      </c>
      <c r="F50" s="36">
        <f t="shared" si="4"/>
        <v>0</v>
      </c>
      <c r="G50" s="23">
        <v>20</v>
      </c>
      <c r="H50" s="24"/>
      <c r="I50" s="23"/>
      <c r="J50" s="23"/>
      <c r="K50" s="29"/>
    </row>
    <row r="51" spans="1:11" s="6" customFormat="1" ht="46.5" customHeight="1" x14ac:dyDescent="0.2">
      <c r="A51" s="43"/>
      <c r="B51" s="10" t="s">
        <v>27</v>
      </c>
      <c r="C51" s="46"/>
      <c r="D51" s="46"/>
      <c r="E51" s="36">
        <f t="shared" si="3"/>
        <v>0</v>
      </c>
      <c r="F51" s="36">
        <f t="shared" si="4"/>
        <v>0</v>
      </c>
      <c r="G51" s="23">
        <v>12</v>
      </c>
      <c r="H51" s="24"/>
      <c r="I51" s="23"/>
      <c r="J51" s="23"/>
      <c r="K51" s="29"/>
    </row>
    <row r="52" spans="1:11" s="6" customFormat="1" ht="35.1" customHeight="1" x14ac:dyDescent="0.2">
      <c r="A52" s="35" t="s">
        <v>29</v>
      </c>
      <c r="B52" s="10" t="s">
        <v>24</v>
      </c>
      <c r="C52" s="46"/>
      <c r="D52" s="46"/>
      <c r="E52" s="36">
        <f t="shared" si="3"/>
        <v>0</v>
      </c>
      <c r="F52" s="36">
        <f t="shared" si="4"/>
        <v>0</v>
      </c>
      <c r="G52" s="23">
        <v>10</v>
      </c>
      <c r="H52" s="24"/>
      <c r="I52" s="23"/>
      <c r="J52" s="23"/>
      <c r="K52" s="29"/>
    </row>
    <row r="53" spans="1:11" s="6" customFormat="1" ht="35.1" customHeight="1" x14ac:dyDescent="0.2">
      <c r="A53" s="35" t="s">
        <v>30</v>
      </c>
      <c r="B53" s="10" t="s">
        <v>31</v>
      </c>
      <c r="C53" s="46"/>
      <c r="D53" s="46"/>
      <c r="E53" s="36">
        <f t="shared" si="3"/>
        <v>0</v>
      </c>
      <c r="F53" s="36">
        <f t="shared" si="4"/>
        <v>0</v>
      </c>
      <c r="G53" s="23">
        <v>6</v>
      </c>
      <c r="H53" s="24"/>
      <c r="I53" s="23"/>
      <c r="J53" s="23"/>
      <c r="K53" s="29"/>
    </row>
    <row r="54" spans="1:11" s="6" customFormat="1" ht="35.1" customHeight="1" x14ac:dyDescent="0.2">
      <c r="A54" s="43" t="s">
        <v>60</v>
      </c>
      <c r="B54" s="10" t="s">
        <v>13</v>
      </c>
      <c r="C54" s="46"/>
      <c r="D54" s="46"/>
      <c r="E54" s="37">
        <f>$C54*$G$54</f>
        <v>0</v>
      </c>
      <c r="F54" s="41">
        <f>IF(SUM(E54:E55)&gt;=$H$54,$H$55,SUM($E54:$E55))</f>
        <v>0</v>
      </c>
      <c r="G54" s="23">
        <v>2</v>
      </c>
      <c r="H54" s="24">
        <v>15</v>
      </c>
      <c r="I54" s="23"/>
      <c r="J54" s="23"/>
      <c r="K54" s="29"/>
    </row>
    <row r="55" spans="1:11" s="6" customFormat="1" ht="35.1" customHeight="1" x14ac:dyDescent="0.2">
      <c r="A55" s="43"/>
      <c r="B55" s="10" t="s">
        <v>14</v>
      </c>
      <c r="C55" s="46"/>
      <c r="D55" s="46"/>
      <c r="E55" s="37">
        <f>$C55*$G$55</f>
        <v>0</v>
      </c>
      <c r="F55" s="41"/>
      <c r="G55" s="23">
        <v>4</v>
      </c>
      <c r="H55" s="24">
        <v>15</v>
      </c>
      <c r="I55" s="23"/>
      <c r="J55" s="23"/>
      <c r="K55" s="29"/>
    </row>
    <row r="56" spans="1:11" s="6" customFormat="1" ht="47.25" customHeight="1" x14ac:dyDescent="0.2">
      <c r="A56" s="35" t="s">
        <v>32</v>
      </c>
      <c r="B56" s="10" t="s">
        <v>63</v>
      </c>
      <c r="C56" s="42"/>
      <c r="D56" s="42"/>
      <c r="E56" s="36">
        <f>C56*$G56</f>
        <v>0</v>
      </c>
      <c r="F56" s="36">
        <f>$E56</f>
        <v>0</v>
      </c>
      <c r="G56" s="23">
        <v>10</v>
      </c>
      <c r="H56" s="24"/>
      <c r="I56" s="23"/>
      <c r="J56" s="23"/>
      <c r="K56" s="29"/>
    </row>
    <row r="57" spans="1:11" s="6" customFormat="1" ht="35.1" customHeight="1" x14ac:dyDescent="0.2">
      <c r="A57" s="35" t="s">
        <v>33</v>
      </c>
      <c r="B57" s="12" t="s">
        <v>61</v>
      </c>
      <c r="C57" s="42"/>
      <c r="D57" s="42"/>
      <c r="E57" s="36">
        <f>C57*$G57</f>
        <v>0</v>
      </c>
      <c r="F57" s="36">
        <f t="shared" ref="F57:F59" si="5">$E57</f>
        <v>0</v>
      </c>
      <c r="G57" s="23">
        <v>25</v>
      </c>
      <c r="H57" s="24"/>
      <c r="I57" s="23"/>
      <c r="J57" s="23"/>
      <c r="K57" s="29"/>
    </row>
    <row r="58" spans="1:11" s="6" customFormat="1" ht="35.1" customHeight="1" x14ac:dyDescent="0.2">
      <c r="A58" s="35" t="s">
        <v>34</v>
      </c>
      <c r="B58" s="12" t="s">
        <v>61</v>
      </c>
      <c r="C58" s="42"/>
      <c r="D58" s="42"/>
      <c r="E58" s="36">
        <f>C58*$G58</f>
        <v>0</v>
      </c>
      <c r="F58" s="36">
        <f t="shared" si="5"/>
        <v>0</v>
      </c>
      <c r="G58" s="23">
        <v>8</v>
      </c>
      <c r="H58" s="24"/>
      <c r="I58" s="23"/>
      <c r="J58" s="23"/>
      <c r="K58" s="29"/>
    </row>
    <row r="59" spans="1:11" s="6" customFormat="1" ht="35.1" customHeight="1" x14ac:dyDescent="0.2">
      <c r="A59" s="35" t="s">
        <v>35</v>
      </c>
      <c r="B59" s="10" t="s">
        <v>62</v>
      </c>
      <c r="C59" s="42"/>
      <c r="D59" s="42"/>
      <c r="E59" s="36">
        <f>C59*$G59</f>
        <v>0</v>
      </c>
      <c r="F59" s="36">
        <f t="shared" si="5"/>
        <v>0</v>
      </c>
      <c r="G59" s="23">
        <v>15</v>
      </c>
      <c r="H59" s="24"/>
      <c r="I59" s="23"/>
      <c r="J59" s="23"/>
      <c r="K59" s="29"/>
    </row>
    <row r="60" spans="1:11" s="6" customFormat="1" ht="35.1" customHeight="1" x14ac:dyDescent="0.2">
      <c r="A60" s="35" t="s">
        <v>36</v>
      </c>
      <c r="B60" s="10" t="s">
        <v>64</v>
      </c>
      <c r="C60" s="42"/>
      <c r="D60" s="42"/>
      <c r="E60" s="36">
        <f>$C60*$G$60</f>
        <v>0</v>
      </c>
      <c r="F60" s="36">
        <f>IF($E$60&gt;=$H$60,$H$60,$E$60)</f>
        <v>0</v>
      </c>
      <c r="G60" s="23">
        <v>5</v>
      </c>
      <c r="H60" s="24">
        <v>20</v>
      </c>
      <c r="I60" s="23"/>
      <c r="J60" s="23"/>
      <c r="K60" s="29"/>
    </row>
    <row r="61" spans="1:11" s="6" customFormat="1" ht="46.5" customHeight="1" x14ac:dyDescent="0.2">
      <c r="A61" s="35" t="s">
        <v>37</v>
      </c>
      <c r="B61" s="10" t="s">
        <v>65</v>
      </c>
      <c r="C61" s="42"/>
      <c r="D61" s="42"/>
      <c r="E61" s="36">
        <f>$C61*$G$61</f>
        <v>0</v>
      </c>
      <c r="F61" s="36">
        <f>IF($E61&gt;=H61,H61,E61)</f>
        <v>0</v>
      </c>
      <c r="G61" s="23">
        <v>15</v>
      </c>
      <c r="H61" s="24">
        <v>30</v>
      </c>
      <c r="I61" s="23"/>
      <c r="J61" s="23"/>
      <c r="K61" s="29"/>
    </row>
    <row r="62" spans="1:11" s="6" customFormat="1" ht="35.1" customHeight="1" x14ac:dyDescent="0.2">
      <c r="A62" s="35" t="s">
        <v>38</v>
      </c>
      <c r="B62" s="10" t="s">
        <v>66</v>
      </c>
      <c r="C62" s="42"/>
      <c r="D62" s="42"/>
      <c r="E62" s="36">
        <f>C62*$G62</f>
        <v>0</v>
      </c>
      <c r="F62" s="36">
        <f>E62</f>
        <v>0</v>
      </c>
      <c r="G62" s="23">
        <v>15</v>
      </c>
      <c r="H62" s="24"/>
      <c r="I62" s="23"/>
      <c r="J62" s="23"/>
      <c r="K62" s="29"/>
    </row>
    <row r="63" spans="1:11" s="6" customFormat="1" ht="35.1" customHeight="1" x14ac:dyDescent="0.2">
      <c r="A63" s="43" t="s">
        <v>39</v>
      </c>
      <c r="B63" s="10" t="s">
        <v>13</v>
      </c>
      <c r="C63" s="42"/>
      <c r="D63" s="42"/>
      <c r="E63" s="36">
        <f>C63*$G63</f>
        <v>0</v>
      </c>
      <c r="F63" s="36">
        <f t="shared" ref="F63:F66" si="6">E63</f>
        <v>0</v>
      </c>
      <c r="G63" s="23">
        <v>20</v>
      </c>
      <c r="H63" s="24"/>
      <c r="I63" s="23"/>
      <c r="J63" s="23"/>
      <c r="K63" s="29"/>
    </row>
    <row r="64" spans="1:11" s="6" customFormat="1" ht="35.1" customHeight="1" x14ac:dyDescent="0.2">
      <c r="A64" s="43"/>
      <c r="B64" s="10" t="s">
        <v>14</v>
      </c>
      <c r="C64" s="42"/>
      <c r="D64" s="42"/>
      <c r="E64" s="36">
        <f>C64*$G64</f>
        <v>0</v>
      </c>
      <c r="F64" s="36">
        <f t="shared" si="6"/>
        <v>0</v>
      </c>
      <c r="G64" s="23">
        <v>30</v>
      </c>
      <c r="H64" s="24"/>
      <c r="I64" s="23"/>
      <c r="J64" s="23"/>
      <c r="K64" s="29"/>
    </row>
    <row r="65" spans="1:11" s="6" customFormat="1" ht="35.1" customHeight="1" x14ac:dyDescent="0.2">
      <c r="A65" s="43" t="s">
        <v>40</v>
      </c>
      <c r="B65" s="10" t="s">
        <v>13</v>
      </c>
      <c r="C65" s="42"/>
      <c r="D65" s="42"/>
      <c r="E65" s="36">
        <f>C65*$G65</f>
        <v>0</v>
      </c>
      <c r="F65" s="36">
        <f>E65</f>
        <v>0</v>
      </c>
      <c r="G65" s="23">
        <v>6</v>
      </c>
      <c r="H65" s="24"/>
      <c r="I65" s="23"/>
      <c r="J65" s="23"/>
      <c r="K65" s="29"/>
    </row>
    <row r="66" spans="1:11" s="6" customFormat="1" ht="35.1" customHeight="1" x14ac:dyDescent="0.2">
      <c r="A66" s="43"/>
      <c r="B66" s="10" t="s">
        <v>14</v>
      </c>
      <c r="C66" s="42"/>
      <c r="D66" s="42"/>
      <c r="E66" s="36">
        <f>C66*$G66</f>
        <v>0</v>
      </c>
      <c r="F66" s="36">
        <f t="shared" si="6"/>
        <v>0</v>
      </c>
      <c r="G66" s="23">
        <v>8</v>
      </c>
      <c r="H66" s="24"/>
      <c r="I66" s="23"/>
      <c r="J66" s="23"/>
      <c r="K66" s="29"/>
    </row>
    <row r="67" spans="1:11" s="6" customFormat="1" ht="29.25" customHeight="1" x14ac:dyDescent="0.2">
      <c r="A67" s="43" t="s">
        <v>41</v>
      </c>
      <c r="B67" s="10" t="s">
        <v>13</v>
      </c>
      <c r="C67" s="42"/>
      <c r="D67" s="42"/>
      <c r="E67" s="36">
        <f>$C67*$G$67</f>
        <v>0</v>
      </c>
      <c r="F67" s="39">
        <f>IF(SUM(E67:E68)&gt;=H67,H67,SUM(E67:E68))</f>
        <v>0</v>
      </c>
      <c r="G67" s="23">
        <v>4</v>
      </c>
      <c r="H67" s="24">
        <v>15</v>
      </c>
      <c r="I67" s="23"/>
      <c r="J67" s="23"/>
      <c r="K67" s="29"/>
    </row>
    <row r="68" spans="1:11" s="6" customFormat="1" ht="35.1" customHeight="1" x14ac:dyDescent="0.2">
      <c r="A68" s="43"/>
      <c r="B68" s="10" t="s">
        <v>14</v>
      </c>
      <c r="C68" s="42"/>
      <c r="D68" s="42"/>
      <c r="E68" s="36">
        <f>$C68*$G$68</f>
        <v>0</v>
      </c>
      <c r="F68" s="39"/>
      <c r="G68" s="23">
        <v>6</v>
      </c>
      <c r="H68" s="24">
        <v>15</v>
      </c>
      <c r="I68" s="23"/>
      <c r="J68" s="23"/>
      <c r="K68" s="29"/>
    </row>
    <row r="69" spans="1:11" s="6" customFormat="1" ht="35.1" customHeight="1" x14ac:dyDescent="0.2">
      <c r="A69" s="43" t="s">
        <v>42</v>
      </c>
      <c r="B69" s="10" t="s">
        <v>13</v>
      </c>
      <c r="C69" s="42"/>
      <c r="D69" s="42"/>
      <c r="E69" s="36">
        <f>$C69*$G$69</f>
        <v>0</v>
      </c>
      <c r="F69" s="39">
        <f>IF(SUM($E69:$E70)&gt;=$H$69,$H$69,SUM($E69:$E70))</f>
        <v>0</v>
      </c>
      <c r="G69" s="23">
        <v>7.5</v>
      </c>
      <c r="H69" s="24">
        <v>20</v>
      </c>
      <c r="I69" s="23"/>
      <c r="J69" s="23"/>
      <c r="K69" s="29"/>
    </row>
    <row r="70" spans="1:11" s="6" customFormat="1" ht="35.1" customHeight="1" x14ac:dyDescent="0.2">
      <c r="A70" s="43"/>
      <c r="B70" s="10" t="s">
        <v>14</v>
      </c>
      <c r="C70" s="42"/>
      <c r="D70" s="42"/>
      <c r="E70" s="36">
        <f>$C70*$G$70</f>
        <v>0</v>
      </c>
      <c r="F70" s="39"/>
      <c r="G70" s="23">
        <v>10</v>
      </c>
      <c r="H70" s="24">
        <v>20</v>
      </c>
      <c r="I70" s="23"/>
      <c r="J70" s="23"/>
      <c r="K70" s="29"/>
    </row>
    <row r="71" spans="1:11" s="6" customFormat="1" ht="35.1" customHeight="1" x14ac:dyDescent="0.2">
      <c r="A71" s="43" t="s">
        <v>43</v>
      </c>
      <c r="B71" s="10" t="s">
        <v>13</v>
      </c>
      <c r="C71" s="42"/>
      <c r="D71" s="42"/>
      <c r="E71" s="36">
        <f>$C71*G71</f>
        <v>0</v>
      </c>
      <c r="F71" s="39">
        <f>IF(SUM($E71:$E72)&gt;=$H$71,$H$71,SUM($E71:$E72))</f>
        <v>0</v>
      </c>
      <c r="G71" s="23">
        <v>1.5</v>
      </c>
      <c r="H71" s="24">
        <v>7.5</v>
      </c>
      <c r="I71" s="23"/>
      <c r="J71" s="23"/>
      <c r="K71" s="29"/>
    </row>
    <row r="72" spans="1:11" s="6" customFormat="1" ht="35.1" customHeight="1" x14ac:dyDescent="0.2">
      <c r="A72" s="43"/>
      <c r="B72" s="10" t="s">
        <v>14</v>
      </c>
      <c r="C72" s="42"/>
      <c r="D72" s="42"/>
      <c r="E72" s="36">
        <f>$C72*$G$72</f>
        <v>0</v>
      </c>
      <c r="F72" s="39"/>
      <c r="G72" s="23">
        <v>3</v>
      </c>
      <c r="H72" s="24">
        <v>7.5</v>
      </c>
      <c r="I72" s="23"/>
      <c r="J72" s="23"/>
      <c r="K72" s="29"/>
    </row>
    <row r="73" spans="1:11" s="6" customFormat="1" ht="35.1" customHeight="1" x14ac:dyDescent="0.2">
      <c r="A73" s="43" t="s">
        <v>44</v>
      </c>
      <c r="B73" s="10" t="s">
        <v>13</v>
      </c>
      <c r="C73" s="42"/>
      <c r="D73" s="42"/>
      <c r="E73" s="36">
        <f>$C73*$G$73</f>
        <v>0</v>
      </c>
      <c r="F73" s="39">
        <f>IF(SUM($E73:$E74)&gt;=$H$73,$H$73,SUM($E73:$E74))</f>
        <v>0</v>
      </c>
      <c r="G73" s="23">
        <v>1</v>
      </c>
      <c r="H73" s="24">
        <v>7.5</v>
      </c>
      <c r="I73" s="23"/>
      <c r="J73" s="23"/>
      <c r="K73" s="29"/>
    </row>
    <row r="74" spans="1:11" s="6" customFormat="1" ht="35.1" customHeight="1" x14ac:dyDescent="0.2">
      <c r="A74" s="43"/>
      <c r="B74" s="10" t="s">
        <v>14</v>
      </c>
      <c r="C74" s="42"/>
      <c r="D74" s="42"/>
      <c r="E74" s="36">
        <f>$C74*$G$74</f>
        <v>0</v>
      </c>
      <c r="F74" s="39"/>
      <c r="G74" s="23">
        <v>2</v>
      </c>
      <c r="H74" s="24">
        <v>7.5</v>
      </c>
      <c r="I74" s="23"/>
      <c r="J74" s="23"/>
      <c r="K74" s="29"/>
    </row>
    <row r="75" spans="1:11" s="6" customFormat="1" ht="35.1" customHeight="1" x14ac:dyDescent="0.2">
      <c r="A75" s="43" t="s">
        <v>45</v>
      </c>
      <c r="B75" s="10" t="s">
        <v>13</v>
      </c>
      <c r="C75" s="42"/>
      <c r="D75" s="42"/>
      <c r="E75" s="36">
        <f>$C$75*$G$75</f>
        <v>0</v>
      </c>
      <c r="F75" s="39">
        <f>IF(SUM($E$75:$E$76)&gt;=$H$75,$H$75,SUM($E$75:$E$76))</f>
        <v>0</v>
      </c>
      <c r="G75" s="23">
        <v>0.5</v>
      </c>
      <c r="H75" s="24">
        <v>7.5</v>
      </c>
      <c r="I75" s="23"/>
      <c r="J75" s="23"/>
      <c r="K75" s="29"/>
    </row>
    <row r="76" spans="1:11" s="6" customFormat="1" ht="35.1" customHeight="1" x14ac:dyDescent="0.2">
      <c r="A76" s="43"/>
      <c r="B76" s="10" t="s">
        <v>14</v>
      </c>
      <c r="C76" s="42"/>
      <c r="D76" s="42"/>
      <c r="E76" s="36">
        <f>$C$76*$G$76</f>
        <v>0</v>
      </c>
      <c r="F76" s="39"/>
      <c r="G76" s="23">
        <v>1.5</v>
      </c>
      <c r="H76" s="24">
        <v>7.5</v>
      </c>
      <c r="I76" s="23"/>
      <c r="J76" s="23"/>
      <c r="K76" s="29"/>
    </row>
    <row r="77" spans="1:11" s="6" customFormat="1" ht="35.1" customHeight="1" x14ac:dyDescent="0.2">
      <c r="A77" s="35" t="s">
        <v>46</v>
      </c>
      <c r="B77" s="10" t="s">
        <v>67</v>
      </c>
      <c r="C77" s="42"/>
      <c r="D77" s="42"/>
      <c r="E77" s="36">
        <f>C77*$G77</f>
        <v>0</v>
      </c>
      <c r="F77" s="36">
        <f>$E77</f>
        <v>0</v>
      </c>
      <c r="G77" s="23">
        <v>15</v>
      </c>
      <c r="H77" s="24"/>
      <c r="I77" s="23"/>
      <c r="J77" s="23"/>
      <c r="K77" s="29"/>
    </row>
    <row r="78" spans="1:11" s="6" customFormat="1" ht="48" customHeight="1" x14ac:dyDescent="0.2">
      <c r="A78" s="35" t="s">
        <v>47</v>
      </c>
      <c r="B78" s="10" t="s">
        <v>68</v>
      </c>
      <c r="C78" s="42"/>
      <c r="D78" s="42"/>
      <c r="E78" s="36">
        <f>$C$78*$G$78</f>
        <v>0</v>
      </c>
      <c r="F78" s="36">
        <f>IF($E$78&gt;=$H$78,$H$78,$E$78)</f>
        <v>0</v>
      </c>
      <c r="G78" s="23">
        <v>4</v>
      </c>
      <c r="H78" s="24">
        <v>10</v>
      </c>
      <c r="I78" s="23"/>
      <c r="J78" s="23"/>
      <c r="K78" s="29"/>
    </row>
    <row r="79" spans="1:11" s="6" customFormat="1" ht="35.1" customHeight="1" x14ac:dyDescent="0.2">
      <c r="A79" s="43" t="s">
        <v>48</v>
      </c>
      <c r="B79" s="10" t="s">
        <v>49</v>
      </c>
      <c r="C79" s="42"/>
      <c r="D79" s="42"/>
      <c r="E79" s="36">
        <f>$C$79*$G$79</f>
        <v>0</v>
      </c>
      <c r="F79" s="39">
        <f>IF(SUM($E$79:$E$81)&gt;=$H$79,$H$79,SUM($E$79:$E$81))</f>
        <v>0</v>
      </c>
      <c r="G79" s="23">
        <v>3</v>
      </c>
      <c r="H79" s="24">
        <v>15</v>
      </c>
      <c r="I79" s="23"/>
      <c r="J79" s="23"/>
      <c r="K79" s="29"/>
    </row>
    <row r="80" spans="1:11" s="6" customFormat="1" ht="35.1" customHeight="1" x14ac:dyDescent="0.2">
      <c r="A80" s="43"/>
      <c r="B80" s="10" t="s">
        <v>50</v>
      </c>
      <c r="C80" s="42"/>
      <c r="D80" s="42"/>
      <c r="E80" s="36">
        <f>$C$80*$G$80</f>
        <v>0</v>
      </c>
      <c r="F80" s="39"/>
      <c r="G80" s="23">
        <v>3</v>
      </c>
      <c r="H80" s="24">
        <v>15</v>
      </c>
      <c r="I80" s="23"/>
      <c r="J80" s="23"/>
      <c r="K80" s="29"/>
    </row>
    <row r="81" spans="1:11" s="6" customFormat="1" ht="35.1" customHeight="1" x14ac:dyDescent="0.2">
      <c r="A81" s="43"/>
      <c r="B81" s="10" t="s">
        <v>51</v>
      </c>
      <c r="C81" s="42"/>
      <c r="D81" s="42"/>
      <c r="E81" s="36">
        <f>$C$81*$G$81</f>
        <v>0</v>
      </c>
      <c r="F81" s="39"/>
      <c r="G81" s="23">
        <v>1</v>
      </c>
      <c r="H81" s="24">
        <v>15</v>
      </c>
      <c r="I81" s="23"/>
      <c r="J81" s="23"/>
      <c r="K81" s="29"/>
    </row>
    <row r="82" spans="1:11" ht="26.25" customHeight="1" x14ac:dyDescent="0.2">
      <c r="A82" s="8" t="s">
        <v>3</v>
      </c>
      <c r="B82" s="8"/>
      <c r="C82" s="45"/>
      <c r="D82" s="45"/>
      <c r="E82" s="34"/>
      <c r="F82" s="38">
        <f>SUM(F20:F81)</f>
        <v>0</v>
      </c>
    </row>
    <row r="83" spans="1:11" x14ac:dyDescent="0.2">
      <c r="A83" s="31"/>
      <c r="B83" s="31"/>
      <c r="C83" s="32"/>
      <c r="D83" s="32"/>
      <c r="E83" s="32"/>
      <c r="F83" s="32"/>
    </row>
    <row r="84" spans="1:11" ht="243.75" customHeight="1" x14ac:dyDescent="0.2">
      <c r="A84" s="47" t="s">
        <v>70</v>
      </c>
      <c r="B84" s="47"/>
      <c r="C84" s="47"/>
      <c r="D84" s="47"/>
      <c r="E84" s="47"/>
      <c r="F84" s="47"/>
    </row>
    <row r="88" spans="1:11" ht="12.75" customHeight="1" x14ac:dyDescent="0.2">
      <c r="A88" s="2"/>
    </row>
    <row r="89" spans="1:11" ht="12.75" customHeight="1" x14ac:dyDescent="0.2">
      <c r="A89" s="3"/>
    </row>
  </sheetData>
  <sheetProtection algorithmName="SHA-512" hashValue="RvuBtXT4V1pCOlLajAxgE1tWDx8oYbaBbxfv91S5ekXw4xaQh0cFz1XpcAD3UAfMcqQ2rczvsYbP0dy9FCETHw==" saltValue="Zj108FKZLShEJJKzLsH08g==" spinCount="100000" sheet="1" objects="1" scenarios="1"/>
  <mergeCells count="79">
    <mergeCell ref="A84:F84"/>
    <mergeCell ref="C30:D30"/>
    <mergeCell ref="C31:D31"/>
    <mergeCell ref="C29:D29"/>
    <mergeCell ref="C34:D34"/>
    <mergeCell ref="A35:A36"/>
    <mergeCell ref="C35:D35"/>
    <mergeCell ref="C36:D36"/>
    <mergeCell ref="C32:D32"/>
    <mergeCell ref="C33:D33"/>
    <mergeCell ref="C39:D39"/>
    <mergeCell ref="A43:A46"/>
    <mergeCell ref="C43:D43"/>
    <mergeCell ref="C44:D44"/>
    <mergeCell ref="A37:A39"/>
    <mergeCell ref="A50:A51"/>
    <mergeCell ref="C50:D50"/>
    <mergeCell ref="C51:D51"/>
    <mergeCell ref="C45:D45"/>
    <mergeCell ref="C46:D46"/>
    <mergeCell ref="C47:D47"/>
    <mergeCell ref="A48:A49"/>
    <mergeCell ref="C48:D48"/>
    <mergeCell ref="C49:D49"/>
    <mergeCell ref="C37:D37"/>
    <mergeCell ref="C38:D38"/>
    <mergeCell ref="A40:A42"/>
    <mergeCell ref="C40:D40"/>
    <mergeCell ref="C41:D41"/>
    <mergeCell ref="C42:D42"/>
    <mergeCell ref="C53:D53"/>
    <mergeCell ref="A54:A55"/>
    <mergeCell ref="C54:D54"/>
    <mergeCell ref="C55:D55"/>
    <mergeCell ref="C52:D52"/>
    <mergeCell ref="C59:D59"/>
    <mergeCell ref="C60:D60"/>
    <mergeCell ref="C61:D61"/>
    <mergeCell ref="C56:D56"/>
    <mergeCell ref="C57:D57"/>
    <mergeCell ref="C58:D58"/>
    <mergeCell ref="C67:D67"/>
    <mergeCell ref="C68:D68"/>
    <mergeCell ref="C62:D62"/>
    <mergeCell ref="A63:A64"/>
    <mergeCell ref="C63:D63"/>
    <mergeCell ref="C64:D64"/>
    <mergeCell ref="A14:E15"/>
    <mergeCell ref="C82:D82"/>
    <mergeCell ref="C77:D77"/>
    <mergeCell ref="C78:D78"/>
    <mergeCell ref="A79:A81"/>
    <mergeCell ref="C79:D79"/>
    <mergeCell ref="C80:D80"/>
    <mergeCell ref="C81:D81"/>
    <mergeCell ref="A73:A74"/>
    <mergeCell ref="C73:D73"/>
    <mergeCell ref="C74:D74"/>
    <mergeCell ref="A75:A76"/>
    <mergeCell ref="C75:D75"/>
    <mergeCell ref="C76:D76"/>
    <mergeCell ref="A69:A70"/>
    <mergeCell ref="C69:D69"/>
    <mergeCell ref="F73:F74"/>
    <mergeCell ref="F75:F76"/>
    <mergeCell ref="F79:F81"/>
    <mergeCell ref="A17:E17"/>
    <mergeCell ref="F54:F55"/>
    <mergeCell ref="F67:F68"/>
    <mergeCell ref="F69:F70"/>
    <mergeCell ref="F71:F72"/>
    <mergeCell ref="C70:D70"/>
    <mergeCell ref="A71:A72"/>
    <mergeCell ref="C71:D71"/>
    <mergeCell ref="C72:D72"/>
    <mergeCell ref="A65:A66"/>
    <mergeCell ref="C65:D65"/>
    <mergeCell ref="C66:D66"/>
    <mergeCell ref="A67:A68"/>
  </mergeCells>
  <pageMargins left="0.70866141732283472" right="0.70866141732283472" top="0.74803149606299213" bottom="0.74803149606299213" header="0.31496062992125984" footer="0.31496062992125984"/>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ObjetivosHUM</vt:lpstr>
      <vt:lpstr>ObjetivosHUM!Área_de_impresión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Maite Martin</dc:creator>
  <cp:lastModifiedBy>SERVINV</cp:lastModifiedBy>
  <cp:lastPrinted>2019-04-12T09:59:34Z</cp:lastPrinted>
  <dcterms:created xsi:type="dcterms:W3CDTF">2019-02-13T19:18:35Z</dcterms:created>
  <dcterms:modified xsi:type="dcterms:W3CDTF">2019-04-12T10:16:37Z</dcterms:modified>
</cp:coreProperties>
</file>