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CLIENTES\PASADOS A SIGCSUA\"/>
    </mc:Choice>
  </mc:AlternateContent>
  <xr:revisionPtr revIDLastSave="0" documentId="13_ncr:1_{D10FCEA7-F0D4-4977-B2EF-109CB7085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Hoja1!$A$1:$AD$77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4" i="1" l="1"/>
  <c r="AC34" i="1"/>
  <c r="AD34" i="1"/>
  <c r="AA34" i="1"/>
  <c r="AB32" i="1"/>
  <c r="AC32" i="1"/>
  <c r="AD32" i="1"/>
  <c r="AA32" i="1"/>
  <c r="AA27" i="1"/>
  <c r="AB27" i="1"/>
  <c r="AC27" i="1"/>
  <c r="AD27" i="1"/>
  <c r="AA28" i="1"/>
  <c r="AB28" i="1"/>
  <c r="AC28" i="1"/>
  <c r="AD28" i="1"/>
  <c r="AA29" i="1"/>
  <c r="AB29" i="1"/>
  <c r="AC29" i="1"/>
  <c r="AD29" i="1"/>
  <c r="AB26" i="1"/>
  <c r="AC26" i="1"/>
  <c r="AD26" i="1"/>
  <c r="AA26" i="1"/>
  <c r="M34" i="1"/>
  <c r="N34" i="1"/>
  <c r="O34" i="1"/>
  <c r="P34" i="1"/>
  <c r="Q34" i="1"/>
  <c r="R34" i="1"/>
  <c r="L34" i="1"/>
  <c r="M32" i="1"/>
  <c r="N32" i="1"/>
  <c r="O32" i="1"/>
  <c r="P32" i="1"/>
  <c r="Q32" i="1"/>
  <c r="R32" i="1"/>
  <c r="L32" i="1"/>
  <c r="L27" i="1"/>
  <c r="M27" i="1"/>
  <c r="N27" i="1"/>
  <c r="O27" i="1"/>
  <c r="P27" i="1"/>
  <c r="Q27" i="1"/>
  <c r="R27" i="1"/>
  <c r="L28" i="1"/>
  <c r="M28" i="1"/>
  <c r="N28" i="1"/>
  <c r="O28" i="1"/>
  <c r="P28" i="1"/>
  <c r="Q28" i="1"/>
  <c r="R28" i="1"/>
  <c r="L29" i="1"/>
  <c r="M29" i="1"/>
  <c r="N29" i="1"/>
  <c r="O29" i="1"/>
  <c r="P29" i="1"/>
  <c r="Q29" i="1"/>
  <c r="R29" i="1"/>
  <c r="M26" i="1"/>
  <c r="N26" i="1"/>
  <c r="O26" i="1"/>
  <c r="P26" i="1"/>
  <c r="Q26" i="1"/>
  <c r="R26" i="1"/>
  <c r="L26" i="1"/>
  <c r="C15" i="1"/>
  <c r="L30" i="1" l="1"/>
  <c r="M30" i="1"/>
  <c r="N30" i="1"/>
  <c r="O30" i="1"/>
  <c r="P30" i="1"/>
  <c r="Q30" i="1"/>
  <c r="R30" i="1"/>
  <c r="T34" i="1"/>
  <c r="U34" i="1"/>
  <c r="V34" i="1"/>
  <c r="W34" i="1"/>
  <c r="X34" i="1"/>
  <c r="S34" i="1"/>
  <c r="T32" i="1"/>
  <c r="U32" i="1"/>
  <c r="V32" i="1"/>
  <c r="W32" i="1"/>
  <c r="X32" i="1"/>
  <c r="S32" i="1"/>
  <c r="S27" i="1"/>
  <c r="T27" i="1"/>
  <c r="U27" i="1"/>
  <c r="V27" i="1"/>
  <c r="W27" i="1"/>
  <c r="X27" i="1"/>
  <c r="S28" i="1"/>
  <c r="T28" i="1"/>
  <c r="U28" i="1"/>
  <c r="V28" i="1"/>
  <c r="W28" i="1"/>
  <c r="X28" i="1"/>
  <c r="S29" i="1"/>
  <c r="T29" i="1"/>
  <c r="U29" i="1"/>
  <c r="V29" i="1"/>
  <c r="W29" i="1"/>
  <c r="X29" i="1"/>
  <c r="T26" i="1"/>
  <c r="U26" i="1"/>
  <c r="V26" i="1"/>
  <c r="W26" i="1"/>
  <c r="X26" i="1"/>
  <c r="S26" i="1"/>
  <c r="Y27" i="1"/>
  <c r="Z27" i="1"/>
  <c r="Y28" i="1"/>
  <c r="Z28" i="1"/>
  <c r="Y29" i="1"/>
  <c r="Z29" i="1"/>
  <c r="AA30" i="1"/>
  <c r="Z34" i="1"/>
  <c r="Y34" i="1"/>
  <c r="Z32" i="1"/>
  <c r="Y32" i="1"/>
  <c r="Z26" i="1"/>
  <c r="Y26" i="1"/>
  <c r="W30" i="1" l="1"/>
  <c r="U30" i="1"/>
  <c r="S30" i="1"/>
  <c r="X30" i="1"/>
  <c r="Y30" i="1"/>
  <c r="T30" i="1"/>
  <c r="V30" i="1"/>
  <c r="Z30" i="1"/>
</calcChain>
</file>

<file path=xl/sharedStrings.xml><?xml version="1.0" encoding="utf-8"?>
<sst xmlns="http://schemas.openxmlformats.org/spreadsheetml/2006/main" count="122" uniqueCount="62">
  <si>
    <t>FRECUENCIAS POR NIVEL DE SATISFACCIÓN</t>
  </si>
  <si>
    <t>MEDIDAS ESTADISTICAS</t>
  </si>
  <si>
    <t>Muy Insatisfecho (1)</t>
  </si>
  <si>
    <t>Insatisfecho (2)</t>
  </si>
  <si>
    <t>Algo Satisfecho (3)</t>
  </si>
  <si>
    <t>Bastante Satisfecho (4)</t>
  </si>
  <si>
    <t>Muy Satisfecho (5)</t>
  </si>
  <si>
    <t>No sabe/No contesta</t>
  </si>
  <si>
    <t>Total</t>
  </si>
  <si>
    <t>Media</t>
  </si>
  <si>
    <t>Desvi. Tipica</t>
  </si>
  <si>
    <t>Mediana</t>
  </si>
  <si>
    <t>Moda</t>
  </si>
  <si>
    <t>Servicio de Planificación y Evaluación</t>
  </si>
  <si>
    <t>FRECUENCIAS ABSOLUTAS</t>
  </si>
  <si>
    <t>FRECUENCIAS RELATIVAS</t>
  </si>
  <si>
    <t>TOTAL</t>
  </si>
  <si>
    <t>Insatisfacción en % (1+2)</t>
  </si>
  <si>
    <t>Satisfacción en % (3+4+5)</t>
  </si>
  <si>
    <t>RESULTADOS DE LA ENCUESTA DE SATISFACCIÓN DE CLIENTES/USUARIOS</t>
  </si>
  <si>
    <t xml:space="preserve">SATISFACCIÓN USUARIOS </t>
  </si>
  <si>
    <t>2. La confianza en que le prestan un servicio fiable, con exactitud y sin errores.</t>
  </si>
  <si>
    <t>PROCESO PC02. GESTIÓN DE ADQUISICIONES Y DEL INVENTARIO.</t>
  </si>
  <si>
    <t>1. El conocimiento que transmiten las personas de la Unidad sobre el servicio que le prestan.</t>
  </si>
  <si>
    <t>3. La rapidez o la adecuación del tiempo en la realización de trámites y/o la prestación del servicio.</t>
  </si>
  <si>
    <t>4. La adecuación del servicio prestado a las necesidades y expectativas que usted tenía.</t>
  </si>
  <si>
    <t>6. Valore su nivel de satisfacción global sobre las mejoras percibidas en la prestación de los servicios indicados en esta encuesta.</t>
  </si>
  <si>
    <t xml:space="preserve">'2. La confianza en que le prestan un servicio fiable, con exactitud y sin errores.' : </t>
  </si>
  <si>
    <t xml:space="preserve">3. La rapidez o la adecuación del tiempo en la realización de trámites y/o la prestación del servicio. : </t>
  </si>
  <si>
    <t xml:space="preserve">4. La adecuación del servicio prestado a las necesidades y expectativas que usted tenía. : </t>
  </si>
  <si>
    <t>5. Valore el nivel de satisfacción global sobre la prestación de los servicios indicados en esta encuesta.</t>
  </si>
  <si>
    <t>Observaciones/Sugerencias</t>
  </si>
  <si>
    <r>
      <t>Nº ÓPTIMO DE ENCUESTAS RECIBIDAS</t>
    </r>
    <r>
      <rPr>
        <b/>
        <sz val="14"/>
        <color rgb="FFFF0000"/>
        <rFont val="Calibri"/>
        <family val="2"/>
        <scheme val="minor"/>
      </rPr>
      <t>*</t>
    </r>
  </si>
  <si>
    <t>Nº DE ENCUESTAS RECIBIDAS</t>
  </si>
  <si>
    <t>TASA DE RESPUESTA (sobre el nº óptimo)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</si>
  <si>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Nº óptimo de encuestas recibidas: número mínimo de encuestas a recibir para obtener resultados representativos, de acuerdo a un determinado error muestral (en nuestro caso del 10%) y nivel de confianza (en nuestro caso 90%), previamente definidos.</t>
    </r>
  </si>
  <si>
    <t xml:space="preserve"> </t>
  </si>
  <si>
    <t>Nº DE ENCUESTAS ENVIADAS</t>
  </si>
  <si>
    <t>TASA DE RESPUESTA</t>
  </si>
  <si>
    <t xml:space="preserve">* Tasa de respuesta: indicador que representa el porcentaje de respuestas obtenidas. Este indicador se ha calculado como el cociente entre el nº de encuestas recibidas y el nº de encuestas enviadas. </t>
  </si>
  <si>
    <r>
      <t>*</t>
    </r>
    <r>
      <rPr>
        <b/>
        <sz val="14"/>
        <rFont val="Calibri"/>
        <family val="2"/>
        <scheme val="minor"/>
      </rPr>
      <t>Tasa de respuesta (sobre el nº óptimo): indicador que representa el porcentaje de respuestas obtenidas. Este indicador se ha calculado como el cociente entre el nº de encuestas recibidas y el nº óptimo de encuestas recibidas. Para aquellos casos en los que se hayan recibido un nº mayor de encuesta al óptimo, se computa tasa de respuesta = 100%.</t>
    </r>
  </si>
  <si>
    <t>AÑO 2025</t>
  </si>
  <si>
    <t>NS/NC</t>
  </si>
  <si>
    <t>[1. El conocimiento que transmiten las personas de la Unidad sobre el servicio que le prestan.] Para conocer su grado de satisfacción conrespecto a la prestación de los servicios, le agradecerímos responda a las siguientes preguntas:  Recuerde que "1"</t>
  </si>
  <si>
    <t>[2. La confianza en que le prestan un servicio fiable, con exactitud y sin errores.] Para conocer su grado de satisfacción conrespecto a la prestación de los servicios, le agradecerímos responda a las siguientes preguntas:  Recuerde que "1" significa "</t>
  </si>
  <si>
    <t>[3. La rapidez o la adecuación del tiempo en la realización de trámites y/o la prestación del servicio.] Para conocer su grado de satisfacción conrespecto a la prestación de los servicios, le agradecerímos responda a las siguientes preguntas:  Recu</t>
  </si>
  <si>
    <t>[4. La adecuación del servicio prestado a las necesidades y expectativas que usted tenía.] Para conocer su grado de satisfacción conrespecto a la prestación de los servicios, le agradecerímos responda a las siguientes preguntas:  Recuerde que "1" sig</t>
  </si>
  <si>
    <t>[5. Valore el nivel de satisfacción global sobre la prestación de los servicios indicados en esta encuesta.      ] Para conocer su grado de satisfacción conrespecto a la prestación de los servicios, le agradecerímos responda a las siguientes pregunta</t>
  </si>
  <si>
    <t>[6. Valore su nivel de satisfacción global sobre las mejoras percibidas en la prestación de los servicios indicados en esta encuesta.] Para conocer su grado de satisfacción conrespecto a la prestación de los servicios, le agradecerímos responda a las</t>
  </si>
  <si>
    <t>A pesar de sus motivos personales, nuestra unidad de apoyo al Departamento continúa desempeñando su labor con rigor y profesionalidad, garantizando que el funcionamiento del Departamento no se vea afectado.</t>
  </si>
  <si>
    <t>Con cierta frecuencia la sobrecarga de trabajo del PTGAS del departamento motiva retrasos en tramitar asuntos</t>
  </si>
  <si>
    <t>Creo que se debería valorar seriamente la revisión de tareas para este servicio y que no se les cargue con más trámites que suelen provenir de otros servicios.</t>
  </si>
  <si>
    <t>El trabajo de las compañeras de la Unidad Administrativa del Departamento de Psicología es magnífico por todos los indicadores marcados previamente. Desarrollan su trabajo con presteza y calidad. Además, el trato es muy agradable.</t>
  </si>
  <si>
    <t>En el Departamento de Antropología, Geografía e Historia contamos con un administrativo (Rafael Moreno Barranco) que es todo un lujo.</t>
  </si>
  <si>
    <t>Es sin duda necesario aumentar significativamente el número de personas que prestan este servicio, especialmente para los centros de investigación.</t>
  </si>
  <si>
    <t>Felicitar al personal de apoyo del Departamento de Ingeniería Química, Ambiental y de los Materiales José M Martín Sillero por el excelente trabajo, conocimiento y prestación de servicios</t>
  </si>
  <si>
    <t>La persona que gestiona como apoyo al departamento en que trabajo es excepcional (púbico y privado especial) Recae sobre ella más responsaibilidades y cargas de trabajo de las que realmente podría llevar a cabo para sólo una persona y, a pesar de ello, el trabajo sale de manera rápida y eficiente. Un diez.</t>
  </si>
  <si>
    <t>La persona que lleva trabajando tiempo dando apoyo a los institutos y centros de investigación es muy eficiente.</t>
  </si>
  <si>
    <t>Muy contenta con la labor desempeñada por la unidad de apoyo a todos los niveles especialmente con la optimización de la gestión de los pedidos.</t>
  </si>
  <si>
    <t>Rafael Moreno barranco excepcional. De ahí y por él, mi valoración.</t>
  </si>
  <si>
    <t>Eficiente y amable.</t>
  </si>
  <si>
    <t>Imposible hacerlo mejor. Gracias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</si>
</sst>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#.00"/>
    <numFmt numFmtId="166" formatCode="####.0"/>
    <numFmt numFmtId="168" formatCode="####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14" fillId="0" borderId="0"/>
    <xf numFmtId="0" fontId="22" fillId="0" borderId="0"/>
  </cellStyleXfs>
  <cellXfs count="73">
    <xf numFmtId="0" fontId="0" fillId="0" borderId="0" xfId="0"/>
    <xf numFmtId="0" fontId="7" fillId="3" borderId="6" xfId="0" applyFont="1" applyFill="1" applyBorder="1" applyAlignment="1">
      <alignment horizontal="center" vertical="center" wrapText="1"/>
    </xf>
    <xf numFmtId="0" fontId="4" fillId="0" borderId="0" xfId="1" applyAlignment="1"/>
    <xf numFmtId="10" fontId="3" fillId="0" borderId="0" xfId="1" applyNumberFormat="1" applyFont="1" applyAlignment="1"/>
    <xf numFmtId="0" fontId="4" fillId="0" borderId="0" xfId="1"/>
    <xf numFmtId="0" fontId="8" fillId="0" borderId="0" xfId="0" applyFont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/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64" fontId="15" fillId="0" borderId="0" xfId="2" applyNumberFormat="1" applyFont="1" applyBorder="1" applyAlignment="1">
      <alignment horizontal="center" vertical="center" wrapText="1"/>
    </xf>
    <xf numFmtId="10" fontId="9" fillId="0" borderId="0" xfId="3" applyNumberFormat="1" applyFont="1" applyBorder="1" applyAlignment="1">
      <alignment horizontal="center" vertical="center" wrapText="1"/>
    </xf>
    <xf numFmtId="165" fontId="15" fillId="0" borderId="0" xfId="2" applyNumberFormat="1" applyFont="1" applyBorder="1" applyAlignment="1">
      <alignment horizontal="center" vertical="center" wrapText="1"/>
    </xf>
    <xf numFmtId="166" fontId="15" fillId="0" borderId="0" xfId="2" applyNumberFormat="1" applyFont="1" applyBorder="1" applyAlignment="1">
      <alignment horizontal="center" vertical="center" wrapText="1"/>
    </xf>
    <xf numFmtId="164" fontId="15" fillId="0" borderId="0" xfId="4" applyNumberFormat="1" applyFont="1" applyBorder="1" applyAlignment="1">
      <alignment horizontal="right" vertical="top"/>
    </xf>
    <xf numFmtId="10" fontId="15" fillId="0" borderId="0" xfId="3" applyNumberFormat="1" applyFont="1" applyBorder="1" applyAlignment="1">
      <alignment horizontal="right" vertical="top"/>
    </xf>
    <xf numFmtId="10" fontId="9" fillId="0" borderId="0" xfId="0" applyNumberFormat="1" applyFont="1" applyBorder="1" applyAlignment="1">
      <alignment horizontal="center" vertical="center" wrapText="1"/>
    </xf>
    <xf numFmtId="165" fontId="15" fillId="0" borderId="0" xfId="2" applyNumberFormat="1" applyFont="1" applyBorder="1" applyAlignment="1">
      <alignment horizontal="right" vertical="top"/>
    </xf>
    <xf numFmtId="164" fontId="15" fillId="0" borderId="0" xfId="2" applyNumberFormat="1" applyFont="1" applyBorder="1" applyAlignment="1">
      <alignment horizontal="right" vertical="top"/>
    </xf>
    <xf numFmtId="0" fontId="16" fillId="0" borderId="0" xfId="1" applyFont="1"/>
    <xf numFmtId="0" fontId="16" fillId="0" borderId="0" xfId="1" applyFont="1" applyAlignment="1"/>
    <xf numFmtId="0" fontId="16" fillId="0" borderId="0" xfId="1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vertical="center"/>
    </xf>
    <xf numFmtId="0" fontId="1" fillId="7" borderId="6" xfId="0" applyFont="1" applyFill="1" applyBorder="1" applyAlignment="1">
      <alignment horizontal="center" vertical="center" wrapText="1"/>
    </xf>
    <xf numFmtId="10" fontId="15" fillId="0" borderId="1" xfId="3" applyNumberFormat="1" applyFont="1" applyBorder="1" applyAlignment="1">
      <alignment horizontal="center" vertical="center" wrapText="1"/>
    </xf>
    <xf numFmtId="164" fontId="21" fillId="7" borderId="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shrinkToFit="1"/>
    </xf>
    <xf numFmtId="10" fontId="5" fillId="0" borderId="0" xfId="0" applyNumberFormat="1" applyFont="1" applyFill="1" applyBorder="1" applyAlignment="1">
      <alignment horizontal="center" vertical="center" wrapText="1" shrinkToFit="1"/>
    </xf>
    <xf numFmtId="0" fontId="5" fillId="9" borderId="1" xfId="0" applyFont="1" applyFill="1" applyBorder="1" applyAlignment="1">
      <alignment horizontal="center" vertical="center" wrapText="1" shrinkToFit="1"/>
    </xf>
    <xf numFmtId="10" fontId="5" fillId="9" borderId="1" xfId="0" applyNumberFormat="1" applyFont="1" applyFill="1" applyBorder="1" applyAlignment="1">
      <alignment horizontal="center" vertical="center" wrapText="1" shrinkToFit="1"/>
    </xf>
    <xf numFmtId="164" fontId="19" fillId="4" borderId="10" xfId="2" applyNumberFormat="1" applyFont="1" applyFill="1" applyBorder="1" applyAlignment="1">
      <alignment horizontal="center" vertical="center" wrapText="1"/>
    </xf>
    <xf numFmtId="10" fontId="20" fillId="4" borderId="10" xfId="0" applyNumberFormat="1" applyFont="1" applyFill="1" applyBorder="1" applyAlignment="1">
      <alignment horizontal="center" vertical="center" wrapText="1"/>
    </xf>
    <xf numFmtId="165" fontId="19" fillId="4" borderId="10" xfId="2" applyNumberFormat="1" applyFont="1" applyFill="1" applyBorder="1" applyAlignment="1">
      <alignment horizontal="center" vertical="center" wrapText="1"/>
    </xf>
    <xf numFmtId="165" fontId="21" fillId="7" borderId="10" xfId="2" applyNumberFormat="1" applyFont="1" applyFill="1" applyBorder="1" applyAlignment="1">
      <alignment horizontal="center" vertical="center" wrapText="1"/>
    </xf>
    <xf numFmtId="164" fontId="15" fillId="0" borderId="1" xfId="5" applyNumberFormat="1" applyFont="1" applyBorder="1" applyAlignment="1">
      <alignment horizontal="center" vertical="center" wrapText="1"/>
    </xf>
    <xf numFmtId="10" fontId="9" fillId="0" borderId="1" xfId="3" applyNumberFormat="1" applyFont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0" fontId="19" fillId="4" borderId="10" xfId="2" applyNumberFormat="1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/>
    <xf numFmtId="10" fontId="5" fillId="9" borderId="1" xfId="3" applyNumberFormat="1" applyFont="1" applyFill="1" applyBorder="1" applyAlignment="1">
      <alignment horizontal="center" vertical="center" wrapText="1" shrinkToFit="1"/>
    </xf>
    <xf numFmtId="2" fontId="15" fillId="0" borderId="1" xfId="2" applyNumberFormat="1" applyFont="1" applyBorder="1" applyAlignment="1">
      <alignment horizontal="center" vertical="center" wrapText="1"/>
    </xf>
    <xf numFmtId="0" fontId="0" fillId="11" borderId="0" xfId="0" applyFill="1"/>
    <xf numFmtId="0" fontId="16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 wrapText="1"/>
    </xf>
    <xf numFmtId="0" fontId="15" fillId="0" borderId="2" xfId="4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5" fillId="8" borderId="1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168" fontId="15" fillId="0" borderId="1" xfId="2" applyNumberFormat="1" applyFont="1" applyBorder="1" applyAlignment="1">
      <alignment horizontal="center" vertical="center" wrapText="1"/>
    </xf>
    <xf numFmtId="0" fontId="9" fillId="11" borderId="0" xfId="0" applyFont="1" applyFill="1" applyAlignment="1"/>
  </cellXfs>
  <cellStyles count="6">
    <cellStyle name="Cabecera Vicerrectorado" xfId="1" xr:uid="{00000000-0005-0000-0000-000000000000}"/>
    <cellStyle name="Normal" xfId="0" builtinId="0"/>
    <cellStyle name="Normal_Hoja1" xfId="2" xr:uid="{00000000-0005-0000-0000-000002000000}"/>
    <cellStyle name="Normal_Hoja1_1" xfId="4" xr:uid="{00000000-0005-0000-0000-000003000000}"/>
    <cellStyle name="Normal_Hoja1_2" xfId="5" xr:uid="{00000000-0005-0000-0000-000004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16279124093621"/>
          <c:y val="7.9331420558732185E-2"/>
          <c:w val="0.77970322651011881"/>
          <c:h val="0.71812708506098832"/>
        </c:manualLayout>
      </c:layout>
      <c:barChart>
        <c:barDir val="bar"/>
        <c:grouping val="clustered"/>
        <c:varyColors val="0"/>
        <c:ser>
          <c:idx val="0"/>
          <c:order val="0"/>
          <c:tx>
            <c:v>PERCEPCIÓN SOBRE LA MEJORA</c:v>
          </c:tx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Hoja1!$S$31:$X$31</c:f>
              <c:strCache>
                <c:ptCount val="6"/>
                <c:pt idx="0">
                  <c:v>Muy Insatisfecho (1)</c:v>
                </c:pt>
                <c:pt idx="1">
                  <c:v>Insatisfecho (2)</c:v>
                </c:pt>
                <c:pt idx="2">
                  <c:v>Algo Satisfecho (3)</c:v>
                </c:pt>
                <c:pt idx="3">
                  <c:v>Bastante Satisfecho (4)</c:v>
                </c:pt>
                <c:pt idx="4">
                  <c:v>Muy Satisfecho (5)</c:v>
                </c:pt>
                <c:pt idx="5">
                  <c:v>No sabe/No contesta</c:v>
                </c:pt>
              </c:strCache>
            </c:strRef>
          </c:cat>
          <c:val>
            <c:numRef>
              <c:f>Hoja1!$S$34:$X$34</c:f>
              <c:numCache>
                <c:formatCode>0.00%</c:formatCode>
                <c:ptCount val="6"/>
                <c:pt idx="0">
                  <c:v>1.0638297872340425E-2</c:v>
                </c:pt>
                <c:pt idx="1">
                  <c:v>2.1276595744680851E-2</c:v>
                </c:pt>
                <c:pt idx="2">
                  <c:v>3.1914893617021274E-2</c:v>
                </c:pt>
                <c:pt idx="3">
                  <c:v>0.14893617021276595</c:v>
                </c:pt>
                <c:pt idx="4">
                  <c:v>0.69148936170212771</c:v>
                </c:pt>
                <c:pt idx="5">
                  <c:v>9.5744680851063829E-2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5-4EBC-9F46-9EC776BE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789504"/>
        <c:axId val="401680552"/>
      </c:barChart>
      <c:catAx>
        <c:axId val="40378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C0504D">
                <a:lumMod val="75000"/>
              </a:srgbClr>
            </a:solidFill>
          </a:ln>
        </c:spPr>
        <c:txPr>
          <a:bodyPr/>
          <a:lstStyle/>
          <a:p>
            <a:pPr>
              <a:defRPr sz="16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01680552"/>
        <c:crosses val="autoZero"/>
        <c:auto val="1"/>
        <c:lblAlgn val="ctr"/>
        <c:lblOffset val="100"/>
        <c:noMultiLvlLbl val="0"/>
      </c:catAx>
      <c:valAx>
        <c:axId val="40168055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spPr>
          <a:ln>
            <a:solidFill>
              <a:srgbClr val="C0504D">
                <a:lumMod val="75000"/>
              </a:srgbClr>
            </a:solidFill>
          </a:ln>
        </c:spPr>
        <c:txPr>
          <a:bodyPr/>
          <a:lstStyle/>
          <a:p>
            <a:pPr>
              <a:defRPr sz="16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03789504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2400" b="1" i="1"/>
            </a:pPr>
            <a:endParaRPr lang="es-ES"/>
          </a:p>
        </c:txPr>
      </c:legendEntry>
      <c:layout>
        <c:manualLayout>
          <c:xMode val="edge"/>
          <c:yMode val="edge"/>
          <c:x val="0.26912405737802431"/>
          <c:y val="0.90157350155597449"/>
          <c:w val="0.51281014344506026"/>
          <c:h val="6.3079992841803892E-2"/>
        </c:manualLayout>
      </c:layout>
      <c:overlay val="0"/>
      <c:txPr>
        <a:bodyPr/>
        <a:lstStyle/>
        <a:p>
          <a:pPr>
            <a:defRPr sz="2400" i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1291705349059"/>
          <c:y val="5.5233853006681516E-2"/>
          <c:w val="0.78701491134568879"/>
          <c:h val="0.67494712970681581"/>
        </c:manualLayout>
      </c:layout>
      <c:barChart>
        <c:barDir val="bar"/>
        <c:grouping val="clustered"/>
        <c:varyColors val="0"/>
        <c:ser>
          <c:idx val="0"/>
          <c:order val="0"/>
          <c:tx>
            <c:v>SATISFACCIÓN GLOBAL</c:v>
          </c:tx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6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Hoja1!$S$31:$X$31</c:f>
              <c:strCache>
                <c:ptCount val="6"/>
                <c:pt idx="0">
                  <c:v>Muy Insatisfecho (1)</c:v>
                </c:pt>
                <c:pt idx="1">
                  <c:v>Insatisfecho (2)</c:v>
                </c:pt>
                <c:pt idx="2">
                  <c:v>Algo Satisfecho (3)</c:v>
                </c:pt>
                <c:pt idx="3">
                  <c:v>Bastante Satisfecho (4)</c:v>
                </c:pt>
                <c:pt idx="4">
                  <c:v>Muy Satisfecho (5)</c:v>
                </c:pt>
                <c:pt idx="5">
                  <c:v>No sabe/No contesta</c:v>
                </c:pt>
              </c:strCache>
            </c:strRef>
          </c:cat>
          <c:val>
            <c:numRef>
              <c:f>Hoja1!$S$32:$X$32</c:f>
              <c:numCache>
                <c:formatCode>0.00%</c:formatCode>
                <c:ptCount val="6"/>
                <c:pt idx="0">
                  <c:v>0</c:v>
                </c:pt>
                <c:pt idx="1">
                  <c:v>1.0638297872340425E-2</c:v>
                </c:pt>
                <c:pt idx="2">
                  <c:v>4.2553191489361701E-2</c:v>
                </c:pt>
                <c:pt idx="3">
                  <c:v>0.1702127659574468</c:v>
                </c:pt>
                <c:pt idx="4">
                  <c:v>0.77659574468085102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0-478B-9F6B-4091D441F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681336"/>
        <c:axId val="401681728"/>
      </c:barChart>
      <c:catAx>
        <c:axId val="401681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C0504D">
                <a:lumMod val="75000"/>
              </a:srgbClr>
            </a:solidFill>
          </a:ln>
        </c:spPr>
        <c:txPr>
          <a:bodyPr/>
          <a:lstStyle/>
          <a:p>
            <a:pPr>
              <a:defRPr sz="16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01681728"/>
        <c:crosses val="autoZero"/>
        <c:auto val="1"/>
        <c:lblAlgn val="ctr"/>
        <c:lblOffset val="100"/>
        <c:noMultiLvlLbl val="0"/>
      </c:catAx>
      <c:valAx>
        <c:axId val="401681728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spPr>
          <a:ln>
            <a:solidFill>
              <a:srgbClr val="C0504D">
                <a:lumMod val="75000"/>
              </a:srgbClr>
            </a:solidFill>
          </a:ln>
        </c:spPr>
        <c:txPr>
          <a:bodyPr/>
          <a:lstStyle/>
          <a:p>
            <a:pPr>
              <a:defRPr sz="16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0168133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7940286543770709"/>
          <c:y val="0.88036402350670118"/>
          <c:w val="0.58545935689124351"/>
          <c:h val="8.3951491151898372E-2"/>
        </c:manualLayout>
      </c:layout>
      <c:overlay val="0"/>
      <c:txPr>
        <a:bodyPr/>
        <a:lstStyle/>
        <a:p>
          <a:pPr>
            <a:defRPr sz="2400" b="1" i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764929</xdr:colOff>
      <xdr:row>0</xdr:row>
      <xdr:rowOff>126094</xdr:rowOff>
    </xdr:from>
    <xdr:to>
      <xdr:col>17</xdr:col>
      <xdr:colOff>81643</xdr:colOff>
      <xdr:row>2</xdr:row>
      <xdr:rowOff>23203</xdr:rowOff>
    </xdr:to>
    <xdr:pic>
      <xdr:nvPicPr>
        <xdr:cNvPr id="2" name="1 Imagen" descr="escudo_tex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61679" y="126094"/>
          <a:ext cx="1140071" cy="836002"/>
        </a:xfrm>
        <a:prstGeom prst="rect">
          <a:avLst/>
        </a:prstGeom>
      </xdr:spPr>
    </xdr:pic>
    <xdr:clientData/>
  </xdr:twoCellAnchor>
  <xdr:twoCellAnchor>
    <xdr:from>
      <xdr:col>16</xdr:col>
      <xdr:colOff>158750</xdr:colOff>
      <xdr:row>35</xdr:row>
      <xdr:rowOff>238126</xdr:rowOff>
    </xdr:from>
    <xdr:to>
      <xdr:col>28</xdr:col>
      <xdr:colOff>238124</xdr:colOff>
      <xdr:row>56</xdr:row>
      <xdr:rowOff>111125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1905000</xdr:colOff>
      <xdr:row>36</xdr:row>
      <xdr:rowOff>23091</xdr:rowOff>
    </xdr:from>
    <xdr:to>
      <xdr:col>14</xdr:col>
      <xdr:colOff>381001</xdr:colOff>
      <xdr:row>56</xdr:row>
      <xdr:rowOff>127000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89"/>
  <sheetViews>
    <sheetView showGridLines="0" tabSelected="1" view="pageBreakPreview" zoomScale="70" zoomScaleNormal="100" zoomScaleSheetLayoutView="70" workbookViewId="0">
      <selection activeCell="A73" sqref="A73"/>
    </sheetView>
  </sheetViews>
  <sheetFormatPr baseColWidth="10" defaultRowHeight="15" x14ac:dyDescent="0.25"/>
  <cols>
    <col min="1" max="1" width="62.7109375" customWidth="1"/>
    <col min="2" max="2" width="14" customWidth="1"/>
    <col min="3" max="3" width="15.7109375" customWidth="1"/>
    <col min="4" max="4" width="19.28515625" customWidth="1"/>
    <col min="5" max="11" width="1.7109375" customWidth="1"/>
    <col min="12" max="12" width="15.42578125" customWidth="1"/>
    <col min="13" max="13" width="15.28515625" customWidth="1"/>
    <col min="14" max="18" width="13.7109375" customWidth="1"/>
    <col min="19" max="20" width="16.5703125" customWidth="1"/>
    <col min="21" max="21" width="15.28515625" customWidth="1"/>
    <col min="22" max="22" width="16" customWidth="1"/>
    <col min="23" max="23" width="15.28515625" customWidth="1"/>
    <col min="24" max="24" width="19.140625" bestFit="1" customWidth="1"/>
    <col min="25" max="25" width="18.85546875" customWidth="1"/>
    <col min="26" max="26" width="19.140625" customWidth="1"/>
    <col min="27" max="27" width="11.85546875" customWidth="1"/>
    <col min="29" max="29" width="12.28515625" bestFit="1" customWidth="1"/>
    <col min="30" max="30" width="9" bestFit="1" customWidth="1"/>
    <col min="31" max="48" width="0" hidden="1" customWidth="1"/>
  </cols>
  <sheetData>
    <row r="2" spans="1:31" s="4" customFormat="1" ht="58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2"/>
      <c r="AA2" s="2"/>
      <c r="AB2" s="2"/>
      <c r="AC2" s="2"/>
      <c r="AD2" s="2"/>
      <c r="AE2" s="2"/>
    </row>
    <row r="3" spans="1:31" s="25" customFormat="1" ht="18.75" x14ac:dyDescent="0.3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s="25" customFormat="1" ht="15" customHeight="1" x14ac:dyDescent="0.3">
      <c r="A4" s="26"/>
      <c r="B4" s="26"/>
      <c r="C4" s="26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6"/>
      <c r="AE4" s="26"/>
    </row>
    <row r="5" spans="1:31" s="28" customFormat="1" ht="18.75" x14ac:dyDescent="0.3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1" s="28" customFormat="1" ht="18.75" x14ac:dyDescent="0.3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</row>
    <row r="7" spans="1:31" s="28" customFormat="1" ht="27.7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21" x14ac:dyDescent="0.25">
      <c r="A9" s="48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30" customFormat="1" ht="20.25" customHeight="1" x14ac:dyDescent="0.25">
      <c r="A11" s="62" t="s">
        <v>32</v>
      </c>
      <c r="B11" s="62"/>
      <c r="C11" s="38">
        <v>57</v>
      </c>
      <c r="D11" s="36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s="30" customFormat="1" ht="18.75" x14ac:dyDescent="0.25">
      <c r="A12" s="62" t="s">
        <v>33</v>
      </c>
      <c r="B12" s="62"/>
      <c r="C12" s="38">
        <v>94</v>
      </c>
      <c r="D12" s="36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31" s="30" customFormat="1" ht="18.75" x14ac:dyDescent="0.25">
      <c r="A13" s="62" t="s">
        <v>34</v>
      </c>
      <c r="B13" s="62"/>
      <c r="C13" s="39">
        <v>1</v>
      </c>
      <c r="D13" s="37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31" s="30" customFormat="1" ht="18.75" x14ac:dyDescent="0.25">
      <c r="A14" s="62" t="s">
        <v>37</v>
      </c>
      <c r="B14" s="62"/>
      <c r="C14" s="38">
        <v>341</v>
      </c>
      <c r="D14" s="37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30" customFormat="1" ht="18.75" x14ac:dyDescent="0.25">
      <c r="A15" s="62" t="s">
        <v>38</v>
      </c>
      <c r="B15" s="62"/>
      <c r="C15" s="51">
        <f>C12/C14</f>
        <v>0.2756598240469208</v>
      </c>
      <c r="D15" s="3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7" spans="1:48" ht="15.75" x14ac:dyDescent="0.25">
      <c r="A17" s="12" t="s">
        <v>35</v>
      </c>
    </row>
    <row r="18" spans="1:48" ht="21" x14ac:dyDescent="0.35">
      <c r="A18" s="13" t="s">
        <v>40</v>
      </c>
    </row>
    <row r="19" spans="1:48" ht="18.75" x14ac:dyDescent="0.3">
      <c r="A19" s="50" t="s">
        <v>39</v>
      </c>
    </row>
    <row r="20" spans="1:48" ht="15.75" x14ac:dyDescent="0.25">
      <c r="A20" s="12"/>
    </row>
    <row r="23" spans="1:48" ht="16.5" customHeight="1" x14ac:dyDescent="0.25">
      <c r="A23" s="67" t="s">
        <v>20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  <c r="L23" s="63" t="s">
        <v>14</v>
      </c>
      <c r="M23" s="63"/>
      <c r="N23" s="63"/>
      <c r="O23" s="63"/>
      <c r="P23" s="63"/>
      <c r="Q23" s="63"/>
      <c r="S23" s="63" t="s">
        <v>15</v>
      </c>
      <c r="T23" s="63"/>
      <c r="U23" s="63"/>
      <c r="V23" s="63"/>
      <c r="W23" s="63"/>
      <c r="X23" s="63"/>
      <c r="Y23" s="55" t="s">
        <v>0</v>
      </c>
      <c r="Z23" s="55"/>
      <c r="AA23" s="65" t="s">
        <v>1</v>
      </c>
      <c r="AB23" s="65"/>
      <c r="AC23" s="65"/>
      <c r="AD23" s="65"/>
    </row>
    <row r="24" spans="1:48" ht="21.75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70"/>
      <c r="L24" s="64"/>
      <c r="M24" s="64"/>
      <c r="N24" s="64"/>
      <c r="O24" s="64"/>
      <c r="P24" s="64"/>
      <c r="Q24" s="64"/>
      <c r="S24" s="63"/>
      <c r="T24" s="63"/>
      <c r="U24" s="63"/>
      <c r="V24" s="63"/>
      <c r="W24" s="63"/>
      <c r="X24" s="63"/>
      <c r="Y24" s="55"/>
      <c r="Z24" s="55"/>
      <c r="AA24" s="65"/>
      <c r="AB24" s="65"/>
      <c r="AC24" s="65"/>
      <c r="AD24" s="65"/>
    </row>
    <row r="25" spans="1:48" ht="46.5" customHeigh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70"/>
      <c r="L25" s="1" t="s">
        <v>2</v>
      </c>
      <c r="M25" s="1" t="s">
        <v>3</v>
      </c>
      <c r="N25" s="1" t="s">
        <v>4</v>
      </c>
      <c r="O25" s="1" t="s">
        <v>5</v>
      </c>
      <c r="P25" s="1" t="s">
        <v>6</v>
      </c>
      <c r="Q25" s="1" t="s">
        <v>7</v>
      </c>
      <c r="R25" s="32" t="s">
        <v>8</v>
      </c>
      <c r="S25" s="8" t="s">
        <v>2</v>
      </c>
      <c r="T25" s="8" t="s">
        <v>3</v>
      </c>
      <c r="U25" s="8" t="s">
        <v>4</v>
      </c>
      <c r="V25" s="8" t="s">
        <v>5</v>
      </c>
      <c r="W25" s="8" t="s">
        <v>6</v>
      </c>
      <c r="X25" s="8" t="s">
        <v>7</v>
      </c>
      <c r="Y25" s="11" t="s">
        <v>17</v>
      </c>
      <c r="Z25" s="11" t="s">
        <v>18</v>
      </c>
      <c r="AA25" s="1" t="s">
        <v>9</v>
      </c>
      <c r="AB25" s="1" t="s">
        <v>10</v>
      </c>
      <c r="AC25" s="1" t="s">
        <v>11</v>
      </c>
      <c r="AD25" s="1" t="s">
        <v>12</v>
      </c>
      <c r="AF25">
        <v>1</v>
      </c>
      <c r="AG25">
        <v>2</v>
      </c>
      <c r="AH25">
        <v>3</v>
      </c>
      <c r="AI25">
        <v>4</v>
      </c>
      <c r="AJ25">
        <v>5</v>
      </c>
      <c r="AK25" t="s">
        <v>42</v>
      </c>
      <c r="AL25" t="s">
        <v>8</v>
      </c>
      <c r="AN25">
        <v>1</v>
      </c>
      <c r="AO25">
        <v>2</v>
      </c>
      <c r="AP25">
        <v>3</v>
      </c>
      <c r="AQ25">
        <v>4</v>
      </c>
      <c r="AR25">
        <v>5</v>
      </c>
      <c r="AS25" t="s">
        <v>8</v>
      </c>
    </row>
    <row r="26" spans="1:48" ht="18.75" customHeight="1" x14ac:dyDescent="0.25">
      <c r="A26" s="58" t="s">
        <v>23</v>
      </c>
      <c r="B26" s="58"/>
      <c r="C26" s="58"/>
      <c r="D26" s="58"/>
      <c r="E26" s="58"/>
      <c r="F26" s="58"/>
      <c r="G26" s="58"/>
      <c r="H26" s="58"/>
      <c r="I26" s="58"/>
      <c r="J26" s="58"/>
      <c r="K26" s="59"/>
      <c r="L26" s="44">
        <f>AF26</f>
        <v>0</v>
      </c>
      <c r="M26" s="44">
        <f t="shared" ref="M26:R26" si="0">AG26</f>
        <v>1</v>
      </c>
      <c r="N26" s="44">
        <f t="shared" si="0"/>
        <v>3</v>
      </c>
      <c r="O26" s="44">
        <f t="shared" si="0"/>
        <v>13</v>
      </c>
      <c r="P26" s="44">
        <f t="shared" si="0"/>
        <v>77</v>
      </c>
      <c r="Q26" s="44">
        <f t="shared" si="0"/>
        <v>0</v>
      </c>
      <c r="R26" s="44">
        <f t="shared" si="0"/>
        <v>94</v>
      </c>
      <c r="S26" s="45">
        <f>L26/$R26</f>
        <v>0</v>
      </c>
      <c r="T26" s="45">
        <f t="shared" ref="T26:X26" si="1">M26/$R26</f>
        <v>1.0638297872340425E-2</v>
      </c>
      <c r="U26" s="45">
        <f t="shared" si="1"/>
        <v>3.1914893617021274E-2</v>
      </c>
      <c r="V26" s="45">
        <f t="shared" si="1"/>
        <v>0.13829787234042554</v>
      </c>
      <c r="W26" s="45">
        <f t="shared" si="1"/>
        <v>0.81914893617021278</v>
      </c>
      <c r="X26" s="45">
        <f t="shared" si="1"/>
        <v>0</v>
      </c>
      <c r="Y26" s="10">
        <f>(L26+M26)/(L26+M26+N26+O26+P26)</f>
        <v>1.0638297872340425E-2</v>
      </c>
      <c r="Z26" s="10">
        <f>(N26+O26+P26)/(L26+M26+N26+O26+P26)</f>
        <v>0.98936170212765961</v>
      </c>
      <c r="AA26" s="46">
        <f>AS26</f>
        <v>4.7699999999999996</v>
      </c>
      <c r="AB26" s="52">
        <f t="shared" ref="AB26:AD26" si="2">AT26</f>
        <v>0.56000000000000005</v>
      </c>
      <c r="AC26" s="71">
        <f t="shared" si="2"/>
        <v>5</v>
      </c>
      <c r="AD26" s="71">
        <f t="shared" si="2"/>
        <v>5</v>
      </c>
      <c r="AE26" t="s">
        <v>43</v>
      </c>
      <c r="AF26">
        <v>0</v>
      </c>
      <c r="AG26">
        <v>1</v>
      </c>
      <c r="AH26">
        <v>3</v>
      </c>
      <c r="AI26">
        <v>13</v>
      </c>
      <c r="AJ26">
        <v>77</v>
      </c>
      <c r="AK26">
        <v>0</v>
      </c>
      <c r="AL26">
        <v>94</v>
      </c>
      <c r="AM26" t="s">
        <v>43</v>
      </c>
      <c r="AN26">
        <v>0</v>
      </c>
      <c r="AO26">
        <v>1</v>
      </c>
      <c r="AP26">
        <v>3</v>
      </c>
      <c r="AQ26">
        <v>13</v>
      </c>
      <c r="AR26">
        <v>77</v>
      </c>
      <c r="AS26">
        <v>4.7699999999999996</v>
      </c>
      <c r="AT26">
        <v>0.56000000000000005</v>
      </c>
      <c r="AU26">
        <v>5</v>
      </c>
      <c r="AV26">
        <v>5</v>
      </c>
    </row>
    <row r="27" spans="1:48" ht="18.75" customHeight="1" x14ac:dyDescent="0.25">
      <c r="A27" s="58" t="s">
        <v>21</v>
      </c>
      <c r="B27" s="58" t="s">
        <v>27</v>
      </c>
      <c r="C27" s="58" t="s">
        <v>27</v>
      </c>
      <c r="D27" s="58" t="s">
        <v>27</v>
      </c>
      <c r="E27" s="58" t="s">
        <v>27</v>
      </c>
      <c r="F27" s="58" t="s">
        <v>27</v>
      </c>
      <c r="G27" s="58" t="s">
        <v>27</v>
      </c>
      <c r="H27" s="58" t="s">
        <v>27</v>
      </c>
      <c r="I27" s="58" t="s">
        <v>27</v>
      </c>
      <c r="J27" s="58" t="s">
        <v>27</v>
      </c>
      <c r="K27" s="59" t="s">
        <v>27</v>
      </c>
      <c r="L27" s="44">
        <f t="shared" ref="L27:L29" si="3">AF27</f>
        <v>0</v>
      </c>
      <c r="M27" s="44">
        <f t="shared" ref="M27:M29" si="4">AG27</f>
        <v>1</v>
      </c>
      <c r="N27" s="44">
        <f t="shared" ref="N27:N29" si="5">AH27</f>
        <v>2</v>
      </c>
      <c r="O27" s="44">
        <f t="shared" ref="O27:O29" si="6">AI27</f>
        <v>13</v>
      </c>
      <c r="P27" s="44">
        <f t="shared" ref="P27:P29" si="7">AJ27</f>
        <v>78</v>
      </c>
      <c r="Q27" s="44">
        <f t="shared" ref="Q27:Q29" si="8">AK27</f>
        <v>0</v>
      </c>
      <c r="R27" s="44">
        <f t="shared" ref="R27:R29" si="9">AL27</f>
        <v>94</v>
      </c>
      <c r="S27" s="45">
        <f t="shared" ref="S27:S29" si="10">L27/$R27</f>
        <v>0</v>
      </c>
      <c r="T27" s="45">
        <f t="shared" ref="T27:T29" si="11">M27/$R27</f>
        <v>1.0638297872340425E-2</v>
      </c>
      <c r="U27" s="45">
        <f t="shared" ref="U27:U29" si="12">N27/$R27</f>
        <v>2.1276595744680851E-2</v>
      </c>
      <c r="V27" s="45">
        <f t="shared" ref="V27:V29" si="13">O27/$R27</f>
        <v>0.13829787234042554</v>
      </c>
      <c r="W27" s="45">
        <f t="shared" ref="W27:W29" si="14">P27/$R27</f>
        <v>0.82978723404255317</v>
      </c>
      <c r="X27" s="45">
        <f t="shared" ref="X27:X29" si="15">Q27/$R27</f>
        <v>0</v>
      </c>
      <c r="Y27" s="10">
        <f t="shared" ref="Y27:Y29" si="16">(L27+M27)/(L27+M27+N27+O27+P27)</f>
        <v>1.0638297872340425E-2</v>
      </c>
      <c r="Z27" s="10">
        <f t="shared" ref="Z27:Z29" si="17">(N27+O27+P27)/(L27+M27+N27+O27+P27)</f>
        <v>0.98936170212765961</v>
      </c>
      <c r="AA27" s="46">
        <f t="shared" ref="AA27:AA29" si="18">AS27</f>
        <v>4.79</v>
      </c>
      <c r="AB27" s="52">
        <f t="shared" ref="AB27:AB29" si="19">AT27</f>
        <v>0.53</v>
      </c>
      <c r="AC27" s="71">
        <f t="shared" ref="AC27:AC29" si="20">AU27</f>
        <v>5</v>
      </c>
      <c r="AD27" s="71">
        <f t="shared" ref="AD27:AD29" si="21">AV27</f>
        <v>5</v>
      </c>
      <c r="AE27" t="s">
        <v>44</v>
      </c>
      <c r="AF27">
        <v>0</v>
      </c>
      <c r="AG27">
        <v>1</v>
      </c>
      <c r="AH27">
        <v>2</v>
      </c>
      <c r="AI27">
        <v>13</v>
      </c>
      <c r="AJ27">
        <v>78</v>
      </c>
      <c r="AK27">
        <v>0</v>
      </c>
      <c r="AL27">
        <v>94</v>
      </c>
      <c r="AM27" t="s">
        <v>44</v>
      </c>
      <c r="AN27">
        <v>0</v>
      </c>
      <c r="AO27">
        <v>1</v>
      </c>
      <c r="AP27">
        <v>2</v>
      </c>
      <c r="AQ27">
        <v>13</v>
      </c>
      <c r="AR27">
        <v>78</v>
      </c>
      <c r="AS27">
        <v>4.79</v>
      </c>
      <c r="AT27">
        <v>0.53</v>
      </c>
      <c r="AU27">
        <v>5</v>
      </c>
      <c r="AV27">
        <v>5</v>
      </c>
    </row>
    <row r="28" spans="1:48" ht="18.75" customHeight="1" x14ac:dyDescent="0.25">
      <c r="A28" s="58" t="s">
        <v>24</v>
      </c>
      <c r="B28" s="58" t="s">
        <v>28</v>
      </c>
      <c r="C28" s="58" t="s">
        <v>28</v>
      </c>
      <c r="D28" s="58" t="s">
        <v>28</v>
      </c>
      <c r="E28" s="58" t="s">
        <v>28</v>
      </c>
      <c r="F28" s="58" t="s">
        <v>28</v>
      </c>
      <c r="G28" s="58" t="s">
        <v>28</v>
      </c>
      <c r="H28" s="58" t="s">
        <v>28</v>
      </c>
      <c r="I28" s="58" t="s">
        <v>28</v>
      </c>
      <c r="J28" s="58" t="s">
        <v>28</v>
      </c>
      <c r="K28" s="59" t="s">
        <v>28</v>
      </c>
      <c r="L28" s="44">
        <f t="shared" si="3"/>
        <v>1</v>
      </c>
      <c r="M28" s="44">
        <f t="shared" si="4"/>
        <v>1</v>
      </c>
      <c r="N28" s="44">
        <f t="shared" si="5"/>
        <v>6</v>
      </c>
      <c r="O28" s="44">
        <f t="shared" si="6"/>
        <v>17</v>
      </c>
      <c r="P28" s="44">
        <f t="shared" si="7"/>
        <v>69</v>
      </c>
      <c r="Q28" s="44">
        <f t="shared" si="8"/>
        <v>0</v>
      </c>
      <c r="R28" s="44">
        <f t="shared" si="9"/>
        <v>94</v>
      </c>
      <c r="S28" s="45">
        <f t="shared" si="10"/>
        <v>1.0638297872340425E-2</v>
      </c>
      <c r="T28" s="45">
        <f t="shared" si="11"/>
        <v>1.0638297872340425E-2</v>
      </c>
      <c r="U28" s="45">
        <f t="shared" si="12"/>
        <v>6.3829787234042548E-2</v>
      </c>
      <c r="V28" s="45">
        <f t="shared" si="13"/>
        <v>0.18085106382978725</v>
      </c>
      <c r="W28" s="45">
        <f t="shared" si="14"/>
        <v>0.73404255319148937</v>
      </c>
      <c r="X28" s="45">
        <f t="shared" si="15"/>
        <v>0</v>
      </c>
      <c r="Y28" s="10">
        <f t="shared" si="16"/>
        <v>2.1276595744680851E-2</v>
      </c>
      <c r="Z28" s="10">
        <f t="shared" si="17"/>
        <v>0.97872340425531912</v>
      </c>
      <c r="AA28" s="46">
        <f t="shared" si="18"/>
        <v>4.62</v>
      </c>
      <c r="AB28" s="52">
        <f t="shared" si="19"/>
        <v>0.75</v>
      </c>
      <c r="AC28" s="71">
        <f t="shared" si="20"/>
        <v>5</v>
      </c>
      <c r="AD28" s="71">
        <f t="shared" si="21"/>
        <v>5</v>
      </c>
      <c r="AE28" s="7" t="s">
        <v>45</v>
      </c>
      <c r="AF28" s="7">
        <v>1</v>
      </c>
      <c r="AG28" s="7">
        <v>1</v>
      </c>
      <c r="AH28">
        <v>6</v>
      </c>
      <c r="AI28">
        <v>17</v>
      </c>
      <c r="AJ28">
        <v>69</v>
      </c>
      <c r="AK28">
        <v>0</v>
      </c>
      <c r="AL28">
        <v>94</v>
      </c>
      <c r="AM28" t="s">
        <v>45</v>
      </c>
      <c r="AN28">
        <v>1</v>
      </c>
      <c r="AO28">
        <v>1</v>
      </c>
      <c r="AP28">
        <v>6</v>
      </c>
      <c r="AQ28">
        <v>17</v>
      </c>
      <c r="AR28">
        <v>69</v>
      </c>
      <c r="AS28">
        <v>4.62</v>
      </c>
      <c r="AT28">
        <v>0.75</v>
      </c>
      <c r="AU28">
        <v>5</v>
      </c>
      <c r="AV28">
        <v>5</v>
      </c>
    </row>
    <row r="29" spans="1:48" ht="18.75" customHeight="1" x14ac:dyDescent="0.25">
      <c r="A29" s="58" t="s">
        <v>25</v>
      </c>
      <c r="B29" s="58" t="s">
        <v>29</v>
      </c>
      <c r="C29" s="58" t="s">
        <v>29</v>
      </c>
      <c r="D29" s="58" t="s">
        <v>29</v>
      </c>
      <c r="E29" s="58" t="s">
        <v>29</v>
      </c>
      <c r="F29" s="58" t="s">
        <v>29</v>
      </c>
      <c r="G29" s="58" t="s">
        <v>29</v>
      </c>
      <c r="H29" s="58" t="s">
        <v>29</v>
      </c>
      <c r="I29" s="58" t="s">
        <v>29</v>
      </c>
      <c r="J29" s="58" t="s">
        <v>29</v>
      </c>
      <c r="K29" s="59" t="s">
        <v>29</v>
      </c>
      <c r="L29" s="44">
        <f t="shared" si="3"/>
        <v>1</v>
      </c>
      <c r="M29" s="44">
        <f t="shared" si="4"/>
        <v>1</v>
      </c>
      <c r="N29" s="44">
        <f t="shared" si="5"/>
        <v>4</v>
      </c>
      <c r="O29" s="44">
        <f t="shared" si="6"/>
        <v>10</v>
      </c>
      <c r="P29" s="44">
        <f t="shared" si="7"/>
        <v>78</v>
      </c>
      <c r="Q29" s="44">
        <f t="shared" si="8"/>
        <v>0</v>
      </c>
      <c r="R29" s="44">
        <f t="shared" si="9"/>
        <v>94</v>
      </c>
      <c r="S29" s="45">
        <f t="shared" si="10"/>
        <v>1.0638297872340425E-2</v>
      </c>
      <c r="T29" s="45">
        <f t="shared" si="11"/>
        <v>1.0638297872340425E-2</v>
      </c>
      <c r="U29" s="45">
        <f t="shared" si="12"/>
        <v>4.2553191489361701E-2</v>
      </c>
      <c r="V29" s="45">
        <f t="shared" si="13"/>
        <v>0.10638297872340426</v>
      </c>
      <c r="W29" s="45">
        <f t="shared" si="14"/>
        <v>0.82978723404255317</v>
      </c>
      <c r="X29" s="45">
        <f t="shared" si="15"/>
        <v>0</v>
      </c>
      <c r="Y29" s="10">
        <f t="shared" si="16"/>
        <v>2.1276595744680851E-2</v>
      </c>
      <c r="Z29" s="10">
        <f t="shared" si="17"/>
        <v>0.97872340425531912</v>
      </c>
      <c r="AA29" s="46">
        <f t="shared" si="18"/>
        <v>4.7300000000000004</v>
      </c>
      <c r="AB29" s="52">
        <f t="shared" si="19"/>
        <v>0.69</v>
      </c>
      <c r="AC29" s="71">
        <f t="shared" si="20"/>
        <v>5</v>
      </c>
      <c r="AD29" s="71">
        <f t="shared" si="21"/>
        <v>5</v>
      </c>
      <c r="AE29" t="s">
        <v>46</v>
      </c>
      <c r="AF29">
        <v>1</v>
      </c>
      <c r="AG29">
        <v>1</v>
      </c>
      <c r="AH29" s="7">
        <v>4</v>
      </c>
      <c r="AI29" s="7">
        <v>10</v>
      </c>
      <c r="AJ29" s="7">
        <v>78</v>
      </c>
      <c r="AK29" s="7">
        <v>0</v>
      </c>
      <c r="AL29" s="7">
        <v>94</v>
      </c>
      <c r="AM29" s="7" t="s">
        <v>46</v>
      </c>
      <c r="AN29" s="7">
        <v>1</v>
      </c>
      <c r="AO29" s="7">
        <v>1</v>
      </c>
      <c r="AP29">
        <v>4</v>
      </c>
      <c r="AQ29">
        <v>10</v>
      </c>
      <c r="AR29">
        <v>78</v>
      </c>
      <c r="AS29">
        <v>4.7300000000000004</v>
      </c>
      <c r="AT29">
        <v>0.69</v>
      </c>
      <c r="AU29">
        <v>5</v>
      </c>
      <c r="AV29">
        <v>5</v>
      </c>
    </row>
    <row r="30" spans="1:48" ht="37.5" customHeight="1" x14ac:dyDescent="0.25">
      <c r="A30" s="31" t="s">
        <v>16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40">
        <f t="shared" ref="L30:R30" si="22">SUM(L26:L29)</f>
        <v>2</v>
      </c>
      <c r="M30" s="40">
        <f t="shared" si="22"/>
        <v>4</v>
      </c>
      <c r="N30" s="40">
        <f t="shared" si="22"/>
        <v>15</v>
      </c>
      <c r="O30" s="40">
        <f t="shared" si="22"/>
        <v>53</v>
      </c>
      <c r="P30" s="40">
        <f t="shared" si="22"/>
        <v>302</v>
      </c>
      <c r="Q30" s="40">
        <f t="shared" si="22"/>
        <v>0</v>
      </c>
      <c r="R30" s="40">
        <f t="shared" si="22"/>
        <v>376</v>
      </c>
      <c r="S30" s="41">
        <f t="shared" ref="S30" si="23">L30/$R30</f>
        <v>5.3191489361702126E-3</v>
      </c>
      <c r="T30" s="41">
        <f t="shared" ref="T30" si="24">M30/$R30</f>
        <v>1.0638297872340425E-2</v>
      </c>
      <c r="U30" s="41">
        <f t="shared" ref="U30" si="25">N30/$R30</f>
        <v>3.9893617021276598E-2</v>
      </c>
      <c r="V30" s="41">
        <f t="shared" ref="V30" si="26">O30/$R30</f>
        <v>0.14095744680851063</v>
      </c>
      <c r="W30" s="41">
        <f t="shared" ref="W30" si="27">P30/$R30</f>
        <v>0.80319148936170215</v>
      </c>
      <c r="X30" s="41">
        <f t="shared" ref="X30" si="28">Q30/$R30</f>
        <v>0</v>
      </c>
      <c r="Y30" s="41">
        <f t="shared" ref="Y30" si="29">(L30+M30)/(L30+M30+N30+O30+P30)</f>
        <v>1.5957446808510637E-2</v>
      </c>
      <c r="Z30" s="41">
        <f t="shared" ref="Z30" si="30">(N30+O30+P30)/(L30+M30+N30+O30+P30)</f>
        <v>0.98404255319148937</v>
      </c>
      <c r="AA30" s="42">
        <f>AVERAGE(AA26:AA29)</f>
        <v>4.7275</v>
      </c>
      <c r="AB30" s="43"/>
      <c r="AC30" s="47">
        <v>5</v>
      </c>
      <c r="AD30" s="34"/>
      <c r="AE30" t="s">
        <v>47</v>
      </c>
      <c r="AF30">
        <v>0</v>
      </c>
      <c r="AG30">
        <v>1</v>
      </c>
      <c r="AH30">
        <v>4</v>
      </c>
      <c r="AI30">
        <v>16</v>
      </c>
      <c r="AJ30">
        <v>73</v>
      </c>
      <c r="AK30">
        <v>0</v>
      </c>
      <c r="AL30">
        <v>94</v>
      </c>
      <c r="AM30" t="s">
        <v>47</v>
      </c>
      <c r="AN30">
        <v>0</v>
      </c>
      <c r="AO30">
        <v>1</v>
      </c>
      <c r="AP30">
        <v>4</v>
      </c>
      <c r="AQ30">
        <v>16</v>
      </c>
      <c r="AR30">
        <v>73</v>
      </c>
      <c r="AS30">
        <v>4.71</v>
      </c>
      <c r="AT30">
        <v>0.6</v>
      </c>
      <c r="AU30">
        <v>5</v>
      </c>
      <c r="AV30">
        <v>5</v>
      </c>
    </row>
    <row r="31" spans="1:48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" t="s">
        <v>2</v>
      </c>
      <c r="M31" s="1" t="s">
        <v>3</v>
      </c>
      <c r="N31" s="1" t="s">
        <v>4</v>
      </c>
      <c r="O31" s="1" t="s">
        <v>5</v>
      </c>
      <c r="P31" s="1" t="s">
        <v>6</v>
      </c>
      <c r="Q31" s="1" t="s">
        <v>7</v>
      </c>
      <c r="R31" s="32" t="s">
        <v>8</v>
      </c>
      <c r="S31" s="1" t="s">
        <v>2</v>
      </c>
      <c r="T31" s="1" t="s">
        <v>3</v>
      </c>
      <c r="U31" s="1" t="s">
        <v>4</v>
      </c>
      <c r="V31" s="1" t="s">
        <v>5</v>
      </c>
      <c r="W31" s="1" t="s">
        <v>6</v>
      </c>
      <c r="X31" s="1" t="s">
        <v>7</v>
      </c>
      <c r="Y31" s="11" t="s">
        <v>17</v>
      </c>
      <c r="Z31" s="11" t="s">
        <v>18</v>
      </c>
      <c r="AA31" s="1" t="s">
        <v>9</v>
      </c>
      <c r="AB31" s="1" t="s">
        <v>10</v>
      </c>
      <c r="AC31" s="1" t="s">
        <v>11</v>
      </c>
      <c r="AD31" s="1" t="s">
        <v>12</v>
      </c>
      <c r="AE31" t="s">
        <v>48</v>
      </c>
      <c r="AF31">
        <v>1</v>
      </c>
      <c r="AG31">
        <v>2</v>
      </c>
      <c r="AH31">
        <v>3</v>
      </c>
      <c r="AI31">
        <v>14</v>
      </c>
      <c r="AJ31">
        <v>65</v>
      </c>
      <c r="AK31">
        <v>9</v>
      </c>
      <c r="AL31">
        <v>94</v>
      </c>
      <c r="AM31" t="s">
        <v>48</v>
      </c>
      <c r="AN31">
        <v>1</v>
      </c>
      <c r="AO31">
        <v>2</v>
      </c>
      <c r="AP31">
        <v>3</v>
      </c>
      <c r="AQ31">
        <v>14</v>
      </c>
      <c r="AR31">
        <v>65</v>
      </c>
      <c r="AS31">
        <v>4.6500000000000004</v>
      </c>
      <c r="AT31">
        <v>0.77</v>
      </c>
      <c r="AU31">
        <v>5</v>
      </c>
      <c r="AV31">
        <v>5</v>
      </c>
    </row>
    <row r="32" spans="1:48" ht="24.75" customHeight="1" x14ac:dyDescent="0.25">
      <c r="A32" s="56" t="s">
        <v>30</v>
      </c>
      <c r="B32" s="56"/>
      <c r="C32" s="56"/>
      <c r="D32" s="56"/>
      <c r="E32" s="56"/>
      <c r="F32" s="56"/>
      <c r="G32" s="56"/>
      <c r="H32" s="56"/>
      <c r="I32" s="56"/>
      <c r="J32" s="56"/>
      <c r="K32" s="57"/>
      <c r="L32" s="44">
        <f>AF30</f>
        <v>0</v>
      </c>
      <c r="M32" s="44">
        <f t="shared" ref="M32:R32" si="31">AG30</f>
        <v>1</v>
      </c>
      <c r="N32" s="44">
        <f t="shared" si="31"/>
        <v>4</v>
      </c>
      <c r="O32" s="44">
        <f t="shared" si="31"/>
        <v>16</v>
      </c>
      <c r="P32" s="44">
        <f t="shared" si="31"/>
        <v>73</v>
      </c>
      <c r="Q32" s="44">
        <f t="shared" si="31"/>
        <v>0</v>
      </c>
      <c r="R32" s="44">
        <f t="shared" si="31"/>
        <v>94</v>
      </c>
      <c r="S32" s="33">
        <f>L32/$R32</f>
        <v>0</v>
      </c>
      <c r="T32" s="33">
        <f t="shared" ref="T32:X32" si="32">M32/$R32</f>
        <v>1.0638297872340425E-2</v>
      </c>
      <c r="U32" s="33">
        <f t="shared" si="32"/>
        <v>4.2553191489361701E-2</v>
      </c>
      <c r="V32" s="33">
        <f t="shared" si="32"/>
        <v>0.1702127659574468</v>
      </c>
      <c r="W32" s="33">
        <f t="shared" si="32"/>
        <v>0.77659574468085102</v>
      </c>
      <c r="X32" s="33">
        <f t="shared" si="32"/>
        <v>0</v>
      </c>
      <c r="Y32" s="10">
        <f>(L32+M32)/(L32+M32+N32+O32+P32)</f>
        <v>1.0638297872340425E-2</v>
      </c>
      <c r="Z32" s="10">
        <f>(N32+O32+P32)/(L32+M32+N32+O32+P32)</f>
        <v>0.98936170212765961</v>
      </c>
      <c r="AA32" s="46">
        <f>AS30</f>
        <v>4.71</v>
      </c>
      <c r="AB32" s="52">
        <f t="shared" ref="AB32:AD32" si="33">AT30</f>
        <v>0.6</v>
      </c>
      <c r="AC32" s="71">
        <f t="shared" si="33"/>
        <v>5</v>
      </c>
      <c r="AD32" s="71">
        <f t="shared" si="33"/>
        <v>5</v>
      </c>
    </row>
    <row r="33" spans="1:41" s="7" customFormat="1" ht="18.7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6"/>
      <c r="M33" s="16"/>
      <c r="N33" s="16"/>
      <c r="O33" s="16"/>
      <c r="P33" s="16"/>
      <c r="Q33" s="16"/>
      <c r="R33" s="9"/>
      <c r="S33" s="17"/>
      <c r="T33" s="17"/>
      <c r="U33" s="17"/>
      <c r="V33" s="17"/>
      <c r="W33" s="17"/>
      <c r="X33" s="17"/>
      <c r="Y33" s="9"/>
      <c r="Z33" s="9"/>
      <c r="AA33" s="18"/>
      <c r="AB33" s="52"/>
      <c r="AC33" s="19"/>
      <c r="AD33" s="16"/>
      <c r="AE33"/>
      <c r="AF33"/>
      <c r="AG33"/>
      <c r="AH33"/>
      <c r="AI33"/>
      <c r="AJ33"/>
      <c r="AK33"/>
      <c r="AL33"/>
      <c r="AM33"/>
      <c r="AN33"/>
      <c r="AO33"/>
    </row>
    <row r="34" spans="1:41" ht="18.75" x14ac:dyDescent="0.25">
      <c r="A34" s="56" t="s">
        <v>26</v>
      </c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44">
        <f>AF31</f>
        <v>1</v>
      </c>
      <c r="M34" s="44">
        <f t="shared" ref="M34:R34" si="34">AG31</f>
        <v>2</v>
      </c>
      <c r="N34" s="44">
        <f t="shared" si="34"/>
        <v>3</v>
      </c>
      <c r="O34" s="44">
        <f t="shared" si="34"/>
        <v>14</v>
      </c>
      <c r="P34" s="44">
        <f t="shared" si="34"/>
        <v>65</v>
      </c>
      <c r="Q34" s="44">
        <f t="shared" si="34"/>
        <v>9</v>
      </c>
      <c r="R34" s="44">
        <f t="shared" si="34"/>
        <v>94</v>
      </c>
      <c r="S34" s="33">
        <f>L34/$R34</f>
        <v>1.0638297872340425E-2</v>
      </c>
      <c r="T34" s="33">
        <f t="shared" ref="T34:X34" si="35">M34/$R34</f>
        <v>2.1276595744680851E-2</v>
      </c>
      <c r="U34" s="33">
        <f t="shared" si="35"/>
        <v>3.1914893617021274E-2</v>
      </c>
      <c r="V34" s="33">
        <f t="shared" si="35"/>
        <v>0.14893617021276595</v>
      </c>
      <c r="W34" s="33">
        <f t="shared" si="35"/>
        <v>0.69148936170212771</v>
      </c>
      <c r="X34" s="33">
        <f t="shared" si="35"/>
        <v>9.5744680851063829E-2</v>
      </c>
      <c r="Y34" s="10">
        <f>(L34+M34)/(L34+M34+N34+O34+P34)</f>
        <v>3.5294117647058823E-2</v>
      </c>
      <c r="Z34" s="10">
        <f>(N34+O34+P34)/(L34+M34+N34+O34+P34)</f>
        <v>0.96470588235294119</v>
      </c>
      <c r="AA34" s="46">
        <f>AS31</f>
        <v>4.6500000000000004</v>
      </c>
      <c r="AB34" s="52">
        <f t="shared" ref="AB34:AD34" si="36">AT31</f>
        <v>0.77</v>
      </c>
      <c r="AC34" s="71">
        <f t="shared" si="36"/>
        <v>5</v>
      </c>
      <c r="AD34" s="71">
        <f t="shared" si="36"/>
        <v>5</v>
      </c>
    </row>
    <row r="35" spans="1:41" ht="20.2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20"/>
      <c r="M35" s="20"/>
      <c r="N35" s="20"/>
      <c r="O35" s="20"/>
      <c r="P35" s="20"/>
      <c r="Q35" s="20"/>
      <c r="R35" s="20"/>
      <c r="S35" s="21"/>
      <c r="T35" s="21"/>
      <c r="U35" s="21"/>
      <c r="V35" s="21"/>
      <c r="W35" s="21"/>
      <c r="X35" s="21"/>
      <c r="Y35" s="22"/>
      <c r="Z35" s="22"/>
      <c r="AA35" s="23"/>
      <c r="AB35" s="23"/>
      <c r="AC35" s="24"/>
      <c r="AD35" s="24"/>
    </row>
    <row r="36" spans="1:41" ht="20.2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20"/>
      <c r="M36" s="20"/>
      <c r="N36" s="20"/>
      <c r="O36" s="20"/>
      <c r="P36" s="20"/>
      <c r="Q36" s="20"/>
      <c r="R36" s="20"/>
      <c r="S36" s="21"/>
      <c r="T36" s="21"/>
      <c r="U36" s="21"/>
      <c r="V36" s="21"/>
      <c r="W36" s="21"/>
      <c r="X36" s="21"/>
      <c r="Y36" s="22"/>
      <c r="Z36" s="22"/>
      <c r="AA36" s="23"/>
      <c r="AB36" s="23"/>
      <c r="AC36" s="24"/>
      <c r="AD36" s="24"/>
    </row>
    <row r="37" spans="1:41" ht="20.2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20"/>
      <c r="M37" s="20"/>
      <c r="N37" s="20"/>
      <c r="O37" s="20"/>
      <c r="P37" s="20"/>
      <c r="Q37" s="20"/>
      <c r="R37" s="20"/>
      <c r="S37" s="21"/>
      <c r="T37" s="21"/>
      <c r="U37" s="21"/>
      <c r="V37" s="21"/>
      <c r="W37" s="21"/>
      <c r="X37" s="21"/>
      <c r="Y37" s="22"/>
      <c r="Z37" s="22"/>
      <c r="AA37" s="23"/>
      <c r="AB37" s="23"/>
      <c r="AC37" s="24"/>
      <c r="AD37" s="24"/>
    </row>
    <row r="38" spans="1:41" ht="20.2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20"/>
      <c r="M38" s="20"/>
      <c r="N38" s="20"/>
      <c r="O38" s="20"/>
      <c r="P38" s="20"/>
      <c r="Q38" s="20"/>
      <c r="R38" s="20"/>
      <c r="S38" s="21"/>
      <c r="T38" s="21"/>
      <c r="U38" s="21"/>
      <c r="V38" s="21"/>
      <c r="W38" s="21"/>
      <c r="X38" s="21"/>
      <c r="Y38" s="22"/>
      <c r="Z38" s="22"/>
      <c r="AA38" s="23"/>
      <c r="AB38" s="23"/>
      <c r="AC38" s="24"/>
      <c r="AD38" s="24"/>
    </row>
    <row r="39" spans="1:41" ht="20.2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0"/>
      <c r="M39" s="20"/>
      <c r="N39" s="20"/>
      <c r="O39" s="20"/>
      <c r="P39" s="20"/>
      <c r="Q39" s="20"/>
      <c r="R39" s="20"/>
      <c r="S39" s="21"/>
      <c r="T39" s="21"/>
      <c r="U39" s="21"/>
      <c r="V39" s="21"/>
      <c r="W39" s="21"/>
      <c r="X39" s="21"/>
      <c r="Y39" s="22"/>
      <c r="Z39" s="22"/>
      <c r="AA39" s="23"/>
      <c r="AB39" s="23"/>
      <c r="AC39" s="24"/>
      <c r="AD39" s="24"/>
    </row>
    <row r="40" spans="1:41" ht="20.2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20"/>
      <c r="M40" s="20"/>
      <c r="N40" s="20"/>
      <c r="O40" s="20"/>
      <c r="P40" s="20"/>
      <c r="Q40" s="20"/>
      <c r="R40" s="20"/>
      <c r="S40" s="21"/>
      <c r="T40" s="21"/>
      <c r="U40" s="21"/>
      <c r="V40" s="21"/>
      <c r="W40" s="21"/>
      <c r="X40" s="21"/>
      <c r="Y40" s="22"/>
      <c r="Z40" s="22"/>
      <c r="AA40" s="23"/>
      <c r="AB40" s="23"/>
      <c r="AC40" s="24"/>
      <c r="AD40" s="24"/>
    </row>
    <row r="41" spans="1:41" ht="20.2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2"/>
      <c r="Z41" s="22"/>
      <c r="AA41" s="23"/>
      <c r="AB41" s="23"/>
      <c r="AC41" s="24"/>
      <c r="AD41" s="24"/>
    </row>
    <row r="42" spans="1:41" ht="20.2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20"/>
      <c r="M42" s="20"/>
      <c r="N42" s="20"/>
      <c r="O42" s="20"/>
      <c r="P42" s="20"/>
      <c r="Q42" s="20"/>
      <c r="R42" s="20"/>
      <c r="S42" s="21"/>
      <c r="T42" s="21"/>
      <c r="U42" s="21"/>
      <c r="V42" s="21"/>
      <c r="W42" s="21"/>
      <c r="X42" s="21"/>
      <c r="Y42" s="22"/>
      <c r="Z42" s="22"/>
      <c r="AA42" s="23"/>
      <c r="AB42" s="23"/>
      <c r="AC42" s="24"/>
      <c r="AD42" s="24"/>
    </row>
    <row r="43" spans="1:41" ht="20.2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20"/>
      <c r="M43" s="20"/>
      <c r="N43" s="20"/>
      <c r="O43" s="20"/>
      <c r="P43" s="20"/>
      <c r="Q43" s="20"/>
      <c r="R43" s="20"/>
      <c r="S43" s="21"/>
      <c r="T43" s="21"/>
      <c r="U43" s="21"/>
      <c r="V43" s="21"/>
      <c r="W43" s="21"/>
      <c r="X43" s="21"/>
      <c r="Y43" s="22"/>
      <c r="Z43" s="22"/>
      <c r="AA43" s="23"/>
      <c r="AB43" s="23"/>
      <c r="AC43" s="24"/>
      <c r="AD43" s="24"/>
    </row>
    <row r="44" spans="1:41" ht="20.2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20"/>
      <c r="M44" s="20"/>
      <c r="N44" s="20"/>
      <c r="O44" s="20"/>
      <c r="P44" s="20"/>
      <c r="Q44" s="20"/>
      <c r="R44" s="20"/>
      <c r="S44" s="21"/>
      <c r="T44" s="21"/>
      <c r="U44" s="21"/>
      <c r="V44" s="21"/>
      <c r="W44" s="21"/>
      <c r="X44" s="21"/>
      <c r="Y44" s="22"/>
      <c r="Z44" s="22"/>
      <c r="AA44" s="23"/>
      <c r="AB44" s="23"/>
      <c r="AC44" s="24"/>
      <c r="AD44" s="24"/>
    </row>
    <row r="45" spans="1:41" ht="20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0"/>
      <c r="M45" s="20"/>
      <c r="N45" s="20"/>
      <c r="O45" s="20"/>
      <c r="P45" s="20"/>
      <c r="Q45" s="20"/>
      <c r="R45" s="20"/>
      <c r="S45" s="21"/>
      <c r="T45" s="21"/>
      <c r="U45" s="21"/>
      <c r="V45" s="21"/>
      <c r="W45" s="21"/>
      <c r="X45" s="21"/>
      <c r="Y45" s="22"/>
      <c r="Z45" s="22"/>
      <c r="AA45" s="23"/>
      <c r="AB45" s="23"/>
      <c r="AC45" s="24"/>
      <c r="AD45" s="24"/>
    </row>
    <row r="46" spans="1:41" ht="20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20"/>
      <c r="M46" s="20"/>
      <c r="N46" s="20"/>
      <c r="O46" s="20"/>
      <c r="P46" s="20"/>
      <c r="Q46" s="20"/>
      <c r="R46" s="20"/>
      <c r="S46" s="21"/>
      <c r="T46" s="21"/>
      <c r="U46" s="21"/>
      <c r="V46" s="21"/>
      <c r="W46" s="21"/>
      <c r="X46" s="21"/>
      <c r="Y46" s="22"/>
      <c r="Z46" s="22"/>
      <c r="AA46" s="23"/>
      <c r="AB46" s="23"/>
      <c r="AC46" s="24"/>
      <c r="AD46" s="24"/>
    </row>
    <row r="47" spans="1:41" ht="20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20"/>
      <c r="M47" s="20"/>
      <c r="N47" s="20"/>
      <c r="O47" s="20"/>
      <c r="P47" s="20"/>
      <c r="Q47" s="20"/>
      <c r="R47" s="20"/>
      <c r="S47" s="21"/>
      <c r="T47" s="21"/>
      <c r="U47" s="21"/>
      <c r="V47" s="21"/>
      <c r="W47" s="21"/>
      <c r="X47" s="21"/>
      <c r="Y47" s="22"/>
      <c r="Z47" s="22"/>
      <c r="AA47" s="23"/>
      <c r="AB47" s="23"/>
      <c r="AC47" s="24"/>
      <c r="AD47" s="24"/>
    </row>
    <row r="48" spans="1:41" ht="20.2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20"/>
      <c r="M48" s="20"/>
      <c r="N48" s="20"/>
      <c r="O48" s="20"/>
      <c r="P48" s="20"/>
      <c r="Q48" s="20"/>
      <c r="R48" s="20"/>
      <c r="S48" s="21"/>
      <c r="T48" s="21"/>
      <c r="U48" s="21"/>
      <c r="V48" s="21"/>
      <c r="W48" s="21"/>
      <c r="X48" s="21"/>
      <c r="Y48" s="22"/>
      <c r="Z48" s="22"/>
      <c r="AA48" s="23"/>
      <c r="AB48" s="23"/>
      <c r="AC48" s="24"/>
      <c r="AD48" s="24"/>
    </row>
    <row r="49" spans="1:30" ht="20.2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20"/>
      <c r="M49" s="20"/>
      <c r="N49" s="20"/>
      <c r="O49" s="20"/>
      <c r="P49" s="20"/>
      <c r="Q49" s="20"/>
      <c r="R49" s="20"/>
      <c r="S49" s="21"/>
      <c r="T49" s="21"/>
      <c r="U49" s="21"/>
      <c r="V49" s="21"/>
      <c r="W49" s="21"/>
      <c r="X49" s="21"/>
      <c r="Y49" s="22"/>
      <c r="Z49" s="22"/>
      <c r="AA49" s="23"/>
      <c r="AB49" s="23"/>
      <c r="AC49" s="24"/>
      <c r="AD49" s="24"/>
    </row>
    <row r="50" spans="1:30" ht="2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20"/>
      <c r="M50" s="20"/>
      <c r="N50" s="20"/>
      <c r="O50" s="20"/>
      <c r="P50" s="20"/>
      <c r="Q50" s="20"/>
      <c r="R50" s="20"/>
      <c r="S50" s="21"/>
      <c r="T50" s="21"/>
      <c r="U50" s="21"/>
      <c r="V50" s="21"/>
      <c r="W50" s="21"/>
      <c r="X50" s="21"/>
      <c r="Y50" s="22"/>
      <c r="Z50" s="22"/>
      <c r="AA50" s="23"/>
      <c r="AB50" s="23"/>
      <c r="AC50" s="24"/>
      <c r="AD50" s="24"/>
    </row>
    <row r="51" spans="1:30" ht="2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20"/>
      <c r="M51" s="20"/>
      <c r="N51" s="20"/>
      <c r="O51" s="20"/>
      <c r="P51" s="20"/>
      <c r="Q51" s="20"/>
      <c r="R51" s="20"/>
      <c r="S51" s="21"/>
      <c r="T51" s="21"/>
      <c r="U51" s="21"/>
      <c r="V51" s="21"/>
      <c r="W51" s="21"/>
      <c r="X51" s="21"/>
      <c r="Y51" s="22"/>
      <c r="Z51" s="22"/>
      <c r="AA51" s="23"/>
      <c r="AB51" s="23"/>
      <c r="AC51" s="24"/>
      <c r="AD51" s="24"/>
    </row>
    <row r="52" spans="1:30" ht="2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20"/>
      <c r="M52" s="20"/>
      <c r="N52" s="20"/>
      <c r="O52" s="20"/>
      <c r="P52" s="20"/>
      <c r="Q52" s="20"/>
      <c r="R52" s="20"/>
      <c r="S52" s="21"/>
      <c r="T52" s="21"/>
      <c r="U52" s="21"/>
      <c r="V52" s="21"/>
      <c r="W52" s="21"/>
      <c r="X52" s="21"/>
      <c r="Y52" s="22"/>
      <c r="Z52" s="22"/>
      <c r="AA52" s="23"/>
      <c r="AB52" s="23"/>
      <c r="AC52" s="24"/>
      <c r="AD52" s="24"/>
    </row>
    <row r="53" spans="1:30" ht="2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20"/>
      <c r="M53" s="20"/>
      <c r="N53" s="20"/>
      <c r="O53" s="20"/>
      <c r="P53" s="20"/>
      <c r="Q53" s="20"/>
      <c r="R53" s="20"/>
      <c r="S53" s="21"/>
      <c r="T53" s="21"/>
      <c r="U53" s="21"/>
      <c r="V53" s="21"/>
      <c r="W53" s="21"/>
      <c r="X53" s="21"/>
      <c r="Y53" s="22"/>
      <c r="Z53" s="22"/>
      <c r="AA53" s="23"/>
      <c r="AB53" s="23"/>
      <c r="AC53" s="24"/>
      <c r="AD53" s="24"/>
    </row>
    <row r="54" spans="1:30" ht="21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20"/>
      <c r="M54" s="20"/>
      <c r="N54" s="20"/>
      <c r="O54" s="20"/>
      <c r="P54" s="20"/>
      <c r="Q54" s="20"/>
      <c r="R54" s="20"/>
      <c r="S54" s="21"/>
      <c r="T54" s="21"/>
      <c r="U54" s="21"/>
      <c r="V54" s="21"/>
      <c r="W54" s="21"/>
      <c r="X54" s="21"/>
      <c r="Y54" s="22"/>
      <c r="Z54" s="22"/>
      <c r="AA54" s="23"/>
      <c r="AB54" s="23"/>
      <c r="AC54" s="24"/>
      <c r="AD54" s="24"/>
    </row>
    <row r="55" spans="1:30" ht="2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20"/>
      <c r="M55" s="20"/>
      <c r="N55" s="20"/>
      <c r="O55" s="20"/>
      <c r="P55" s="20"/>
      <c r="Q55" s="20"/>
      <c r="R55" s="20"/>
      <c r="S55" s="21"/>
      <c r="T55" s="21"/>
      <c r="U55" s="21"/>
      <c r="V55" s="21"/>
      <c r="W55" s="21"/>
      <c r="X55" s="21"/>
      <c r="Y55" s="22"/>
      <c r="Z55" s="22"/>
      <c r="AA55" s="23"/>
      <c r="AB55" s="23"/>
      <c r="AC55" s="24"/>
      <c r="AD55" s="24"/>
    </row>
    <row r="56" spans="1:30" ht="2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20"/>
      <c r="M56" s="20"/>
      <c r="N56" s="20"/>
      <c r="O56" s="20"/>
      <c r="P56" s="20"/>
      <c r="Q56" s="20"/>
      <c r="R56" s="20"/>
      <c r="S56" s="21"/>
      <c r="T56" s="21"/>
      <c r="U56" s="21"/>
      <c r="V56" s="21"/>
      <c r="W56" s="21"/>
      <c r="X56" s="21"/>
      <c r="Y56" s="22"/>
      <c r="Z56" s="22"/>
      <c r="AA56" s="23"/>
      <c r="AB56" s="23"/>
      <c r="AC56" s="24"/>
      <c r="AD56" s="24"/>
    </row>
    <row r="57" spans="1:30" ht="2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20"/>
      <c r="M57" s="20"/>
      <c r="N57" s="20"/>
      <c r="O57" s="20"/>
      <c r="P57" s="20"/>
      <c r="Q57" s="20"/>
      <c r="R57" s="20"/>
      <c r="S57" s="21"/>
      <c r="T57" s="21"/>
      <c r="U57" s="21"/>
      <c r="V57" s="21"/>
      <c r="W57" s="21"/>
      <c r="X57" s="21"/>
      <c r="Y57" s="22"/>
      <c r="Z57" s="22"/>
      <c r="AA57" s="23"/>
      <c r="AB57" s="23"/>
      <c r="AC57" s="24"/>
      <c r="AD57" s="24"/>
    </row>
    <row r="61" spans="1:30" x14ac:dyDescent="0.25">
      <c r="G61" t="s">
        <v>36</v>
      </c>
    </row>
    <row r="62" spans="1:30" ht="28.5" x14ac:dyDescent="0.25">
      <c r="A62" s="66" t="s">
        <v>31</v>
      </c>
      <c r="B62" s="66"/>
      <c r="C62" s="66"/>
      <c r="D62" s="66"/>
      <c r="E62" s="66"/>
      <c r="F62" s="66"/>
    </row>
    <row r="63" spans="1:30" ht="18.75" x14ac:dyDescent="0.25">
      <c r="A63" s="35"/>
    </row>
    <row r="64" spans="1:30" ht="30" customHeight="1" x14ac:dyDescent="0.3">
      <c r="A64" s="72" t="s">
        <v>49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53"/>
      <c r="Z64" s="53"/>
    </row>
    <row r="65" spans="1:26" ht="30" customHeight="1" x14ac:dyDescent="0.3">
      <c r="A65" s="72" t="s">
        <v>50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53"/>
      <c r="Z65" s="53"/>
    </row>
    <row r="66" spans="1:26" ht="30" customHeight="1" x14ac:dyDescent="0.3">
      <c r="A66" s="72" t="s">
        <v>51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53"/>
      <c r="Z66" s="53"/>
    </row>
    <row r="67" spans="1:26" ht="30" customHeight="1" x14ac:dyDescent="0.3">
      <c r="A67" s="72" t="s">
        <v>60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53"/>
      <c r="Z67" s="53"/>
    </row>
    <row r="68" spans="1:26" ht="30" customHeight="1" x14ac:dyDescent="0.3">
      <c r="A68" s="72" t="s">
        <v>52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53"/>
      <c r="Z68" s="53"/>
    </row>
    <row r="69" spans="1:26" ht="30" customHeight="1" x14ac:dyDescent="0.3">
      <c r="A69" s="72" t="s">
        <v>53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53"/>
      <c r="Z69" s="53"/>
    </row>
    <row r="70" spans="1:26" ht="28.5" customHeight="1" x14ac:dyDescent="0.3">
      <c r="A70" s="72" t="s">
        <v>54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53"/>
      <c r="Z70" s="53"/>
    </row>
    <row r="71" spans="1:26" ht="28.5" customHeight="1" x14ac:dyDescent="0.3">
      <c r="A71" s="72" t="s">
        <v>55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53"/>
      <c r="Z71" s="53"/>
    </row>
    <row r="72" spans="1:26" ht="28.5" customHeight="1" x14ac:dyDescent="0.3">
      <c r="A72" s="72" t="s">
        <v>61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53"/>
      <c r="Z72" s="53"/>
    </row>
    <row r="73" spans="1:26" ht="28.5" customHeight="1" x14ac:dyDescent="0.3">
      <c r="A73" s="72" t="s">
        <v>56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53"/>
      <c r="Z73" s="53"/>
    </row>
    <row r="74" spans="1:26" ht="28.5" customHeight="1" x14ac:dyDescent="0.3">
      <c r="A74" s="72" t="s">
        <v>57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53"/>
      <c r="Z74" s="53"/>
    </row>
    <row r="75" spans="1:26" ht="28.5" customHeight="1" x14ac:dyDescent="0.3">
      <c r="A75" s="72" t="s">
        <v>58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53"/>
      <c r="Z75" s="53"/>
    </row>
    <row r="76" spans="1:26" ht="28.5" customHeight="1" x14ac:dyDescent="0.3">
      <c r="A76" s="72" t="s">
        <v>59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53"/>
      <c r="Z76" s="53"/>
    </row>
    <row r="78" spans="1:26" ht="51" customHeight="1" x14ac:dyDescent="0.25"/>
    <row r="79" spans="1:26" ht="61.5" customHeight="1" x14ac:dyDescent="0.25"/>
    <row r="89" spans="5:7" x14ac:dyDescent="0.25">
      <c r="E89">
        <v>94</v>
      </c>
      <c r="F89">
        <v>100</v>
      </c>
      <c r="G89">
        <v>100</v>
      </c>
    </row>
  </sheetData>
  <sheetProtection sheet="1" objects="1" scenarios="1"/>
  <mergeCells count="21">
    <mergeCell ref="A13:B13"/>
    <mergeCell ref="S23:X24"/>
    <mergeCell ref="AA23:AD24"/>
    <mergeCell ref="A62:F62"/>
    <mergeCell ref="A28:K28"/>
    <mergeCell ref="A23:K25"/>
    <mergeCell ref="A3:AE3"/>
    <mergeCell ref="Y23:Z24"/>
    <mergeCell ref="A32:K32"/>
    <mergeCell ref="A34:K34"/>
    <mergeCell ref="A26:K26"/>
    <mergeCell ref="A5:AE5"/>
    <mergeCell ref="A27:K27"/>
    <mergeCell ref="A6:AE6"/>
    <mergeCell ref="A29:K29"/>
    <mergeCell ref="A7:AE7"/>
    <mergeCell ref="A14:B14"/>
    <mergeCell ref="A15:B15"/>
    <mergeCell ref="L23:Q24"/>
    <mergeCell ref="A11:B11"/>
    <mergeCell ref="A12:B1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Informática</dc:creator>
  <cp:lastModifiedBy>Edu .</cp:lastModifiedBy>
  <cp:lastPrinted>2022-03-16T11:46:37Z</cp:lastPrinted>
  <dcterms:created xsi:type="dcterms:W3CDTF">2012-01-31T11:17:28Z</dcterms:created>
  <dcterms:modified xsi:type="dcterms:W3CDTF">2026-01-13T13:04:26Z</dcterms:modified>
</cp:coreProperties>
</file>