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0.214.174.106\Nueva Carpeta\ENCUESTAS\Encuestas 2019\Clientes 2019\informes2019\"/>
    </mc:Choice>
  </mc:AlternateContent>
  <bookViews>
    <workbookView xWindow="0" yWindow="0" windowWidth="28800" windowHeight="13425"/>
  </bookViews>
  <sheets>
    <sheet name="Hoja1" sheetId="1" r:id="rId1"/>
  </sheets>
  <definedNames>
    <definedName name="Print_Area" localSheetId="0">Hoja1!$A$1:$AE$119</definedName>
  </definedNames>
  <calcPr calcId="152511"/>
</workbook>
</file>

<file path=xl/calcChain.xml><?xml version="1.0" encoding="utf-8"?>
<calcChain xmlns="http://schemas.openxmlformats.org/spreadsheetml/2006/main">
  <c r="C16" i="1" l="1"/>
  <c r="R79" i="1" l="1"/>
  <c r="G79" i="1" l="1"/>
  <c r="O79" i="1"/>
  <c r="K79" i="1"/>
  <c r="Q79" i="1"/>
  <c r="M79" i="1"/>
  <c r="I79" i="1"/>
  <c r="C14" i="1"/>
  <c r="P109" i="1" l="1"/>
  <c r="AA34" i="1"/>
  <c r="Z34" i="1"/>
  <c r="Y34" i="1"/>
  <c r="X34" i="1"/>
  <c r="W34" i="1"/>
  <c r="V34" i="1"/>
  <c r="U34" i="1"/>
  <c r="T34" i="1"/>
  <c r="AA32" i="1"/>
  <c r="Z32" i="1"/>
  <c r="Y32" i="1"/>
  <c r="X32" i="1"/>
  <c r="W32" i="1"/>
  <c r="V32" i="1"/>
  <c r="U32" i="1"/>
  <c r="T32" i="1"/>
  <c r="AB30" i="1"/>
  <c r="S30" i="1"/>
  <c r="R30" i="1"/>
  <c r="Q30" i="1"/>
  <c r="P30" i="1"/>
  <c r="O30" i="1"/>
  <c r="N30" i="1"/>
  <c r="M30" i="1"/>
  <c r="AA29" i="1"/>
  <c r="Z29" i="1"/>
  <c r="Y29" i="1"/>
  <c r="X29" i="1"/>
  <c r="W29" i="1"/>
  <c r="V29" i="1"/>
  <c r="U29" i="1"/>
  <c r="T29" i="1"/>
  <c r="AA28" i="1"/>
  <c r="Z28" i="1"/>
  <c r="Y28" i="1"/>
  <c r="X28" i="1"/>
  <c r="W28" i="1"/>
  <c r="V28" i="1"/>
  <c r="U28" i="1"/>
  <c r="T28" i="1"/>
  <c r="AA27" i="1"/>
  <c r="Z27" i="1"/>
  <c r="Y27" i="1"/>
  <c r="X27" i="1"/>
  <c r="W27" i="1"/>
  <c r="V27" i="1"/>
  <c r="U27" i="1"/>
  <c r="T27" i="1"/>
  <c r="AA26" i="1"/>
  <c r="Z26" i="1"/>
  <c r="Y26" i="1"/>
  <c r="X26" i="1"/>
  <c r="W26" i="1"/>
  <c r="V26" i="1"/>
  <c r="U26" i="1"/>
  <c r="T26" i="1"/>
  <c r="AA25" i="1"/>
  <c r="Z25" i="1"/>
  <c r="Y25" i="1"/>
  <c r="X25" i="1"/>
  <c r="W25" i="1"/>
  <c r="V25" i="1"/>
  <c r="U25" i="1"/>
  <c r="T25" i="1"/>
  <c r="M109" i="1" l="1"/>
  <c r="O109" i="1"/>
  <c r="K109" i="1"/>
  <c r="G109" i="1"/>
  <c r="I109" i="1"/>
  <c r="T30" i="1"/>
  <c r="X30" i="1"/>
  <c r="Z30" i="1"/>
  <c r="W30" i="1"/>
  <c r="Y30" i="1"/>
  <c r="AA30" i="1"/>
  <c r="V30" i="1"/>
  <c r="U30" i="1"/>
</calcChain>
</file>

<file path=xl/sharedStrings.xml><?xml version="1.0" encoding="utf-8"?>
<sst xmlns="http://schemas.openxmlformats.org/spreadsheetml/2006/main" count="134" uniqueCount="60">
  <si>
    <t>Servicio de Planificación y Evaluación</t>
  </si>
  <si>
    <t>RESULTADOS DE LA ENCUESTA DE SATISFACCIÓN DE CLIENTES/USUARIOS</t>
  </si>
  <si>
    <t>PROCESO PC06. GESTIÓN DE LOS RECURSOS DE LA INFORMACIÓN Y DEL CONOCIMIENTO.</t>
  </si>
  <si>
    <r>
      <t>Nº ÓPTIMO DE ENCUESTAS RECIBIDAS</t>
    </r>
    <r>
      <rPr>
        <b/>
        <sz val="14"/>
        <color rgb="FFFF0000"/>
        <rFont val="Calibri"/>
        <family val="2"/>
        <scheme val="minor"/>
      </rPr>
      <t>*</t>
    </r>
  </si>
  <si>
    <t>Nº DE ENCUESTAS RECIBIDAS</t>
  </si>
  <si>
    <t>TASA DE RESPUESTA (sobre el nº óptimo)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</si>
  <si>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Nº óptimo de encuestas recibidas: número mínimo de encuestas a recibir para obtener resultados representativos, de acuerdo a un determinado error muestral (en nuestro caso del 5%) y nivel de confianza (en nuestro caso 90%), previamente definidos.</t>
    </r>
  </si>
  <si>
    <t xml:space="preserve">SATISFACCIÓN USUARIOS </t>
  </si>
  <si>
    <t>FRECUENCIAS ABSOLUTAS</t>
  </si>
  <si>
    <t>FRECUENCIAS RELATIVAS</t>
  </si>
  <si>
    <t>FRECUENCIAS POR NIVEL DE SATISFACCIÓN</t>
  </si>
  <si>
    <t>MEDIDAS ESTADISTICAS</t>
  </si>
  <si>
    <t>Muy Insatisfecho (1)</t>
  </si>
  <si>
    <t>Insatisfecho (2)</t>
  </si>
  <si>
    <t>Algo Satisfecho (3)</t>
  </si>
  <si>
    <t>Bastante Satisfecho (4)</t>
  </si>
  <si>
    <t>Muy Satisfecho (5)</t>
  </si>
  <si>
    <t>No sabe/No contesta</t>
  </si>
  <si>
    <t>Total</t>
  </si>
  <si>
    <t>Insatisfacción en % (1+2)</t>
  </si>
  <si>
    <t>Satisfacción en % (3+4+5)</t>
  </si>
  <si>
    <t>Media</t>
  </si>
  <si>
    <t>Desvi. Tipica</t>
  </si>
  <si>
    <t>Mediana</t>
  </si>
  <si>
    <t>Moda</t>
  </si>
  <si>
    <t>1. Precisión en el servicio.</t>
  </si>
  <si>
    <t>2. La adecuación del servicio a las necesidades que ha planteado.</t>
  </si>
  <si>
    <t xml:space="preserve">5. La adecuación del servicio prestado a las necesidades que usted tenía. : </t>
  </si>
  <si>
    <t>3.El tiempo de espera para ser atendido.</t>
  </si>
  <si>
    <t xml:space="preserve">6. La adecuación de los horarios de atención a las necesidades que usted tiene. : </t>
  </si>
  <si>
    <t>4. La accesibilidad y la localización de las instalaciones (facilidad de acceso, identificado y señalado adecuadamente, inexistencia de obstáculos que impidan o dificulte su acceso).</t>
  </si>
  <si>
    <t xml:space="preserve">'7. La accesibilidad y la localización de las instalaciones (facilidad de acceso, identificado y señalado adecuadamente, inexistencia de obstáculos que impidan o dificulte su acceso).' : </t>
  </si>
  <si>
    <t xml:space="preserve">12. Valore la información que se transmite a través del SICODI (pantallas de TV distribuidas por los distintos edificios de la Universidad). : </t>
  </si>
  <si>
    <t>TOTAL</t>
  </si>
  <si>
    <t>Global</t>
  </si>
  <si>
    <t xml:space="preserve">6. Valore el nivel de satisfacción global sobre la prestación de los servicios indicados en esta encuesta. </t>
  </si>
  <si>
    <t>Percepción sobre la mejora</t>
  </si>
  <si>
    <t xml:space="preserve">7. Valore su nivel de satisfacción global sobre las mejoras percibidas en la prestación de los servicios indicados en esta encuesta. </t>
  </si>
  <si>
    <t>FRECUENCIAS (ABSOLUTAS Y RELATIVAS)</t>
  </si>
  <si>
    <t>Ventanilla</t>
  </si>
  <si>
    <t>Teléfono</t>
  </si>
  <si>
    <t>Página Web</t>
  </si>
  <si>
    <t>Correo Electrónico</t>
  </si>
  <si>
    <t>Indique el canal de comunicación a través del cual solicita información habitualmente:</t>
  </si>
  <si>
    <t>Diariamente o con mucha frecuencia</t>
  </si>
  <si>
    <t>Al menos, una vez a la semana</t>
  </si>
  <si>
    <t>Al menos, una vez al mes</t>
  </si>
  <si>
    <t>Únicamente de manera puntual a lo largo de un año</t>
  </si>
  <si>
    <t>¿Con qué frecuencia utiliza este Servicio/Unidad?</t>
  </si>
  <si>
    <t xml:space="preserve">5. La utilidad de la información que se difunde a través del SICODI (pantallas de TV distribuidas por los distintos edificios de la Universidad). </t>
  </si>
  <si>
    <t>Pantallas de TV (SICODI)</t>
  </si>
  <si>
    <t>Ns/Nc</t>
  </si>
  <si>
    <t>OBSERVACIONES</t>
  </si>
  <si>
    <t>Nº DE ENCUESTAS ENVIADAS</t>
  </si>
  <si>
    <t>TASA DE RESPUESTA</t>
  </si>
  <si>
    <t xml:space="preserve">* Tasa de respuesta: indicador que representa el porcentaje de respuestas obtenidas. Este indicador se ha calculado como el cociente entre el nº de encuestas recibidas y el nº de encuestas enviadas. </t>
  </si>
  <si>
    <r>
      <t xml:space="preserve">* </t>
    </r>
    <r>
      <rPr>
        <b/>
        <sz val="12"/>
        <rFont val="Calibri"/>
        <family val="2"/>
        <scheme val="minor"/>
      </rPr>
      <t>Tasa de respuesta: indicador que representa el porcentaje de respuestas obtenidas. Este indicador se ha calculado como el cociente entre el nº de encuestas recibidas y el nº óptimo de encuestas recibidas. Para quellos casos en los que se hayan recibido un nº mayor de encuesta al óptimo, se computa tasa de respuesta = 100%.</t>
    </r>
  </si>
  <si>
    <t>AÑO 2019</t>
  </si>
  <si>
    <t>SERVICIO DE INFORMACIÓN, REGISTRO Y ADMINISTRACIÓN ELECTRÓNICA</t>
  </si>
  <si>
    <t>Emitir en directo los actos académicos por las televisiones, ya que estos actos se retransmiten en directo.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</si>
</sst>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#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indexed="8"/>
      <name val="Arial"/>
      <family val="2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107">
    <xf numFmtId="0" fontId="0" fillId="0" borderId="0" xfId="0"/>
    <xf numFmtId="0" fontId="4" fillId="0" borderId="0" xfId="2" applyAlignment="1"/>
    <xf numFmtId="10" fontId="5" fillId="0" borderId="0" xfId="2" applyNumberFormat="1" applyFont="1" applyAlignment="1"/>
    <xf numFmtId="0" fontId="4" fillId="0" borderId="0" xfId="2"/>
    <xf numFmtId="0" fontId="6" fillId="0" borderId="0" xfId="2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4" borderId="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 wrapText="1" shrinkToFit="1"/>
    </xf>
    <xf numFmtId="10" fontId="7" fillId="4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/>
    <xf numFmtId="0" fontId="15" fillId="8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164" fontId="16" fillId="0" borderId="1" xfId="4" applyNumberFormat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6" fillId="0" borderId="1" xfId="5" applyNumberFormat="1" applyFont="1" applyBorder="1" applyAlignment="1">
      <alignment horizontal="center" vertical="center" wrapText="1"/>
    </xf>
    <xf numFmtId="164" fontId="16" fillId="0" borderId="1" xfId="5" applyNumberFormat="1" applyFont="1" applyBorder="1" applyAlignment="1">
      <alignment horizontal="center" vertical="center" wrapText="1"/>
    </xf>
    <xf numFmtId="0" fontId="17" fillId="0" borderId="0" xfId="5" applyFont="1" applyAlignment="1">
      <alignment horizontal="center" vertical="center"/>
    </xf>
    <xf numFmtId="164" fontId="19" fillId="10" borderId="8" xfId="5" applyNumberFormat="1" applyFont="1" applyFill="1" applyBorder="1" applyAlignment="1">
      <alignment horizontal="center" vertical="center" wrapText="1"/>
    </xf>
    <xf numFmtId="10" fontId="20" fillId="10" borderId="8" xfId="0" applyNumberFormat="1" applyFont="1" applyFill="1" applyBorder="1" applyAlignment="1">
      <alignment horizontal="center" vertical="center" wrapText="1"/>
    </xf>
    <xf numFmtId="165" fontId="19" fillId="10" borderId="8" xfId="5" applyNumberFormat="1" applyFont="1" applyFill="1" applyBorder="1" applyAlignment="1">
      <alignment horizontal="center" vertical="center" wrapText="1"/>
    </xf>
    <xf numFmtId="165" fontId="21" fillId="5" borderId="8" xfId="5" applyNumberFormat="1" applyFont="1" applyFill="1" applyBorder="1" applyAlignment="1">
      <alignment horizontal="center" vertical="center" wrapText="1"/>
    </xf>
    <xf numFmtId="0" fontId="19" fillId="10" borderId="8" xfId="5" applyNumberFormat="1" applyFont="1" applyFill="1" applyBorder="1" applyAlignment="1">
      <alignment horizontal="center" vertical="center" wrapText="1"/>
    </xf>
    <xf numFmtId="164" fontId="21" fillId="5" borderId="8" xfId="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16" fillId="0" borderId="0" xfId="5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0" fontId="8" fillId="0" borderId="0" xfId="1" applyNumberFormat="1" applyFont="1" applyBorder="1" applyAlignment="1">
      <alignment horizontal="center" vertical="center" wrapText="1"/>
    </xf>
    <xf numFmtId="165" fontId="16" fillId="0" borderId="9" xfId="5" applyNumberFormat="1" applyFont="1" applyBorder="1" applyAlignment="1">
      <alignment horizontal="right" vertical="top"/>
    </xf>
    <xf numFmtId="166" fontId="16" fillId="0" borderId="9" xfId="5" applyNumberFormat="1" applyFont="1" applyBorder="1" applyAlignment="1">
      <alignment horizontal="right" vertical="top"/>
    </xf>
    <xf numFmtId="164" fontId="16" fillId="0" borderId="10" xfId="5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164" fontId="16" fillId="0" borderId="0" xfId="3" applyNumberFormat="1" applyFont="1" applyBorder="1" applyAlignment="1">
      <alignment horizontal="right" vertical="top"/>
    </xf>
    <xf numFmtId="10" fontId="16" fillId="0" borderId="0" xfId="1" applyNumberFormat="1" applyFont="1" applyBorder="1" applyAlignment="1">
      <alignment horizontal="right" vertical="top"/>
    </xf>
    <xf numFmtId="10" fontId="8" fillId="0" borderId="0" xfId="0" applyNumberFormat="1" applyFont="1" applyBorder="1" applyAlignment="1">
      <alignment horizontal="center" vertical="center" wrapText="1"/>
    </xf>
    <xf numFmtId="165" fontId="16" fillId="0" borderId="0" xfId="5" applyNumberFormat="1" applyFont="1" applyBorder="1" applyAlignment="1">
      <alignment horizontal="right" vertical="top"/>
    </xf>
    <xf numFmtId="164" fontId="16" fillId="0" borderId="0" xfId="5" applyNumberFormat="1" applyFont="1" applyBorder="1" applyAlignment="1">
      <alignment horizontal="right" vertical="top"/>
    </xf>
    <xf numFmtId="0" fontId="0" fillId="0" borderId="0" xfId="0" applyBorder="1"/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22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0" fontId="6" fillId="0" borderId="1" xfId="1" applyNumberFormat="1" applyFont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2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10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24" fillId="0" borderId="0" xfId="5" applyFont="1" applyBorder="1" applyAlignment="1">
      <alignment vertical="center" wrapText="1"/>
    </xf>
    <xf numFmtId="0" fontId="4" fillId="0" borderId="0" xfId="5"/>
    <xf numFmtId="0" fontId="15" fillId="8" borderId="3" xfId="0" applyFont="1" applyFill="1" applyBorder="1" applyAlignment="1">
      <alignment vertical="center" wrapText="1"/>
    </xf>
    <xf numFmtId="0" fontId="25" fillId="11" borderId="0" xfId="0" applyFont="1" applyFill="1" applyAlignment="1">
      <alignment horizontal="center" vertical="center" wrapText="1" shrinkToFit="1"/>
    </xf>
    <xf numFmtId="49" fontId="16" fillId="0" borderId="1" xfId="5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18" fillId="10" borderId="5" xfId="0" applyFont="1" applyFill="1" applyBorder="1" applyAlignment="1">
      <alignment horizontal="left" vertical="center"/>
    </xf>
    <xf numFmtId="0" fontId="18" fillId="10" borderId="6" xfId="0" applyFont="1" applyFill="1" applyBorder="1" applyAlignment="1">
      <alignment horizontal="left" vertical="center"/>
    </xf>
    <xf numFmtId="0" fontId="18" fillId="10" borderId="7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 wrapText="1"/>
    </xf>
    <xf numFmtId="0" fontId="16" fillId="0" borderId="4" xfId="3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0" borderId="0" xfId="5" applyFont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4" fillId="0" borderId="0" xfId="5" applyFont="1" applyBorder="1" applyAlignment="1">
      <alignment horizontal="center" vertical="center" wrapText="1"/>
    </xf>
  </cellXfs>
  <cellStyles count="6">
    <cellStyle name="Cabecera Vicerrectorado" xfId="2"/>
    <cellStyle name="Normal" xfId="0" builtinId="0"/>
    <cellStyle name="Normal_Hoja1" xfId="5"/>
    <cellStyle name="Normal_Hoja1_1" xfId="3"/>
    <cellStyle name="Normal_Hoja1_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1906891547944"/>
          <c:y val="7.9331420558731838E-2"/>
          <c:w val="0.82164700372932264"/>
          <c:h val="0.71812708506098832"/>
        </c:manualLayout>
      </c:layout>
      <c:barChart>
        <c:barDir val="bar"/>
        <c:grouping val="clustered"/>
        <c:varyColors val="0"/>
        <c:ser>
          <c:idx val="0"/>
          <c:order val="0"/>
          <c:tx>
            <c:v>PERCEPCIÓN SOBRE LA MEJORA</c:v>
          </c:tx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8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Hoja1!$T$31:$Y$31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Hoja1!$T$34:$Y$34</c:f>
              <c:numCache>
                <c:formatCode>0.00%</c:formatCode>
                <c:ptCount val="6"/>
                <c:pt idx="0">
                  <c:v>4.1666666666666664E-2</c:v>
                </c:pt>
                <c:pt idx="1">
                  <c:v>4.1666666666666664E-2</c:v>
                </c:pt>
                <c:pt idx="2">
                  <c:v>4.1666666666666664E-2</c:v>
                </c:pt>
                <c:pt idx="3">
                  <c:v>0.5</c:v>
                </c:pt>
                <c:pt idx="4">
                  <c:v>0.33333333333333331</c:v>
                </c:pt>
                <c:pt idx="5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11376"/>
        <c:axId val="287911768"/>
      </c:barChart>
      <c:catAx>
        <c:axId val="287911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287911768"/>
        <c:crosses val="autoZero"/>
        <c:auto val="1"/>
        <c:lblAlgn val="ctr"/>
        <c:lblOffset val="100"/>
        <c:noMultiLvlLbl val="0"/>
      </c:catAx>
      <c:valAx>
        <c:axId val="287911768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287911376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2400" b="1" i="1"/>
            </a:pPr>
            <a:endParaRPr lang="es-ES"/>
          </a:p>
        </c:txPr>
      </c:legendEntry>
      <c:layout>
        <c:manualLayout>
          <c:xMode val="edge"/>
          <c:yMode val="edge"/>
          <c:x val="0.26912405737802431"/>
          <c:y val="0.90157350155597449"/>
          <c:w val="0.51281014344506026"/>
          <c:h val="6.3079992841803892E-2"/>
        </c:manualLayout>
      </c:layout>
      <c:overlay val="0"/>
      <c:txPr>
        <a:bodyPr/>
        <a:lstStyle/>
        <a:p>
          <a:pPr>
            <a:defRPr sz="2400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1291445864186"/>
          <c:y val="3.123388976377953E-2"/>
          <c:w val="0.78701491134568879"/>
          <c:h val="0.74690128544622369"/>
        </c:manualLayout>
      </c:layout>
      <c:barChart>
        <c:barDir val="bar"/>
        <c:grouping val="clustered"/>
        <c:varyColors val="0"/>
        <c:ser>
          <c:idx val="0"/>
          <c:order val="0"/>
          <c:tx>
            <c:v>SATISFACCIÓN GLOBAL</c:v>
          </c:tx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8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Hoja1!$T$31:$Y$31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Hoja1!$T$32:$Y$32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0.5</c:v>
                </c:pt>
                <c:pt idx="4">
                  <c:v>0.41666666666666669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12552"/>
        <c:axId val="126012032"/>
      </c:barChart>
      <c:catAx>
        <c:axId val="287912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126012032"/>
        <c:crosses val="autoZero"/>
        <c:auto val="1"/>
        <c:lblAlgn val="ctr"/>
        <c:lblOffset val="100"/>
        <c:noMultiLvlLbl val="0"/>
      </c:catAx>
      <c:valAx>
        <c:axId val="12601203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2879125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30592213021682"/>
          <c:y val="0.89725352927765878"/>
          <c:w val="0.32915117010312978"/>
          <c:h val="6.2364449432685119E-2"/>
        </c:manualLayout>
      </c:layout>
      <c:overlay val="0"/>
      <c:txPr>
        <a:bodyPr/>
        <a:lstStyle/>
        <a:p>
          <a:pPr>
            <a:defRPr sz="2400" b="1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02136772780701"/>
          <c:y val="0.11921512664293689"/>
          <c:w val="0.66582664283528981"/>
          <c:h val="0.80568159630313918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(Hoja1!$F$76,Hoja1!$H$76,Hoja1!$J$76,Hoja1!$L$76,Hoja1!$N$76)</c:f>
              <c:strCache>
                <c:ptCount val="5"/>
                <c:pt idx="0">
                  <c:v>Ventanilla</c:v>
                </c:pt>
                <c:pt idx="1">
                  <c:v>Teléfono</c:v>
                </c:pt>
                <c:pt idx="2">
                  <c:v>Página Web</c:v>
                </c:pt>
                <c:pt idx="3">
                  <c:v>Correo Electrónico</c:v>
                </c:pt>
                <c:pt idx="4">
                  <c:v>Pantallas de TV (SICODI)</c:v>
                </c:pt>
              </c:strCache>
            </c:strRef>
          </c:cat>
          <c:val>
            <c:numRef>
              <c:f>(Hoja1!$G$79,Hoja1!$I$79,Hoja1!$K$79,Hoja1!$M$79,Hoja1!$O$79)</c:f>
              <c:numCache>
                <c:formatCode>0.00%</c:formatCode>
                <c:ptCount val="5"/>
                <c:pt idx="0">
                  <c:v>0.25</c:v>
                </c:pt>
                <c:pt idx="1">
                  <c:v>0.29166666666666669</c:v>
                </c:pt>
                <c:pt idx="2">
                  <c:v>0.375</c:v>
                </c:pt>
                <c:pt idx="3">
                  <c:v>4.1666666666666664E-2</c:v>
                </c:pt>
                <c:pt idx="4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9562817147856513"/>
          <c:y val="0.31974863688678512"/>
          <c:w val="0.20437182852143482"/>
          <c:h val="0.53727513314807018"/>
        </c:manualLayout>
      </c:layout>
      <c:overlay val="0"/>
      <c:txPr>
        <a:bodyPr/>
        <a:lstStyle/>
        <a:p>
          <a:pPr rtl="0">
            <a:defRPr sz="1600" baseline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85646385110959"/>
          <c:y val="1.9005855037351111E-3"/>
          <c:w val="0.78701491134568879"/>
          <c:h val="0.75333290655741203"/>
        </c:manualLayout>
      </c:layout>
      <c:barChart>
        <c:barDir val="bar"/>
        <c:grouping val="clustered"/>
        <c:varyColors val="0"/>
        <c:ser>
          <c:idx val="0"/>
          <c:order val="0"/>
          <c:tx>
            <c:v>FRECUENCIA CON LA QUE SE UTILIZA EL SERVICIO</c:v>
          </c:tx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(Hoja1!$G$109,Hoja1!$I$109,Hoja1!$K$109,Hoja1!$M$109,Hoja1!$O$109)</c:f>
              <c:numCache>
                <c:formatCode>0.00%</c:formatCode>
                <c:ptCount val="5"/>
                <c:pt idx="0">
                  <c:v>0.125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0.70833333333333337</c:v>
                </c:pt>
                <c:pt idx="4">
                  <c:v>4.1666666666666664E-2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119608"/>
        <c:axId val="289120000"/>
      </c:barChart>
      <c:catAx>
        <c:axId val="2891196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289120000"/>
        <c:crosses val="autoZero"/>
        <c:auto val="1"/>
        <c:lblAlgn val="ctr"/>
        <c:lblOffset val="100"/>
        <c:noMultiLvlLbl val="0"/>
      </c:catAx>
      <c:valAx>
        <c:axId val="289120000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s-ES"/>
          </a:p>
        </c:txPr>
        <c:crossAx val="289119608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800" b="1" i="1"/>
            </a:pPr>
            <a:endParaRPr lang="es-ES"/>
          </a:p>
        </c:txPr>
      </c:legendEntry>
      <c:layout>
        <c:manualLayout>
          <c:xMode val="edge"/>
          <c:yMode val="edge"/>
          <c:x val="0.24804153629267978"/>
          <c:y val="0.89725352623604959"/>
          <c:w val="0.57709525610608869"/>
          <c:h val="8.6212662441585014E-2"/>
        </c:manualLayout>
      </c:layout>
      <c:overlay val="0"/>
      <c:txPr>
        <a:bodyPr/>
        <a:lstStyle/>
        <a:p>
          <a:pPr>
            <a:defRPr sz="2400" b="1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49072</xdr:colOff>
      <xdr:row>0</xdr:row>
      <xdr:rowOff>63501</xdr:rowOff>
    </xdr:from>
    <xdr:to>
      <xdr:col>15</xdr:col>
      <xdr:colOff>152978</xdr:colOff>
      <xdr:row>2</xdr:row>
      <xdr:rowOff>24110</xdr:rowOff>
    </xdr:to>
    <xdr:pic>
      <xdr:nvPicPr>
        <xdr:cNvPr id="2" name="1 Imagen" descr="escudo_tex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79522" y="63501"/>
          <a:ext cx="1113556" cy="894059"/>
        </a:xfrm>
        <a:prstGeom prst="rect">
          <a:avLst/>
        </a:prstGeom>
      </xdr:spPr>
    </xdr:pic>
    <xdr:clientData/>
  </xdr:twoCellAnchor>
  <xdr:twoCellAnchor>
    <xdr:from>
      <xdr:col>16</xdr:col>
      <xdr:colOff>317499</xdr:colOff>
      <xdr:row>36</xdr:row>
      <xdr:rowOff>47626</xdr:rowOff>
    </xdr:from>
    <xdr:to>
      <xdr:col>24</xdr:col>
      <xdr:colOff>1111249</xdr:colOff>
      <xdr:row>66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381000</xdr:colOff>
      <xdr:row>37</xdr:row>
      <xdr:rowOff>47625</xdr:rowOff>
    </xdr:from>
    <xdr:to>
      <xdr:col>14</xdr:col>
      <xdr:colOff>1190625</xdr:colOff>
      <xdr:row>66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809625</xdr:colOff>
      <xdr:row>73</xdr:row>
      <xdr:rowOff>1586</xdr:rowOff>
    </xdr:from>
    <xdr:to>
      <xdr:col>30</xdr:col>
      <xdr:colOff>0</xdr:colOff>
      <xdr:row>88</xdr:row>
      <xdr:rowOff>95249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94</xdr:row>
      <xdr:rowOff>31750</xdr:rowOff>
    </xdr:from>
    <xdr:to>
      <xdr:col>29</xdr:col>
      <xdr:colOff>269875</xdr:colOff>
      <xdr:row>117</xdr:row>
      <xdr:rowOff>174625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64"/>
  <sheetViews>
    <sheetView tabSelected="1" view="pageBreakPreview" topLeftCell="A94" zoomScaleNormal="100" zoomScaleSheetLayoutView="100" workbookViewId="0">
      <selection activeCell="A115" sqref="A115:H115"/>
    </sheetView>
  </sheetViews>
  <sheetFormatPr baseColWidth="10" defaultRowHeight="15" x14ac:dyDescent="0.25"/>
  <cols>
    <col min="1" max="1" width="29.140625" bestFit="1" customWidth="1"/>
    <col min="2" max="2" width="18.85546875" customWidth="1"/>
    <col min="3" max="3" width="19.28515625" customWidth="1"/>
    <col min="4" max="4" width="20.42578125" customWidth="1"/>
    <col min="5" max="5" width="13.28515625" customWidth="1"/>
    <col min="10" max="10" width="16.85546875" customWidth="1"/>
    <col min="11" max="11" width="13.7109375" customWidth="1"/>
    <col min="12" max="12" width="14.28515625" customWidth="1"/>
    <col min="13" max="13" width="16.85546875" customWidth="1"/>
    <col min="14" max="14" width="17" customWidth="1"/>
    <col min="15" max="15" width="15.140625" customWidth="1"/>
    <col min="16" max="17" width="15.5703125" customWidth="1"/>
    <col min="18" max="18" width="16.5703125" bestFit="1" customWidth="1"/>
    <col min="19" max="19" width="8.42578125" bestFit="1" customWidth="1"/>
    <col min="20" max="21" width="17" customWidth="1"/>
    <col min="22" max="22" width="15.28515625" customWidth="1"/>
    <col min="23" max="23" width="16.7109375" customWidth="1"/>
    <col min="24" max="24" width="14.85546875" customWidth="1"/>
    <col min="25" max="25" width="16.5703125" bestFit="1" customWidth="1"/>
    <col min="26" max="26" width="19.140625" customWidth="1"/>
    <col min="27" max="27" width="16.5703125" customWidth="1"/>
    <col min="28" max="28" width="9.42578125" bestFit="1" customWidth="1"/>
    <col min="30" max="30" width="12.28515625" customWidth="1"/>
    <col min="31" max="31" width="9" bestFit="1" customWidth="1"/>
  </cols>
  <sheetData>
    <row r="2" spans="1:31" s="3" customFormat="1" ht="58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  <c r="AC2" s="1"/>
      <c r="AD2" s="1"/>
      <c r="AE2" s="1"/>
    </row>
    <row r="3" spans="1:31" s="4" customFormat="1" ht="17.25" customHeight="1" x14ac:dyDescent="0.3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s="4" customFormat="1" ht="15" customHeight="1" x14ac:dyDescent="0.3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5"/>
      <c r="AE4" s="5"/>
    </row>
    <row r="5" spans="1:31" s="7" customFormat="1" ht="18.75" x14ac:dyDescent="0.3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</row>
    <row r="6" spans="1:31" s="7" customFormat="1" ht="18.75" x14ac:dyDescent="0.3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1:31" s="7" customFormat="1" ht="27.75" customHeight="1" x14ac:dyDescent="0.3">
      <c r="A7" s="80" t="s">
        <v>58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3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1" x14ac:dyDescent="0.25">
      <c r="A10" s="70" t="s">
        <v>57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s="12" customFormat="1" ht="20.25" customHeight="1" x14ac:dyDescent="0.25">
      <c r="A12" s="81" t="s">
        <v>3</v>
      </c>
      <c r="B12" s="81"/>
      <c r="C12" s="9">
        <v>48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18.75" x14ac:dyDescent="0.25">
      <c r="A13" s="81" t="s">
        <v>4</v>
      </c>
      <c r="B13" s="81"/>
      <c r="C13" s="9">
        <v>24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12" customFormat="1" ht="18.75" x14ac:dyDescent="0.25">
      <c r="A14" s="81" t="s">
        <v>5</v>
      </c>
      <c r="B14" s="81"/>
      <c r="C14" s="13">
        <f>C13/C12</f>
        <v>0.5</v>
      </c>
      <c r="D14" s="1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12" customFormat="1" ht="18.75" x14ac:dyDescent="0.25">
      <c r="A15" s="81" t="s">
        <v>53</v>
      </c>
      <c r="B15" s="81"/>
      <c r="C15" s="9">
        <v>160</v>
      </c>
      <c r="D15" s="1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s="12" customFormat="1" ht="18.75" x14ac:dyDescent="0.25">
      <c r="A16" s="81" t="s">
        <v>54</v>
      </c>
      <c r="B16" s="81"/>
      <c r="C16" s="13">
        <f>C13/C15</f>
        <v>0.15</v>
      </c>
      <c r="D16" s="1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</row>
    <row r="18" spans="1:32" ht="15.75" x14ac:dyDescent="0.25">
      <c r="A18" s="15" t="s">
        <v>6</v>
      </c>
    </row>
    <row r="19" spans="1:32" ht="15.75" x14ac:dyDescent="0.25">
      <c r="A19" s="75" t="s">
        <v>56</v>
      </c>
    </row>
    <row r="20" spans="1:32" ht="15.75" x14ac:dyDescent="0.25">
      <c r="A20" s="15" t="s">
        <v>55</v>
      </c>
    </row>
    <row r="22" spans="1:32" ht="16.5" customHeight="1" x14ac:dyDescent="0.25">
      <c r="A22" s="85" t="s">
        <v>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7" t="s">
        <v>8</v>
      </c>
      <c r="N22" s="87"/>
      <c r="O22" s="87"/>
      <c r="P22" s="87"/>
      <c r="Q22" s="87"/>
      <c r="R22" s="87"/>
      <c r="T22" s="87" t="s">
        <v>9</v>
      </c>
      <c r="U22" s="87"/>
      <c r="V22" s="87"/>
      <c r="W22" s="87"/>
      <c r="X22" s="87"/>
      <c r="Y22" s="87"/>
      <c r="Z22" s="76" t="s">
        <v>10</v>
      </c>
      <c r="AA22" s="76"/>
      <c r="AB22" s="77" t="s">
        <v>11</v>
      </c>
      <c r="AC22" s="77"/>
      <c r="AD22" s="77"/>
      <c r="AE22" s="77"/>
    </row>
    <row r="23" spans="1:32" ht="21.75" customHeight="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8"/>
      <c r="N23" s="88"/>
      <c r="O23" s="88"/>
      <c r="P23" s="88"/>
      <c r="Q23" s="88"/>
      <c r="R23" s="88"/>
      <c r="T23" s="87"/>
      <c r="U23" s="87"/>
      <c r="V23" s="87"/>
      <c r="W23" s="87"/>
      <c r="X23" s="87"/>
      <c r="Y23" s="87"/>
      <c r="Z23" s="76"/>
      <c r="AA23" s="76"/>
      <c r="AB23" s="77"/>
      <c r="AC23" s="77"/>
      <c r="AD23" s="77"/>
      <c r="AE23" s="77"/>
    </row>
    <row r="24" spans="1:32" ht="48.75" customHeight="1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16" t="s">
        <v>12</v>
      </c>
      <c r="N24" s="16" t="s">
        <v>13</v>
      </c>
      <c r="O24" s="16" t="s">
        <v>14</v>
      </c>
      <c r="P24" s="16" t="s">
        <v>15</v>
      </c>
      <c r="Q24" s="16" t="s">
        <v>16</v>
      </c>
      <c r="R24" s="16" t="s">
        <v>17</v>
      </c>
      <c r="S24" s="17" t="s">
        <v>18</v>
      </c>
      <c r="T24" s="18" t="s">
        <v>12</v>
      </c>
      <c r="U24" s="18" t="s">
        <v>13</v>
      </c>
      <c r="V24" s="18" t="s">
        <v>14</v>
      </c>
      <c r="W24" s="18" t="s">
        <v>15</v>
      </c>
      <c r="X24" s="18" t="s">
        <v>16</v>
      </c>
      <c r="Y24" s="18" t="s">
        <v>17</v>
      </c>
      <c r="Z24" s="19" t="s">
        <v>19</v>
      </c>
      <c r="AA24" s="19" t="s">
        <v>20</v>
      </c>
      <c r="AB24" s="16" t="s">
        <v>21</v>
      </c>
      <c r="AC24" s="16" t="s">
        <v>22</v>
      </c>
      <c r="AD24" s="16" t="s">
        <v>23</v>
      </c>
      <c r="AE24" s="16" t="s">
        <v>24</v>
      </c>
    </row>
    <row r="25" spans="1:32" ht="18.75" customHeight="1" x14ac:dyDescent="0.25">
      <c r="A25" s="89" t="s">
        <v>25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90"/>
      <c r="M25" s="20">
        <v>0</v>
      </c>
      <c r="N25" s="20">
        <v>0</v>
      </c>
      <c r="O25" s="20">
        <v>2</v>
      </c>
      <c r="P25" s="20">
        <v>11</v>
      </c>
      <c r="Q25" s="20">
        <v>11</v>
      </c>
      <c r="R25" s="20">
        <v>0</v>
      </c>
      <c r="S25" s="20">
        <v>24</v>
      </c>
      <c r="T25" s="21">
        <f>M25/$S25</f>
        <v>0</v>
      </c>
      <c r="U25" s="21">
        <f t="shared" ref="U25:Y30" si="0">N25/$S25</f>
        <v>0</v>
      </c>
      <c r="V25" s="21">
        <f t="shared" si="0"/>
        <v>8.3333333333333329E-2</v>
      </c>
      <c r="W25" s="21">
        <f t="shared" si="0"/>
        <v>0.45833333333333331</v>
      </c>
      <c r="X25" s="21">
        <f t="shared" si="0"/>
        <v>0.45833333333333331</v>
      </c>
      <c r="Y25" s="21">
        <f t="shared" si="0"/>
        <v>0</v>
      </c>
      <c r="Z25" s="22">
        <f>(M25+N25)/(M25+N25+O25+P25+Q25)</f>
        <v>0</v>
      </c>
      <c r="AA25" s="22">
        <f>(O25+P25+Q25)/(M25+N25+O25+P25+Q25)</f>
        <v>1</v>
      </c>
      <c r="AB25" s="23">
        <v>4.38</v>
      </c>
      <c r="AC25" s="23">
        <v>0.65</v>
      </c>
      <c r="AD25" s="24">
        <v>4</v>
      </c>
      <c r="AE25" s="24">
        <v>4</v>
      </c>
      <c r="AF25" s="25"/>
    </row>
    <row r="26" spans="1:32" ht="18.75" customHeight="1" x14ac:dyDescent="0.25">
      <c r="A26" s="89" t="s">
        <v>26</v>
      </c>
      <c r="B26" s="89" t="s">
        <v>27</v>
      </c>
      <c r="C26" s="89" t="s">
        <v>27</v>
      </c>
      <c r="D26" s="89" t="s">
        <v>27</v>
      </c>
      <c r="E26" s="89" t="s">
        <v>27</v>
      </c>
      <c r="F26" s="89" t="s">
        <v>27</v>
      </c>
      <c r="G26" s="89" t="s">
        <v>27</v>
      </c>
      <c r="H26" s="89" t="s">
        <v>27</v>
      </c>
      <c r="I26" s="89" t="s">
        <v>27</v>
      </c>
      <c r="J26" s="89" t="s">
        <v>27</v>
      </c>
      <c r="K26" s="89" t="s">
        <v>27</v>
      </c>
      <c r="L26" s="90" t="s">
        <v>27</v>
      </c>
      <c r="M26" s="20">
        <v>0</v>
      </c>
      <c r="N26" s="20">
        <v>1</v>
      </c>
      <c r="O26" s="20">
        <v>2</v>
      </c>
      <c r="P26" s="20">
        <v>11</v>
      </c>
      <c r="Q26" s="20">
        <v>9</v>
      </c>
      <c r="R26" s="20">
        <v>1</v>
      </c>
      <c r="S26" s="20">
        <v>24</v>
      </c>
      <c r="T26" s="21">
        <f t="shared" ref="T26:T30" si="1">M26/$S26</f>
        <v>0</v>
      </c>
      <c r="U26" s="21">
        <f t="shared" si="0"/>
        <v>4.1666666666666664E-2</v>
      </c>
      <c r="V26" s="21">
        <f t="shared" si="0"/>
        <v>8.3333333333333329E-2</v>
      </c>
      <c r="W26" s="21">
        <f t="shared" si="0"/>
        <v>0.45833333333333331</v>
      </c>
      <c r="X26" s="21">
        <f t="shared" si="0"/>
        <v>0.375</v>
      </c>
      <c r="Y26" s="21">
        <f t="shared" si="0"/>
        <v>4.1666666666666664E-2</v>
      </c>
      <c r="Z26" s="22">
        <f t="shared" ref="Z26:Z30" si="2">(M26+N26)/(M26+N26+O26+P26+Q26)</f>
        <v>4.3478260869565216E-2</v>
      </c>
      <c r="AA26" s="22">
        <f t="shared" ref="AA26:AA30" si="3">(O26+P26+Q26)/(M26+N26+O26+P26+Q26)</f>
        <v>0.95652173913043481</v>
      </c>
      <c r="AB26" s="23">
        <v>4.22</v>
      </c>
      <c r="AC26" s="23">
        <v>0.8</v>
      </c>
      <c r="AD26" s="24">
        <v>4</v>
      </c>
      <c r="AE26" s="24">
        <v>4</v>
      </c>
      <c r="AF26" s="25"/>
    </row>
    <row r="27" spans="1:32" ht="18.75" customHeight="1" x14ac:dyDescent="0.25">
      <c r="A27" s="89" t="s">
        <v>28</v>
      </c>
      <c r="B27" s="89" t="s">
        <v>29</v>
      </c>
      <c r="C27" s="89" t="s">
        <v>29</v>
      </c>
      <c r="D27" s="89" t="s">
        <v>29</v>
      </c>
      <c r="E27" s="89" t="s">
        <v>29</v>
      </c>
      <c r="F27" s="89" t="s">
        <v>29</v>
      </c>
      <c r="G27" s="89" t="s">
        <v>29</v>
      </c>
      <c r="H27" s="89" t="s">
        <v>29</v>
      </c>
      <c r="I27" s="89" t="s">
        <v>29</v>
      </c>
      <c r="J27" s="89" t="s">
        <v>29</v>
      </c>
      <c r="K27" s="89" t="s">
        <v>29</v>
      </c>
      <c r="L27" s="90" t="s">
        <v>29</v>
      </c>
      <c r="M27" s="20">
        <v>0</v>
      </c>
      <c r="N27" s="20">
        <v>1</v>
      </c>
      <c r="O27" s="20">
        <v>0</v>
      </c>
      <c r="P27" s="20">
        <v>10</v>
      </c>
      <c r="Q27" s="20">
        <v>13</v>
      </c>
      <c r="R27" s="20">
        <v>0</v>
      </c>
      <c r="S27" s="20">
        <v>24</v>
      </c>
      <c r="T27" s="21">
        <f t="shared" si="1"/>
        <v>0</v>
      </c>
      <c r="U27" s="21">
        <f t="shared" si="0"/>
        <v>4.1666666666666664E-2</v>
      </c>
      <c r="V27" s="21">
        <f t="shared" si="0"/>
        <v>0</v>
      </c>
      <c r="W27" s="21">
        <f t="shared" si="0"/>
        <v>0.41666666666666669</v>
      </c>
      <c r="X27" s="21">
        <f t="shared" si="0"/>
        <v>0.54166666666666663</v>
      </c>
      <c r="Y27" s="21">
        <f t="shared" si="0"/>
        <v>0</v>
      </c>
      <c r="Z27" s="22">
        <f t="shared" si="2"/>
        <v>4.1666666666666664E-2</v>
      </c>
      <c r="AA27" s="22">
        <f t="shared" si="3"/>
        <v>0.95833333333333337</v>
      </c>
      <c r="AB27" s="23">
        <v>4.46</v>
      </c>
      <c r="AC27" s="23">
        <v>0.72</v>
      </c>
      <c r="AD27" s="24">
        <v>5</v>
      </c>
      <c r="AE27" s="24">
        <v>5</v>
      </c>
      <c r="AF27" s="25"/>
    </row>
    <row r="28" spans="1:32" ht="41.25" customHeight="1" x14ac:dyDescent="0.25">
      <c r="A28" s="89" t="s">
        <v>30</v>
      </c>
      <c r="B28" s="89" t="s">
        <v>31</v>
      </c>
      <c r="C28" s="89" t="s">
        <v>31</v>
      </c>
      <c r="D28" s="89" t="s">
        <v>31</v>
      </c>
      <c r="E28" s="89" t="s">
        <v>31</v>
      </c>
      <c r="F28" s="89" t="s">
        <v>31</v>
      </c>
      <c r="G28" s="89" t="s">
        <v>31</v>
      </c>
      <c r="H28" s="89" t="s">
        <v>31</v>
      </c>
      <c r="I28" s="89" t="s">
        <v>31</v>
      </c>
      <c r="J28" s="89" t="s">
        <v>31</v>
      </c>
      <c r="K28" s="89" t="s">
        <v>31</v>
      </c>
      <c r="L28" s="90" t="s">
        <v>31</v>
      </c>
      <c r="M28" s="20">
        <v>0</v>
      </c>
      <c r="N28" s="20">
        <v>0</v>
      </c>
      <c r="O28" s="20">
        <v>2</v>
      </c>
      <c r="P28" s="20">
        <v>8</v>
      </c>
      <c r="Q28" s="20">
        <v>13</v>
      </c>
      <c r="R28" s="20">
        <v>1</v>
      </c>
      <c r="S28" s="20">
        <v>24</v>
      </c>
      <c r="T28" s="21">
        <f t="shared" si="1"/>
        <v>0</v>
      </c>
      <c r="U28" s="21">
        <f t="shared" si="0"/>
        <v>0</v>
      </c>
      <c r="V28" s="21">
        <f t="shared" si="0"/>
        <v>8.3333333333333329E-2</v>
      </c>
      <c r="W28" s="21">
        <f t="shared" si="0"/>
        <v>0.33333333333333331</v>
      </c>
      <c r="X28" s="21">
        <f t="shared" si="0"/>
        <v>0.54166666666666663</v>
      </c>
      <c r="Y28" s="21">
        <f t="shared" si="0"/>
        <v>4.1666666666666664E-2</v>
      </c>
      <c r="Z28" s="22">
        <f t="shared" si="2"/>
        <v>0</v>
      </c>
      <c r="AA28" s="22">
        <f t="shared" si="3"/>
        <v>1</v>
      </c>
      <c r="AB28" s="23">
        <v>4.4800000000000004</v>
      </c>
      <c r="AC28" s="23">
        <v>0.67</v>
      </c>
      <c r="AD28" s="24">
        <v>5</v>
      </c>
      <c r="AE28" s="24">
        <v>5</v>
      </c>
      <c r="AF28" s="25"/>
    </row>
    <row r="29" spans="1:32" ht="18.75" customHeight="1" x14ac:dyDescent="0.25">
      <c r="A29" s="89" t="s">
        <v>49</v>
      </c>
      <c r="B29" s="89" t="s">
        <v>32</v>
      </c>
      <c r="C29" s="89" t="s">
        <v>32</v>
      </c>
      <c r="D29" s="89" t="s">
        <v>32</v>
      </c>
      <c r="E29" s="89" t="s">
        <v>32</v>
      </c>
      <c r="F29" s="89" t="s">
        <v>32</v>
      </c>
      <c r="G29" s="89" t="s">
        <v>32</v>
      </c>
      <c r="H29" s="89" t="s">
        <v>32</v>
      </c>
      <c r="I29" s="89" t="s">
        <v>32</v>
      </c>
      <c r="J29" s="89" t="s">
        <v>32</v>
      </c>
      <c r="K29" s="89" t="s">
        <v>32</v>
      </c>
      <c r="L29" s="90" t="s">
        <v>32</v>
      </c>
      <c r="M29" s="20">
        <v>1</v>
      </c>
      <c r="N29" s="20">
        <v>2</v>
      </c>
      <c r="O29" s="20">
        <v>3</v>
      </c>
      <c r="P29" s="20">
        <v>11</v>
      </c>
      <c r="Q29" s="20">
        <v>3</v>
      </c>
      <c r="R29" s="20">
        <v>4</v>
      </c>
      <c r="S29" s="20">
        <v>24</v>
      </c>
      <c r="T29" s="21">
        <f t="shared" si="1"/>
        <v>4.1666666666666664E-2</v>
      </c>
      <c r="U29" s="21">
        <f t="shared" si="0"/>
        <v>8.3333333333333329E-2</v>
      </c>
      <c r="V29" s="21">
        <f t="shared" si="0"/>
        <v>0.125</v>
      </c>
      <c r="W29" s="21">
        <f t="shared" si="0"/>
        <v>0.45833333333333331</v>
      </c>
      <c r="X29" s="21">
        <f t="shared" si="0"/>
        <v>0.125</v>
      </c>
      <c r="Y29" s="21">
        <f t="shared" si="0"/>
        <v>0.16666666666666666</v>
      </c>
      <c r="Z29" s="22">
        <f t="shared" si="2"/>
        <v>0.15</v>
      </c>
      <c r="AA29" s="22">
        <f t="shared" si="3"/>
        <v>0.85</v>
      </c>
      <c r="AB29" s="23">
        <v>3.65</v>
      </c>
      <c r="AC29" s="23">
        <v>1.04</v>
      </c>
      <c r="AD29" s="24">
        <v>4</v>
      </c>
      <c r="AE29" s="24">
        <v>4</v>
      </c>
      <c r="AF29" s="25"/>
    </row>
    <row r="30" spans="1:32" ht="18.75" customHeight="1" x14ac:dyDescent="0.25">
      <c r="A30" s="82" t="s">
        <v>33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26">
        <f t="shared" ref="M30:S30" si="4">SUM(M25:M29)</f>
        <v>1</v>
      </c>
      <c r="N30" s="26">
        <f t="shared" si="4"/>
        <v>4</v>
      </c>
      <c r="O30" s="26">
        <f t="shared" si="4"/>
        <v>9</v>
      </c>
      <c r="P30" s="26">
        <f t="shared" si="4"/>
        <v>51</v>
      </c>
      <c r="Q30" s="26">
        <f t="shared" si="4"/>
        <v>49</v>
      </c>
      <c r="R30" s="26">
        <f t="shared" si="4"/>
        <v>6</v>
      </c>
      <c r="S30" s="26">
        <f t="shared" si="4"/>
        <v>120</v>
      </c>
      <c r="T30" s="27">
        <f t="shared" si="1"/>
        <v>8.3333333333333332E-3</v>
      </c>
      <c r="U30" s="27">
        <f t="shared" si="0"/>
        <v>3.3333333333333333E-2</v>
      </c>
      <c r="V30" s="27">
        <f t="shared" si="0"/>
        <v>7.4999999999999997E-2</v>
      </c>
      <c r="W30" s="27">
        <f t="shared" si="0"/>
        <v>0.42499999999999999</v>
      </c>
      <c r="X30" s="27">
        <f t="shared" si="0"/>
        <v>0.40833333333333333</v>
      </c>
      <c r="Y30" s="27">
        <f t="shared" si="0"/>
        <v>0.05</v>
      </c>
      <c r="Z30" s="27">
        <f t="shared" si="2"/>
        <v>4.3859649122807015E-2</v>
      </c>
      <c r="AA30" s="27">
        <f t="shared" si="3"/>
        <v>0.95614035087719296</v>
      </c>
      <c r="AB30" s="28">
        <f>AVERAGE(AB25:AB29)</f>
        <v>4.2379999999999995</v>
      </c>
      <c r="AC30" s="29"/>
      <c r="AD30" s="30">
        <v>4</v>
      </c>
      <c r="AE30" s="31"/>
    </row>
    <row r="31" spans="1:32" ht="51.75" customHeight="1" x14ac:dyDescent="0.2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 t="s">
        <v>12</v>
      </c>
      <c r="N31" s="34" t="s">
        <v>13</v>
      </c>
      <c r="O31" s="34" t="s">
        <v>14</v>
      </c>
      <c r="P31" s="34" t="s">
        <v>15</v>
      </c>
      <c r="Q31" s="34" t="s">
        <v>16</v>
      </c>
      <c r="R31" s="34" t="s">
        <v>17</v>
      </c>
      <c r="S31" s="35" t="s">
        <v>18</v>
      </c>
      <c r="T31" s="34" t="s">
        <v>12</v>
      </c>
      <c r="U31" s="34" t="s">
        <v>13</v>
      </c>
      <c r="V31" s="34" t="s">
        <v>14</v>
      </c>
      <c r="W31" s="34" t="s">
        <v>15</v>
      </c>
      <c r="X31" s="34" t="s">
        <v>16</v>
      </c>
      <c r="Y31" s="34" t="s">
        <v>17</v>
      </c>
      <c r="Z31" s="36" t="s">
        <v>19</v>
      </c>
      <c r="AA31" s="36" t="s">
        <v>20</v>
      </c>
      <c r="AB31" s="34" t="s">
        <v>21</v>
      </c>
      <c r="AC31" s="34" t="s">
        <v>22</v>
      </c>
      <c r="AD31" s="34" t="s">
        <v>23</v>
      </c>
      <c r="AE31" s="34" t="s">
        <v>24</v>
      </c>
    </row>
    <row r="32" spans="1:32" ht="18.75" customHeight="1" x14ac:dyDescent="0.25">
      <c r="A32" s="37" t="s">
        <v>34</v>
      </c>
      <c r="B32" s="91" t="s">
        <v>35</v>
      </c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24">
        <v>0</v>
      </c>
      <c r="N32" s="24">
        <v>0</v>
      </c>
      <c r="O32" s="24">
        <v>2</v>
      </c>
      <c r="P32" s="24">
        <v>12</v>
      </c>
      <c r="Q32" s="24">
        <v>10</v>
      </c>
      <c r="R32" s="24">
        <v>0</v>
      </c>
      <c r="S32" s="24">
        <v>24</v>
      </c>
      <c r="T32" s="21">
        <f>M32/$S32</f>
        <v>0</v>
      </c>
      <c r="U32" s="21">
        <f t="shared" ref="U32:Y32" si="5">N32/$S32</f>
        <v>0</v>
      </c>
      <c r="V32" s="21">
        <f t="shared" si="5"/>
        <v>8.3333333333333329E-2</v>
      </c>
      <c r="W32" s="21">
        <f t="shared" si="5"/>
        <v>0.5</v>
      </c>
      <c r="X32" s="21">
        <f t="shared" si="5"/>
        <v>0.41666666666666669</v>
      </c>
      <c r="Y32" s="21">
        <f t="shared" si="5"/>
        <v>0</v>
      </c>
      <c r="Z32" s="22">
        <f>(M32+N32)/(M32+N32+O32+P32+Q32)</f>
        <v>0</v>
      </c>
      <c r="AA32" s="22">
        <f>(O32+P32+Q32)/(M32+N32+O32+P32+Q32)</f>
        <v>1</v>
      </c>
      <c r="AB32" s="23">
        <v>4.33</v>
      </c>
      <c r="AC32" s="23">
        <v>0.64</v>
      </c>
      <c r="AD32" s="24">
        <v>4</v>
      </c>
      <c r="AE32" s="71">
        <v>4</v>
      </c>
      <c r="AF32" s="25"/>
    </row>
    <row r="33" spans="1:32" ht="18.75" customHeight="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8"/>
      <c r="N33" s="38"/>
      <c r="O33" s="38"/>
      <c r="P33" s="38"/>
      <c r="Q33" s="38"/>
      <c r="R33" s="38"/>
      <c r="S33" s="39"/>
      <c r="T33" s="40"/>
      <c r="U33" s="40"/>
      <c r="V33" s="40"/>
      <c r="W33" s="40"/>
      <c r="X33" s="40"/>
      <c r="Y33" s="40"/>
      <c r="Z33" s="39"/>
      <c r="AA33" s="39"/>
      <c r="AB33" s="41"/>
      <c r="AC33" s="41"/>
      <c r="AD33" s="42"/>
      <c r="AE33" s="43"/>
    </row>
    <row r="34" spans="1:32" ht="33.75" customHeight="1" x14ac:dyDescent="0.25">
      <c r="A34" s="37" t="s">
        <v>36</v>
      </c>
      <c r="B34" s="91" t="s">
        <v>37</v>
      </c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24">
        <v>1</v>
      </c>
      <c r="N34" s="24">
        <v>1</v>
      </c>
      <c r="O34" s="24">
        <v>1</v>
      </c>
      <c r="P34" s="24">
        <v>12</v>
      </c>
      <c r="Q34" s="24">
        <v>8</v>
      </c>
      <c r="R34" s="24">
        <v>1</v>
      </c>
      <c r="S34" s="24">
        <v>24</v>
      </c>
      <c r="T34" s="21">
        <f>M34/$S34</f>
        <v>4.1666666666666664E-2</v>
      </c>
      <c r="U34" s="21">
        <f t="shared" ref="U34:Y34" si="6">N34/$S34</f>
        <v>4.1666666666666664E-2</v>
      </c>
      <c r="V34" s="21">
        <f t="shared" si="6"/>
        <v>4.1666666666666664E-2</v>
      </c>
      <c r="W34" s="21">
        <f t="shared" si="6"/>
        <v>0.5</v>
      </c>
      <c r="X34" s="21">
        <f t="shared" si="6"/>
        <v>0.33333333333333331</v>
      </c>
      <c r="Y34" s="21">
        <f t="shared" si="6"/>
        <v>4.1666666666666664E-2</v>
      </c>
      <c r="Z34" s="22">
        <f>(M34+N34)/(M34+N34+O34+P34+Q34)</f>
        <v>8.6956521739130432E-2</v>
      </c>
      <c r="AA34" s="22">
        <f>(O34+P34+Q34)/(M34+N34+O34+P34+Q34)</f>
        <v>0.91304347826086951</v>
      </c>
      <c r="AB34" s="23">
        <v>4.09</v>
      </c>
      <c r="AC34" s="23">
        <v>1</v>
      </c>
      <c r="AD34" s="24">
        <v>4</v>
      </c>
      <c r="AE34" s="24">
        <v>4</v>
      </c>
      <c r="AF34" s="25"/>
    </row>
    <row r="35" spans="1:32" ht="37.5" customHeight="1" x14ac:dyDescent="0.25">
      <c r="A35" s="4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45"/>
      <c r="N35" s="45"/>
      <c r="O35" s="45"/>
      <c r="P35" s="45"/>
      <c r="Q35" s="45"/>
      <c r="R35" s="45"/>
      <c r="S35" s="45"/>
      <c r="T35" s="46"/>
      <c r="U35" s="46"/>
      <c r="V35" s="46"/>
      <c r="W35" s="46"/>
      <c r="X35" s="46"/>
      <c r="Y35" s="46"/>
      <c r="Z35" s="47"/>
      <c r="AA35" s="47"/>
      <c r="AB35" s="48"/>
      <c r="AC35" s="48"/>
      <c r="AD35" s="49"/>
      <c r="AE35" s="49"/>
    </row>
    <row r="36" spans="1:32" ht="18.75" x14ac:dyDescent="0.25">
      <c r="A36" s="4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45"/>
      <c r="N36" s="45"/>
      <c r="O36" s="45"/>
      <c r="P36" s="45"/>
      <c r="Q36" s="45"/>
      <c r="R36" s="45"/>
      <c r="S36" s="45"/>
      <c r="T36" s="46"/>
      <c r="U36" s="46"/>
      <c r="V36" s="46"/>
      <c r="W36" s="46"/>
      <c r="X36" s="46"/>
      <c r="Y36" s="46"/>
      <c r="Z36" s="47"/>
      <c r="AA36" s="47"/>
      <c r="AB36" s="48"/>
      <c r="AC36" s="48"/>
      <c r="AD36" s="49"/>
      <c r="AE36" s="49"/>
    </row>
    <row r="37" spans="1:32" ht="37.5" customHeight="1" x14ac:dyDescent="0.25">
      <c r="A37" s="4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45"/>
      <c r="N37" s="45"/>
      <c r="O37" s="45"/>
      <c r="P37" s="45"/>
      <c r="Q37" s="45"/>
      <c r="R37" s="45"/>
      <c r="S37" s="45"/>
      <c r="T37" s="46"/>
      <c r="U37" s="46"/>
      <c r="V37" s="46"/>
      <c r="W37" s="46"/>
      <c r="X37" s="46"/>
      <c r="Y37" s="46"/>
      <c r="Z37" s="47"/>
      <c r="AA37" s="47"/>
      <c r="AB37" s="48"/>
      <c r="AC37" s="48"/>
      <c r="AD37" s="49"/>
      <c r="AE37" s="49"/>
    </row>
    <row r="38" spans="1:32" ht="49.5" customHeight="1" x14ac:dyDescent="0.25">
      <c r="A38" s="44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45"/>
      <c r="N38" s="45"/>
      <c r="O38" s="45"/>
      <c r="P38" s="45"/>
      <c r="Q38" s="45"/>
      <c r="R38" s="45"/>
      <c r="S38" s="45"/>
      <c r="T38" s="46"/>
      <c r="U38" s="46"/>
      <c r="V38" s="46"/>
      <c r="W38" s="46"/>
      <c r="X38" s="46"/>
      <c r="Y38" s="46"/>
      <c r="Z38" s="47"/>
      <c r="AA38" s="47"/>
      <c r="AB38" s="48"/>
      <c r="AC38" s="48"/>
      <c r="AD38" s="49"/>
      <c r="AE38" s="49"/>
    </row>
    <row r="39" spans="1:32" ht="24.75" customHeight="1" x14ac:dyDescent="0.25">
      <c r="A39" s="44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45"/>
      <c r="N39" s="45"/>
      <c r="O39" s="45"/>
      <c r="P39" s="45"/>
      <c r="Q39" s="45"/>
      <c r="R39" s="45"/>
      <c r="S39" s="45"/>
      <c r="T39" s="46"/>
      <c r="U39" s="46"/>
      <c r="V39" s="46"/>
      <c r="W39" s="46"/>
      <c r="X39" s="46"/>
      <c r="Y39" s="46"/>
      <c r="Z39" s="47"/>
      <c r="AA39" s="47"/>
      <c r="AB39" s="48"/>
      <c r="AC39" s="48"/>
      <c r="AD39" s="49"/>
      <c r="AE39" s="49"/>
    </row>
    <row r="40" spans="1:32" s="50" customFormat="1" ht="18.75" x14ac:dyDescent="0.25">
      <c r="A40" s="4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45"/>
      <c r="N40" s="45"/>
      <c r="O40" s="45"/>
      <c r="P40" s="45"/>
      <c r="Q40" s="45"/>
      <c r="R40" s="45"/>
      <c r="S40" s="45"/>
      <c r="T40" s="46"/>
      <c r="U40" s="46"/>
      <c r="V40" s="46"/>
      <c r="W40" s="46"/>
      <c r="X40" s="46"/>
      <c r="Y40" s="46"/>
      <c r="Z40" s="47"/>
      <c r="AA40" s="47"/>
      <c r="AB40" s="48"/>
      <c r="AC40" s="48"/>
      <c r="AD40" s="49"/>
      <c r="AE40" s="49"/>
    </row>
    <row r="41" spans="1:32" ht="37.5" customHeight="1" x14ac:dyDescent="0.25">
      <c r="A41" s="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5"/>
      <c r="N41" s="45"/>
      <c r="O41" s="45"/>
      <c r="P41" s="45"/>
      <c r="Q41" s="45"/>
      <c r="R41" s="45"/>
      <c r="S41" s="45"/>
      <c r="T41" s="46"/>
      <c r="U41" s="46"/>
      <c r="V41" s="46"/>
      <c r="W41" s="46"/>
      <c r="X41" s="46"/>
      <c r="Y41" s="46"/>
      <c r="Z41" s="47"/>
      <c r="AA41" s="47"/>
      <c r="AB41" s="48"/>
      <c r="AC41" s="48"/>
      <c r="AD41" s="49"/>
      <c r="AE41" s="49"/>
    </row>
    <row r="42" spans="1:32" ht="20.25" customHeight="1" x14ac:dyDescent="0.25">
      <c r="A42" s="4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45"/>
      <c r="N42" s="45"/>
      <c r="O42" s="45"/>
      <c r="P42" s="45"/>
      <c r="Q42" s="45"/>
      <c r="R42" s="45"/>
      <c r="S42" s="45"/>
      <c r="T42" s="46"/>
      <c r="U42" s="46"/>
      <c r="V42" s="46"/>
      <c r="W42" s="46"/>
      <c r="X42" s="46"/>
      <c r="Y42" s="46"/>
      <c r="Z42" s="47"/>
      <c r="AA42" s="47"/>
      <c r="AB42" s="48"/>
      <c r="AC42" s="48"/>
      <c r="AD42" s="49"/>
      <c r="AE42" s="49"/>
    </row>
    <row r="43" spans="1:32" ht="20.25" customHeight="1" x14ac:dyDescent="0.25">
      <c r="A43" s="4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5"/>
      <c r="N43" s="45"/>
      <c r="O43" s="45"/>
      <c r="P43" s="45"/>
      <c r="Q43" s="45"/>
      <c r="R43" s="45"/>
      <c r="S43" s="45"/>
      <c r="T43" s="46"/>
      <c r="U43" s="46"/>
      <c r="V43" s="46"/>
      <c r="W43" s="46"/>
      <c r="X43" s="46"/>
      <c r="Y43" s="46"/>
      <c r="Z43" s="47"/>
      <c r="AA43" s="47"/>
      <c r="AB43" s="48"/>
      <c r="AC43" s="48"/>
      <c r="AD43" s="49"/>
      <c r="AE43" s="49"/>
    </row>
    <row r="44" spans="1:32" ht="20.25" customHeight="1" x14ac:dyDescent="0.25">
      <c r="A44" s="4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45"/>
      <c r="N44" s="45"/>
      <c r="O44" s="45"/>
      <c r="P44" s="45"/>
      <c r="Q44" s="45"/>
      <c r="R44" s="45"/>
      <c r="S44" s="45"/>
      <c r="T44" s="46"/>
      <c r="U44" s="46"/>
      <c r="V44" s="46"/>
      <c r="W44" s="46"/>
      <c r="X44" s="46"/>
      <c r="Y44" s="46"/>
      <c r="Z44" s="47"/>
      <c r="AA44" s="47"/>
      <c r="AB44" s="48"/>
      <c r="AC44" s="48"/>
      <c r="AD44" s="49"/>
      <c r="AE44" s="49"/>
    </row>
    <row r="45" spans="1:32" ht="20.25" customHeight="1" x14ac:dyDescent="0.25">
      <c r="A45" s="44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45"/>
      <c r="N45" s="45"/>
      <c r="O45" s="45"/>
      <c r="P45" s="45"/>
      <c r="Q45" s="45"/>
      <c r="R45" s="45"/>
      <c r="S45" s="45"/>
      <c r="T45" s="46"/>
      <c r="U45" s="46"/>
      <c r="V45" s="46"/>
      <c r="W45" s="46"/>
      <c r="X45" s="46"/>
      <c r="Y45" s="46"/>
      <c r="Z45" s="47"/>
      <c r="AA45" s="47"/>
      <c r="AB45" s="48"/>
      <c r="AC45" s="48"/>
      <c r="AD45" s="49"/>
      <c r="AE45" s="49"/>
    </row>
    <row r="46" spans="1:32" ht="20.25" customHeight="1" x14ac:dyDescent="0.25">
      <c r="A46" s="4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45"/>
      <c r="N46" s="45"/>
      <c r="O46" s="45"/>
      <c r="P46" s="45"/>
      <c r="Q46" s="45"/>
      <c r="R46" s="45"/>
      <c r="S46" s="45"/>
      <c r="T46" s="46"/>
      <c r="U46" s="46"/>
      <c r="V46" s="46"/>
      <c r="W46" s="46"/>
      <c r="X46" s="46"/>
      <c r="Y46" s="46"/>
      <c r="Z46" s="47"/>
      <c r="AA46" s="47"/>
      <c r="AB46" s="48"/>
      <c r="AC46" s="48"/>
      <c r="AD46" s="49"/>
      <c r="AE46" s="49"/>
    </row>
    <row r="47" spans="1:32" ht="20.25" customHeight="1" x14ac:dyDescent="0.25">
      <c r="A47" s="44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45"/>
      <c r="N47" s="45"/>
      <c r="O47" s="45"/>
      <c r="P47" s="45"/>
      <c r="Q47" s="45"/>
      <c r="R47" s="45"/>
      <c r="S47" s="45"/>
      <c r="T47" s="46"/>
      <c r="U47" s="46"/>
      <c r="V47" s="46"/>
      <c r="W47" s="46"/>
      <c r="X47" s="46"/>
      <c r="Y47" s="46"/>
      <c r="Z47" s="47"/>
      <c r="AA47" s="47"/>
      <c r="AB47" s="48"/>
      <c r="AC47" s="48"/>
      <c r="AD47" s="49"/>
      <c r="AE47" s="49"/>
    </row>
    <row r="48" spans="1:32" ht="20.25" customHeight="1" x14ac:dyDescent="0.25">
      <c r="A48" s="4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45"/>
      <c r="N48" s="45"/>
      <c r="O48" s="45"/>
      <c r="P48" s="45"/>
      <c r="Q48" s="45"/>
      <c r="R48" s="45"/>
      <c r="S48" s="45"/>
      <c r="T48" s="46"/>
      <c r="U48" s="46"/>
      <c r="V48" s="46"/>
      <c r="W48" s="46"/>
      <c r="X48" s="46"/>
      <c r="Y48" s="46"/>
      <c r="Z48" s="47"/>
      <c r="AA48" s="47"/>
      <c r="AB48" s="48"/>
      <c r="AC48" s="48"/>
      <c r="AD48" s="49"/>
      <c r="AE48" s="49"/>
    </row>
    <row r="49" spans="1:31" ht="20.25" customHeight="1" x14ac:dyDescent="0.25">
      <c r="A49" s="44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45"/>
      <c r="N49" s="45"/>
      <c r="O49" s="45"/>
      <c r="P49" s="45"/>
      <c r="Q49" s="45"/>
      <c r="R49" s="45"/>
      <c r="S49" s="45"/>
      <c r="T49" s="46"/>
      <c r="U49" s="46"/>
      <c r="V49" s="46"/>
      <c r="W49" s="46"/>
      <c r="X49" s="46"/>
      <c r="Y49" s="46"/>
      <c r="Z49" s="47"/>
      <c r="AA49" s="47"/>
      <c r="AB49" s="48"/>
      <c r="AC49" s="48"/>
      <c r="AD49" s="49"/>
      <c r="AE49" s="49"/>
    </row>
    <row r="50" spans="1:31" ht="20.25" customHeight="1" x14ac:dyDescent="0.25">
      <c r="A50" s="44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45"/>
      <c r="N50" s="45"/>
      <c r="O50" s="45"/>
      <c r="P50" s="45"/>
      <c r="Q50" s="45"/>
      <c r="R50" s="45"/>
      <c r="S50" s="45"/>
      <c r="T50" s="46"/>
      <c r="U50" s="46"/>
      <c r="V50" s="46"/>
      <c r="W50" s="46"/>
      <c r="X50" s="46"/>
      <c r="Y50" s="46"/>
      <c r="Z50" s="47"/>
      <c r="AA50" s="47"/>
      <c r="AB50" s="48"/>
      <c r="AC50" s="48"/>
      <c r="AD50" s="49"/>
      <c r="AE50" s="49"/>
    </row>
    <row r="51" spans="1:31" ht="20.25" customHeight="1" x14ac:dyDescent="0.25">
      <c r="A51" s="44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45"/>
      <c r="N51" s="45"/>
      <c r="O51" s="45"/>
      <c r="P51" s="45"/>
      <c r="Q51" s="45"/>
      <c r="R51" s="45"/>
      <c r="S51" s="45"/>
      <c r="T51" s="46"/>
      <c r="U51" s="46"/>
      <c r="V51" s="46"/>
      <c r="W51" s="46"/>
      <c r="X51" s="46"/>
      <c r="Y51" s="46"/>
      <c r="Z51" s="47"/>
      <c r="AA51" s="47"/>
      <c r="AB51" s="48"/>
      <c r="AC51" s="48"/>
      <c r="AD51" s="49"/>
      <c r="AE51" s="49"/>
    </row>
    <row r="52" spans="1:31" ht="20.25" customHeight="1" x14ac:dyDescent="0.25">
      <c r="A52" s="44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45"/>
      <c r="N52" s="45"/>
      <c r="O52" s="45"/>
      <c r="P52" s="45"/>
      <c r="Q52" s="45"/>
      <c r="R52" s="45"/>
      <c r="S52" s="45"/>
      <c r="T52" s="46"/>
      <c r="U52" s="46"/>
      <c r="V52" s="46"/>
      <c r="W52" s="46"/>
      <c r="X52" s="46"/>
      <c r="Y52" s="46"/>
      <c r="Z52" s="47"/>
      <c r="AA52" s="47"/>
      <c r="AB52" s="48"/>
      <c r="AC52" s="48"/>
      <c r="AD52" s="49"/>
      <c r="AE52" s="49"/>
    </row>
    <row r="53" spans="1:31" ht="20.25" customHeight="1" x14ac:dyDescent="0.25">
      <c r="A53" s="44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5"/>
      <c r="N53" s="45"/>
      <c r="O53" s="45"/>
      <c r="P53" s="45"/>
      <c r="Q53" s="45"/>
      <c r="R53" s="45"/>
      <c r="S53" s="45"/>
      <c r="T53" s="46"/>
      <c r="U53" s="46"/>
      <c r="V53" s="46"/>
      <c r="W53" s="46"/>
      <c r="X53" s="46"/>
      <c r="Y53" s="46"/>
      <c r="Z53" s="47"/>
      <c r="AA53" s="47"/>
      <c r="AB53" s="48"/>
      <c r="AC53" s="48"/>
      <c r="AD53" s="49"/>
      <c r="AE53" s="49"/>
    </row>
    <row r="54" spans="1:31" ht="20.25" customHeight="1" x14ac:dyDescent="0.25">
      <c r="A54" s="44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45"/>
      <c r="N54" s="45"/>
      <c r="O54" s="45"/>
      <c r="P54" s="45"/>
      <c r="Q54" s="45"/>
      <c r="R54" s="45"/>
      <c r="S54" s="45"/>
      <c r="T54" s="46"/>
      <c r="U54" s="46"/>
      <c r="V54" s="46"/>
      <c r="W54" s="46"/>
      <c r="X54" s="46"/>
      <c r="Y54" s="46"/>
      <c r="Z54" s="47"/>
      <c r="AA54" s="47"/>
      <c r="AB54" s="48"/>
      <c r="AC54" s="48"/>
      <c r="AD54" s="49"/>
      <c r="AE54" s="49"/>
    </row>
    <row r="55" spans="1:31" ht="20.25" customHeight="1" x14ac:dyDescent="0.25">
      <c r="A55" s="4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45"/>
      <c r="N55" s="45"/>
      <c r="O55" s="45"/>
      <c r="P55" s="45"/>
      <c r="Q55" s="45"/>
      <c r="R55" s="45"/>
      <c r="S55" s="45"/>
      <c r="T55" s="46"/>
      <c r="U55" s="46"/>
      <c r="V55" s="46"/>
      <c r="W55" s="46"/>
      <c r="X55" s="46"/>
      <c r="Y55" s="46"/>
      <c r="Z55" s="47"/>
      <c r="AA55" s="47"/>
      <c r="AB55" s="48"/>
      <c r="AC55" s="48"/>
      <c r="AD55" s="49"/>
      <c r="AE55" s="49"/>
    </row>
    <row r="56" spans="1:31" ht="20.25" customHeight="1" x14ac:dyDescent="0.25">
      <c r="A56" s="4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7"/>
      <c r="AA56" s="47"/>
      <c r="AB56" s="48"/>
      <c r="AC56" s="48"/>
      <c r="AD56" s="49"/>
      <c r="AE56" s="49"/>
    </row>
    <row r="57" spans="1:31" ht="20.25" customHeight="1" x14ac:dyDescent="0.25">
      <c r="A57" s="4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45"/>
      <c r="N57" s="45"/>
      <c r="O57" s="45"/>
      <c r="P57" s="45"/>
      <c r="Q57" s="45"/>
      <c r="R57" s="45"/>
      <c r="S57" s="45"/>
      <c r="T57" s="46"/>
      <c r="U57" s="46"/>
      <c r="V57" s="46"/>
      <c r="W57" s="46"/>
      <c r="X57" s="46"/>
      <c r="Y57" s="46"/>
      <c r="Z57" s="47"/>
      <c r="AA57" s="47"/>
      <c r="AB57" s="48"/>
      <c r="AC57" s="48"/>
      <c r="AD57" s="49"/>
      <c r="AE57" s="49"/>
    </row>
    <row r="58" spans="1:31" ht="20.25" customHeight="1" x14ac:dyDescent="0.25">
      <c r="A58" s="4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45"/>
      <c r="N58" s="45"/>
      <c r="O58" s="45"/>
      <c r="P58" s="45"/>
      <c r="Q58" s="45"/>
      <c r="R58" s="45"/>
      <c r="S58" s="45"/>
      <c r="T58" s="46"/>
      <c r="U58" s="46"/>
      <c r="V58" s="46"/>
      <c r="W58" s="46"/>
      <c r="X58" s="46"/>
      <c r="Y58" s="46"/>
      <c r="Z58" s="47"/>
      <c r="AA58" s="47"/>
      <c r="AB58" s="48"/>
      <c r="AC58" s="48"/>
      <c r="AD58" s="49"/>
      <c r="AE58" s="49"/>
    </row>
    <row r="59" spans="1:31" ht="20.25" customHeight="1" x14ac:dyDescent="0.25">
      <c r="A59" s="44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45"/>
      <c r="N59" s="45"/>
      <c r="O59" s="45"/>
      <c r="P59" s="45"/>
      <c r="Q59" s="45"/>
      <c r="R59" s="45"/>
      <c r="S59" s="45"/>
      <c r="T59" s="46"/>
      <c r="U59" s="46"/>
      <c r="V59" s="46"/>
      <c r="W59" s="46"/>
      <c r="X59" s="46"/>
      <c r="Y59" s="46"/>
      <c r="Z59" s="47"/>
      <c r="AA59" s="47"/>
      <c r="AB59" s="48"/>
      <c r="AC59" s="48"/>
      <c r="AD59" s="49"/>
      <c r="AE59" s="49"/>
    </row>
    <row r="60" spans="1:31" ht="20.25" customHeight="1" x14ac:dyDescent="0.25">
      <c r="A60" s="4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45"/>
      <c r="N60" s="45"/>
      <c r="O60" s="45"/>
      <c r="P60" s="45"/>
      <c r="Q60" s="45"/>
      <c r="R60" s="45"/>
      <c r="S60" s="45"/>
      <c r="T60" s="46"/>
      <c r="U60" s="46"/>
      <c r="V60" s="46"/>
      <c r="W60" s="46"/>
      <c r="X60" s="46"/>
      <c r="Y60" s="46"/>
      <c r="Z60" s="47"/>
      <c r="AA60" s="47"/>
      <c r="AB60" s="48"/>
      <c r="AC60" s="48"/>
      <c r="AD60" s="49"/>
      <c r="AE60" s="49"/>
    </row>
    <row r="61" spans="1:31" ht="20.25" customHeight="1" x14ac:dyDescent="0.25">
      <c r="A61" s="4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45"/>
      <c r="N61" s="45"/>
      <c r="O61" s="45"/>
      <c r="P61" s="45"/>
      <c r="Q61" s="45"/>
      <c r="R61" s="45"/>
      <c r="S61" s="45"/>
      <c r="T61" s="46"/>
      <c r="U61" s="46"/>
      <c r="V61" s="46"/>
      <c r="W61" s="46"/>
      <c r="X61" s="46"/>
      <c r="Y61" s="46"/>
      <c r="Z61" s="47"/>
      <c r="AA61" s="47"/>
      <c r="AB61" s="48"/>
      <c r="AC61" s="48"/>
      <c r="AD61" s="49"/>
      <c r="AE61" s="49"/>
    </row>
    <row r="62" spans="1:31" ht="20.25" customHeight="1" x14ac:dyDescent="0.25">
      <c r="A62" s="4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45"/>
      <c r="N62" s="45"/>
      <c r="O62" s="45"/>
      <c r="P62" s="45"/>
      <c r="Q62" s="45"/>
      <c r="R62" s="45"/>
      <c r="S62" s="45"/>
      <c r="T62" s="46"/>
      <c r="U62" s="46"/>
      <c r="V62" s="46"/>
      <c r="W62" s="46"/>
      <c r="X62" s="46"/>
      <c r="Y62" s="46"/>
      <c r="Z62" s="47"/>
      <c r="AA62" s="47"/>
      <c r="AB62" s="48"/>
      <c r="AC62" s="48"/>
      <c r="AD62" s="49"/>
      <c r="AE62" s="49"/>
    </row>
    <row r="63" spans="1:31" ht="20.25" customHeight="1" x14ac:dyDescent="0.25">
      <c r="A63" s="4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45"/>
      <c r="N63" s="45"/>
      <c r="O63" s="45"/>
      <c r="P63" s="45"/>
      <c r="Q63" s="45"/>
      <c r="R63" s="45"/>
      <c r="S63" s="45"/>
      <c r="T63" s="46"/>
      <c r="U63" s="46"/>
      <c r="V63" s="46"/>
      <c r="W63" s="46"/>
      <c r="X63" s="46"/>
      <c r="Y63" s="46"/>
      <c r="Z63" s="47"/>
      <c r="AA63" s="47"/>
      <c r="AB63" s="48"/>
      <c r="AC63" s="48"/>
      <c r="AD63" s="49"/>
      <c r="AE63" s="49"/>
    </row>
    <row r="64" spans="1:31" ht="20.25" customHeight="1" x14ac:dyDescent="0.25">
      <c r="A64" s="44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45"/>
      <c r="N64" s="45"/>
      <c r="O64" s="45"/>
      <c r="P64" s="45"/>
      <c r="Q64" s="45"/>
      <c r="R64" s="45"/>
      <c r="S64" s="45"/>
      <c r="T64" s="46"/>
      <c r="U64" s="46"/>
      <c r="V64" s="46"/>
      <c r="W64" s="46"/>
      <c r="X64" s="46"/>
      <c r="Y64" s="46"/>
      <c r="Z64" s="47"/>
      <c r="AA64" s="47"/>
      <c r="AB64" s="48"/>
      <c r="AC64" s="48"/>
      <c r="AD64" s="49"/>
      <c r="AE64" s="49"/>
    </row>
    <row r="65" spans="1:31" ht="20.25" customHeight="1" x14ac:dyDescent="0.25">
      <c r="A65" s="4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45"/>
      <c r="N65" s="45"/>
      <c r="O65" s="45"/>
      <c r="P65" s="45"/>
      <c r="Q65" s="45"/>
      <c r="R65" s="45"/>
      <c r="S65" s="45"/>
      <c r="T65" s="46"/>
      <c r="U65" s="46"/>
      <c r="V65" s="46"/>
      <c r="W65" s="46"/>
      <c r="X65" s="46"/>
      <c r="Y65" s="46"/>
      <c r="Z65" s="47"/>
      <c r="AA65" s="47"/>
      <c r="AB65" s="48"/>
      <c r="AC65" s="48"/>
      <c r="AD65" s="49"/>
      <c r="AE65" s="49"/>
    </row>
    <row r="66" spans="1:31" ht="17.25" customHeight="1" x14ac:dyDescent="0.25">
      <c r="A66" s="44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45"/>
      <c r="N66" s="45"/>
      <c r="O66" s="45"/>
      <c r="P66" s="45"/>
      <c r="Q66" s="45"/>
      <c r="R66" s="45"/>
      <c r="S66" s="45"/>
      <c r="T66" s="46"/>
      <c r="U66" s="46"/>
      <c r="V66" s="46"/>
      <c r="W66" s="46"/>
      <c r="X66" s="46"/>
      <c r="Y66" s="46"/>
      <c r="Z66" s="47"/>
      <c r="AA66" s="47"/>
      <c r="AB66" s="48"/>
      <c r="AC66" s="48"/>
      <c r="AD66" s="49"/>
      <c r="AE66" s="49"/>
    </row>
    <row r="67" spans="1:31" ht="137.25" customHeight="1" x14ac:dyDescent="0.25">
      <c r="A67" s="44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45"/>
      <c r="N67" s="45"/>
      <c r="O67" s="45"/>
      <c r="P67" s="45"/>
      <c r="Q67" s="45"/>
      <c r="R67" s="45"/>
      <c r="S67" s="45"/>
      <c r="T67" s="46"/>
      <c r="U67" s="46"/>
      <c r="V67" s="46"/>
      <c r="W67" s="46"/>
      <c r="X67" s="46"/>
      <c r="Y67" s="46"/>
      <c r="Z67" s="47"/>
      <c r="AA67" s="47"/>
      <c r="AB67" s="48"/>
      <c r="AC67" s="48"/>
      <c r="AD67" s="49"/>
      <c r="AE67" s="49"/>
    </row>
    <row r="68" spans="1:31" ht="17.25" customHeight="1" x14ac:dyDescent="0.25">
      <c r="A68" s="4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45"/>
      <c r="N68" s="45"/>
      <c r="O68" s="45"/>
      <c r="P68" s="45"/>
      <c r="Q68" s="45"/>
      <c r="R68" s="45"/>
      <c r="S68" s="45"/>
      <c r="T68" s="46"/>
      <c r="U68" s="46"/>
      <c r="V68" s="46"/>
      <c r="W68" s="46"/>
      <c r="X68" s="46"/>
      <c r="Y68" s="46"/>
      <c r="Z68" s="47"/>
      <c r="AA68" s="47"/>
      <c r="AB68" s="48"/>
      <c r="AC68" s="48"/>
      <c r="AD68" s="49"/>
      <c r="AE68" s="49"/>
    </row>
    <row r="69" spans="1:31" ht="17.25" customHeight="1" x14ac:dyDescent="0.25">
      <c r="A69" s="4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45"/>
      <c r="N69" s="45"/>
      <c r="O69" s="45"/>
      <c r="P69" s="45"/>
      <c r="Q69" s="45"/>
      <c r="R69" s="45"/>
      <c r="S69" s="45"/>
      <c r="T69" s="46"/>
      <c r="U69" s="46"/>
      <c r="V69" s="46"/>
      <c r="W69" s="46"/>
      <c r="X69" s="46"/>
      <c r="Y69" s="46"/>
      <c r="Z69" s="47"/>
      <c r="AA69" s="47"/>
      <c r="AB69" s="48"/>
      <c r="AC69" s="48"/>
      <c r="AD69" s="49"/>
      <c r="AE69" s="49"/>
    </row>
    <row r="70" spans="1:31" ht="17.25" customHeight="1" x14ac:dyDescent="0.25">
      <c r="A70" s="4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45"/>
      <c r="N70" s="45"/>
      <c r="O70" s="45"/>
      <c r="P70" s="45"/>
      <c r="Q70" s="45"/>
      <c r="R70" s="45"/>
      <c r="S70" s="45"/>
      <c r="T70" s="46"/>
      <c r="U70" s="46"/>
      <c r="V70" s="46"/>
      <c r="W70" s="46"/>
      <c r="X70" s="46"/>
      <c r="Y70" s="46"/>
      <c r="Z70" s="47"/>
      <c r="AA70" s="47"/>
      <c r="AB70" s="48"/>
      <c r="AC70" s="48"/>
      <c r="AD70" s="49"/>
      <c r="AE70" s="49"/>
    </row>
    <row r="71" spans="1:31" ht="17.25" customHeight="1" x14ac:dyDescent="0.25">
      <c r="A71" s="44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45"/>
      <c r="N71" s="45"/>
      <c r="O71" s="45"/>
      <c r="P71" s="45"/>
      <c r="Q71" s="45"/>
      <c r="R71" s="45"/>
      <c r="S71" s="45"/>
      <c r="T71" s="46"/>
      <c r="U71" s="46"/>
      <c r="V71" s="46"/>
      <c r="W71" s="46"/>
      <c r="X71" s="46"/>
      <c r="Y71" s="46"/>
      <c r="Z71" s="47"/>
      <c r="AA71" s="47"/>
      <c r="AB71" s="48"/>
      <c r="AC71" s="48"/>
      <c r="AD71" s="49"/>
      <c r="AE71" s="49"/>
    </row>
    <row r="72" spans="1:31" ht="17.25" customHeight="1" x14ac:dyDescent="0.25">
      <c r="A72" s="4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45"/>
      <c r="N72" s="45"/>
      <c r="O72" s="45"/>
      <c r="P72" s="45"/>
      <c r="Q72" s="45"/>
      <c r="R72" s="45"/>
      <c r="S72" s="45"/>
      <c r="T72" s="46"/>
      <c r="U72" s="46"/>
      <c r="V72" s="46"/>
      <c r="W72" s="46"/>
      <c r="X72" s="46"/>
      <c r="Y72" s="46"/>
      <c r="Z72" s="47"/>
      <c r="AA72" s="47"/>
      <c r="AB72" s="48"/>
      <c r="AC72" s="48"/>
      <c r="AD72" s="49"/>
      <c r="AE72" s="49"/>
    </row>
    <row r="73" spans="1:31" ht="17.25" customHeight="1" x14ac:dyDescent="0.25">
      <c r="A73" s="44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45"/>
      <c r="N73" s="45"/>
      <c r="O73" s="45"/>
      <c r="P73" s="45"/>
      <c r="Q73" s="45"/>
      <c r="R73" s="45"/>
      <c r="S73" s="45"/>
      <c r="T73" s="46"/>
      <c r="U73" s="46"/>
      <c r="V73" s="46"/>
      <c r="W73" s="46"/>
      <c r="X73" s="46"/>
      <c r="Y73" s="46"/>
      <c r="Z73" s="47"/>
      <c r="AA73" s="47"/>
      <c r="AB73" s="48"/>
      <c r="AC73" s="48"/>
      <c r="AD73" s="49"/>
      <c r="AE73" s="49"/>
    </row>
    <row r="74" spans="1:31" ht="17.25" customHeight="1" x14ac:dyDescent="0.25">
      <c r="A74" s="4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45"/>
      <c r="N74" s="45"/>
      <c r="O74" s="45"/>
      <c r="P74" s="45"/>
      <c r="Q74" s="45"/>
      <c r="R74" s="45"/>
      <c r="S74" s="45"/>
      <c r="T74" s="46"/>
      <c r="U74" s="46"/>
      <c r="V74" s="46"/>
      <c r="W74" s="46"/>
      <c r="X74" s="46"/>
      <c r="Y74" s="46"/>
      <c r="Z74" s="47"/>
      <c r="AA74" s="47"/>
      <c r="AB74" s="48"/>
      <c r="AC74" s="48"/>
      <c r="AD74" s="49"/>
      <c r="AE74" s="49"/>
    </row>
    <row r="75" spans="1:31" ht="20.25" customHeight="1" x14ac:dyDescent="0.25">
      <c r="A75" s="51"/>
      <c r="B75" s="51"/>
      <c r="C75" s="51"/>
      <c r="D75" s="51"/>
      <c r="E75" s="51"/>
      <c r="F75" s="101" t="s">
        <v>38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52"/>
      <c r="U75" s="52"/>
      <c r="V75" s="53"/>
      <c r="W75" s="53"/>
      <c r="X75" s="53"/>
      <c r="Y75" s="53"/>
      <c r="Z75" s="53"/>
    </row>
    <row r="76" spans="1:31" ht="21" customHeight="1" x14ac:dyDescent="0.25">
      <c r="A76" s="51"/>
      <c r="B76" s="51"/>
      <c r="C76" s="51"/>
      <c r="D76" s="51"/>
      <c r="E76" s="51"/>
      <c r="F76" s="93" t="s">
        <v>39</v>
      </c>
      <c r="G76" s="93"/>
      <c r="H76" s="93" t="s">
        <v>40</v>
      </c>
      <c r="I76" s="93"/>
      <c r="J76" s="93" t="s">
        <v>41</v>
      </c>
      <c r="K76" s="93"/>
      <c r="L76" s="93" t="s">
        <v>42</v>
      </c>
      <c r="M76" s="93"/>
      <c r="N76" s="93" t="s">
        <v>50</v>
      </c>
      <c r="O76" s="93"/>
      <c r="P76" s="100" t="s">
        <v>51</v>
      </c>
      <c r="Q76" s="100"/>
      <c r="R76" s="100" t="s">
        <v>18</v>
      </c>
      <c r="S76" s="100"/>
      <c r="T76" s="54"/>
      <c r="U76" s="54"/>
      <c r="V76" s="53"/>
      <c r="W76" s="53"/>
      <c r="X76" s="53"/>
    </row>
    <row r="77" spans="1:31" ht="17.25" customHeight="1" x14ac:dyDescent="0.25">
      <c r="A77" s="51"/>
      <c r="B77" s="51"/>
      <c r="C77" s="51"/>
      <c r="D77" s="51"/>
      <c r="E77" s="51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100"/>
      <c r="Q77" s="100"/>
      <c r="R77" s="100"/>
      <c r="S77" s="100"/>
      <c r="T77" s="54"/>
      <c r="U77" s="54"/>
      <c r="V77" s="53"/>
      <c r="W77" s="53"/>
      <c r="X77" s="53"/>
    </row>
    <row r="78" spans="1:31" ht="18.75" customHeight="1" x14ac:dyDescent="0.25">
      <c r="A78" s="51"/>
      <c r="B78" s="51"/>
      <c r="C78" s="51"/>
      <c r="D78" s="51"/>
      <c r="E78" s="51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100"/>
      <c r="Q78" s="100"/>
      <c r="R78" s="100"/>
      <c r="S78" s="100"/>
      <c r="T78" s="54"/>
      <c r="U78" s="54"/>
      <c r="V78" s="53"/>
      <c r="W78" s="53"/>
      <c r="X78" s="53"/>
    </row>
    <row r="79" spans="1:31" ht="18.75" x14ac:dyDescent="0.3">
      <c r="A79" s="95" t="s">
        <v>43</v>
      </c>
      <c r="B79" s="96"/>
      <c r="C79" s="96"/>
      <c r="D79" s="96"/>
      <c r="E79" s="96"/>
      <c r="F79" s="55">
        <v>6</v>
      </c>
      <c r="G79" s="56">
        <f>F79/R79</f>
        <v>0.25</v>
      </c>
      <c r="H79" s="55">
        <v>7</v>
      </c>
      <c r="I79" s="56">
        <f>H79/R79</f>
        <v>0.29166666666666669</v>
      </c>
      <c r="J79" s="55">
        <v>9</v>
      </c>
      <c r="K79" s="56">
        <f>J79/R79</f>
        <v>0.375</v>
      </c>
      <c r="L79" s="55">
        <v>1</v>
      </c>
      <c r="M79" s="56">
        <f>L79/R79</f>
        <v>4.1666666666666664E-2</v>
      </c>
      <c r="N79" s="57">
        <v>1</v>
      </c>
      <c r="O79" s="56">
        <f>N79/$R$79</f>
        <v>4.1666666666666664E-2</v>
      </c>
      <c r="P79" s="72">
        <v>0</v>
      </c>
      <c r="Q79" s="73">
        <f>P79/R79</f>
        <v>0</v>
      </c>
      <c r="R79" s="72">
        <f>F79+H79+J79+L79+N79+P79</f>
        <v>24</v>
      </c>
      <c r="S79" s="73">
        <v>1</v>
      </c>
      <c r="T79" s="58"/>
      <c r="U79" s="58"/>
      <c r="V79" s="59"/>
      <c r="W79" s="59"/>
      <c r="X79" s="59"/>
    </row>
    <row r="80" spans="1:31" ht="18.75" x14ac:dyDescent="0.3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2"/>
      <c r="L80" s="63"/>
      <c r="M80" s="62"/>
      <c r="N80" s="63"/>
      <c r="O80" s="62"/>
      <c r="P80" s="63"/>
      <c r="Q80" s="62"/>
      <c r="R80" s="63"/>
      <c r="S80" s="62"/>
      <c r="T80" s="63"/>
      <c r="U80" s="64"/>
      <c r="V80" s="63"/>
      <c r="W80" s="65"/>
      <c r="X80" s="65"/>
      <c r="Y80" s="58"/>
      <c r="Z80" s="58"/>
      <c r="AA80" s="58"/>
      <c r="AB80" s="58"/>
      <c r="AC80" s="59"/>
      <c r="AD80" s="59"/>
      <c r="AE80" s="59"/>
    </row>
    <row r="81" spans="1:31" s="53" customFormat="1" ht="18.75" x14ac:dyDescent="0.3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2"/>
      <c r="L81" s="63"/>
      <c r="M81" s="62"/>
      <c r="N81" s="63"/>
      <c r="O81" s="62"/>
      <c r="P81" s="63"/>
      <c r="Q81" s="62"/>
      <c r="R81" s="63"/>
      <c r="S81" s="62"/>
      <c r="T81" s="63"/>
      <c r="U81" s="64"/>
      <c r="V81" s="63"/>
      <c r="W81" s="65"/>
      <c r="X81" s="65"/>
      <c r="Y81" s="58"/>
      <c r="Z81" s="58"/>
      <c r="AA81" s="58"/>
      <c r="AB81" s="58"/>
      <c r="AC81" s="59"/>
      <c r="AD81" s="59"/>
      <c r="AE81" s="59"/>
    </row>
    <row r="82" spans="1:31" s="53" customFormat="1" ht="24.75" customHeight="1" x14ac:dyDescent="0.3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2"/>
      <c r="L82" s="63"/>
      <c r="M82" s="62"/>
      <c r="N82" s="63"/>
      <c r="O82" s="62"/>
      <c r="P82" s="63"/>
      <c r="Q82" s="62"/>
      <c r="R82" s="63"/>
      <c r="S82" s="62"/>
      <c r="T82" s="63"/>
      <c r="U82" s="64"/>
      <c r="V82" s="63"/>
      <c r="W82" s="65"/>
      <c r="X82" s="65"/>
      <c r="Y82" s="58"/>
      <c r="Z82" s="58"/>
      <c r="AA82" s="58"/>
      <c r="AB82" s="58"/>
      <c r="AC82" s="59"/>
      <c r="AD82" s="59"/>
      <c r="AE82" s="59"/>
    </row>
    <row r="83" spans="1:31" s="53" customFormat="1" ht="12.75" customHeight="1" x14ac:dyDescent="0.3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2"/>
      <c r="L83" s="63"/>
      <c r="M83" s="62"/>
      <c r="N83" s="63"/>
      <c r="O83" s="62"/>
      <c r="P83" s="63"/>
      <c r="Q83" s="62"/>
      <c r="R83" s="63"/>
      <c r="S83" s="62"/>
      <c r="T83" s="63"/>
      <c r="U83" s="64"/>
      <c r="V83" s="63"/>
      <c r="W83" s="65"/>
      <c r="X83" s="65"/>
      <c r="Y83" s="58"/>
      <c r="Z83" s="58"/>
      <c r="AA83" s="58"/>
      <c r="AB83" s="58"/>
      <c r="AC83" s="59"/>
      <c r="AD83" s="59"/>
      <c r="AE83" s="59"/>
    </row>
    <row r="84" spans="1:31" s="53" customFormat="1" ht="21.75" customHeight="1" x14ac:dyDescent="0.3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2"/>
      <c r="L84" s="63"/>
      <c r="M84" s="62"/>
      <c r="N84" s="63"/>
      <c r="O84" s="62"/>
      <c r="P84" s="63"/>
      <c r="Q84" s="62"/>
      <c r="R84" s="63"/>
      <c r="S84" s="62"/>
      <c r="T84" s="63"/>
      <c r="U84" s="64"/>
      <c r="V84" s="63"/>
      <c r="W84" s="65"/>
      <c r="X84" s="65"/>
      <c r="Y84" s="58"/>
      <c r="Z84" s="58"/>
      <c r="AA84" s="58"/>
      <c r="AB84" s="58"/>
      <c r="AC84" s="59"/>
      <c r="AD84" s="59"/>
      <c r="AE84" s="59"/>
    </row>
    <row r="85" spans="1:31" s="53" customFormat="1" ht="24.75" customHeight="1" x14ac:dyDescent="0.3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2"/>
      <c r="L85" s="63"/>
      <c r="M85" s="62"/>
      <c r="N85" s="63"/>
      <c r="O85" s="62"/>
      <c r="P85" s="63"/>
      <c r="Q85" s="62"/>
      <c r="R85" s="63"/>
      <c r="S85" s="62"/>
      <c r="T85" s="63"/>
      <c r="U85" s="64"/>
      <c r="V85" s="63"/>
      <c r="W85" s="65"/>
      <c r="X85" s="65"/>
      <c r="Y85" s="58"/>
      <c r="Z85" s="58"/>
      <c r="AA85" s="58"/>
      <c r="AB85" s="58"/>
      <c r="AC85" s="59"/>
      <c r="AD85" s="59"/>
      <c r="AE85" s="59"/>
    </row>
    <row r="86" spans="1:31" s="53" customFormat="1" ht="24.75" customHeight="1" x14ac:dyDescent="0.3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2"/>
      <c r="L86" s="63"/>
      <c r="M86" s="62"/>
      <c r="N86" s="63"/>
      <c r="O86" s="62"/>
      <c r="P86" s="63"/>
      <c r="Q86" s="62"/>
      <c r="R86" s="63"/>
      <c r="S86" s="62"/>
      <c r="T86" s="63"/>
      <c r="U86" s="64"/>
      <c r="V86" s="63"/>
      <c r="W86" s="65"/>
      <c r="X86" s="65"/>
      <c r="Y86" s="58"/>
      <c r="Z86" s="58"/>
      <c r="AA86" s="58"/>
      <c r="AB86" s="58"/>
      <c r="AC86" s="59"/>
      <c r="AD86" s="59"/>
      <c r="AE86" s="59"/>
    </row>
    <row r="87" spans="1:31" s="53" customFormat="1" ht="24.75" customHeight="1" x14ac:dyDescent="0.3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2"/>
      <c r="L87" s="63"/>
      <c r="M87" s="62"/>
      <c r="N87" s="63"/>
      <c r="O87" s="62"/>
      <c r="P87" s="63"/>
      <c r="Q87" s="62"/>
      <c r="R87" s="63"/>
      <c r="S87" s="62"/>
      <c r="T87" s="63"/>
      <c r="U87" s="64"/>
      <c r="V87" s="63"/>
      <c r="W87" s="65"/>
      <c r="X87" s="65"/>
      <c r="Y87" s="58"/>
      <c r="Z87" s="58"/>
      <c r="AA87" s="58"/>
      <c r="AB87" s="58"/>
      <c r="AC87" s="59"/>
      <c r="AD87" s="59"/>
      <c r="AE87" s="59"/>
    </row>
    <row r="88" spans="1:31" s="53" customFormat="1" ht="24.75" customHeight="1" x14ac:dyDescent="0.3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2"/>
      <c r="L88" s="63"/>
      <c r="M88" s="62"/>
      <c r="N88" s="63"/>
      <c r="O88" s="62"/>
      <c r="P88" s="63"/>
      <c r="Q88" s="62"/>
      <c r="R88" s="63"/>
      <c r="S88" s="62"/>
      <c r="T88" s="63"/>
      <c r="U88" s="64"/>
      <c r="V88" s="63"/>
      <c r="W88" s="65"/>
      <c r="X88" s="65"/>
      <c r="Y88" s="58"/>
      <c r="Z88" s="58"/>
      <c r="AA88" s="58"/>
      <c r="AB88" s="58"/>
      <c r="AC88" s="59"/>
      <c r="AD88" s="59"/>
      <c r="AE88" s="59"/>
    </row>
    <row r="89" spans="1:31" s="53" customFormat="1" ht="24.75" customHeight="1" x14ac:dyDescent="0.3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2"/>
      <c r="L89" s="63"/>
      <c r="M89" s="62"/>
      <c r="N89" s="63"/>
      <c r="O89" s="62"/>
      <c r="P89" s="63"/>
      <c r="Q89" s="62"/>
      <c r="R89" s="63"/>
      <c r="S89" s="62"/>
      <c r="T89" s="63"/>
      <c r="U89" s="64"/>
      <c r="V89" s="63"/>
      <c r="W89" s="65"/>
      <c r="X89" s="65"/>
      <c r="Y89" s="58"/>
      <c r="Z89" s="58"/>
      <c r="AA89" s="58"/>
      <c r="AB89" s="58"/>
      <c r="AC89" s="59"/>
      <c r="AD89" s="59"/>
      <c r="AE89" s="59"/>
    </row>
    <row r="90" spans="1:31" s="53" customFormat="1" ht="24.75" customHeight="1" x14ac:dyDescent="0.3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2"/>
      <c r="N90" s="63"/>
      <c r="O90" s="62"/>
      <c r="P90" s="63"/>
      <c r="Q90" s="62"/>
      <c r="R90" s="63"/>
      <c r="S90" s="62"/>
      <c r="T90" s="63"/>
      <c r="U90" s="64"/>
      <c r="V90" s="63"/>
      <c r="W90" s="65"/>
      <c r="X90" s="65"/>
      <c r="Y90" s="58"/>
      <c r="Z90" s="58"/>
      <c r="AA90" s="58"/>
      <c r="AB90" s="58"/>
      <c r="AC90" s="59"/>
      <c r="AD90" s="59"/>
      <c r="AE90" s="59"/>
    </row>
    <row r="91" spans="1:31" s="53" customFormat="1" ht="24.75" customHeight="1" x14ac:dyDescent="0.3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2"/>
      <c r="L91" s="63"/>
      <c r="M91" s="62"/>
      <c r="N91" s="63"/>
      <c r="O91" s="62"/>
      <c r="P91" s="63"/>
      <c r="Q91" s="62"/>
      <c r="R91" s="63"/>
      <c r="S91" s="62"/>
      <c r="T91" s="63"/>
      <c r="U91" s="64"/>
      <c r="V91" s="63"/>
      <c r="W91" s="65"/>
      <c r="X91" s="65"/>
      <c r="Y91" s="58"/>
      <c r="Z91" s="58"/>
      <c r="AA91" s="58"/>
      <c r="AB91" s="58"/>
      <c r="AC91" s="59"/>
      <c r="AD91" s="59"/>
      <c r="AE91" s="59"/>
    </row>
    <row r="92" spans="1:31" s="53" customFormat="1" ht="24.75" customHeight="1" x14ac:dyDescent="0.3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2"/>
      <c r="L92" s="63"/>
      <c r="M92" s="62"/>
      <c r="N92" s="63"/>
      <c r="O92" s="62"/>
      <c r="P92" s="63"/>
      <c r="Q92" s="62"/>
      <c r="R92" s="63"/>
      <c r="S92" s="62"/>
      <c r="T92" s="63"/>
      <c r="U92" s="64"/>
      <c r="V92" s="63"/>
      <c r="W92" s="65"/>
      <c r="X92" s="65"/>
      <c r="Y92" s="58"/>
      <c r="Z92" s="58"/>
      <c r="AA92" s="58"/>
      <c r="AB92" s="58"/>
      <c r="AC92" s="59"/>
      <c r="AD92" s="59"/>
      <c r="AE92" s="59"/>
    </row>
    <row r="93" spans="1:31" s="53" customFormat="1" ht="24.75" customHeight="1" x14ac:dyDescent="0.3">
      <c r="A93" s="60"/>
      <c r="B93" s="61"/>
      <c r="C93" s="61"/>
      <c r="D93" s="61"/>
      <c r="E93" s="61"/>
      <c r="F93" s="61"/>
      <c r="G93" s="61"/>
      <c r="H93" s="61"/>
      <c r="I93" s="61"/>
      <c r="J93" s="61"/>
      <c r="K93" s="62"/>
      <c r="L93" s="63"/>
      <c r="M93" s="62"/>
      <c r="N93" s="63"/>
      <c r="O93" s="62"/>
      <c r="P93" s="63"/>
      <c r="Q93" s="62"/>
      <c r="R93" s="63"/>
      <c r="S93" s="62"/>
      <c r="T93" s="63"/>
      <c r="U93" s="64"/>
      <c r="V93" s="63"/>
      <c r="W93" s="65"/>
      <c r="X93" s="65"/>
      <c r="Y93" s="58"/>
      <c r="Z93" s="58"/>
      <c r="AA93" s="58"/>
      <c r="AB93" s="58"/>
      <c r="AC93" s="59"/>
      <c r="AD93" s="59"/>
      <c r="AE93" s="59"/>
    </row>
    <row r="94" spans="1:31" s="53" customFormat="1" ht="24.75" customHeight="1" x14ac:dyDescent="0.3">
      <c r="A94" s="60"/>
      <c r="B94" s="61"/>
      <c r="C94" s="61"/>
      <c r="D94" s="61"/>
      <c r="E94" s="61"/>
      <c r="F94" s="61"/>
      <c r="G94" s="61"/>
      <c r="H94" s="61"/>
      <c r="I94" s="61"/>
      <c r="J94" s="61"/>
      <c r="K94" s="62"/>
      <c r="L94" s="63"/>
      <c r="M94" s="62"/>
      <c r="N94" s="63"/>
      <c r="O94" s="62"/>
      <c r="P94" s="63"/>
      <c r="Q94" s="62"/>
      <c r="R94" s="63"/>
      <c r="S94" s="62"/>
      <c r="T94" s="63"/>
      <c r="U94" s="64"/>
      <c r="V94" s="63"/>
      <c r="W94" s="65"/>
      <c r="X94" s="65"/>
      <c r="Y94" s="58"/>
      <c r="Z94" s="58"/>
      <c r="AA94" s="58"/>
      <c r="AB94" s="58"/>
      <c r="AC94" s="59"/>
      <c r="AD94" s="59"/>
      <c r="AE94" s="59"/>
    </row>
    <row r="95" spans="1:31" s="53" customFormat="1" ht="24.75" customHeight="1" x14ac:dyDescent="0.3">
      <c r="A95" s="60"/>
      <c r="B95" s="61"/>
      <c r="C95" s="61"/>
      <c r="D95" s="61"/>
      <c r="E95" s="61"/>
      <c r="F95" s="61"/>
      <c r="G95" s="61"/>
      <c r="H95" s="61"/>
      <c r="I95" s="61"/>
      <c r="J95" s="61"/>
      <c r="K95" s="62"/>
      <c r="L95" s="63"/>
      <c r="M95" s="62"/>
      <c r="N95" s="63"/>
      <c r="O95" s="62"/>
      <c r="P95" s="63"/>
      <c r="Q95" s="62"/>
      <c r="R95" s="63"/>
      <c r="S95" s="62"/>
      <c r="T95" s="63"/>
      <c r="U95" s="64"/>
      <c r="V95" s="63"/>
      <c r="W95" s="65"/>
      <c r="X95" s="65"/>
      <c r="Y95" s="58"/>
      <c r="Z95" s="58"/>
      <c r="AA95" s="58"/>
      <c r="AB95" s="58"/>
      <c r="AC95" s="59"/>
      <c r="AD95" s="59"/>
      <c r="AE95" s="59"/>
    </row>
    <row r="96" spans="1:31" s="53" customFormat="1" ht="24.75" customHeight="1" x14ac:dyDescent="0.3">
      <c r="A96" s="60"/>
      <c r="B96" s="61"/>
      <c r="C96" s="61"/>
      <c r="D96" s="61"/>
      <c r="E96" s="61"/>
      <c r="F96" s="61"/>
      <c r="G96" s="61"/>
      <c r="H96" s="61"/>
      <c r="I96" s="61"/>
      <c r="J96" s="61"/>
      <c r="K96" s="62"/>
      <c r="L96" s="63"/>
      <c r="M96" s="62"/>
      <c r="N96" s="63"/>
      <c r="O96" s="62"/>
      <c r="P96" s="63"/>
      <c r="Q96" s="62"/>
      <c r="R96" s="63"/>
      <c r="S96" s="62"/>
      <c r="T96" s="63"/>
      <c r="U96" s="64"/>
      <c r="V96" s="63"/>
      <c r="W96" s="65"/>
      <c r="X96" s="65"/>
      <c r="Y96" s="58"/>
      <c r="Z96" s="58"/>
      <c r="AA96" s="58"/>
      <c r="AB96" s="58"/>
      <c r="AC96" s="59"/>
      <c r="AD96" s="59"/>
      <c r="AE96" s="59"/>
    </row>
    <row r="97" spans="1:31" s="53" customFormat="1" ht="24.75" customHeight="1" x14ac:dyDescent="0.3">
      <c r="A97" s="60"/>
      <c r="B97" s="61"/>
      <c r="C97" s="61"/>
      <c r="D97" s="61"/>
      <c r="E97" s="61"/>
      <c r="F97" s="61"/>
      <c r="G97" s="61"/>
      <c r="H97" s="61"/>
      <c r="I97" s="61"/>
      <c r="J97" s="61"/>
      <c r="K97" s="62"/>
      <c r="L97" s="63"/>
      <c r="M97" s="62"/>
      <c r="N97" s="63"/>
      <c r="O97" s="62"/>
      <c r="P97" s="63"/>
      <c r="Q97" s="62"/>
      <c r="R97" s="63"/>
      <c r="S97" s="62"/>
      <c r="T97" s="63"/>
      <c r="U97" s="64"/>
      <c r="V97" s="63"/>
      <c r="W97" s="65"/>
      <c r="X97" s="65"/>
      <c r="Y97" s="58"/>
      <c r="Z97" s="58"/>
      <c r="AA97" s="58"/>
      <c r="AB97" s="58"/>
      <c r="AC97" s="59"/>
      <c r="AD97" s="59"/>
      <c r="AE97" s="59"/>
    </row>
    <row r="98" spans="1:31" s="53" customFormat="1" ht="24.75" customHeight="1" x14ac:dyDescent="0.3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2"/>
      <c r="L98" s="63"/>
      <c r="M98" s="62"/>
      <c r="N98" s="63"/>
      <c r="O98" s="62"/>
      <c r="P98" s="63"/>
      <c r="Q98" s="62"/>
      <c r="R98" s="63"/>
      <c r="S98" s="62"/>
      <c r="T98" s="63"/>
      <c r="U98" s="64"/>
      <c r="V98" s="63"/>
      <c r="W98" s="65"/>
      <c r="X98" s="65"/>
      <c r="Y98" s="58"/>
      <c r="Z98" s="58"/>
      <c r="AA98" s="58"/>
      <c r="AB98" s="58"/>
      <c r="AC98" s="59"/>
      <c r="AD98" s="59"/>
      <c r="AE98" s="59"/>
    </row>
    <row r="99" spans="1:31" s="53" customFormat="1" ht="24.75" customHeight="1" x14ac:dyDescent="0.3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2"/>
      <c r="L99" s="63"/>
      <c r="M99" s="62"/>
      <c r="N99" s="63"/>
      <c r="O99" s="62"/>
      <c r="P99" s="63"/>
      <c r="Q99" s="62"/>
      <c r="R99" s="63"/>
      <c r="S99" s="62"/>
      <c r="T99" s="63"/>
      <c r="U99" s="64"/>
      <c r="V99" s="63"/>
      <c r="W99" s="65"/>
      <c r="X99" s="65"/>
      <c r="Y99" s="58"/>
      <c r="Z99" s="58"/>
      <c r="AA99" s="58"/>
      <c r="AB99" s="58"/>
      <c r="AC99" s="59"/>
      <c r="AD99" s="59"/>
      <c r="AE99" s="59"/>
    </row>
    <row r="100" spans="1:31" s="59" customFormat="1" ht="18.75" x14ac:dyDescent="0.3">
      <c r="A100" s="60"/>
      <c r="B100" s="61"/>
      <c r="C100" s="61"/>
      <c r="D100" s="61"/>
      <c r="E100" s="61"/>
      <c r="F100" s="61"/>
      <c r="G100" s="61"/>
      <c r="H100" s="61"/>
      <c r="I100" s="61"/>
      <c r="J100" s="61"/>
      <c r="K100" s="62"/>
      <c r="L100" s="63"/>
      <c r="M100" s="62"/>
      <c r="N100" s="63"/>
      <c r="O100" s="62"/>
      <c r="P100" s="63"/>
      <c r="Q100" s="62"/>
      <c r="R100" s="63"/>
      <c r="S100" s="62"/>
      <c r="T100" s="63"/>
      <c r="U100" s="64"/>
      <c r="V100" s="63"/>
      <c r="W100" s="65"/>
      <c r="X100" s="65"/>
      <c r="Y100" s="58"/>
      <c r="Z100" s="58"/>
      <c r="AA100" s="58"/>
      <c r="AB100" s="58"/>
    </row>
    <row r="101" spans="1:31" s="59" customFormat="1" ht="18.75" x14ac:dyDescent="0.3">
      <c r="A101" s="60"/>
      <c r="B101" s="61"/>
      <c r="C101" s="61"/>
      <c r="D101" s="61"/>
      <c r="E101" s="61"/>
      <c r="F101" s="61"/>
      <c r="G101" s="61"/>
      <c r="H101" s="61"/>
      <c r="I101" s="61"/>
      <c r="J101" s="61"/>
      <c r="K101" s="62"/>
      <c r="L101" s="63"/>
      <c r="M101" s="62"/>
      <c r="N101" s="63"/>
      <c r="O101" s="62"/>
      <c r="P101" s="63"/>
      <c r="Q101" s="62"/>
      <c r="R101" s="63"/>
      <c r="S101" s="62"/>
      <c r="T101" s="63"/>
      <c r="U101" s="64"/>
      <c r="V101" s="63"/>
      <c r="W101" s="65"/>
      <c r="X101" s="65"/>
      <c r="Y101" s="58"/>
      <c r="Z101" s="58"/>
      <c r="AA101" s="58"/>
      <c r="AB101" s="58"/>
    </row>
    <row r="102" spans="1:31" s="59" customFormat="1" ht="18.75" x14ac:dyDescent="0.3">
      <c r="A102" s="60"/>
      <c r="B102" s="61"/>
      <c r="C102" s="61"/>
      <c r="D102" s="61"/>
      <c r="E102" s="61"/>
      <c r="F102" s="61"/>
      <c r="G102" s="61"/>
      <c r="H102" s="61"/>
      <c r="I102" s="61"/>
      <c r="J102" s="61"/>
      <c r="K102" s="62"/>
      <c r="L102" s="63"/>
      <c r="M102" s="62"/>
      <c r="N102" s="63"/>
      <c r="O102" s="62"/>
      <c r="P102" s="63"/>
      <c r="Q102" s="62"/>
      <c r="R102" s="63"/>
      <c r="S102" s="62"/>
      <c r="T102" s="63"/>
      <c r="U102" s="64"/>
      <c r="V102" s="63"/>
      <c r="W102" s="65"/>
      <c r="X102" s="65"/>
      <c r="Y102" s="58"/>
      <c r="Z102" s="58"/>
      <c r="AA102" s="58"/>
      <c r="AB102" s="58"/>
    </row>
    <row r="103" spans="1:31" s="59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s="59" customFormat="1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31" s="59" customFormat="1" ht="15.75" customHeight="1" x14ac:dyDescent="0.25">
      <c r="A105" s="51"/>
      <c r="B105" s="51"/>
      <c r="C105" s="51"/>
      <c r="D105" s="51"/>
      <c r="E105" s="51"/>
      <c r="F105" s="97" t="s">
        <v>38</v>
      </c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9"/>
      <c r="R105" s="52"/>
      <c r="S105" s="66"/>
      <c r="T105" s="52"/>
      <c r="U105" s="52"/>
      <c r="V105" s="53"/>
      <c r="W105" s="53"/>
      <c r="X105" s="53"/>
      <c r="Y105" s="53"/>
      <c r="Z105" s="53"/>
    </row>
    <row r="106" spans="1:31" s="59" customFormat="1" ht="15.75" x14ac:dyDescent="0.25">
      <c r="A106" s="51"/>
      <c r="B106" s="51"/>
      <c r="C106" s="51"/>
      <c r="D106" s="51"/>
      <c r="E106" s="51"/>
      <c r="F106" s="93" t="s">
        <v>44</v>
      </c>
      <c r="G106" s="93"/>
      <c r="H106" s="93" t="s">
        <v>45</v>
      </c>
      <c r="I106" s="93"/>
      <c r="J106" s="93" t="s">
        <v>46</v>
      </c>
      <c r="K106" s="93"/>
      <c r="L106" s="93" t="s">
        <v>47</v>
      </c>
      <c r="M106" s="93"/>
      <c r="N106" s="93" t="s">
        <v>17</v>
      </c>
      <c r="O106" s="93"/>
      <c r="P106" s="100" t="s">
        <v>18</v>
      </c>
      <c r="Q106" s="100"/>
      <c r="R106" s="54"/>
      <c r="S106" s="54"/>
      <c r="T106" s="54"/>
      <c r="U106" s="54"/>
      <c r="V106" s="53"/>
      <c r="W106" s="53"/>
      <c r="X106" s="53"/>
      <c r="Y106" s="53"/>
      <c r="Z106" s="53"/>
    </row>
    <row r="107" spans="1:31" s="59" customFormat="1" ht="15.75" x14ac:dyDescent="0.25">
      <c r="A107" s="51"/>
      <c r="B107" s="51"/>
      <c r="C107" s="51"/>
      <c r="D107" s="51"/>
      <c r="E107" s="51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100"/>
      <c r="Q107" s="100"/>
      <c r="R107" s="54"/>
      <c r="S107" s="54"/>
      <c r="T107" s="54"/>
      <c r="U107" s="54"/>
      <c r="V107" s="53"/>
      <c r="W107" s="53"/>
      <c r="X107" s="53"/>
      <c r="Y107" s="53"/>
      <c r="Z107" s="53"/>
    </row>
    <row r="108" spans="1:31" s="59" customFormat="1" ht="15.75" x14ac:dyDescent="0.25">
      <c r="A108" s="51"/>
      <c r="B108" s="51"/>
      <c r="C108" s="51"/>
      <c r="D108" s="51"/>
      <c r="E108" s="51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100"/>
      <c r="Q108" s="100"/>
      <c r="R108" s="54"/>
      <c r="S108" s="54"/>
      <c r="T108" s="54"/>
      <c r="U108" s="54"/>
      <c r="V108" s="53"/>
      <c r="W108" s="53"/>
      <c r="X108" s="53"/>
      <c r="Y108" s="53"/>
      <c r="Z108" s="53"/>
    </row>
    <row r="109" spans="1:31" s="59" customFormat="1" ht="18.75" x14ac:dyDescent="0.3">
      <c r="A109" s="95" t="s">
        <v>48</v>
      </c>
      <c r="B109" s="96"/>
      <c r="C109" s="96"/>
      <c r="D109" s="96"/>
      <c r="E109" s="96"/>
      <c r="F109" s="55">
        <v>3</v>
      </c>
      <c r="G109" s="56">
        <f>F109/$P$109</f>
        <v>0.125</v>
      </c>
      <c r="H109" s="55">
        <v>1</v>
      </c>
      <c r="I109" s="56">
        <f>H109/$P$109</f>
        <v>4.1666666666666664E-2</v>
      </c>
      <c r="J109" s="55">
        <v>2</v>
      </c>
      <c r="K109" s="56">
        <f>J109/$P$109</f>
        <v>8.3333333333333329E-2</v>
      </c>
      <c r="L109" s="55">
        <v>17</v>
      </c>
      <c r="M109" s="56">
        <f>L109/P109</f>
        <v>0.70833333333333337</v>
      </c>
      <c r="N109" s="55">
        <v>1</v>
      </c>
      <c r="O109" s="56">
        <f>N109/$P$109</f>
        <v>4.1666666666666664E-2</v>
      </c>
      <c r="P109" s="104">
        <f>SUM(F109,H109,J109,L109,N109)</f>
        <v>24</v>
      </c>
      <c r="Q109" s="105"/>
      <c r="R109" s="58"/>
      <c r="S109" s="58"/>
      <c r="T109" s="58"/>
      <c r="U109" s="58"/>
    </row>
    <row r="111" spans="1:31" s="53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31" s="53" customFormat="1" ht="24.7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31" s="53" customFormat="1" ht="12.7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s="53" customFormat="1" ht="21.75" customHeight="1" x14ac:dyDescent="0.25">
      <c r="A114" s="103" t="s">
        <v>52</v>
      </c>
      <c r="B114" s="103"/>
      <c r="C114" s="103"/>
      <c r="D114" s="103"/>
      <c r="E114" s="103"/>
      <c r="F114" s="103"/>
      <c r="G114" s="103"/>
      <c r="H114" s="103"/>
      <c r="I114"/>
      <c r="J114"/>
      <c r="K114"/>
      <c r="L114"/>
      <c r="M114"/>
      <c r="N114"/>
      <c r="O114"/>
      <c r="P114"/>
      <c r="Q114"/>
      <c r="R114" s="67"/>
      <c r="S114" s="67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ht="44.25" customHeight="1" x14ac:dyDescent="0.25">
      <c r="A115" s="106" t="s">
        <v>59</v>
      </c>
      <c r="B115" s="106"/>
      <c r="C115" s="106"/>
      <c r="D115" s="106"/>
      <c r="E115" s="106"/>
      <c r="F115" s="106"/>
      <c r="G115" s="106"/>
      <c r="H115" s="106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</row>
    <row r="116" spans="1:31" ht="18" x14ac:dyDescent="0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</row>
    <row r="119" spans="1:31" ht="24.75" customHeight="1" x14ac:dyDescent="0.25"/>
    <row r="121" spans="1:31" ht="24" customHeight="1" x14ac:dyDescent="0.25">
      <c r="A121" s="68"/>
    </row>
    <row r="122" spans="1:31" x14ac:dyDescent="0.25">
      <c r="A122" s="68"/>
    </row>
    <row r="123" spans="1:31" ht="20.25" customHeight="1" x14ac:dyDescent="0.25">
      <c r="A123" s="68"/>
    </row>
    <row r="124" spans="1:31" x14ac:dyDescent="0.25">
      <c r="A124" s="68"/>
    </row>
    <row r="125" spans="1:31" x14ac:dyDescent="0.25">
      <c r="A125" s="68"/>
    </row>
    <row r="126" spans="1:31" x14ac:dyDescent="0.25">
      <c r="A126" s="68"/>
    </row>
    <row r="127" spans="1:31" x14ac:dyDescent="0.25">
      <c r="A127" s="68"/>
    </row>
    <row r="128" spans="1:31" x14ac:dyDescent="0.25">
      <c r="A128" s="68"/>
    </row>
    <row r="129" spans="1:17" x14ac:dyDescent="0.25">
      <c r="A129" s="68"/>
    </row>
    <row r="130" spans="1:17" x14ac:dyDescent="0.25">
      <c r="A130" s="68"/>
    </row>
    <row r="131" spans="1:17" x14ac:dyDescent="0.25">
      <c r="A131" s="68"/>
    </row>
    <row r="132" spans="1:17" x14ac:dyDescent="0.25">
      <c r="A132" s="68"/>
    </row>
    <row r="133" spans="1:17" x14ac:dyDescent="0.25">
      <c r="A133" s="68"/>
    </row>
    <row r="134" spans="1:17" x14ac:dyDescent="0.25">
      <c r="A134" s="68"/>
    </row>
    <row r="135" spans="1:17" x14ac:dyDescent="0.25">
      <c r="A135" s="68"/>
    </row>
    <row r="141" spans="1:17" ht="18.75" x14ac:dyDescent="0.2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1:17" ht="18" x14ac:dyDescent="0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1:17" ht="18.75" x14ac:dyDescent="0.2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67"/>
    </row>
    <row r="153" spans="1:5" ht="2.25" customHeight="1" x14ac:dyDescent="0.25">
      <c r="A153" s="69" t="s">
        <v>39</v>
      </c>
      <c r="B153" s="69" t="s">
        <v>40</v>
      </c>
      <c r="C153" s="69" t="s">
        <v>41</v>
      </c>
      <c r="D153" s="69" t="s">
        <v>42</v>
      </c>
      <c r="E153" s="69" t="s">
        <v>18</v>
      </c>
    </row>
    <row r="160" spans="1:5" ht="3.75" customHeight="1" x14ac:dyDescent="0.25"/>
    <row r="164" ht="5.25" customHeight="1" x14ac:dyDescent="0.25"/>
  </sheetData>
  <mergeCells count="44">
    <mergeCell ref="R76:S78"/>
    <mergeCell ref="F75:S75"/>
    <mergeCell ref="A114:H114"/>
    <mergeCell ref="A109:E109"/>
    <mergeCell ref="P109:Q109"/>
    <mergeCell ref="N76:O78"/>
    <mergeCell ref="P76:Q78"/>
    <mergeCell ref="A141:Q141"/>
    <mergeCell ref="A143:P143"/>
    <mergeCell ref="A79:E79"/>
    <mergeCell ref="F105:Q105"/>
    <mergeCell ref="F106:G108"/>
    <mergeCell ref="H106:I108"/>
    <mergeCell ref="J106:K108"/>
    <mergeCell ref="L106:M108"/>
    <mergeCell ref="N106:O108"/>
    <mergeCell ref="P106:Q108"/>
    <mergeCell ref="A115:H115"/>
    <mergeCell ref="B32:L32"/>
    <mergeCell ref="B34:L34"/>
    <mergeCell ref="F76:G78"/>
    <mergeCell ref="H76:I78"/>
    <mergeCell ref="J76:K78"/>
    <mergeCell ref="L76:M78"/>
    <mergeCell ref="A30:L30"/>
    <mergeCell ref="A14:B14"/>
    <mergeCell ref="A22:L24"/>
    <mergeCell ref="M22:R23"/>
    <mergeCell ref="T22:Y23"/>
    <mergeCell ref="A25:L25"/>
    <mergeCell ref="A26:L26"/>
    <mergeCell ref="A27:L27"/>
    <mergeCell ref="A28:L28"/>
    <mergeCell ref="A29:L29"/>
    <mergeCell ref="A15:B15"/>
    <mergeCell ref="A16:B16"/>
    <mergeCell ref="Z22:AA23"/>
    <mergeCell ref="AB22:AE23"/>
    <mergeCell ref="A3:AE3"/>
    <mergeCell ref="A5:AE5"/>
    <mergeCell ref="A6:AE6"/>
    <mergeCell ref="A7:AE7"/>
    <mergeCell ref="A12:B12"/>
    <mergeCell ref="A13:B13"/>
  </mergeCells>
  <pageMargins left="0.25" right="0.25" top="0.75" bottom="0.75" header="0.3" footer="0.3"/>
  <pageSetup paperSize="9" scale="28" orientation="landscape" r:id="rId1"/>
  <rowBreaks count="1" manualBreakCount="1">
    <brk id="69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2015-02-16T13:41:40Z</dcterms:created>
  <dcterms:modified xsi:type="dcterms:W3CDTF">2019-10-29T08:40:04Z</dcterms:modified>
</cp:coreProperties>
</file>