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214.174.106\Nueva Carpeta\ENCUESTAS\Encuestas 2019\Clientes 2019\informes2019\"/>
    </mc:Choice>
  </mc:AlternateContent>
  <bookViews>
    <workbookView xWindow="0" yWindow="0" windowWidth="28800" windowHeight="13425"/>
  </bookViews>
  <sheets>
    <sheet name="Hoja1" sheetId="1" r:id="rId1"/>
  </sheets>
  <definedNames>
    <definedName name="_xlnm.Print_Area" localSheetId="0">Hoja1!$A$1:$AD$89</definedName>
  </definedNames>
  <calcPr calcId="152511"/>
</workbook>
</file>

<file path=xl/calcChain.xml><?xml version="1.0" encoding="utf-8"?>
<calcChain xmlns="http://schemas.openxmlformats.org/spreadsheetml/2006/main">
  <c r="D15" i="1" l="1"/>
  <c r="D13" i="1" l="1"/>
  <c r="P79" i="1" l="1"/>
  <c r="O79" i="1" s="1"/>
  <c r="Y31" i="1"/>
  <c r="Z31" i="1" s="1"/>
  <c r="X31" i="1"/>
  <c r="W31" i="1"/>
  <c r="V31" i="1"/>
  <c r="U31" i="1"/>
  <c r="T31" i="1"/>
  <c r="S31" i="1"/>
  <c r="Y29" i="1"/>
  <c r="Z29" i="1" s="1"/>
  <c r="X29" i="1"/>
  <c r="W29" i="1"/>
  <c r="V29" i="1"/>
  <c r="U29" i="1"/>
  <c r="T29" i="1"/>
  <c r="S29" i="1"/>
  <c r="AA27" i="1"/>
  <c r="R27" i="1"/>
  <c r="Q27" i="1"/>
  <c r="P27" i="1"/>
  <c r="O27" i="1"/>
  <c r="N27" i="1"/>
  <c r="M27" i="1"/>
  <c r="L27" i="1"/>
  <c r="Y26" i="1"/>
  <c r="Z26" i="1" s="1"/>
  <c r="X26" i="1"/>
  <c r="W26" i="1"/>
  <c r="V26" i="1"/>
  <c r="U26" i="1"/>
  <c r="T26" i="1"/>
  <c r="S26" i="1"/>
  <c r="Y25" i="1"/>
  <c r="Z25" i="1" s="1"/>
  <c r="X25" i="1"/>
  <c r="W25" i="1"/>
  <c r="V25" i="1"/>
  <c r="U25" i="1"/>
  <c r="T25" i="1"/>
  <c r="S25" i="1"/>
  <c r="Y24" i="1"/>
  <c r="Z24" i="1" s="1"/>
  <c r="X24" i="1"/>
  <c r="W24" i="1"/>
  <c r="V24" i="1"/>
  <c r="U24" i="1"/>
  <c r="T24" i="1"/>
  <c r="S24" i="1"/>
  <c r="S27" i="1" l="1"/>
  <c r="W27" i="1"/>
  <c r="I79" i="1"/>
  <c r="M79" i="1"/>
  <c r="G79" i="1"/>
  <c r="K79" i="1"/>
  <c r="T27" i="1"/>
  <c r="U27" i="1"/>
  <c r="V27" i="1"/>
  <c r="X27" i="1"/>
  <c r="Y27" i="1"/>
  <c r="Z27" i="1" s="1"/>
</calcChain>
</file>

<file path=xl/sharedStrings.xml><?xml version="1.0" encoding="utf-8"?>
<sst xmlns="http://schemas.openxmlformats.org/spreadsheetml/2006/main" count="109" uniqueCount="50">
  <si>
    <t>Servicio de Planificación y Evaluación</t>
  </si>
  <si>
    <t>RESULTADOS DE LA ENCUESTA DE SATISFACCIÓN DE CLIENTES/USUARIOS</t>
  </si>
  <si>
    <t>PROCESO PC12. GESTIÓN DOCUMENTAL.</t>
  </si>
  <si>
    <r>
      <t>Nº ÓPTIMO DE ENCUESTAS RECIBIDAS</t>
    </r>
    <r>
      <rPr>
        <b/>
        <sz val="14"/>
        <color rgb="FFFF0000"/>
        <rFont val="Calibri"/>
        <family val="2"/>
        <scheme val="minor"/>
      </rPr>
      <t>*</t>
    </r>
  </si>
  <si>
    <t>Nº DE ENCUESTAS RECIBIDAS</t>
  </si>
  <si>
    <t>TASA DE RESPUESTA (sobre el nº óptimo)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</si>
  <si>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Nº óptimo de encuestas recibidas: número mínimo de encuestas a recibir para obtener resultados representativos, de acuerdo a un determinado error muestral (en nuestro caso del 10%) y nivel de confianza (en nuestro caso 90%), previamente definidos.</t>
    </r>
  </si>
  <si>
    <t xml:space="preserve">SATISFACCIÓN USUARIOS </t>
  </si>
  <si>
    <t>FRECUENCIAS ABSOLUTAS</t>
  </si>
  <si>
    <t>FRECUENCIAS RELATIVAS</t>
  </si>
  <si>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</si>
  <si>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</si>
  <si>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</si>
  <si>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</si>
  <si>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</si>
  <si>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</si>
  <si>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</si>
  <si>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</si>
  <si>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</si>
  <si>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Insatisfacción en % (1+2)</t>
  </si>
  <si>
    <t>Satisfacción en % (3+4+5)</t>
  </si>
  <si>
    <t>Media</t>
  </si>
  <si>
    <t>Desvi. Tipica</t>
  </si>
  <si>
    <t>Mediana</t>
  </si>
  <si>
    <t>Moda</t>
  </si>
  <si>
    <t xml:space="preserve">1. Precisión en el servicio. 
</t>
  </si>
  <si>
    <t xml:space="preserve">10. La implantación y uso de las tecnologías de información para la prestación del servicio. : </t>
  </si>
  <si>
    <t xml:space="preserve">2. Rapidez en la tramitación. 
</t>
  </si>
  <si>
    <t xml:space="preserve">11. La facilidad para acceder a la información que usted desea conocer sobre la prestación del servicio. (Canales y medios y disponibilidad a informarle). : </t>
  </si>
  <si>
    <t xml:space="preserve">3. Facilidad en la consulta de sus trámites. 
</t>
  </si>
  <si>
    <t xml:space="preserve">'12. La adecuación de los medios para facilitar su participación (presentación de quejas y sugerencias, encuestas, reuniones, canales de comunicación, etc.).' : </t>
  </si>
  <si>
    <t>TOTAL</t>
  </si>
  <si>
    <t>Global</t>
  </si>
  <si>
    <t xml:space="preserve">13. Valore el nivel de satisfacción global sobre la prestación de los servicios indicados en esta encuesta. </t>
  </si>
  <si>
    <t>Percepción sobre la mejora</t>
  </si>
  <si>
    <t xml:space="preserve">14. Valore su nivel de satisfacción global sobre las mejoras percibidas en la prestación de los servicios indicados en esta encuesta. </t>
  </si>
  <si>
    <t>FRECUENCIAS (ABSOLUTAS Y RELATIVAS)</t>
  </si>
  <si>
    <t>Diariametne o con mucha frecuencia</t>
  </si>
  <si>
    <t>Al menos, una vez a la semana</t>
  </si>
  <si>
    <t>Al menos, una vez al mes</t>
  </si>
  <si>
    <t>Únicamente de manera puntual a lo largo de un año</t>
  </si>
  <si>
    <t>¿Con qué frecuencia utiliza este Servicio/Unidad?</t>
  </si>
  <si>
    <t>Observaciones/Sugerencias</t>
  </si>
  <si>
    <t>Nº DE ENCUESTAS ENVIADAS</t>
  </si>
  <si>
    <t>TASA DE RESPUESTA</t>
  </si>
  <si>
    <r>
      <t xml:space="preserve">* </t>
    </r>
    <r>
      <rPr>
        <b/>
        <sz val="12"/>
        <rFont val="Calibri"/>
        <family val="2"/>
        <scheme val="minor"/>
      </rPr>
      <t>Tasa de respuesta: indicador que representa el porcentaje de respuestas obtenidas. Este indicador se ha calculado como el cociente entre el nº de encuestas recibidas y el nº óptimo de encuestas recibidas. Para quellos casos en los que se hayan recibido un nº mayor de encuesta al óptimo, se computa tasa de respuesta = 100%.</t>
    </r>
  </si>
  <si>
    <t xml:space="preserve">* Tasa de respuesta: indicador que representa el porcentaje de respuestas obtenidas. Este indicador se ha calculado como el cociente entre el nº de encuestas recibidas y el nº de encuestas enviadas. </t>
  </si>
  <si>
    <t>AÑO 2019</t>
  </si>
  <si>
    <r>
      <t xml:space="preserve">Servicio de Información, Registro y Administración Electrónca </t>
    </r>
    <r>
      <rPr>
        <b/>
        <sz val="16"/>
        <rFont val="Calibri"/>
        <family val="2"/>
        <scheme val="minor"/>
      </rPr>
      <t>(Registro General y Auxiliares)</t>
    </r>
  </si>
  <si>
    <t>Es un servicio que funciona muy bien. Siempre dispuestos a resolver tus dudas y muy ágiles en las gestiones. Felicidades, seguir así.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</si>
</sst>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#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4" fillId="0" borderId="0" xfId="2" applyAlignment="1"/>
    <xf numFmtId="10" fontId="5" fillId="0" borderId="0" xfId="2" applyNumberFormat="1" applyFont="1" applyAlignment="1"/>
    <xf numFmtId="49" fontId="4" fillId="0" borderId="0" xfId="2" applyNumberFormat="1" applyAlignment="1"/>
    <xf numFmtId="0" fontId="4" fillId="0" borderId="0" xfId="2"/>
    <xf numFmtId="0" fontId="7" fillId="0" borderId="0" xfId="2" applyFont="1" applyAlignment="1"/>
    <xf numFmtId="0" fontId="7" fillId="0" borderId="0" xfId="2" applyFont="1" applyAlignment="1">
      <alignment horizontal="center"/>
    </xf>
    <xf numFmtId="49" fontId="7" fillId="0" borderId="0" xfId="2" applyNumberFormat="1" applyFont="1" applyAlignment="1"/>
    <xf numFmtId="0" fontId="7" fillId="0" borderId="0" xfId="2" applyFont="1"/>
    <xf numFmtId="0" fontId="1" fillId="0" borderId="0" xfId="0" applyFont="1"/>
    <xf numFmtId="0" fontId="12" fillId="0" borderId="0" xfId="0" applyFont="1" applyAlignment="1">
      <alignment horizontal="center" vertical="center" wrapText="1" shrinkToFit="1"/>
    </xf>
    <xf numFmtId="49" fontId="12" fillId="0" borderId="0" xfId="0" applyNumberFormat="1" applyFont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10" fontId="8" fillId="3" borderId="4" xfId="0" applyNumberFormat="1" applyFont="1" applyFill="1" applyBorder="1" applyAlignment="1">
      <alignment horizontal="center" vertical="center" wrapText="1" shrinkToFit="1"/>
    </xf>
    <xf numFmtId="0" fontId="14" fillId="0" borderId="0" xfId="0" applyFont="1"/>
    <xf numFmtId="49" fontId="0" fillId="0" borderId="0" xfId="0" applyNumberFormat="1"/>
    <xf numFmtId="0" fontId="16" fillId="7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49" fontId="16" fillId="7" borderId="8" xfId="0" applyNumberFormat="1" applyFont="1" applyFill="1" applyBorder="1" applyAlignment="1">
      <alignment horizontal="center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10" fontId="17" fillId="0" borderId="4" xfId="1" applyNumberFormat="1" applyFont="1" applyBorder="1" applyAlignment="1">
      <alignment horizontal="center" vertical="center" wrapText="1"/>
    </xf>
    <xf numFmtId="10" fontId="18" fillId="0" borderId="4" xfId="0" applyNumberFormat="1" applyFont="1" applyBorder="1" applyAlignment="1">
      <alignment horizontal="center" vertical="center" wrapText="1"/>
    </xf>
    <xf numFmtId="165" fontId="17" fillId="0" borderId="4" xfId="5" applyNumberFormat="1" applyFont="1" applyBorder="1" applyAlignment="1">
      <alignment horizontal="center" vertical="center" wrapText="1"/>
    </xf>
    <xf numFmtId="164" fontId="17" fillId="0" borderId="4" xfId="5" applyNumberFormat="1" applyFont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164" fontId="20" fillId="9" borderId="10" xfId="5" applyNumberFormat="1" applyFont="1" applyFill="1" applyBorder="1" applyAlignment="1">
      <alignment horizontal="center" vertical="center" wrapText="1"/>
    </xf>
    <xf numFmtId="10" fontId="21" fillId="9" borderId="10" xfId="0" applyNumberFormat="1" applyFont="1" applyFill="1" applyBorder="1" applyAlignment="1">
      <alignment horizontal="center" vertical="center" wrapText="1"/>
    </xf>
    <xf numFmtId="165" fontId="20" fillId="9" borderId="10" xfId="5" applyNumberFormat="1" applyFont="1" applyFill="1" applyBorder="1" applyAlignment="1">
      <alignment horizontal="center" vertical="center" wrapText="1"/>
    </xf>
    <xf numFmtId="165" fontId="22" fillId="4" borderId="10" xfId="5" applyNumberFormat="1" applyFont="1" applyFill="1" applyBorder="1" applyAlignment="1">
      <alignment horizontal="center" vertical="center" wrapText="1"/>
    </xf>
    <xf numFmtId="0" fontId="20" fillId="9" borderId="10" xfId="5" applyNumberFormat="1" applyFont="1" applyFill="1" applyBorder="1" applyAlignment="1">
      <alignment horizontal="center" vertical="center" wrapText="1"/>
    </xf>
    <xf numFmtId="49" fontId="22" fillId="4" borderId="10" xfId="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5"/>
    <xf numFmtId="164" fontId="17" fillId="0" borderId="0" xfId="5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5" fontId="17" fillId="0" borderId="0" xfId="5" applyNumberFormat="1" applyFont="1" applyBorder="1" applyAlignment="1">
      <alignment horizontal="center" vertical="center" wrapText="1"/>
    </xf>
    <xf numFmtId="166" fontId="17" fillId="0" borderId="0" xfId="5" applyNumberFormat="1" applyFont="1" applyBorder="1" applyAlignment="1">
      <alignment horizontal="center" vertical="center" wrapText="1"/>
    </xf>
    <xf numFmtId="49" fontId="17" fillId="0" borderId="0" xfId="5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49" fontId="0" fillId="0" borderId="0" xfId="0" applyNumberFormat="1" applyFont="1"/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10" fontId="19" fillId="0" borderId="4" xfId="1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49" fontId="0" fillId="0" borderId="0" xfId="0" applyNumberFormat="1" applyFont="1" applyFill="1" applyAlignment="1"/>
    <xf numFmtId="0" fontId="3" fillId="0" borderId="0" xfId="0" applyFont="1"/>
    <xf numFmtId="0" fontId="4" fillId="0" borderId="0" xfId="3"/>
    <xf numFmtId="0" fontId="16" fillId="7" borderId="0" xfId="0" applyFont="1" applyFill="1" applyBorder="1" applyAlignment="1">
      <alignment vertical="center" wrapText="1"/>
    </xf>
    <xf numFmtId="0" fontId="25" fillId="11" borderId="0" xfId="0" applyFont="1" applyFill="1" applyAlignment="1">
      <alignment horizontal="center" vertical="center" wrapText="1" shrinkToFit="1"/>
    </xf>
    <xf numFmtId="0" fontId="15" fillId="0" borderId="0" xfId="0" applyFont="1"/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4" fillId="10" borderId="0" xfId="0" applyFont="1" applyFill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/>
    </xf>
    <xf numFmtId="0" fontId="17" fillId="0" borderId="4" xfId="3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</cellXfs>
  <cellStyles count="6">
    <cellStyle name="Cabecera Vicerrectorado" xfId="2"/>
    <cellStyle name="Normal" xfId="0" builtinId="0"/>
    <cellStyle name="Normal_Hoja1" xfId="5"/>
    <cellStyle name="Normal_Hoja1_1" xfId="3"/>
    <cellStyle name="Normal_Hoja1_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dLbls>
            <c:dLbl>
              <c:idx val="0"/>
              <c:layout>
                <c:manualLayout>
                  <c:x val="3.8119437100977791E-3"/>
                  <c:y val="-7.09219858156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119437100977791E-3"/>
                  <c:y val="-7.6595744680851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247774840391123E-2"/>
                  <c:y val="-3.6879432624113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871662260586702E-2"/>
                  <c:y val="-5.6737588652482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06479033659264E-2"/>
                  <c:y val="-6.4335664335664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(Hoja1!$B$110,Hoja1!$D$110,Hoja1!$F$110,Hoja1!$H$110,Hoja1!$J$110)</c:f>
              <c:strCache>
                <c:ptCount val="5"/>
                <c:pt idx="0">
                  <c:v>Diariametne o con mucha frecuencia</c:v>
                </c:pt>
                <c:pt idx="1">
                  <c:v>Al menos, una vez a la semana</c:v>
                </c:pt>
                <c:pt idx="2">
                  <c:v>Al menos, una vez al mes</c:v>
                </c:pt>
                <c:pt idx="3">
                  <c:v>Únicamente de manera puntual a lo largo de un año</c:v>
                </c:pt>
                <c:pt idx="4">
                  <c:v>No sabe/No contesta</c:v>
                </c:pt>
              </c:strCache>
            </c:strRef>
          </c:cat>
          <c:val>
            <c:numRef>
              <c:f>(Hoja1!$G$79,Hoja1!$I$79,Hoja1!$K$79,Hoja1!$M$79,Hoja1!$O$79)</c:f>
              <c:numCache>
                <c:formatCode>0.00%</c:formatCode>
                <c:ptCount val="5"/>
                <c:pt idx="0">
                  <c:v>0.25</c:v>
                </c:pt>
                <c:pt idx="1">
                  <c:v>0.125</c:v>
                </c:pt>
                <c:pt idx="2">
                  <c:v>6.25E-2</c:v>
                </c:pt>
                <c:pt idx="3">
                  <c:v>0.5625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74203576"/>
        <c:axId val="346600512"/>
        <c:axId val="0"/>
      </c:bar3DChart>
      <c:catAx>
        <c:axId val="174203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346600512"/>
        <c:crosses val="autoZero"/>
        <c:auto val="1"/>
        <c:lblAlgn val="ctr"/>
        <c:lblOffset val="100"/>
        <c:noMultiLvlLbl val="0"/>
      </c:catAx>
      <c:valAx>
        <c:axId val="3466005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74203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89057650496044"/>
          <c:y val="0.88887719886078076"/>
          <c:w val="0.21953514096837998"/>
          <c:h val="9.4101524543474716E-2"/>
        </c:manualLayout>
      </c:layout>
      <c:overlay val="0"/>
      <c:txPr>
        <a:bodyPr/>
        <a:lstStyle/>
        <a:p>
          <a:pPr>
            <a:defRPr sz="20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Hoja1!$S$28:$X$28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Hoja1!$S$29:$X$29</c:f>
              <c:numCache>
                <c:formatCode>0.00%</c:formatCode>
                <c:ptCount val="6"/>
                <c:pt idx="0">
                  <c:v>0</c:v>
                </c:pt>
                <c:pt idx="1">
                  <c:v>6.25E-2</c:v>
                </c:pt>
                <c:pt idx="2">
                  <c:v>0</c:v>
                </c:pt>
                <c:pt idx="3">
                  <c:v>0.4375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73693976"/>
        <c:axId val="346601296"/>
      </c:barChart>
      <c:catAx>
        <c:axId val="1736939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C0504D">
                <a:lumMod val="75000"/>
                <a:alpha val="92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346601296"/>
        <c:crosses val="autoZero"/>
        <c:auto val="1"/>
        <c:lblAlgn val="ctr"/>
        <c:lblOffset val="100"/>
        <c:noMultiLvlLbl val="0"/>
      </c:catAx>
      <c:valAx>
        <c:axId val="346601296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ln>
            <a:solidFill>
              <a:srgbClr val="C0504D">
                <a:lumMod val="75000"/>
                <a:alpha val="92000"/>
              </a:srgbClr>
            </a:solidFill>
          </a:ln>
        </c:spPr>
        <c:txPr>
          <a:bodyPr/>
          <a:lstStyle/>
          <a:p>
            <a:pPr>
              <a:defRPr sz="14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736939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16856604059932"/>
          <c:y val="0.92790857960936701"/>
          <c:w val="0.27249369629531611"/>
          <c:h val="7.2091420390633085E-2"/>
        </c:manualLayout>
      </c:layout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Hoja1!$S$28:$X$28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Hoja1!$S$31:$X$31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0.4375</c:v>
                </c:pt>
                <c:pt idx="4">
                  <c:v>0.4375</c:v>
                </c:pt>
                <c:pt idx="5">
                  <c:v>6.25E-2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46602472"/>
        <c:axId val="346602864"/>
      </c:barChart>
      <c:catAx>
        <c:axId val="346602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C0504D">
                <a:lumMod val="75000"/>
                <a:alpha val="92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346602864"/>
        <c:crosses val="autoZero"/>
        <c:auto val="1"/>
        <c:lblAlgn val="ctr"/>
        <c:lblOffset val="100"/>
        <c:noMultiLvlLbl val="0"/>
      </c:catAx>
      <c:valAx>
        <c:axId val="346602864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ln>
            <a:solidFill>
              <a:srgbClr val="C0504D">
                <a:lumMod val="75000"/>
                <a:alpha val="92000"/>
              </a:srgbClr>
            </a:solidFill>
          </a:ln>
        </c:spPr>
        <c:txPr>
          <a:bodyPr/>
          <a:lstStyle/>
          <a:p>
            <a:pPr>
              <a:defRPr sz="14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3466024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6008623922077"/>
          <c:y val="0.92548940442847416"/>
          <c:w val="0.35550599011799783"/>
          <c:h val="7.0266321140237342E-2"/>
        </c:manualLayout>
      </c:layout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984250</xdr:colOff>
      <xdr:row>0</xdr:row>
      <xdr:rowOff>111125</xdr:rowOff>
    </xdr:from>
    <xdr:to>
      <xdr:col>14</xdr:col>
      <xdr:colOff>930852</xdr:colOff>
      <xdr:row>1</xdr:row>
      <xdr:rowOff>214609</xdr:rowOff>
    </xdr:to>
    <xdr:pic>
      <xdr:nvPicPr>
        <xdr:cNvPr id="2" name="1 Imagen" descr="escudo_tex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86200" y="111125"/>
          <a:ext cx="1080077" cy="846434"/>
        </a:xfrm>
        <a:prstGeom prst="rect">
          <a:avLst/>
        </a:prstGeom>
      </xdr:spPr>
    </xdr:pic>
    <xdr:clientData/>
  </xdr:twoCellAnchor>
  <xdr:twoCellAnchor>
    <xdr:from>
      <xdr:col>17</xdr:col>
      <xdr:colOff>1101723</xdr:colOff>
      <xdr:row>66</xdr:row>
      <xdr:rowOff>31751</xdr:rowOff>
    </xdr:from>
    <xdr:to>
      <xdr:col>27</xdr:col>
      <xdr:colOff>15874</xdr:colOff>
      <xdr:row>87</xdr:row>
      <xdr:rowOff>158751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15874</xdr:colOff>
      <xdr:row>34</xdr:row>
      <xdr:rowOff>15875</xdr:rowOff>
    </xdr:from>
    <xdr:to>
      <xdr:col>13</xdr:col>
      <xdr:colOff>0</xdr:colOff>
      <xdr:row>59</xdr:row>
      <xdr:rowOff>142875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34</xdr:row>
      <xdr:rowOff>111125</xdr:rowOff>
    </xdr:from>
    <xdr:to>
      <xdr:col>27</xdr:col>
      <xdr:colOff>0</xdr:colOff>
      <xdr:row>60</xdr:row>
      <xdr:rowOff>174625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112"/>
  <sheetViews>
    <sheetView tabSelected="1" view="pageBreakPreview" topLeftCell="A64" zoomScaleNormal="100" zoomScaleSheetLayoutView="100" workbookViewId="0">
      <selection activeCell="G95" sqref="G95:N101"/>
    </sheetView>
  </sheetViews>
  <sheetFormatPr baseColWidth="10" defaultRowHeight="15" x14ac:dyDescent="0.25"/>
  <cols>
    <col min="1" max="1" width="30.85546875" customWidth="1"/>
    <col min="2" max="2" width="22.85546875" customWidth="1"/>
    <col min="3" max="3" width="15" customWidth="1"/>
    <col min="4" max="4" width="13.140625" customWidth="1"/>
    <col min="5" max="5" width="23.5703125" customWidth="1"/>
    <col min="6" max="6" width="29.28515625" customWidth="1"/>
    <col min="10" max="10" width="16.85546875" customWidth="1"/>
    <col min="11" max="11" width="13.7109375" customWidth="1"/>
    <col min="12" max="12" width="17.85546875" customWidth="1"/>
    <col min="13" max="13" width="16.5703125" customWidth="1"/>
    <col min="14" max="14" width="17" bestFit="1" customWidth="1"/>
    <col min="15" max="15" width="17" customWidth="1"/>
    <col min="16" max="16" width="16.5703125" customWidth="1"/>
    <col min="17" max="17" width="19.140625" bestFit="1" customWidth="1"/>
    <col min="18" max="18" width="16.5703125" bestFit="1" customWidth="1"/>
    <col min="19" max="19" width="17.42578125" customWidth="1"/>
    <col min="20" max="20" width="16.5703125" customWidth="1"/>
    <col min="21" max="21" width="17" bestFit="1" customWidth="1"/>
    <col min="22" max="22" width="15.5703125" customWidth="1"/>
    <col min="23" max="23" width="15.28515625" customWidth="1"/>
    <col min="24" max="24" width="19.140625" bestFit="1" customWidth="1"/>
    <col min="25" max="25" width="20.140625" customWidth="1"/>
    <col min="26" max="26" width="19.140625" customWidth="1"/>
    <col min="27" max="27" width="9.42578125" bestFit="1" customWidth="1"/>
    <col min="29" max="29" width="12.28515625" bestFit="1" customWidth="1"/>
    <col min="30" max="30" width="9" style="15" bestFit="1" customWidth="1"/>
  </cols>
  <sheetData>
    <row r="1" spans="1:31" s="4" customFormat="1" ht="58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  <c r="AC1" s="1"/>
      <c r="AD1" s="3"/>
      <c r="AE1" s="1"/>
    </row>
    <row r="2" spans="1:31" s="4" customFormat="1" ht="19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  <c r="AC2" s="1"/>
      <c r="AD2" s="3"/>
      <c r="AE2" s="1"/>
    </row>
    <row r="3" spans="1:31" s="4" customFormat="1" ht="15" customHeight="1" x14ac:dyDescent="0.2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s="8" customFormat="1" ht="15" customHeight="1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5"/>
    </row>
    <row r="5" spans="1:31" s="9" customFormat="1" ht="18.75" x14ac:dyDescent="0.2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</row>
    <row r="6" spans="1:31" s="9" customFormat="1" ht="21" customHeight="1" x14ac:dyDescent="0.25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</row>
    <row r="7" spans="1:31" s="9" customFormat="1" ht="27.75" customHeight="1" x14ac:dyDescent="0.25">
      <c r="A7" s="79" t="s">
        <v>48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3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/>
      <c r="AE8" s="10"/>
    </row>
    <row r="9" spans="1:31" ht="21" x14ac:dyDescent="0.25">
      <c r="A9" s="56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0"/>
    </row>
    <row r="10" spans="1:3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0"/>
    </row>
    <row r="11" spans="1:31" ht="18.75" x14ac:dyDescent="0.25">
      <c r="A11" s="80" t="s">
        <v>3</v>
      </c>
      <c r="B11" s="81"/>
      <c r="C11" s="82"/>
      <c r="D11" s="12">
        <v>44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10"/>
    </row>
    <row r="12" spans="1:31" ht="18.75" x14ac:dyDescent="0.25">
      <c r="A12" s="80" t="s">
        <v>4</v>
      </c>
      <c r="B12" s="81"/>
      <c r="C12" s="82"/>
      <c r="D12" s="12">
        <v>16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0"/>
    </row>
    <row r="13" spans="1:31" ht="18.75" x14ac:dyDescent="0.25">
      <c r="A13" s="80" t="s">
        <v>5</v>
      </c>
      <c r="B13" s="81"/>
      <c r="C13" s="82"/>
      <c r="D13" s="13">
        <f>D12/D11</f>
        <v>0.36363636363636365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0"/>
    </row>
    <row r="14" spans="1:31" ht="18.75" customHeight="1" x14ac:dyDescent="0.25">
      <c r="A14" s="80" t="s">
        <v>43</v>
      </c>
      <c r="B14" s="81"/>
      <c r="C14" s="82"/>
      <c r="D14" s="12">
        <v>125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0"/>
    </row>
    <row r="15" spans="1:31" ht="18.75" x14ac:dyDescent="0.25">
      <c r="A15" s="80" t="s">
        <v>44</v>
      </c>
      <c r="B15" s="81"/>
      <c r="C15" s="82"/>
      <c r="D15" s="13">
        <f>D12/D14</f>
        <v>0.128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0"/>
    </row>
    <row r="17" spans="1:31" ht="15.75" x14ac:dyDescent="0.25">
      <c r="A17" s="14" t="s">
        <v>6</v>
      </c>
    </row>
    <row r="18" spans="1:31" ht="15.75" x14ac:dyDescent="0.25">
      <c r="A18" s="57" t="s">
        <v>45</v>
      </c>
    </row>
    <row r="19" spans="1:31" ht="15.75" x14ac:dyDescent="0.25">
      <c r="A19" s="14" t="s">
        <v>46</v>
      </c>
    </row>
    <row r="21" spans="1:31" ht="16.5" customHeight="1" x14ac:dyDescent="0.25">
      <c r="A21" s="83" t="s">
        <v>7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87" t="s">
        <v>8</v>
      </c>
      <c r="M21" s="87"/>
      <c r="N21" s="87"/>
      <c r="O21" s="87"/>
      <c r="P21" s="87"/>
      <c r="Q21" s="87"/>
      <c r="S21" s="87" t="s">
        <v>9</v>
      </c>
      <c r="T21" s="87"/>
      <c r="U21" s="87"/>
      <c r="V21" s="87"/>
      <c r="W21" s="87"/>
      <c r="X21" s="87"/>
      <c r="Y21" s="74" t="s">
        <v>10</v>
      </c>
      <c r="Z21" s="74"/>
      <c r="AA21" s="75" t="s">
        <v>11</v>
      </c>
      <c r="AB21" s="75"/>
      <c r="AC21" s="75"/>
      <c r="AD21" s="75"/>
    </row>
    <row r="22" spans="1:31" ht="21.75" customHeigh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6"/>
      <c r="L22" s="88"/>
      <c r="M22" s="88"/>
      <c r="N22" s="88"/>
      <c r="O22" s="88"/>
      <c r="P22" s="88"/>
      <c r="Q22" s="88"/>
      <c r="S22" s="87"/>
      <c r="T22" s="87"/>
      <c r="U22" s="87"/>
      <c r="V22" s="87"/>
      <c r="W22" s="87"/>
      <c r="X22" s="87"/>
      <c r="Y22" s="74"/>
      <c r="Z22" s="74"/>
      <c r="AA22" s="75"/>
      <c r="AB22" s="75"/>
      <c r="AC22" s="75"/>
      <c r="AD22" s="75"/>
    </row>
    <row r="23" spans="1:31" ht="51" customHeight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6"/>
      <c r="L23" s="16" t="s">
        <v>12</v>
      </c>
      <c r="M23" s="16" t="s">
        <v>13</v>
      </c>
      <c r="N23" s="16" t="s">
        <v>14</v>
      </c>
      <c r="O23" s="16" t="s">
        <v>15</v>
      </c>
      <c r="P23" s="16" t="s">
        <v>16</v>
      </c>
      <c r="Q23" s="16" t="s">
        <v>17</v>
      </c>
      <c r="R23" s="17" t="s">
        <v>18</v>
      </c>
      <c r="S23" s="18" t="s">
        <v>12</v>
      </c>
      <c r="T23" s="18" t="s">
        <v>13</v>
      </c>
      <c r="U23" s="18" t="s">
        <v>14</v>
      </c>
      <c r="V23" s="18" t="s">
        <v>15</v>
      </c>
      <c r="W23" s="18" t="s">
        <v>16</v>
      </c>
      <c r="X23" s="18" t="s">
        <v>17</v>
      </c>
      <c r="Y23" s="19" t="s">
        <v>19</v>
      </c>
      <c r="Z23" s="19" t="s">
        <v>20</v>
      </c>
      <c r="AA23" s="16" t="s">
        <v>21</v>
      </c>
      <c r="AB23" s="16" t="s">
        <v>22</v>
      </c>
      <c r="AC23" s="16" t="s">
        <v>23</v>
      </c>
      <c r="AD23" s="20" t="s">
        <v>24</v>
      </c>
    </row>
    <row r="24" spans="1:31" ht="18.75" customHeight="1" x14ac:dyDescent="0.25">
      <c r="A24" s="66" t="s">
        <v>25</v>
      </c>
      <c r="B24" s="66" t="s">
        <v>26</v>
      </c>
      <c r="C24" s="66" t="s">
        <v>26</v>
      </c>
      <c r="D24" s="66" t="s">
        <v>26</v>
      </c>
      <c r="E24" s="66" t="s">
        <v>26</v>
      </c>
      <c r="F24" s="66" t="s">
        <v>26</v>
      </c>
      <c r="G24" s="66" t="s">
        <v>26</v>
      </c>
      <c r="H24" s="66" t="s">
        <v>26</v>
      </c>
      <c r="I24" s="66" t="s">
        <v>26</v>
      </c>
      <c r="J24" s="66" t="s">
        <v>26</v>
      </c>
      <c r="K24" s="67" t="s">
        <v>26</v>
      </c>
      <c r="L24" s="21">
        <v>0</v>
      </c>
      <c r="M24" s="21">
        <v>0</v>
      </c>
      <c r="N24" s="21">
        <v>1</v>
      </c>
      <c r="O24" s="21">
        <v>9</v>
      </c>
      <c r="P24" s="21">
        <v>6</v>
      </c>
      <c r="Q24" s="21">
        <v>0</v>
      </c>
      <c r="R24" s="21">
        <v>16</v>
      </c>
      <c r="S24" s="22">
        <f t="shared" ref="S24:X26" si="0">L24/$R24</f>
        <v>0</v>
      </c>
      <c r="T24" s="22">
        <f t="shared" si="0"/>
        <v>0</v>
      </c>
      <c r="U24" s="22">
        <f t="shared" si="0"/>
        <v>6.25E-2</v>
      </c>
      <c r="V24" s="22">
        <f t="shared" si="0"/>
        <v>0.5625</v>
      </c>
      <c r="W24" s="22">
        <f t="shared" si="0"/>
        <v>0.375</v>
      </c>
      <c r="X24" s="22">
        <f t="shared" si="0"/>
        <v>0</v>
      </c>
      <c r="Y24" s="23">
        <f t="shared" ref="Y24:Y27" si="1">(L24+M24)/(L24+M24+N24+O24+P24)</f>
        <v>0</v>
      </c>
      <c r="Z24" s="23">
        <f t="shared" ref="Z24:Z27" si="2">1-Y24</f>
        <v>1</v>
      </c>
      <c r="AA24" s="24">
        <v>4.3099999999999996</v>
      </c>
      <c r="AB24" s="24">
        <v>0.6</v>
      </c>
      <c r="AC24" s="25">
        <v>4</v>
      </c>
      <c r="AD24" s="25">
        <v>4</v>
      </c>
      <c r="AE24" s="26"/>
    </row>
    <row r="25" spans="1:31" ht="18.75" customHeight="1" x14ac:dyDescent="0.25">
      <c r="A25" s="66" t="s">
        <v>27</v>
      </c>
      <c r="B25" s="66" t="s">
        <v>28</v>
      </c>
      <c r="C25" s="66" t="s">
        <v>28</v>
      </c>
      <c r="D25" s="66" t="s">
        <v>28</v>
      </c>
      <c r="E25" s="66" t="s">
        <v>28</v>
      </c>
      <c r="F25" s="66" t="s">
        <v>28</v>
      </c>
      <c r="G25" s="66" t="s">
        <v>28</v>
      </c>
      <c r="H25" s="66" t="s">
        <v>28</v>
      </c>
      <c r="I25" s="66" t="s">
        <v>28</v>
      </c>
      <c r="J25" s="66" t="s">
        <v>28</v>
      </c>
      <c r="K25" s="67" t="s">
        <v>28</v>
      </c>
      <c r="L25" s="21">
        <v>0</v>
      </c>
      <c r="M25" s="21">
        <v>0</v>
      </c>
      <c r="N25" s="21">
        <v>1</v>
      </c>
      <c r="O25" s="21">
        <v>8</v>
      </c>
      <c r="P25" s="21">
        <v>7</v>
      </c>
      <c r="Q25" s="21">
        <v>0</v>
      </c>
      <c r="R25" s="21">
        <v>16</v>
      </c>
      <c r="S25" s="22">
        <f t="shared" si="0"/>
        <v>0</v>
      </c>
      <c r="T25" s="22">
        <f t="shared" si="0"/>
        <v>0</v>
      </c>
      <c r="U25" s="22">
        <f t="shared" si="0"/>
        <v>6.25E-2</v>
      </c>
      <c r="V25" s="22">
        <f t="shared" si="0"/>
        <v>0.5</v>
      </c>
      <c r="W25" s="22">
        <f t="shared" si="0"/>
        <v>0.4375</v>
      </c>
      <c r="X25" s="22">
        <f t="shared" si="0"/>
        <v>0</v>
      </c>
      <c r="Y25" s="23">
        <f t="shared" si="1"/>
        <v>0</v>
      </c>
      <c r="Z25" s="23">
        <f t="shared" si="2"/>
        <v>1</v>
      </c>
      <c r="AA25" s="24">
        <v>4.38</v>
      </c>
      <c r="AB25" s="24">
        <v>0.62</v>
      </c>
      <c r="AC25" s="25">
        <v>4</v>
      </c>
      <c r="AD25" s="25">
        <v>4</v>
      </c>
      <c r="AE25" s="26"/>
    </row>
    <row r="26" spans="1:31" ht="18.75" customHeight="1" x14ac:dyDescent="0.25">
      <c r="A26" s="66" t="s">
        <v>29</v>
      </c>
      <c r="B26" s="66" t="s">
        <v>30</v>
      </c>
      <c r="C26" s="66" t="s">
        <v>30</v>
      </c>
      <c r="D26" s="66" t="s">
        <v>30</v>
      </c>
      <c r="E26" s="66" t="s">
        <v>30</v>
      </c>
      <c r="F26" s="66" t="s">
        <v>30</v>
      </c>
      <c r="G26" s="66" t="s">
        <v>30</v>
      </c>
      <c r="H26" s="66" t="s">
        <v>30</v>
      </c>
      <c r="I26" s="66" t="s">
        <v>30</v>
      </c>
      <c r="J26" s="66" t="s">
        <v>30</v>
      </c>
      <c r="K26" s="67" t="s">
        <v>30</v>
      </c>
      <c r="L26" s="21">
        <v>0</v>
      </c>
      <c r="M26" s="21">
        <v>0</v>
      </c>
      <c r="N26" s="21">
        <v>2</v>
      </c>
      <c r="O26" s="21">
        <v>8</v>
      </c>
      <c r="P26" s="21">
        <v>6</v>
      </c>
      <c r="Q26" s="21">
        <v>0</v>
      </c>
      <c r="R26" s="21">
        <v>16</v>
      </c>
      <c r="S26" s="22">
        <f t="shared" si="0"/>
        <v>0</v>
      </c>
      <c r="T26" s="22">
        <f t="shared" si="0"/>
        <v>0</v>
      </c>
      <c r="U26" s="22">
        <f t="shared" si="0"/>
        <v>0.125</v>
      </c>
      <c r="V26" s="22">
        <f t="shared" si="0"/>
        <v>0.5</v>
      </c>
      <c r="W26" s="22">
        <f t="shared" si="0"/>
        <v>0.375</v>
      </c>
      <c r="X26" s="22">
        <f t="shared" si="0"/>
        <v>0</v>
      </c>
      <c r="Y26" s="23">
        <f t="shared" si="1"/>
        <v>0</v>
      </c>
      <c r="Z26" s="23">
        <f t="shared" si="2"/>
        <v>1</v>
      </c>
      <c r="AA26" s="24">
        <v>4.25</v>
      </c>
      <c r="AB26" s="24">
        <v>0.68</v>
      </c>
      <c r="AC26" s="25">
        <v>4</v>
      </c>
      <c r="AD26" s="25">
        <v>4</v>
      </c>
      <c r="AE26" s="26"/>
    </row>
    <row r="27" spans="1:31" ht="18.75" x14ac:dyDescent="0.25">
      <c r="A27" s="68" t="s">
        <v>31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  <c r="L27" s="27">
        <f t="shared" ref="L27:R27" si="3">SUM(L24:L26)</f>
        <v>0</v>
      </c>
      <c r="M27" s="27">
        <f t="shared" si="3"/>
        <v>0</v>
      </c>
      <c r="N27" s="27">
        <f t="shared" si="3"/>
        <v>4</v>
      </c>
      <c r="O27" s="27">
        <f t="shared" si="3"/>
        <v>25</v>
      </c>
      <c r="P27" s="27">
        <f t="shared" si="3"/>
        <v>19</v>
      </c>
      <c r="Q27" s="27">
        <f t="shared" si="3"/>
        <v>0</v>
      </c>
      <c r="R27" s="27">
        <f t="shared" si="3"/>
        <v>48</v>
      </c>
      <c r="S27" s="28">
        <f>L27/$R$27</f>
        <v>0</v>
      </c>
      <c r="T27" s="28">
        <f t="shared" ref="T27:X27" si="4">M27/$R$27</f>
        <v>0</v>
      </c>
      <c r="U27" s="28">
        <f t="shared" si="4"/>
        <v>8.3333333333333329E-2</v>
      </c>
      <c r="V27" s="28">
        <f t="shared" si="4"/>
        <v>0.52083333333333337</v>
      </c>
      <c r="W27" s="28">
        <f t="shared" si="4"/>
        <v>0.39583333333333331</v>
      </c>
      <c r="X27" s="28">
        <f t="shared" si="4"/>
        <v>0</v>
      </c>
      <c r="Y27" s="28">
        <f t="shared" si="1"/>
        <v>0</v>
      </c>
      <c r="Z27" s="28">
        <f t="shared" si="2"/>
        <v>1</v>
      </c>
      <c r="AA27" s="29">
        <f>AVERAGE(AA24:AA26)</f>
        <v>4.3133333333333335</v>
      </c>
      <c r="AB27" s="30"/>
      <c r="AC27" s="31">
        <v>5</v>
      </c>
      <c r="AD27" s="32"/>
    </row>
    <row r="28" spans="1:31" ht="30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16" t="s">
        <v>12</v>
      </c>
      <c r="M28" s="16" t="s">
        <v>13</v>
      </c>
      <c r="N28" s="16" t="s">
        <v>14</v>
      </c>
      <c r="O28" s="16" t="s">
        <v>15</v>
      </c>
      <c r="P28" s="16" t="s">
        <v>16</v>
      </c>
      <c r="Q28" s="16" t="s">
        <v>17</v>
      </c>
      <c r="R28" s="17" t="s">
        <v>18</v>
      </c>
      <c r="S28" s="18" t="s">
        <v>12</v>
      </c>
      <c r="T28" s="18" t="s">
        <v>13</v>
      </c>
      <c r="U28" s="18" t="s">
        <v>14</v>
      </c>
      <c r="V28" s="18" t="s">
        <v>15</v>
      </c>
      <c r="W28" s="18" t="s">
        <v>16</v>
      </c>
      <c r="X28" s="18" t="s">
        <v>17</v>
      </c>
      <c r="Y28" s="19" t="s">
        <v>19</v>
      </c>
      <c r="Z28" s="19" t="s">
        <v>20</v>
      </c>
      <c r="AA28" s="16" t="s">
        <v>21</v>
      </c>
      <c r="AB28" s="16" t="s">
        <v>22</v>
      </c>
      <c r="AC28" s="16" t="s">
        <v>23</v>
      </c>
      <c r="AD28" s="20" t="s">
        <v>24</v>
      </c>
    </row>
    <row r="29" spans="1:31" ht="18.75" customHeight="1" x14ac:dyDescent="0.25">
      <c r="A29" s="35" t="s">
        <v>32</v>
      </c>
      <c r="B29" s="71" t="s">
        <v>33</v>
      </c>
      <c r="C29" s="72"/>
      <c r="D29" s="72"/>
      <c r="E29" s="72"/>
      <c r="F29" s="72"/>
      <c r="G29" s="72"/>
      <c r="H29" s="72"/>
      <c r="I29" s="72"/>
      <c r="J29" s="72"/>
      <c r="K29" s="72"/>
      <c r="L29" s="25">
        <v>0</v>
      </c>
      <c r="M29" s="25">
        <v>1</v>
      </c>
      <c r="N29" s="25">
        <v>0</v>
      </c>
      <c r="O29" s="25">
        <v>7</v>
      </c>
      <c r="P29" s="25">
        <v>8</v>
      </c>
      <c r="Q29" s="25">
        <v>0</v>
      </c>
      <c r="R29" s="25">
        <v>16</v>
      </c>
      <c r="S29" s="22">
        <f>L29/$R29</f>
        <v>0</v>
      </c>
      <c r="T29" s="22">
        <f t="shared" ref="T29:X29" si="5">M29/$R29</f>
        <v>6.25E-2</v>
      </c>
      <c r="U29" s="22">
        <f t="shared" si="5"/>
        <v>0</v>
      </c>
      <c r="V29" s="22">
        <f t="shared" si="5"/>
        <v>0.4375</v>
      </c>
      <c r="W29" s="22">
        <f t="shared" si="5"/>
        <v>0.5</v>
      </c>
      <c r="X29" s="22">
        <f t="shared" si="5"/>
        <v>0</v>
      </c>
      <c r="Y29" s="23">
        <f t="shared" ref="Y29" si="6">(L29+M29)/(L29+M29+N29+O29+P29)</f>
        <v>6.25E-2</v>
      </c>
      <c r="Z29" s="23">
        <f t="shared" ref="Z29" si="7">1-Y29</f>
        <v>0.9375</v>
      </c>
      <c r="AA29" s="24">
        <v>4.38</v>
      </c>
      <c r="AB29" s="24">
        <v>0.81</v>
      </c>
      <c r="AC29" s="25">
        <v>5</v>
      </c>
      <c r="AD29" s="25">
        <v>5</v>
      </c>
      <c r="AE29" s="36"/>
    </row>
    <row r="30" spans="1:31" ht="18.75" customHeight="1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7"/>
      <c r="M30" s="37"/>
      <c r="N30" s="37"/>
      <c r="O30" s="37"/>
      <c r="P30" s="37"/>
      <c r="Q30" s="37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39"/>
      <c r="AC30" s="40"/>
      <c r="AD30" s="41"/>
    </row>
    <row r="31" spans="1:31" ht="28.5" customHeight="1" x14ac:dyDescent="0.25">
      <c r="A31" s="35" t="s">
        <v>34</v>
      </c>
      <c r="B31" s="71" t="s">
        <v>35</v>
      </c>
      <c r="C31" s="72"/>
      <c r="D31" s="72"/>
      <c r="E31" s="72"/>
      <c r="F31" s="72"/>
      <c r="G31" s="72"/>
      <c r="H31" s="72"/>
      <c r="I31" s="72"/>
      <c r="J31" s="72"/>
      <c r="K31" s="72"/>
      <c r="L31" s="25">
        <v>0</v>
      </c>
      <c r="M31" s="25">
        <v>0</v>
      </c>
      <c r="N31" s="25">
        <v>1</v>
      </c>
      <c r="O31" s="25">
        <v>7</v>
      </c>
      <c r="P31" s="25">
        <v>7</v>
      </c>
      <c r="Q31" s="25">
        <v>1</v>
      </c>
      <c r="R31" s="25">
        <v>16</v>
      </c>
      <c r="S31" s="22">
        <f>L31/$R31</f>
        <v>0</v>
      </c>
      <c r="T31" s="22">
        <f t="shared" ref="T31:X31" si="8">M31/$R31</f>
        <v>0</v>
      </c>
      <c r="U31" s="22">
        <f t="shared" si="8"/>
        <v>6.25E-2</v>
      </c>
      <c r="V31" s="22">
        <f t="shared" si="8"/>
        <v>0.4375</v>
      </c>
      <c r="W31" s="22">
        <f t="shared" si="8"/>
        <v>0.4375</v>
      </c>
      <c r="X31" s="22">
        <f t="shared" si="8"/>
        <v>6.25E-2</v>
      </c>
      <c r="Y31" s="23">
        <f t="shared" ref="Y31" si="9">(L31+M31)/(L31+M31+N31+O31+P31)</f>
        <v>0</v>
      </c>
      <c r="Z31" s="23">
        <f t="shared" ref="Z31" si="10">1-Y31</f>
        <v>1</v>
      </c>
      <c r="AA31" s="24">
        <v>4.4000000000000004</v>
      </c>
      <c r="AB31" s="24">
        <v>0.63</v>
      </c>
      <c r="AC31" s="25">
        <v>4</v>
      </c>
      <c r="AD31" s="25">
        <v>4</v>
      </c>
      <c r="AE31" s="36"/>
    </row>
    <row r="32" spans="1:31" ht="41.25" customHeight="1" x14ac:dyDescent="0.25"/>
    <row r="34" spans="1:30" ht="36" customHeight="1" x14ac:dyDescent="0.25"/>
    <row r="35" spans="1:30" ht="39.75" customHeight="1" x14ac:dyDescent="0.25"/>
    <row r="36" spans="1:30" ht="24.75" customHeight="1" x14ac:dyDescent="0.25"/>
    <row r="37" spans="1:30" ht="54" customHeight="1" x14ac:dyDescent="0.25"/>
    <row r="38" spans="1:30" ht="24.75" customHeight="1" x14ac:dyDescent="0.25"/>
    <row r="39" spans="1:30" s="42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 s="15"/>
    </row>
    <row r="40" spans="1:30" ht="37.5" customHeight="1" x14ac:dyDescent="0.25"/>
    <row r="66" spans="1:30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4"/>
    </row>
    <row r="67" spans="1:30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4"/>
    </row>
    <row r="68" spans="1:30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4"/>
    </row>
    <row r="69" spans="1:30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4"/>
    </row>
    <row r="70" spans="1:30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4"/>
    </row>
    <row r="71" spans="1:30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4"/>
    </row>
    <row r="72" spans="1:30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4"/>
    </row>
    <row r="73" spans="1:30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4"/>
    </row>
    <row r="74" spans="1:30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3"/>
      <c r="AA74" s="43"/>
      <c r="AB74" s="43"/>
      <c r="AC74" s="43"/>
      <c r="AD74" s="44"/>
    </row>
    <row r="75" spans="1:30" s="43" customFormat="1" ht="15.75" x14ac:dyDescent="0.25">
      <c r="A75" s="45"/>
      <c r="B75" s="45"/>
      <c r="C75" s="45"/>
      <c r="D75" s="45"/>
      <c r="E75" s="45"/>
      <c r="F75" s="63" t="s">
        <v>36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46"/>
      <c r="S75" s="46"/>
      <c r="T75" s="46"/>
      <c r="U75" s="46"/>
      <c r="Y75" s="44"/>
      <c r="AD75" s="44"/>
    </row>
    <row r="76" spans="1:30" s="43" customFormat="1" ht="15.75" x14ac:dyDescent="0.25">
      <c r="A76" s="45"/>
      <c r="B76" s="45"/>
      <c r="C76" s="45"/>
      <c r="D76" s="45"/>
      <c r="E76" s="45"/>
      <c r="F76" s="64" t="s">
        <v>37</v>
      </c>
      <c r="G76" s="64"/>
      <c r="H76" s="64" t="s">
        <v>38</v>
      </c>
      <c r="I76" s="64"/>
      <c r="J76" s="64" t="s">
        <v>39</v>
      </c>
      <c r="K76" s="64"/>
      <c r="L76" s="64" t="s">
        <v>40</v>
      </c>
      <c r="M76" s="64"/>
      <c r="N76" s="64" t="s">
        <v>17</v>
      </c>
      <c r="O76" s="64"/>
      <c r="P76" s="65" t="s">
        <v>18</v>
      </c>
      <c r="Q76" s="65"/>
      <c r="R76" s="47"/>
      <c r="S76" s="47"/>
      <c r="T76" s="47"/>
      <c r="U76" s="47"/>
      <c r="Y76" s="44"/>
      <c r="AD76" s="44"/>
    </row>
    <row r="77" spans="1:30" s="43" customFormat="1" ht="15.75" x14ac:dyDescent="0.25">
      <c r="A77" s="45"/>
      <c r="B77" s="45"/>
      <c r="C77" s="45"/>
      <c r="D77" s="45"/>
      <c r="E77" s="45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5"/>
      <c r="Q77" s="65"/>
      <c r="R77" s="47"/>
      <c r="S77" s="47"/>
      <c r="T77" s="47"/>
      <c r="U77" s="47"/>
      <c r="Y77" s="44"/>
      <c r="AD77" s="44"/>
    </row>
    <row r="78" spans="1:30" s="43" customFormat="1" ht="15.75" x14ac:dyDescent="0.25">
      <c r="A78" s="45"/>
      <c r="B78" s="45"/>
      <c r="C78" s="45"/>
      <c r="D78" s="45"/>
      <c r="E78" s="45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5"/>
      <c r="Q78" s="65"/>
      <c r="R78" s="47"/>
      <c r="S78" s="47"/>
      <c r="T78" s="47"/>
      <c r="U78" s="47"/>
      <c r="Y78" s="44"/>
      <c r="AD78" s="44"/>
    </row>
    <row r="79" spans="1:30" s="43" customFormat="1" ht="18.75" x14ac:dyDescent="0.3">
      <c r="A79" s="58" t="s">
        <v>41</v>
      </c>
      <c r="B79" s="59"/>
      <c r="C79" s="59"/>
      <c r="D79" s="59"/>
      <c r="E79" s="59"/>
      <c r="F79" s="48">
        <v>4</v>
      </c>
      <c r="G79" s="49">
        <f>F79/P79</f>
        <v>0.25</v>
      </c>
      <c r="H79" s="48">
        <v>2</v>
      </c>
      <c r="I79" s="49">
        <f>H79/P79</f>
        <v>0.125</v>
      </c>
      <c r="J79" s="48">
        <v>1</v>
      </c>
      <c r="K79" s="49">
        <f>J79/P79</f>
        <v>6.25E-2</v>
      </c>
      <c r="L79" s="48">
        <v>9</v>
      </c>
      <c r="M79" s="49">
        <f>L79/P79</f>
        <v>0.5625</v>
      </c>
      <c r="N79" s="48"/>
      <c r="O79" s="49">
        <f>N79/P79</f>
        <v>0</v>
      </c>
      <c r="P79" s="60">
        <f>SUM(F79,H79,J79,L79,N79)</f>
        <v>16</v>
      </c>
      <c r="Q79" s="61"/>
      <c r="R79" s="50"/>
      <c r="S79" s="50"/>
      <c r="T79" s="50"/>
      <c r="U79" s="50"/>
      <c r="V79" s="51"/>
      <c r="W79" s="51"/>
      <c r="X79" s="51"/>
      <c r="Y79" s="52"/>
      <c r="Z79" s="51"/>
      <c r="AA79" s="51"/>
      <c r="AB79" s="51"/>
      <c r="AC79" s="51"/>
      <c r="AD79" s="52"/>
    </row>
    <row r="80" spans="1:30" s="43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15"/>
      <c r="Z80"/>
      <c r="AA80"/>
      <c r="AB80"/>
      <c r="AC80"/>
      <c r="AD80" s="15"/>
    </row>
    <row r="81" spans="1:30" s="43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15"/>
      <c r="Z81"/>
      <c r="AA81"/>
      <c r="AB81"/>
      <c r="AC81"/>
      <c r="AD81" s="15"/>
    </row>
    <row r="82" spans="1:30" s="43" customFormat="1" x14ac:dyDescent="0.25">
      <c r="A82" s="5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5"/>
      <c r="Z82"/>
      <c r="AA82"/>
      <c r="AB82"/>
      <c r="AC82"/>
      <c r="AD82" s="15"/>
    </row>
    <row r="83" spans="1:30" s="43" customFormat="1" x14ac:dyDescent="0.25">
      <c r="A83"/>
      <c r="B83"/>
      <c r="C83"/>
      <c r="D83"/>
      <c r="E83"/>
      <c r="F83"/>
      <c r="G83"/>
      <c r="H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5"/>
    </row>
    <row r="84" spans="1:30" s="43" customFormat="1" ht="24.75" customHeight="1" x14ac:dyDescent="0.25">
      <c r="A84"/>
      <c r="B84"/>
      <c r="C84"/>
      <c r="D84"/>
      <c r="E84"/>
      <c r="F84"/>
      <c r="G84"/>
      <c r="H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5"/>
    </row>
    <row r="85" spans="1:30" s="43" customFormat="1" ht="12.75" customHeight="1" x14ac:dyDescent="0.25">
      <c r="A85"/>
      <c r="B85"/>
      <c r="C85"/>
      <c r="D85"/>
      <c r="E85"/>
      <c r="F85"/>
      <c r="G85"/>
      <c r="H85"/>
      <c r="Q85"/>
      <c r="R85"/>
      <c r="S85"/>
      <c r="T85"/>
      <c r="U85"/>
      <c r="V85"/>
      <c r="W85"/>
      <c r="X85"/>
      <c r="Y85"/>
      <c r="Z85"/>
      <c r="AA85"/>
      <c r="AB85"/>
      <c r="AC85"/>
      <c r="AD85" s="15"/>
    </row>
    <row r="86" spans="1:30" s="43" customFormat="1" ht="21.7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5"/>
    </row>
    <row r="87" spans="1:30" s="43" customFormat="1" ht="24.75" customHeight="1" x14ac:dyDescent="0.25">
      <c r="A87" s="62" t="s">
        <v>42</v>
      </c>
      <c r="B87" s="62"/>
      <c r="C87" s="62"/>
      <c r="D87" s="62"/>
      <c r="E87" s="62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15"/>
    </row>
    <row r="88" spans="1:30" s="51" customFormat="1" ht="33.75" customHeight="1" x14ac:dyDescent="0.25">
      <c r="A88" s="73" t="s">
        <v>49</v>
      </c>
      <c r="B88" s="73"/>
      <c r="C88" s="73"/>
      <c r="D88" s="73"/>
      <c r="E88" s="73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5"/>
    </row>
    <row r="89" spans="1:30" x14ac:dyDescent="0.25">
      <c r="A89" s="54"/>
    </row>
    <row r="90" spans="1:30" x14ac:dyDescent="0.25">
      <c r="A90" s="54"/>
    </row>
    <row r="91" spans="1:30" x14ac:dyDescent="0.25">
      <c r="A91" s="54"/>
    </row>
    <row r="92" spans="1:30" x14ac:dyDescent="0.25">
      <c r="A92" s="54"/>
    </row>
    <row r="93" spans="1:30" x14ac:dyDescent="0.25">
      <c r="A93" s="54"/>
      <c r="T93" s="15"/>
      <c r="Y93" s="15"/>
      <c r="AD93"/>
    </row>
    <row r="94" spans="1:30" x14ac:dyDescent="0.25">
      <c r="A94" s="54"/>
    </row>
    <row r="95" spans="1:30" x14ac:dyDescent="0.25">
      <c r="A95" s="54"/>
    </row>
    <row r="96" spans="1:30" x14ac:dyDescent="0.25">
      <c r="A96" s="54"/>
    </row>
    <row r="97" spans="1:11" x14ac:dyDescent="0.25">
      <c r="A97" s="54"/>
    </row>
    <row r="98" spans="1:11" x14ac:dyDescent="0.25">
      <c r="A98" s="54"/>
    </row>
    <row r="99" spans="1:11" x14ac:dyDescent="0.25">
      <c r="A99" s="54"/>
    </row>
    <row r="102" spans="1:11" ht="2.25" customHeight="1" x14ac:dyDescent="0.25"/>
    <row r="110" spans="1:11" ht="6.75" customHeight="1" x14ac:dyDescent="0.25">
      <c r="B110" s="55" t="s">
        <v>37</v>
      </c>
      <c r="C110" s="55"/>
      <c r="D110" s="55" t="s">
        <v>38</v>
      </c>
      <c r="E110" s="55"/>
      <c r="F110" s="55" t="s">
        <v>39</v>
      </c>
      <c r="G110" s="55"/>
      <c r="H110" s="55" t="s">
        <v>40</v>
      </c>
      <c r="I110" s="55"/>
      <c r="J110" s="55" t="s">
        <v>17</v>
      </c>
      <c r="K110" s="55"/>
    </row>
    <row r="111" spans="1:11" x14ac:dyDescent="0.25"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x14ac:dyDescent="0.25"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</sheetData>
  <mergeCells count="31">
    <mergeCell ref="A88:E88"/>
    <mergeCell ref="Y21:Z22"/>
    <mergeCell ref="AA21:AD22"/>
    <mergeCell ref="A3:AE3"/>
    <mergeCell ref="A5:AE5"/>
    <mergeCell ref="A6:AE6"/>
    <mergeCell ref="A7:AE7"/>
    <mergeCell ref="A11:C11"/>
    <mergeCell ref="A12:C12"/>
    <mergeCell ref="A14:C14"/>
    <mergeCell ref="A15:C15"/>
    <mergeCell ref="B31:K31"/>
    <mergeCell ref="A13:C13"/>
    <mergeCell ref="A21:K23"/>
    <mergeCell ref="L21:Q22"/>
    <mergeCell ref="S21:X22"/>
    <mergeCell ref="A24:K24"/>
    <mergeCell ref="A25:K25"/>
    <mergeCell ref="A26:K26"/>
    <mergeCell ref="A27:K27"/>
    <mergeCell ref="B29:K29"/>
    <mergeCell ref="A79:E79"/>
    <mergeCell ref="P79:Q79"/>
    <mergeCell ref="A87:E87"/>
    <mergeCell ref="F75:Q75"/>
    <mergeCell ref="F76:G78"/>
    <mergeCell ref="H76:I78"/>
    <mergeCell ref="J76:K78"/>
    <mergeCell ref="L76:M78"/>
    <mergeCell ref="N76:O78"/>
    <mergeCell ref="P76:Q7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2015-02-16T12:17:55Z</dcterms:created>
  <dcterms:modified xsi:type="dcterms:W3CDTF">2019-10-31T08:48:32Z</dcterms:modified>
</cp:coreProperties>
</file>