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 y movilidad\Centros\"/>
    </mc:Choice>
  </mc:AlternateContent>
  <bookViews>
    <workbookView xWindow="0" yWindow="0" windowWidth="14280" windowHeight="12015" activeTab="1"/>
  </bookViews>
  <sheets>
    <sheet name="Docencia" sheetId="1" r:id="rId1"/>
    <sheet name="Grado en Arqueología" sheetId="3" r:id="rId2"/>
    <sheet name="Grado en Eduación Infantil" sheetId="4" r:id="rId3"/>
    <sheet name="Grado en Eduación Primaria" sheetId="5" r:id="rId4"/>
    <sheet name="Grado en Educación Social" sheetId="6" r:id="rId5"/>
    <sheet name="Grado en Estudios Ingleses" sheetId="7" r:id="rId6"/>
    <sheet name="Grado en Filología Hispánica" sheetId="8" r:id="rId7"/>
    <sheet name="Grado en Geografía e Historia" sheetId="9" r:id="rId8"/>
    <sheet name="Grado en Historia del Arte" sheetId="11" r:id="rId9"/>
    <sheet name="Grado en Psicología" sheetId="10" r:id="rId10"/>
  </sheets>
  <calcPr calcId="162913"/>
</workbook>
</file>

<file path=xl/calcChain.xml><?xml version="1.0" encoding="utf-8"?>
<calcChain xmlns="http://schemas.openxmlformats.org/spreadsheetml/2006/main">
  <c r="F11" i="1" l="1"/>
  <c r="E6" i="11" l="1"/>
  <c r="E7" i="11"/>
  <c r="E8" i="11"/>
  <c r="E9" i="11"/>
  <c r="E10" i="11"/>
  <c r="E11" i="11"/>
  <c r="E12" i="11"/>
  <c r="E13" i="11"/>
  <c r="D13" i="11"/>
  <c r="E5" i="11"/>
  <c r="J13" i="11"/>
  <c r="J6" i="11"/>
  <c r="J7" i="11"/>
  <c r="J8" i="11"/>
  <c r="J9" i="11"/>
  <c r="J10" i="11"/>
  <c r="J11" i="11"/>
  <c r="J12" i="11"/>
  <c r="J5" i="11"/>
  <c r="E6" i="6"/>
  <c r="E7" i="6"/>
  <c r="E8" i="6"/>
  <c r="E9" i="6"/>
  <c r="E10" i="6"/>
  <c r="E11" i="6"/>
  <c r="E12" i="6"/>
  <c r="E5" i="6"/>
  <c r="J6" i="6"/>
  <c r="J7" i="6"/>
  <c r="J8" i="6"/>
  <c r="J9" i="6"/>
  <c r="J10" i="6"/>
  <c r="J11" i="6"/>
  <c r="J12" i="6"/>
  <c r="J5" i="6"/>
  <c r="F3" i="1"/>
  <c r="F4" i="1"/>
  <c r="F5" i="1"/>
  <c r="F6" i="1"/>
  <c r="F7" i="1"/>
  <c r="F8" i="1"/>
  <c r="F9" i="1"/>
  <c r="F10" i="1"/>
  <c r="F2" i="1"/>
  <c r="C11" i="1"/>
  <c r="E6" i="10" l="1"/>
  <c r="E7" i="10"/>
  <c r="E8" i="10"/>
  <c r="E9" i="10"/>
  <c r="E10" i="10"/>
  <c r="E11" i="10"/>
  <c r="E12" i="10"/>
  <c r="E5" i="10"/>
  <c r="J6" i="10"/>
  <c r="J7" i="10"/>
  <c r="J8" i="10"/>
  <c r="J9" i="10"/>
  <c r="J10" i="10"/>
  <c r="J11" i="10"/>
  <c r="J12" i="10"/>
  <c r="J5" i="10"/>
  <c r="D13" i="9"/>
  <c r="E6" i="9"/>
  <c r="E7" i="9"/>
  <c r="E8" i="9"/>
  <c r="E9" i="9"/>
  <c r="E10" i="9"/>
  <c r="E11" i="9"/>
  <c r="E12" i="9"/>
  <c r="E13" i="9"/>
  <c r="E5" i="9"/>
  <c r="J13" i="9"/>
  <c r="J6" i="9"/>
  <c r="J7" i="9"/>
  <c r="J8" i="9"/>
  <c r="J9" i="9"/>
  <c r="J10" i="9"/>
  <c r="J11" i="9"/>
  <c r="J12" i="9"/>
  <c r="J5" i="9"/>
  <c r="J6" i="8"/>
  <c r="J7" i="8"/>
  <c r="J8" i="8"/>
  <c r="J9" i="8"/>
  <c r="J10" i="8"/>
  <c r="J11" i="8"/>
  <c r="J5" i="8"/>
  <c r="J6" i="7"/>
  <c r="J7" i="7"/>
  <c r="J8" i="7"/>
  <c r="J9" i="7"/>
  <c r="J10" i="7"/>
  <c r="J11" i="7"/>
  <c r="J12" i="7"/>
  <c r="J5" i="7"/>
  <c r="J6" i="5"/>
  <c r="J7" i="5"/>
  <c r="J8" i="5"/>
  <c r="J9" i="5"/>
  <c r="J10" i="5"/>
  <c r="J11" i="5"/>
  <c r="J12" i="5"/>
  <c r="J13" i="5"/>
  <c r="J14" i="5"/>
  <c r="J15" i="5"/>
  <c r="J16" i="5"/>
  <c r="J5" i="5"/>
  <c r="J7" i="4"/>
  <c r="J8" i="4"/>
  <c r="J9" i="4"/>
  <c r="J10" i="4"/>
  <c r="J11" i="4"/>
  <c r="J12" i="4"/>
  <c r="J13" i="4"/>
  <c r="J14" i="4"/>
  <c r="J15" i="4"/>
  <c r="J16" i="4"/>
  <c r="J6" i="4"/>
  <c r="J5" i="4"/>
  <c r="J6" i="3"/>
  <c r="J7" i="3"/>
  <c r="J8" i="3"/>
  <c r="J9" i="3"/>
  <c r="J10" i="3"/>
  <c r="J11" i="3"/>
  <c r="J12" i="3"/>
  <c r="J13" i="3"/>
  <c r="J5" i="3"/>
  <c r="D12" i="10" l="1"/>
  <c r="D11" i="9"/>
  <c r="D12" i="9"/>
  <c r="D11" i="8"/>
  <c r="E11" i="8"/>
  <c r="E6" i="8"/>
  <c r="E7" i="8"/>
  <c r="E8" i="8"/>
  <c r="E9" i="8"/>
  <c r="E10" i="8"/>
  <c r="E5" i="8"/>
  <c r="D12" i="7"/>
  <c r="E12" i="7"/>
  <c r="E6" i="7"/>
  <c r="E7" i="7"/>
  <c r="E8" i="7"/>
  <c r="E9" i="7"/>
  <c r="E10" i="7"/>
  <c r="E11" i="7"/>
  <c r="E5" i="7"/>
  <c r="E6" i="3"/>
  <c r="E7" i="3"/>
  <c r="E8" i="3"/>
  <c r="E9" i="3"/>
  <c r="E10" i="3"/>
  <c r="E11" i="3"/>
  <c r="E12" i="3"/>
  <c r="E13" i="3"/>
  <c r="E5" i="3"/>
  <c r="E5" i="5" l="1"/>
  <c r="D13" i="3"/>
  <c r="D6" i="3"/>
  <c r="D7" i="3"/>
  <c r="D8" i="3"/>
  <c r="D9" i="3"/>
  <c r="D10" i="3"/>
  <c r="D11" i="3"/>
  <c r="D12" i="3"/>
  <c r="D11" i="7" l="1"/>
  <c r="D10" i="7"/>
  <c r="D9" i="7"/>
  <c r="D8" i="7"/>
  <c r="D7" i="7"/>
  <c r="D6" i="7"/>
  <c r="D5" i="7"/>
  <c r="D12" i="6"/>
  <c r="D11" i="6"/>
  <c r="D10" i="6"/>
  <c r="D9" i="6"/>
  <c r="D8" i="6"/>
  <c r="D7" i="6"/>
  <c r="D6" i="6"/>
  <c r="D5" i="6"/>
  <c r="D13" i="5"/>
  <c r="D14" i="5"/>
  <c r="D15" i="5"/>
  <c r="D16" i="5"/>
  <c r="E6" i="5"/>
  <c r="E7" i="5"/>
  <c r="E8" i="5"/>
  <c r="E9" i="5"/>
  <c r="E10" i="5"/>
  <c r="E11" i="5"/>
  <c r="E12" i="5"/>
  <c r="E13" i="5"/>
  <c r="E14" i="5"/>
  <c r="E15" i="5"/>
  <c r="E16" i="5"/>
  <c r="E6" i="4"/>
  <c r="E7" i="4"/>
  <c r="E8" i="4"/>
  <c r="E9" i="4"/>
  <c r="E10" i="4"/>
  <c r="E11" i="4"/>
  <c r="E12" i="4"/>
  <c r="E13" i="4"/>
  <c r="E14" i="4"/>
  <c r="E15" i="4"/>
  <c r="E16" i="4"/>
  <c r="E5" i="4"/>
  <c r="D13" i="4"/>
  <c r="D14" i="4"/>
  <c r="D15" i="4"/>
  <c r="D16" i="4"/>
  <c r="D12" i="11"/>
  <c r="D11" i="11"/>
  <c r="D10" i="11"/>
  <c r="D9" i="11"/>
  <c r="D8" i="11"/>
  <c r="D7" i="11"/>
  <c r="D6" i="11"/>
  <c r="D5" i="11"/>
  <c r="D11" i="10"/>
  <c r="D10" i="10"/>
  <c r="D9" i="10"/>
  <c r="D8" i="10"/>
  <c r="D7" i="10"/>
  <c r="D6" i="10"/>
  <c r="D5" i="10"/>
  <c r="D10" i="9"/>
  <c r="D9" i="9"/>
  <c r="D8" i="9"/>
  <c r="D7" i="9"/>
  <c r="D6" i="9"/>
  <c r="D5" i="9"/>
  <c r="D10" i="8"/>
  <c r="D9" i="8"/>
  <c r="D8" i="8"/>
  <c r="D7" i="8"/>
  <c r="D6" i="8"/>
  <c r="D5" i="8"/>
  <c r="D12" i="5"/>
  <c r="D11" i="5"/>
  <c r="D10" i="5"/>
  <c r="D9" i="5"/>
  <c r="D8" i="5"/>
  <c r="D7" i="5"/>
  <c r="D6" i="5"/>
  <c r="D5" i="5"/>
  <c r="D12" i="4"/>
  <c r="D11" i="4"/>
  <c r="D10" i="4"/>
  <c r="D9" i="4"/>
  <c r="D8" i="4"/>
  <c r="D7" i="4"/>
  <c r="D6" i="4"/>
  <c r="D5" i="4"/>
  <c r="D5" i="3"/>
</calcChain>
</file>

<file path=xl/sharedStrings.xml><?xml version="1.0" encoding="utf-8"?>
<sst xmlns="http://schemas.openxmlformats.org/spreadsheetml/2006/main" count="214" uniqueCount="47">
  <si>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</si>
  <si>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</si>
  <si>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</si>
  <si>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</si>
  <si>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</si>
  <si>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</si>
  <si>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</si>
  <si>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</si>
  <si>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</si>
  <si>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</si>
  <si>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</si>
  <si>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</si>
  <si>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</si>
  <si>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</si>
  <si>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</si>
  <si>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CONTRATADO DOCTOR</t>
  </si>
  <si>
    <t>PROFESOR CONTRATADO DOCTOR TEMPORAL</t>
  </si>
  <si>
    <t>PROFESOR SUSTITUTO INTERINO</t>
  </si>
  <si>
    <t>TITULAR DE UNIVERSIDAD</t>
  </si>
  <si>
    <t>Total general</t>
  </si>
  <si>
    <t>FACULTAD DE HUMANIDADES Y CC. EDUCACIÓN</t>
  </si>
  <si>
    <t>Grado en Arqueología</t>
  </si>
  <si>
    <t>Grado en Educación infantil</t>
  </si>
  <si>
    <t>Grado en Educación primaria</t>
  </si>
  <si>
    <t>Grado en Educación social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</si>
  <si>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</si>
  <si>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</si>
  <si>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</si>
  <si>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</si>
  <si>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</si>
  <si>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Total FACULTAD DE HUMANIDADES Y CC. EDUCACIÓN</t>
  </si>
  <si>
    <t>Grado en Educación Infantil</t>
  </si>
  <si>
    <t>Grado en Educación Primaria</t>
  </si>
  <si>
    <t>Grado en Filología Hispánica</t>
  </si>
  <si>
    <t>Grado en Geografía e Historia</t>
  </si>
  <si>
    <t>Grado en Historia del Arte</t>
  </si>
  <si>
    <t>PROFESOR ASOCIADO LABORAL</t>
  </si>
  <si>
    <t>CATEDRATICO DE ESCUELA UNIVERSITARIA</t>
  </si>
  <si>
    <t>PROFESOR AYUDANTE DOCTOR</t>
  </si>
  <si>
    <t>PROFESOR COLABORADOR</t>
  </si>
  <si>
    <t>TITULAR DE ESCUELA UNIVERSITARIA</t>
  </si>
  <si>
    <t>CATEDRATICO DE UNIVERSIDAD</t>
  </si>
  <si>
    <t>PERSONAL INVESTIGADOR</t>
  </si>
  <si>
    <t>Grado en Educación Social</t>
  </si>
  <si>
    <t>Grado en Estudios Ingleses</t>
  </si>
  <si>
    <t>(1)Datos del Curso 2019/20</t>
  </si>
  <si>
    <t>(2)Año natural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</si>
</sst>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3" xfId="1" applyNumberFormat="1" applyFont="1" applyBorder="1"/>
    <xf numFmtId="164" fontId="0" fillId="0" borderId="3" xfId="1" applyNumberFormat="1" applyFon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0" xfId="0"/>
    <xf numFmtId="0" fontId="0" fillId="0" borderId="3" xfId="0" applyBorder="1"/>
    <xf numFmtId="0" fontId="0" fillId="0" borderId="9" xfId="0" applyNumberFormat="1" applyBorder="1"/>
    <xf numFmtId="0" fontId="0" fillId="0" borderId="10" xfId="0" applyNumberFormat="1" applyBorder="1"/>
    <xf numFmtId="10" fontId="0" fillId="0" borderId="3" xfId="0" applyNumberForma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7">
    <cellStyle name="Normal" xfId="0" builtinId="0"/>
    <cellStyle name="Normal 2" xfId="2"/>
    <cellStyle name="Normal 3" xfId="4"/>
    <cellStyle name="Normal 4" xfId="6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topLeftCell="B1" workbookViewId="0">
      <selection activeCell="F13" sqref="F13"/>
    </sheetView>
  </sheetViews>
  <sheetFormatPr baseColWidth="10" defaultRowHeight="15" x14ac:dyDescent="0.25"/>
  <cols>
    <col min="1" max="1" width="45.28515625" customWidth="1"/>
    <col min="2" max="2" width="36.42578125" customWidth="1"/>
  </cols>
  <sheetData>
    <row r="1" spans="1:7" ht="90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A2" s="2" t="s">
        <v>20</v>
      </c>
      <c r="B2" s="3" t="s">
        <v>22</v>
      </c>
      <c r="C2" s="4">
        <v>961.59999999999911</v>
      </c>
      <c r="D2" s="4">
        <v>100</v>
      </c>
      <c r="E2" s="4">
        <v>87</v>
      </c>
      <c r="F2" s="4">
        <f>D2-E2</f>
        <v>13</v>
      </c>
      <c r="G2" s="4">
        <v>73</v>
      </c>
    </row>
    <row r="3" spans="1:7" x14ac:dyDescent="0.25">
      <c r="A3" s="5"/>
      <c r="B3" s="3" t="s">
        <v>23</v>
      </c>
      <c r="C3" s="4">
        <v>1105.0299999999991</v>
      </c>
      <c r="D3" s="4">
        <v>108</v>
      </c>
      <c r="E3" s="4">
        <v>93</v>
      </c>
      <c r="F3" s="4">
        <f t="shared" ref="F3:F10" si="0">D3-E3</f>
        <v>15</v>
      </c>
      <c r="G3" s="4">
        <v>77</v>
      </c>
    </row>
    <row r="4" spans="1:7" x14ac:dyDescent="0.25">
      <c r="A4" s="5"/>
      <c r="B4" s="3" t="s">
        <v>25</v>
      </c>
      <c r="C4" s="4">
        <v>403.39999999999992</v>
      </c>
      <c r="D4" s="4">
        <v>44</v>
      </c>
      <c r="E4" s="4">
        <v>41</v>
      </c>
      <c r="F4" s="4">
        <f t="shared" si="0"/>
        <v>3</v>
      </c>
      <c r="G4" s="4">
        <v>38</v>
      </c>
    </row>
    <row r="5" spans="1:7" x14ac:dyDescent="0.25">
      <c r="A5" s="5"/>
      <c r="B5" s="3" t="s">
        <v>26</v>
      </c>
      <c r="C5" s="4">
        <v>386.9</v>
      </c>
      <c r="D5" s="4">
        <v>43</v>
      </c>
      <c r="E5" s="4">
        <v>41</v>
      </c>
      <c r="F5" s="4">
        <f t="shared" si="0"/>
        <v>2</v>
      </c>
      <c r="G5" s="4">
        <v>39</v>
      </c>
    </row>
    <row r="6" spans="1:7" x14ac:dyDescent="0.25">
      <c r="A6" s="5"/>
      <c r="B6" s="3" t="s">
        <v>27</v>
      </c>
      <c r="C6" s="4">
        <v>225.25</v>
      </c>
      <c r="D6" s="4">
        <v>30</v>
      </c>
      <c r="E6" s="4">
        <v>22</v>
      </c>
      <c r="F6" s="4">
        <f t="shared" si="0"/>
        <v>8</v>
      </c>
      <c r="G6" s="4">
        <v>24</v>
      </c>
    </row>
    <row r="7" spans="1:7" x14ac:dyDescent="0.25">
      <c r="A7" s="5"/>
      <c r="B7" s="3" t="s">
        <v>28</v>
      </c>
      <c r="C7" s="4">
        <v>208.5</v>
      </c>
      <c r="D7" s="4">
        <v>24</v>
      </c>
      <c r="E7" s="4">
        <v>20</v>
      </c>
      <c r="F7" s="4">
        <f t="shared" si="0"/>
        <v>4</v>
      </c>
      <c r="G7" s="4">
        <v>19</v>
      </c>
    </row>
    <row r="8" spans="1:7" x14ac:dyDescent="0.25">
      <c r="A8" s="5"/>
      <c r="B8" s="3" t="s">
        <v>29</v>
      </c>
      <c r="C8" s="4">
        <v>638.55000000000018</v>
      </c>
      <c r="D8" s="4">
        <v>69</v>
      </c>
      <c r="E8" s="4">
        <v>63</v>
      </c>
      <c r="F8" s="4">
        <f t="shared" si="0"/>
        <v>6</v>
      </c>
      <c r="G8" s="4">
        <v>51</v>
      </c>
    </row>
    <row r="9" spans="1:7" x14ac:dyDescent="0.25">
      <c r="A9" s="5"/>
      <c r="B9" s="3" t="s">
        <v>24</v>
      </c>
      <c r="C9" s="4">
        <v>300.33999999999997</v>
      </c>
      <c r="D9" s="4">
        <v>55</v>
      </c>
      <c r="E9" s="4">
        <v>52</v>
      </c>
      <c r="F9" s="4">
        <f t="shared" si="0"/>
        <v>3</v>
      </c>
      <c r="G9" s="4">
        <v>39</v>
      </c>
    </row>
    <row r="10" spans="1:7" x14ac:dyDescent="0.25">
      <c r="A10" s="5"/>
      <c r="B10" s="3" t="s">
        <v>21</v>
      </c>
      <c r="C10" s="4">
        <v>236.2</v>
      </c>
      <c r="D10" s="4">
        <v>40</v>
      </c>
      <c r="E10" s="4">
        <v>33</v>
      </c>
      <c r="F10" s="4">
        <f t="shared" si="0"/>
        <v>7</v>
      </c>
      <c r="G10" s="4">
        <v>28</v>
      </c>
    </row>
    <row r="11" spans="1:7" x14ac:dyDescent="0.25">
      <c r="A11" s="6" t="s">
        <v>30</v>
      </c>
      <c r="B11" s="7"/>
      <c r="C11" s="10">
        <f>SUM(C2:C10)</f>
        <v>4465.7699999999986</v>
      </c>
      <c r="D11" s="11">
        <v>315</v>
      </c>
      <c r="E11" s="4">
        <v>272</v>
      </c>
      <c r="F11" s="4">
        <f>D11-E11</f>
        <v>43</v>
      </c>
      <c r="G11" s="14">
        <v>236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workbookViewId="0">
      <selection activeCell="H5" sqref="H5:I12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41</v>
      </c>
      <c r="B5" s="4">
        <v>5</v>
      </c>
      <c r="C5" s="4">
        <v>5</v>
      </c>
      <c r="D5" s="8">
        <f>B5*100/C5</f>
        <v>100</v>
      </c>
      <c r="E5" s="9">
        <f>C5*100/$C$12</f>
        <v>7.2463768115942031</v>
      </c>
      <c r="F5" s="4">
        <v>20</v>
      </c>
      <c r="G5" s="4">
        <v>17</v>
      </c>
      <c r="H5" s="4">
        <v>7</v>
      </c>
      <c r="I5" s="4"/>
      <c r="J5" s="16">
        <f>K5/$K$12</f>
        <v>3.8368177903061615E-2</v>
      </c>
      <c r="K5" s="17">
        <v>24.5</v>
      </c>
    </row>
    <row r="6" spans="1:11" x14ac:dyDescent="0.25">
      <c r="A6" s="3" t="s">
        <v>42</v>
      </c>
      <c r="B6" s="4">
        <v>0</v>
      </c>
      <c r="C6" s="4">
        <v>6</v>
      </c>
      <c r="D6" s="8">
        <f t="shared" ref="D6:D12" si="0">B6*100/C6</f>
        <v>0</v>
      </c>
      <c r="E6" s="9">
        <f t="shared" ref="E6:E12" si="1">C6*100/$C$12</f>
        <v>8.695652173913043</v>
      </c>
      <c r="F6" s="4"/>
      <c r="G6" s="4"/>
      <c r="H6" s="4">
        <v>34</v>
      </c>
      <c r="I6" s="4"/>
      <c r="J6" s="16">
        <f t="shared" ref="J6:J12" si="2">K6/$K$12</f>
        <v>4.3457834155508565E-2</v>
      </c>
      <c r="K6" s="17">
        <v>27.75</v>
      </c>
    </row>
    <row r="7" spans="1:11" x14ac:dyDescent="0.25">
      <c r="A7" s="3" t="s">
        <v>38</v>
      </c>
      <c r="B7" s="4">
        <v>7</v>
      </c>
      <c r="C7" s="4">
        <v>7</v>
      </c>
      <c r="D7" s="8">
        <f t="shared" si="0"/>
        <v>100</v>
      </c>
      <c r="E7" s="9">
        <f t="shared" si="1"/>
        <v>10.144927536231885</v>
      </c>
      <c r="F7" s="4"/>
      <c r="G7" s="4"/>
      <c r="H7" s="4">
        <v>9</v>
      </c>
      <c r="I7" s="4">
        <v>1</v>
      </c>
      <c r="J7" s="16">
        <f t="shared" si="2"/>
        <v>6.2720225510923169E-2</v>
      </c>
      <c r="K7" s="17">
        <v>40.050000000000004</v>
      </c>
    </row>
    <row r="8" spans="1:11" x14ac:dyDescent="0.25">
      <c r="A8" s="3" t="s">
        <v>15</v>
      </c>
      <c r="B8" s="4">
        <v>4</v>
      </c>
      <c r="C8" s="4">
        <v>4</v>
      </c>
      <c r="D8" s="8">
        <f t="shared" si="0"/>
        <v>100</v>
      </c>
      <c r="E8" s="9">
        <f t="shared" si="1"/>
        <v>5.7971014492753623</v>
      </c>
      <c r="F8" s="4">
        <v>13</v>
      </c>
      <c r="G8" s="4">
        <v>5</v>
      </c>
      <c r="H8" s="4">
        <v>8</v>
      </c>
      <c r="I8" s="4">
        <v>1</v>
      </c>
      <c r="J8" s="16">
        <f t="shared" si="2"/>
        <v>7.2821235611933266E-2</v>
      </c>
      <c r="K8" s="17">
        <v>46.5</v>
      </c>
    </row>
    <row r="9" spans="1:11" x14ac:dyDescent="0.25">
      <c r="A9" s="3" t="s">
        <v>16</v>
      </c>
      <c r="B9" s="4">
        <v>1</v>
      </c>
      <c r="C9" s="4">
        <v>1</v>
      </c>
      <c r="D9" s="9">
        <f t="shared" si="0"/>
        <v>100</v>
      </c>
      <c r="E9" s="9">
        <f t="shared" si="1"/>
        <v>1.4492753623188406</v>
      </c>
      <c r="F9" s="4">
        <v>2</v>
      </c>
      <c r="G9" s="4"/>
      <c r="H9" s="4">
        <v>1</v>
      </c>
      <c r="I9" s="4"/>
      <c r="J9" s="16">
        <f t="shared" si="2"/>
        <v>1.5738783180643642E-2</v>
      </c>
      <c r="K9" s="17">
        <v>10.050000000000001</v>
      </c>
    </row>
    <row r="10" spans="1:11" x14ac:dyDescent="0.25">
      <c r="A10" s="3" t="s">
        <v>17</v>
      </c>
      <c r="B10" s="4">
        <v>4</v>
      </c>
      <c r="C10" s="4">
        <v>16</v>
      </c>
      <c r="D10" s="8">
        <f t="shared" si="0"/>
        <v>25</v>
      </c>
      <c r="E10" s="9">
        <f t="shared" si="1"/>
        <v>23.188405797101449</v>
      </c>
      <c r="F10" s="4"/>
      <c r="G10" s="4"/>
      <c r="H10" s="4">
        <v>37</v>
      </c>
      <c r="I10" s="4">
        <v>1</v>
      </c>
      <c r="J10" s="16">
        <f t="shared" si="2"/>
        <v>0.32644272179155892</v>
      </c>
      <c r="K10" s="17">
        <v>208.45000000000002</v>
      </c>
    </row>
    <row r="11" spans="1:11" x14ac:dyDescent="0.25">
      <c r="A11" s="3" t="s">
        <v>18</v>
      </c>
      <c r="B11" s="4">
        <v>30</v>
      </c>
      <c r="C11" s="4">
        <v>30</v>
      </c>
      <c r="D11" s="9">
        <f t="shared" si="0"/>
        <v>100</v>
      </c>
      <c r="E11" s="9">
        <f t="shared" si="1"/>
        <v>43.478260869565219</v>
      </c>
      <c r="F11" s="4">
        <v>126</v>
      </c>
      <c r="G11" s="4">
        <v>52</v>
      </c>
      <c r="H11" s="4">
        <v>59</v>
      </c>
      <c r="I11" s="4">
        <v>7</v>
      </c>
      <c r="J11" s="16">
        <f t="shared" si="2"/>
        <v>0.44045102184637064</v>
      </c>
      <c r="K11" s="17">
        <v>281.25000000000006</v>
      </c>
    </row>
    <row r="12" spans="1:11" x14ac:dyDescent="0.25">
      <c r="A12" s="13" t="s">
        <v>19</v>
      </c>
      <c r="B12" s="13">
        <v>51</v>
      </c>
      <c r="C12" s="13">
        <v>69</v>
      </c>
      <c r="D12" s="9">
        <f t="shared" si="0"/>
        <v>73.913043478260875</v>
      </c>
      <c r="E12" s="9">
        <f t="shared" si="1"/>
        <v>100</v>
      </c>
      <c r="F12" s="13">
        <v>161</v>
      </c>
      <c r="G12" s="13">
        <v>74</v>
      </c>
      <c r="H12" s="13">
        <v>155</v>
      </c>
      <c r="I12" s="13">
        <v>10</v>
      </c>
      <c r="J12" s="16">
        <f t="shared" si="2"/>
        <v>1</v>
      </c>
      <c r="K12" s="17">
        <v>638.55000000000018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3"/>
  <sheetViews>
    <sheetView tabSelected="1" workbookViewId="0">
      <selection activeCell="H5" sqref="H5:I13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13" t="s">
        <v>41</v>
      </c>
      <c r="B5" s="4">
        <v>8</v>
      </c>
      <c r="C5" s="4">
        <v>8</v>
      </c>
      <c r="D5" s="8">
        <f>B5*100/C5</f>
        <v>100</v>
      </c>
      <c r="E5" s="8">
        <f>C5*100/$C$13</f>
        <v>20</v>
      </c>
      <c r="F5" s="4">
        <v>43</v>
      </c>
      <c r="G5" s="4">
        <v>39</v>
      </c>
      <c r="H5" s="4">
        <v>8</v>
      </c>
      <c r="I5" s="4"/>
      <c r="J5" s="16">
        <f>K5/$K$13</f>
        <v>0.25931414055884844</v>
      </c>
      <c r="K5" s="17">
        <v>61.25</v>
      </c>
    </row>
    <row r="6" spans="1:11" x14ac:dyDescent="0.25">
      <c r="A6" s="13" t="s">
        <v>42</v>
      </c>
      <c r="B6" s="4">
        <v>1</v>
      </c>
      <c r="C6" s="4">
        <v>6</v>
      </c>
      <c r="D6" s="8">
        <f t="shared" ref="D6:D13" si="0">B6*100/C6</f>
        <v>16.666666666666668</v>
      </c>
      <c r="E6" s="8">
        <f t="shared" ref="E6:E13" si="1">C6*100/$C$13</f>
        <v>15</v>
      </c>
      <c r="F6" s="4"/>
      <c r="G6" s="4"/>
      <c r="H6" s="4">
        <v>32</v>
      </c>
      <c r="I6" s="4"/>
      <c r="J6" s="16">
        <f t="shared" ref="J6:J13" si="2">K6/$K$13</f>
        <v>0.11325148179508891</v>
      </c>
      <c r="K6" s="17">
        <v>26.75</v>
      </c>
    </row>
    <row r="7" spans="1:11" x14ac:dyDescent="0.25">
      <c r="A7" s="13" t="s">
        <v>38</v>
      </c>
      <c r="B7" s="4">
        <v>1</v>
      </c>
      <c r="C7" s="4">
        <v>1</v>
      </c>
      <c r="D7" s="8">
        <f t="shared" si="0"/>
        <v>100</v>
      </c>
      <c r="E7" s="8">
        <f t="shared" si="1"/>
        <v>2.5</v>
      </c>
      <c r="F7" s="4"/>
      <c r="G7" s="4"/>
      <c r="H7" s="4">
        <v>1</v>
      </c>
      <c r="I7" s="4">
        <v>1</v>
      </c>
      <c r="J7" s="16">
        <f t="shared" si="2"/>
        <v>4.3183742591024553E-2</v>
      </c>
      <c r="K7" s="17">
        <v>10.199999999999999</v>
      </c>
    </row>
    <row r="8" spans="1:11" x14ac:dyDescent="0.25">
      <c r="A8" s="13" t="s">
        <v>15</v>
      </c>
      <c r="B8" s="4">
        <v>1</v>
      </c>
      <c r="C8" s="4">
        <v>1</v>
      </c>
      <c r="D8" s="8">
        <f t="shared" si="0"/>
        <v>100</v>
      </c>
      <c r="E8" s="8">
        <f t="shared" si="1"/>
        <v>2.5</v>
      </c>
      <c r="F8" s="4">
        <v>1</v>
      </c>
      <c r="G8" s="4">
        <v>2</v>
      </c>
      <c r="H8" s="4"/>
      <c r="I8" s="4"/>
      <c r="J8" s="16">
        <f t="shared" si="2"/>
        <v>6.5622353937341241E-2</v>
      </c>
      <c r="K8" s="17">
        <v>15.5</v>
      </c>
    </row>
    <row r="9" spans="1:11" x14ac:dyDescent="0.25">
      <c r="A9" s="13" t="s">
        <v>16</v>
      </c>
      <c r="B9" s="4">
        <v>1</v>
      </c>
      <c r="C9" s="4">
        <v>1</v>
      </c>
      <c r="D9" s="8">
        <f t="shared" si="0"/>
        <v>100</v>
      </c>
      <c r="E9" s="8">
        <f t="shared" si="1"/>
        <v>2.5</v>
      </c>
      <c r="F9" s="4">
        <v>2</v>
      </c>
      <c r="G9" s="4">
        <v>1</v>
      </c>
      <c r="H9" s="4"/>
      <c r="I9" s="4">
        <v>1</v>
      </c>
      <c r="J9" s="16">
        <f t="shared" si="2"/>
        <v>2.5402201524132091E-2</v>
      </c>
      <c r="K9" s="17">
        <v>6</v>
      </c>
    </row>
    <row r="10" spans="1:11" x14ac:dyDescent="0.25">
      <c r="A10" s="13" t="s">
        <v>17</v>
      </c>
      <c r="B10" s="4">
        <v>2</v>
      </c>
      <c r="C10" s="4">
        <v>8</v>
      </c>
      <c r="D10" s="8">
        <f t="shared" si="0"/>
        <v>25</v>
      </c>
      <c r="E10" s="8">
        <f t="shared" si="1"/>
        <v>20</v>
      </c>
      <c r="F10" s="4"/>
      <c r="G10" s="4"/>
      <c r="H10" s="4">
        <v>20</v>
      </c>
      <c r="I10" s="4">
        <v>1</v>
      </c>
      <c r="J10" s="16">
        <f t="shared" si="2"/>
        <v>0.11960203217612193</v>
      </c>
      <c r="K10" s="17">
        <v>28.25</v>
      </c>
    </row>
    <row r="11" spans="1:11" x14ac:dyDescent="0.25">
      <c r="A11" s="13" t="s">
        <v>40</v>
      </c>
      <c r="B11" s="4">
        <v>2</v>
      </c>
      <c r="C11" s="4">
        <v>3</v>
      </c>
      <c r="D11" s="8">
        <f t="shared" si="0"/>
        <v>66.666666666666671</v>
      </c>
      <c r="E11" s="8">
        <f t="shared" si="1"/>
        <v>7.5</v>
      </c>
      <c r="F11" s="4">
        <v>14</v>
      </c>
      <c r="G11" s="4"/>
      <c r="H11" s="4">
        <v>2</v>
      </c>
      <c r="I11" s="4">
        <v>1</v>
      </c>
      <c r="J11" s="16">
        <f t="shared" si="2"/>
        <v>0.10478408128704489</v>
      </c>
      <c r="K11" s="17">
        <v>24.75</v>
      </c>
    </row>
    <row r="12" spans="1:11" x14ac:dyDescent="0.25">
      <c r="A12" s="13" t="s">
        <v>18</v>
      </c>
      <c r="B12" s="4">
        <v>12</v>
      </c>
      <c r="C12" s="4">
        <v>12</v>
      </c>
      <c r="D12" s="8">
        <f t="shared" si="0"/>
        <v>100</v>
      </c>
      <c r="E12" s="8">
        <f t="shared" si="1"/>
        <v>30</v>
      </c>
      <c r="F12" s="4">
        <v>51</v>
      </c>
      <c r="G12" s="4">
        <v>28</v>
      </c>
      <c r="H12" s="4">
        <v>12</v>
      </c>
      <c r="I12" s="4">
        <v>2</v>
      </c>
      <c r="J12" s="16">
        <f t="shared" si="2"/>
        <v>0.26883996613039796</v>
      </c>
      <c r="K12" s="17">
        <v>63.5</v>
      </c>
    </row>
    <row r="13" spans="1:11" x14ac:dyDescent="0.25">
      <c r="A13" s="13" t="s">
        <v>19</v>
      </c>
      <c r="B13" s="13">
        <v>28</v>
      </c>
      <c r="C13" s="13">
        <v>40</v>
      </c>
      <c r="D13" s="8">
        <f t="shared" si="0"/>
        <v>70</v>
      </c>
      <c r="E13" s="8">
        <f t="shared" si="1"/>
        <v>100</v>
      </c>
      <c r="F13" s="13">
        <v>111</v>
      </c>
      <c r="G13" s="13">
        <v>70</v>
      </c>
      <c r="H13" s="13">
        <v>75</v>
      </c>
      <c r="I13" s="13">
        <v>6</v>
      </c>
      <c r="J13" s="16">
        <f t="shared" si="2"/>
        <v>1</v>
      </c>
      <c r="K13" s="17">
        <v>236.2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H5" sqref="H5:I16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37</v>
      </c>
      <c r="B5" s="4">
        <v>2</v>
      </c>
      <c r="C5" s="4">
        <v>2</v>
      </c>
      <c r="D5" s="8">
        <f>B5*100/C5</f>
        <v>100</v>
      </c>
      <c r="E5" s="9">
        <f>C5*100/$C$16</f>
        <v>2</v>
      </c>
      <c r="F5" s="4">
        <v>10</v>
      </c>
      <c r="G5" s="4">
        <v>3</v>
      </c>
      <c r="H5" s="4">
        <v>1</v>
      </c>
      <c r="I5" s="4"/>
      <c r="J5" s="16">
        <f>K5/$K$16</f>
        <v>4.03494176372712E-2</v>
      </c>
      <c r="K5" s="17">
        <v>38.799999999999997</v>
      </c>
    </row>
    <row r="6" spans="1:11" x14ac:dyDescent="0.25">
      <c r="A6" s="3" t="s">
        <v>41</v>
      </c>
      <c r="B6" s="4">
        <v>2</v>
      </c>
      <c r="C6" s="4">
        <v>2</v>
      </c>
      <c r="D6" s="8">
        <f t="shared" ref="D6:D16" si="0">B6*100/C6</f>
        <v>100</v>
      </c>
      <c r="E6" s="9">
        <f t="shared" ref="E6:E16" si="1">C6*100/$C$16</f>
        <v>2</v>
      </c>
      <c r="F6" s="4">
        <v>8</v>
      </c>
      <c r="G6" s="4">
        <v>6</v>
      </c>
      <c r="H6" s="4">
        <v>1</v>
      </c>
      <c r="I6" s="4"/>
      <c r="J6" s="16">
        <f>K6/$K$16</f>
        <v>1.3103161397670544E-2</v>
      </c>
      <c r="K6" s="17">
        <v>12.6</v>
      </c>
    </row>
    <row r="7" spans="1:11" x14ac:dyDescent="0.25">
      <c r="A7" s="3" t="s">
        <v>42</v>
      </c>
      <c r="B7" s="4">
        <v>0</v>
      </c>
      <c r="C7" s="4">
        <v>3</v>
      </c>
      <c r="D7" s="8">
        <f t="shared" si="0"/>
        <v>0</v>
      </c>
      <c r="E7" s="9">
        <f t="shared" si="1"/>
        <v>3</v>
      </c>
      <c r="F7" s="4"/>
      <c r="G7" s="4"/>
      <c r="H7" s="4">
        <v>10</v>
      </c>
      <c r="I7" s="4">
        <v>2</v>
      </c>
      <c r="J7" s="16">
        <f t="shared" ref="J7:J16" si="2">K7/$K$16</f>
        <v>1.1439267886855236E-2</v>
      </c>
      <c r="K7" s="17">
        <v>11</v>
      </c>
    </row>
    <row r="8" spans="1:11" x14ac:dyDescent="0.25">
      <c r="A8" s="3" t="s">
        <v>36</v>
      </c>
      <c r="B8" s="4">
        <v>3</v>
      </c>
      <c r="C8" s="4">
        <v>3</v>
      </c>
      <c r="D8" s="9">
        <f t="shared" si="0"/>
        <v>100</v>
      </c>
      <c r="E8" s="9">
        <f t="shared" si="1"/>
        <v>3</v>
      </c>
      <c r="F8" s="4"/>
      <c r="G8" s="4"/>
      <c r="H8" s="4">
        <v>7</v>
      </c>
      <c r="I8" s="4">
        <v>1</v>
      </c>
      <c r="J8" s="16">
        <f t="shared" si="2"/>
        <v>2.9222129783693835E-2</v>
      </c>
      <c r="K8" s="17">
        <v>28.1</v>
      </c>
    </row>
    <row r="9" spans="1:11" x14ac:dyDescent="0.25">
      <c r="A9" s="3" t="s">
        <v>38</v>
      </c>
      <c r="B9" s="4">
        <v>15</v>
      </c>
      <c r="C9" s="4">
        <v>15</v>
      </c>
      <c r="D9" s="8">
        <f t="shared" si="0"/>
        <v>100</v>
      </c>
      <c r="E9" s="9">
        <f t="shared" si="1"/>
        <v>15</v>
      </c>
      <c r="F9" s="4"/>
      <c r="G9" s="4"/>
      <c r="H9" s="4">
        <v>26</v>
      </c>
      <c r="I9" s="4">
        <v>9</v>
      </c>
      <c r="J9" s="16">
        <f t="shared" si="2"/>
        <v>0.13289309484193004</v>
      </c>
      <c r="K9" s="17">
        <v>127.78999999999998</v>
      </c>
    </row>
    <row r="10" spans="1:11" x14ac:dyDescent="0.25">
      <c r="A10" s="3" t="s">
        <v>39</v>
      </c>
      <c r="B10" s="4">
        <v>1</v>
      </c>
      <c r="C10" s="4">
        <v>2</v>
      </c>
      <c r="D10" s="9">
        <f t="shared" si="0"/>
        <v>50</v>
      </c>
      <c r="E10" s="9">
        <f t="shared" si="1"/>
        <v>2</v>
      </c>
      <c r="F10" s="4">
        <v>8</v>
      </c>
      <c r="G10" s="4"/>
      <c r="H10" s="4">
        <v>8</v>
      </c>
      <c r="I10" s="4">
        <v>1</v>
      </c>
      <c r="J10" s="16">
        <f t="shared" si="2"/>
        <v>2.3866472545757057E-2</v>
      </c>
      <c r="K10" s="17">
        <v>22.949999999999996</v>
      </c>
    </row>
    <row r="11" spans="1:11" x14ac:dyDescent="0.25">
      <c r="A11" s="3" t="s">
        <v>15</v>
      </c>
      <c r="B11" s="4">
        <v>10</v>
      </c>
      <c r="C11" s="4">
        <v>10</v>
      </c>
      <c r="D11" s="8">
        <f t="shared" si="0"/>
        <v>100</v>
      </c>
      <c r="E11" s="9">
        <f t="shared" si="1"/>
        <v>10</v>
      </c>
      <c r="F11" s="4">
        <v>30</v>
      </c>
      <c r="G11" s="4">
        <v>14</v>
      </c>
      <c r="H11" s="4">
        <v>23</v>
      </c>
      <c r="I11" s="4">
        <v>4</v>
      </c>
      <c r="J11" s="16">
        <f t="shared" si="2"/>
        <v>8.7458402662229581E-2</v>
      </c>
      <c r="K11" s="17">
        <v>84.1</v>
      </c>
    </row>
    <row r="12" spans="1:11" x14ac:dyDescent="0.25">
      <c r="A12" s="3" t="s">
        <v>16</v>
      </c>
      <c r="B12" s="4">
        <v>5</v>
      </c>
      <c r="C12" s="4">
        <v>5</v>
      </c>
      <c r="D12" s="8">
        <f t="shared" si="0"/>
        <v>100</v>
      </c>
      <c r="E12" s="9">
        <f t="shared" si="1"/>
        <v>5</v>
      </c>
      <c r="F12" s="4">
        <v>7</v>
      </c>
      <c r="G12" s="4">
        <v>1</v>
      </c>
      <c r="H12" s="4">
        <v>17</v>
      </c>
      <c r="I12" s="4">
        <v>4</v>
      </c>
      <c r="J12" s="16">
        <f t="shared" si="2"/>
        <v>5.8870632279534089E-2</v>
      </c>
      <c r="K12" s="17">
        <v>56.61</v>
      </c>
    </row>
    <row r="13" spans="1:11" x14ac:dyDescent="0.25">
      <c r="A13" s="3" t="s">
        <v>17</v>
      </c>
      <c r="B13" s="3">
        <v>14</v>
      </c>
      <c r="C13" s="3">
        <v>36</v>
      </c>
      <c r="D13" s="9">
        <f t="shared" si="0"/>
        <v>38.888888888888886</v>
      </c>
      <c r="E13" s="9">
        <f t="shared" si="1"/>
        <v>36</v>
      </c>
      <c r="F13" s="3"/>
      <c r="G13" s="3"/>
      <c r="H13" s="3">
        <v>119</v>
      </c>
      <c r="I13" s="3">
        <v>8</v>
      </c>
      <c r="J13" s="16">
        <f t="shared" si="2"/>
        <v>0.36147046589018328</v>
      </c>
      <c r="K13" s="17">
        <v>347.59000000000037</v>
      </c>
    </row>
    <row r="14" spans="1:11" x14ac:dyDescent="0.25">
      <c r="A14" s="3" t="s">
        <v>40</v>
      </c>
      <c r="B14" s="3">
        <v>0</v>
      </c>
      <c r="C14" s="3">
        <v>1</v>
      </c>
      <c r="D14" s="9">
        <f t="shared" si="0"/>
        <v>0</v>
      </c>
      <c r="E14" s="9">
        <f t="shared" si="1"/>
        <v>1</v>
      </c>
      <c r="F14" s="3">
        <v>6</v>
      </c>
      <c r="G14" s="3"/>
      <c r="H14" s="3"/>
      <c r="I14" s="3"/>
      <c r="J14" s="16">
        <f t="shared" si="2"/>
        <v>1.4143094841930113E-2</v>
      </c>
      <c r="K14" s="17">
        <v>13.600000000000001</v>
      </c>
    </row>
    <row r="15" spans="1:11" x14ac:dyDescent="0.25">
      <c r="A15" s="3" t="s">
        <v>18</v>
      </c>
      <c r="B15" s="3">
        <v>21</v>
      </c>
      <c r="C15" s="3">
        <v>21</v>
      </c>
      <c r="D15" s="8">
        <f t="shared" si="0"/>
        <v>100</v>
      </c>
      <c r="E15" s="9">
        <f t="shared" si="1"/>
        <v>21</v>
      </c>
      <c r="F15" s="3">
        <v>66</v>
      </c>
      <c r="G15" s="3">
        <v>31</v>
      </c>
      <c r="H15" s="3">
        <v>23</v>
      </c>
      <c r="I15" s="3">
        <v>14</v>
      </c>
      <c r="J15" s="16">
        <f t="shared" si="2"/>
        <v>0.22718386023294501</v>
      </c>
      <c r="K15" s="17">
        <v>218.46</v>
      </c>
    </row>
    <row r="16" spans="1:11" x14ac:dyDescent="0.25">
      <c r="A16" s="3" t="s">
        <v>19</v>
      </c>
      <c r="B16" s="3">
        <v>73</v>
      </c>
      <c r="C16" s="3">
        <v>100</v>
      </c>
      <c r="D16" s="8">
        <f t="shared" si="0"/>
        <v>73</v>
      </c>
      <c r="E16" s="9">
        <f t="shared" si="1"/>
        <v>100</v>
      </c>
      <c r="F16" s="3">
        <v>135</v>
      </c>
      <c r="G16" s="3">
        <v>55</v>
      </c>
      <c r="H16" s="3">
        <v>235</v>
      </c>
      <c r="I16" s="3">
        <v>43</v>
      </c>
      <c r="J16" s="16">
        <f t="shared" si="2"/>
        <v>1</v>
      </c>
      <c r="K16" s="17">
        <v>961.60000000000036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H5" sqref="H5:I16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37</v>
      </c>
      <c r="B5" s="4">
        <v>2</v>
      </c>
      <c r="C5" s="4">
        <v>2</v>
      </c>
      <c r="D5" s="8">
        <f>B5*100/C5</f>
        <v>100</v>
      </c>
      <c r="E5" s="9">
        <f>C5*100/$C$16</f>
        <v>1.8518518518518519</v>
      </c>
      <c r="F5" s="4">
        <v>9</v>
      </c>
      <c r="G5" s="4">
        <v>2</v>
      </c>
      <c r="H5" s="4">
        <v>1</v>
      </c>
      <c r="I5" s="4"/>
      <c r="J5" s="16">
        <f>K5/$K$16</f>
        <v>3.6650588671800752E-2</v>
      </c>
      <c r="K5" s="17">
        <v>40.499999999999993</v>
      </c>
    </row>
    <row r="6" spans="1:11" x14ac:dyDescent="0.25">
      <c r="A6" s="3" t="s">
        <v>41</v>
      </c>
      <c r="B6" s="4">
        <v>5</v>
      </c>
      <c r="C6" s="4">
        <v>5</v>
      </c>
      <c r="D6" s="8">
        <f t="shared" ref="D6:D16" si="0">B6*100/C6</f>
        <v>100</v>
      </c>
      <c r="E6" s="9">
        <f t="shared" ref="E6:E16" si="1">C6*100/$C$16</f>
        <v>4.6296296296296298</v>
      </c>
      <c r="F6" s="4">
        <v>24</v>
      </c>
      <c r="G6" s="4">
        <v>18</v>
      </c>
      <c r="H6" s="4">
        <v>4</v>
      </c>
      <c r="I6" s="4">
        <v>1</v>
      </c>
      <c r="J6" s="16">
        <f t="shared" ref="J6:J16" si="2">K6/$K$16</f>
        <v>2.6967593639991669E-2</v>
      </c>
      <c r="K6" s="17">
        <v>29.8</v>
      </c>
    </row>
    <row r="7" spans="1:11" x14ac:dyDescent="0.25">
      <c r="A7" s="3" t="s">
        <v>42</v>
      </c>
      <c r="B7" s="4">
        <v>0</v>
      </c>
      <c r="C7" s="4">
        <v>6</v>
      </c>
      <c r="D7" s="8">
        <f t="shared" si="0"/>
        <v>0</v>
      </c>
      <c r="E7" s="9">
        <f t="shared" si="1"/>
        <v>5.5555555555555554</v>
      </c>
      <c r="F7" s="4"/>
      <c r="G7" s="4"/>
      <c r="H7" s="4">
        <v>29</v>
      </c>
      <c r="I7" s="4">
        <v>4</v>
      </c>
      <c r="J7" s="16">
        <f t="shared" si="2"/>
        <v>3.3030777444956243E-2</v>
      </c>
      <c r="K7" s="17">
        <v>36.5</v>
      </c>
    </row>
    <row r="8" spans="1:11" x14ac:dyDescent="0.25">
      <c r="A8" s="3" t="s">
        <v>36</v>
      </c>
      <c r="B8" s="4">
        <v>3</v>
      </c>
      <c r="C8" s="4">
        <v>4</v>
      </c>
      <c r="D8" s="9">
        <f t="shared" si="0"/>
        <v>75</v>
      </c>
      <c r="E8" s="9">
        <f t="shared" si="1"/>
        <v>3.7037037037037037</v>
      </c>
      <c r="F8" s="4"/>
      <c r="G8" s="4"/>
      <c r="H8" s="4"/>
      <c r="I8" s="4"/>
      <c r="J8" s="16">
        <f t="shared" si="2"/>
        <v>5.9455399400921247E-2</v>
      </c>
      <c r="K8" s="17">
        <v>65.700000000000017</v>
      </c>
    </row>
    <row r="9" spans="1:11" x14ac:dyDescent="0.25">
      <c r="A9" s="3" t="s">
        <v>38</v>
      </c>
      <c r="B9" s="4">
        <v>17</v>
      </c>
      <c r="C9" s="4">
        <v>17</v>
      </c>
      <c r="D9" s="8">
        <f t="shared" si="0"/>
        <v>100</v>
      </c>
      <c r="E9" s="9">
        <f t="shared" si="1"/>
        <v>15.74074074074074</v>
      </c>
      <c r="F9" s="4"/>
      <c r="G9" s="4"/>
      <c r="H9" s="4">
        <v>34</v>
      </c>
      <c r="I9" s="4">
        <v>10</v>
      </c>
      <c r="J9" s="16">
        <f t="shared" si="2"/>
        <v>0.13643068513976994</v>
      </c>
      <c r="K9" s="17">
        <v>150.76000000000002</v>
      </c>
    </row>
    <row r="10" spans="1:11" x14ac:dyDescent="0.25">
      <c r="A10" s="3" t="s">
        <v>39</v>
      </c>
      <c r="B10" s="4">
        <v>1</v>
      </c>
      <c r="C10" s="4">
        <v>2</v>
      </c>
      <c r="D10" s="8">
        <f t="shared" si="0"/>
        <v>50</v>
      </c>
      <c r="E10" s="9">
        <f t="shared" si="1"/>
        <v>1.8518518518518519</v>
      </c>
      <c r="F10" s="4">
        <v>8</v>
      </c>
      <c r="G10" s="4"/>
      <c r="H10" s="4">
        <v>8</v>
      </c>
      <c r="I10" s="4">
        <v>1</v>
      </c>
      <c r="J10" s="16">
        <f t="shared" si="2"/>
        <v>3.1057980326325976E-2</v>
      </c>
      <c r="K10" s="17">
        <v>34.32</v>
      </c>
    </row>
    <row r="11" spans="1:11" x14ac:dyDescent="0.25">
      <c r="A11" s="3" t="s">
        <v>15</v>
      </c>
      <c r="B11" s="4">
        <v>9</v>
      </c>
      <c r="C11" s="4">
        <v>9</v>
      </c>
      <c r="D11" s="8">
        <f t="shared" si="0"/>
        <v>100</v>
      </c>
      <c r="E11" s="8">
        <f t="shared" si="1"/>
        <v>8.3333333333333339</v>
      </c>
      <c r="F11" s="4">
        <v>24</v>
      </c>
      <c r="G11" s="4">
        <v>7</v>
      </c>
      <c r="H11" s="4">
        <v>17</v>
      </c>
      <c r="I11" s="4">
        <v>5</v>
      </c>
      <c r="J11" s="16">
        <f t="shared" si="2"/>
        <v>5.2351519868238869E-2</v>
      </c>
      <c r="K11" s="17">
        <v>57.850000000000009</v>
      </c>
    </row>
    <row r="12" spans="1:11" x14ac:dyDescent="0.25">
      <c r="A12" s="3" t="s">
        <v>16</v>
      </c>
      <c r="B12" s="4">
        <v>5</v>
      </c>
      <c r="C12" s="4">
        <v>5</v>
      </c>
      <c r="D12" s="8">
        <f t="shared" si="0"/>
        <v>100</v>
      </c>
      <c r="E12" s="9">
        <f t="shared" si="1"/>
        <v>4.6296296296296298</v>
      </c>
      <c r="F12" s="4">
        <v>7</v>
      </c>
      <c r="G12" s="4">
        <v>2</v>
      </c>
      <c r="H12" s="4">
        <v>18</v>
      </c>
      <c r="I12" s="4">
        <v>3</v>
      </c>
      <c r="J12" s="16">
        <f t="shared" si="2"/>
        <v>4.5338135616227612E-2</v>
      </c>
      <c r="K12" s="17">
        <v>50.100000000000009</v>
      </c>
    </row>
    <row r="13" spans="1:11" x14ac:dyDescent="0.25">
      <c r="A13" s="3" t="s">
        <v>17</v>
      </c>
      <c r="B13" s="3">
        <v>13</v>
      </c>
      <c r="C13" s="3">
        <v>35</v>
      </c>
      <c r="D13" s="9">
        <f t="shared" si="0"/>
        <v>37.142857142857146</v>
      </c>
      <c r="E13" s="9">
        <f t="shared" si="1"/>
        <v>32.407407407407405</v>
      </c>
      <c r="F13" s="3"/>
      <c r="G13" s="3"/>
      <c r="H13" s="3">
        <v>98</v>
      </c>
      <c r="I13" s="3">
        <v>7</v>
      </c>
      <c r="J13" s="16">
        <f t="shared" si="2"/>
        <v>0.36926599277847671</v>
      </c>
      <c r="K13" s="17">
        <v>408.05000000000018</v>
      </c>
    </row>
    <row r="14" spans="1:11" x14ac:dyDescent="0.25">
      <c r="A14" s="3" t="s">
        <v>40</v>
      </c>
      <c r="B14" s="3">
        <v>0</v>
      </c>
      <c r="C14" s="3">
        <v>1</v>
      </c>
      <c r="D14" s="8">
        <f t="shared" si="0"/>
        <v>0</v>
      </c>
      <c r="E14" s="9">
        <f t="shared" si="1"/>
        <v>0.92592592592592593</v>
      </c>
      <c r="F14" s="3">
        <v>6</v>
      </c>
      <c r="G14" s="3"/>
      <c r="H14" s="3"/>
      <c r="I14" s="3"/>
      <c r="J14" s="16">
        <f t="shared" si="2"/>
        <v>4.5247640335556493E-3</v>
      </c>
      <c r="K14" s="17">
        <v>5</v>
      </c>
    </row>
    <row r="15" spans="1:11" x14ac:dyDescent="0.25">
      <c r="A15" s="3" t="s">
        <v>18</v>
      </c>
      <c r="B15" s="3">
        <v>22</v>
      </c>
      <c r="C15" s="3">
        <v>22</v>
      </c>
      <c r="D15" s="8">
        <f t="shared" si="0"/>
        <v>100</v>
      </c>
      <c r="E15" s="9">
        <f t="shared" si="1"/>
        <v>20.37037037037037</v>
      </c>
      <c r="F15" s="3">
        <v>70</v>
      </c>
      <c r="G15" s="3">
        <v>35</v>
      </c>
      <c r="H15" s="3">
        <v>25</v>
      </c>
      <c r="I15" s="3">
        <v>14</v>
      </c>
      <c r="J15" s="16">
        <f t="shared" si="2"/>
        <v>0.20492656307973536</v>
      </c>
      <c r="K15" s="17">
        <v>226.45000000000002</v>
      </c>
    </row>
    <row r="16" spans="1:11" x14ac:dyDescent="0.25">
      <c r="A16" s="3" t="s">
        <v>19</v>
      </c>
      <c r="B16" s="3">
        <v>77</v>
      </c>
      <c r="C16" s="3">
        <v>108</v>
      </c>
      <c r="D16" s="8">
        <f t="shared" si="0"/>
        <v>71.296296296296291</v>
      </c>
      <c r="E16" s="8">
        <f t="shared" si="1"/>
        <v>100</v>
      </c>
      <c r="F16" s="3">
        <v>148</v>
      </c>
      <c r="G16" s="3">
        <v>64</v>
      </c>
      <c r="H16" s="3">
        <v>234</v>
      </c>
      <c r="I16" s="3">
        <v>45</v>
      </c>
      <c r="J16" s="16">
        <f t="shared" si="2"/>
        <v>1</v>
      </c>
      <c r="K16" s="17">
        <v>1105.0300000000002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workbookViewId="0">
      <selection activeCell="H5" sqref="H5:I12"/>
    </sheetView>
  </sheetViews>
  <sheetFormatPr baseColWidth="10" defaultRowHeight="15" x14ac:dyDescent="0.25"/>
  <cols>
    <col min="1" max="1" width="45.1406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13" t="s">
        <v>42</v>
      </c>
      <c r="B5" s="4">
        <v>0</v>
      </c>
      <c r="C5" s="4">
        <v>1</v>
      </c>
      <c r="D5" s="8">
        <f>B5*100/C5</f>
        <v>0</v>
      </c>
      <c r="E5" s="9">
        <f>C5*100/$C$12</f>
        <v>1.8181818181818181</v>
      </c>
      <c r="F5" s="4"/>
      <c r="G5" s="4"/>
      <c r="H5" s="4">
        <v>13</v>
      </c>
      <c r="I5" s="4"/>
      <c r="J5" s="16">
        <f>K5/$K$12</f>
        <v>9.9886794965705523E-3</v>
      </c>
      <c r="K5" s="17">
        <v>3</v>
      </c>
    </row>
    <row r="6" spans="1:11" x14ac:dyDescent="0.25">
      <c r="A6" s="13" t="s">
        <v>38</v>
      </c>
      <c r="B6" s="4">
        <v>10</v>
      </c>
      <c r="C6" s="4">
        <v>10</v>
      </c>
      <c r="D6" s="8">
        <f t="shared" ref="D6:D12" si="0">B6*100/C6</f>
        <v>100</v>
      </c>
      <c r="E6" s="9">
        <f t="shared" ref="E6:E12" si="1">C6*100/$C$12</f>
        <v>18.181818181818183</v>
      </c>
      <c r="F6" s="4"/>
      <c r="G6" s="4"/>
      <c r="H6" s="4">
        <v>17</v>
      </c>
      <c r="I6" s="4">
        <v>4</v>
      </c>
      <c r="J6" s="16">
        <f t="shared" ref="J6:J12" si="2">K6/$K$12</f>
        <v>0.21022840780448826</v>
      </c>
      <c r="K6" s="17">
        <v>63.140000000000008</v>
      </c>
    </row>
    <row r="7" spans="1:11" x14ac:dyDescent="0.25">
      <c r="A7" s="13" t="s">
        <v>39</v>
      </c>
      <c r="B7" s="4">
        <v>2</v>
      </c>
      <c r="C7" s="4">
        <v>3</v>
      </c>
      <c r="D7" s="8">
        <f t="shared" si="0"/>
        <v>66.666666666666671</v>
      </c>
      <c r="E7" s="9">
        <f t="shared" si="1"/>
        <v>5.4545454545454541</v>
      </c>
      <c r="F7" s="4">
        <v>12</v>
      </c>
      <c r="G7" s="4"/>
      <c r="H7" s="4">
        <v>4</v>
      </c>
      <c r="I7" s="4">
        <v>2</v>
      </c>
      <c r="J7" s="16">
        <f t="shared" si="2"/>
        <v>4.6314177265765456E-2</v>
      </c>
      <c r="K7" s="17">
        <v>13.909999999999998</v>
      </c>
    </row>
    <row r="8" spans="1:11" x14ac:dyDescent="0.25">
      <c r="A8" s="13" t="s">
        <v>15</v>
      </c>
      <c r="B8" s="4">
        <v>3</v>
      </c>
      <c r="C8" s="4">
        <v>3</v>
      </c>
      <c r="D8" s="9">
        <f t="shared" si="0"/>
        <v>100</v>
      </c>
      <c r="E8" s="9">
        <f t="shared" si="1"/>
        <v>5.4545454545454541</v>
      </c>
      <c r="F8" s="4">
        <v>8</v>
      </c>
      <c r="G8" s="4">
        <v>6</v>
      </c>
      <c r="H8" s="4">
        <v>7</v>
      </c>
      <c r="I8" s="4">
        <v>2</v>
      </c>
      <c r="J8" s="16">
        <f t="shared" si="2"/>
        <v>5.9932076979423314E-2</v>
      </c>
      <c r="K8" s="17">
        <v>18</v>
      </c>
    </row>
    <row r="9" spans="1:11" x14ac:dyDescent="0.25">
      <c r="A9" s="13" t="s">
        <v>16</v>
      </c>
      <c r="B9" s="4">
        <v>2</v>
      </c>
      <c r="C9" s="4">
        <v>2</v>
      </c>
      <c r="D9" s="8">
        <f t="shared" si="0"/>
        <v>100</v>
      </c>
      <c r="E9" s="9">
        <f t="shared" si="1"/>
        <v>3.6363636363636362</v>
      </c>
      <c r="F9" s="4">
        <v>4</v>
      </c>
      <c r="G9" s="4"/>
      <c r="H9" s="4">
        <v>5</v>
      </c>
      <c r="I9" s="4">
        <v>1</v>
      </c>
      <c r="J9" s="16">
        <f t="shared" si="2"/>
        <v>1.6314843177731905E-2</v>
      </c>
      <c r="K9" s="17">
        <v>4.9000000000000004</v>
      </c>
    </row>
    <row r="10" spans="1:11" x14ac:dyDescent="0.25">
      <c r="A10" s="13" t="s">
        <v>17</v>
      </c>
      <c r="B10" s="4">
        <v>11</v>
      </c>
      <c r="C10" s="4">
        <v>25</v>
      </c>
      <c r="D10" s="8">
        <f t="shared" si="0"/>
        <v>44</v>
      </c>
      <c r="E10" s="9">
        <f t="shared" si="1"/>
        <v>45.454545454545453</v>
      </c>
      <c r="F10" s="4"/>
      <c r="G10" s="4"/>
      <c r="H10" s="4">
        <v>106</v>
      </c>
      <c r="I10" s="4">
        <v>6</v>
      </c>
      <c r="J10" s="16">
        <f t="shared" si="2"/>
        <v>0.50259705666910837</v>
      </c>
      <c r="K10" s="17">
        <v>150.95000000000002</v>
      </c>
    </row>
    <row r="11" spans="1:11" x14ac:dyDescent="0.25">
      <c r="A11" s="13" t="s">
        <v>18</v>
      </c>
      <c r="B11" s="4">
        <v>11</v>
      </c>
      <c r="C11" s="4">
        <v>11</v>
      </c>
      <c r="D11" s="8">
        <f t="shared" si="0"/>
        <v>100</v>
      </c>
      <c r="E11" s="9">
        <f t="shared" si="1"/>
        <v>20</v>
      </c>
      <c r="F11" s="4">
        <v>37</v>
      </c>
      <c r="G11" s="4">
        <v>23</v>
      </c>
      <c r="H11" s="4">
        <v>9</v>
      </c>
      <c r="I11" s="4">
        <v>6</v>
      </c>
      <c r="J11" s="16">
        <f t="shared" si="2"/>
        <v>0.15462475860691213</v>
      </c>
      <c r="K11" s="17">
        <v>46.44</v>
      </c>
    </row>
    <row r="12" spans="1:11" x14ac:dyDescent="0.25">
      <c r="A12" s="13" t="s">
        <v>19</v>
      </c>
      <c r="B12" s="4">
        <v>39</v>
      </c>
      <c r="C12" s="4">
        <v>55</v>
      </c>
      <c r="D12" s="8">
        <f t="shared" si="0"/>
        <v>70.909090909090907</v>
      </c>
      <c r="E12" s="9">
        <f t="shared" si="1"/>
        <v>100</v>
      </c>
      <c r="F12" s="4">
        <v>61</v>
      </c>
      <c r="G12" s="4">
        <v>29</v>
      </c>
      <c r="H12" s="4">
        <v>161</v>
      </c>
      <c r="I12" s="4">
        <v>21</v>
      </c>
      <c r="J12" s="16">
        <f t="shared" si="2"/>
        <v>1</v>
      </c>
      <c r="K12" s="17">
        <v>300.34000000000003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workbookViewId="0">
      <selection activeCell="H5" sqref="H5:I12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41</v>
      </c>
      <c r="B5" s="4">
        <v>2</v>
      </c>
      <c r="C5" s="4">
        <v>2</v>
      </c>
      <c r="D5" s="8">
        <f>B5*100/C5</f>
        <v>100</v>
      </c>
      <c r="E5" s="9">
        <f>C5*100/$C$12</f>
        <v>4.5454545454545459</v>
      </c>
      <c r="F5" s="4">
        <v>9</v>
      </c>
      <c r="G5" s="4">
        <v>5</v>
      </c>
      <c r="H5" s="4">
        <v>7</v>
      </c>
      <c r="I5" s="4"/>
      <c r="J5" s="16">
        <f>K5/$K$12</f>
        <v>4.5860188398611799E-2</v>
      </c>
      <c r="K5" s="17">
        <v>18.5</v>
      </c>
    </row>
    <row r="6" spans="1:11" x14ac:dyDescent="0.25">
      <c r="A6" s="3" t="s">
        <v>42</v>
      </c>
      <c r="B6" s="4">
        <v>0</v>
      </c>
      <c r="C6" s="4">
        <v>1</v>
      </c>
      <c r="D6" s="8">
        <f t="shared" ref="D6:D12" si="0">B6*100/C6</f>
        <v>0</v>
      </c>
      <c r="E6" s="9">
        <f t="shared" ref="E6:E12" si="1">C6*100/$C$12</f>
        <v>2.2727272727272729</v>
      </c>
      <c r="F6" s="4"/>
      <c r="G6" s="4"/>
      <c r="H6" s="4">
        <v>1</v>
      </c>
      <c r="I6" s="4"/>
      <c r="J6" s="16">
        <f t="shared" ref="J6:J12" si="2">K6/$K$12</f>
        <v>2.9747149231531978E-3</v>
      </c>
      <c r="K6" s="17">
        <v>1.2</v>
      </c>
    </row>
    <row r="7" spans="1:11" x14ac:dyDescent="0.25">
      <c r="A7" s="3" t="s">
        <v>38</v>
      </c>
      <c r="B7" s="4">
        <v>6</v>
      </c>
      <c r="C7" s="4">
        <v>6</v>
      </c>
      <c r="D7" s="8">
        <f t="shared" si="0"/>
        <v>100</v>
      </c>
      <c r="E7" s="9">
        <f t="shared" si="1"/>
        <v>13.636363636363637</v>
      </c>
      <c r="F7" s="4"/>
      <c r="G7" s="4"/>
      <c r="H7" s="4">
        <v>15</v>
      </c>
      <c r="I7" s="4">
        <v>2</v>
      </c>
      <c r="J7" s="16">
        <f t="shared" si="2"/>
        <v>0.12369856222112048</v>
      </c>
      <c r="K7" s="17">
        <v>49.9</v>
      </c>
    </row>
    <row r="8" spans="1:11" x14ac:dyDescent="0.25">
      <c r="A8" s="3" t="s">
        <v>15</v>
      </c>
      <c r="B8" s="4">
        <v>2</v>
      </c>
      <c r="C8" s="4">
        <v>2</v>
      </c>
      <c r="D8" s="8">
        <f t="shared" si="0"/>
        <v>100</v>
      </c>
      <c r="E8" s="9">
        <f t="shared" si="1"/>
        <v>4.5454545454545459</v>
      </c>
      <c r="F8" s="4">
        <v>5</v>
      </c>
      <c r="G8" s="4">
        <v>1</v>
      </c>
      <c r="H8" s="4">
        <v>5</v>
      </c>
      <c r="I8" s="4">
        <v>1</v>
      </c>
      <c r="J8" s="16">
        <f t="shared" si="2"/>
        <v>2.9747149231531982E-2</v>
      </c>
      <c r="K8" s="17">
        <v>12</v>
      </c>
    </row>
    <row r="9" spans="1:11" x14ac:dyDescent="0.25">
      <c r="A9" s="3" t="s">
        <v>16</v>
      </c>
      <c r="B9" s="4">
        <v>2</v>
      </c>
      <c r="C9" s="4">
        <v>2</v>
      </c>
      <c r="D9" s="8">
        <f t="shared" si="0"/>
        <v>100</v>
      </c>
      <c r="E9" s="9">
        <f t="shared" si="1"/>
        <v>4.5454545454545459</v>
      </c>
      <c r="F9" s="4">
        <v>3</v>
      </c>
      <c r="G9" s="4">
        <v>1</v>
      </c>
      <c r="H9" s="4">
        <v>10</v>
      </c>
      <c r="I9" s="4">
        <v>1</v>
      </c>
      <c r="J9" s="16">
        <f t="shared" si="2"/>
        <v>5.5775904809122465E-2</v>
      </c>
      <c r="K9" s="17">
        <v>22.5</v>
      </c>
    </row>
    <row r="10" spans="1:11" x14ac:dyDescent="0.25">
      <c r="A10" s="3" t="s">
        <v>17</v>
      </c>
      <c r="B10" s="4">
        <v>5</v>
      </c>
      <c r="C10" s="4">
        <v>10</v>
      </c>
      <c r="D10" s="9">
        <f t="shared" si="0"/>
        <v>50</v>
      </c>
      <c r="E10" s="9">
        <f t="shared" si="1"/>
        <v>22.727272727272727</v>
      </c>
      <c r="F10" s="4"/>
      <c r="G10" s="4"/>
      <c r="H10" s="4">
        <v>16</v>
      </c>
      <c r="I10" s="4">
        <v>3</v>
      </c>
      <c r="J10" s="16">
        <f t="shared" si="2"/>
        <v>0.31408031730292513</v>
      </c>
      <c r="K10" s="17">
        <v>126.69999999999999</v>
      </c>
    </row>
    <row r="11" spans="1:11" x14ac:dyDescent="0.25">
      <c r="A11" s="3" t="s">
        <v>18</v>
      </c>
      <c r="B11" s="4">
        <v>21</v>
      </c>
      <c r="C11" s="4">
        <v>21</v>
      </c>
      <c r="D11" s="8">
        <f t="shared" si="0"/>
        <v>100</v>
      </c>
      <c r="E11" s="9">
        <f t="shared" si="1"/>
        <v>47.727272727272727</v>
      </c>
      <c r="F11" s="4">
        <v>88</v>
      </c>
      <c r="G11" s="4">
        <v>43</v>
      </c>
      <c r="H11" s="4">
        <v>22</v>
      </c>
      <c r="I11" s="4">
        <v>5</v>
      </c>
      <c r="J11" s="16">
        <f t="shared" si="2"/>
        <v>0.42786316311353506</v>
      </c>
      <c r="K11" s="17">
        <v>172.60000000000002</v>
      </c>
    </row>
    <row r="12" spans="1:11" x14ac:dyDescent="0.25">
      <c r="A12" s="13" t="s">
        <v>19</v>
      </c>
      <c r="B12" s="13">
        <v>38</v>
      </c>
      <c r="C12" s="13">
        <v>44</v>
      </c>
      <c r="D12" s="8">
        <f t="shared" si="0"/>
        <v>86.36363636363636</v>
      </c>
      <c r="E12" s="9">
        <f t="shared" si="1"/>
        <v>100</v>
      </c>
      <c r="F12" s="13">
        <v>105</v>
      </c>
      <c r="G12" s="13">
        <v>50</v>
      </c>
      <c r="H12" s="13">
        <v>76</v>
      </c>
      <c r="I12" s="13">
        <v>12</v>
      </c>
      <c r="J12" s="16">
        <f t="shared" si="2"/>
        <v>1</v>
      </c>
      <c r="K12" s="17">
        <v>403.4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workbookViewId="0">
      <selection activeCell="H5" sqref="H5:I11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41</v>
      </c>
      <c r="B5" s="4">
        <v>1</v>
      </c>
      <c r="C5" s="4">
        <v>1</v>
      </c>
      <c r="D5" s="8">
        <f>B5*100/C5</f>
        <v>100</v>
      </c>
      <c r="E5" s="9">
        <f>C5*100/$C$11</f>
        <v>2.3255813953488373</v>
      </c>
      <c r="F5" s="4">
        <v>5</v>
      </c>
      <c r="G5" s="4">
        <v>1</v>
      </c>
      <c r="H5" s="4">
        <v>4</v>
      </c>
      <c r="I5" s="4"/>
      <c r="J5" s="16">
        <f>K5/$K$11</f>
        <v>9.0462651848022754E-3</v>
      </c>
      <c r="K5" s="17">
        <v>3.5</v>
      </c>
    </row>
    <row r="6" spans="1:11" x14ac:dyDescent="0.25">
      <c r="A6" s="3" t="s">
        <v>42</v>
      </c>
      <c r="B6" s="4">
        <v>0</v>
      </c>
      <c r="C6" s="4">
        <v>1</v>
      </c>
      <c r="D6" s="8">
        <f t="shared" ref="D6:D11" si="0">B6*100/C6</f>
        <v>0</v>
      </c>
      <c r="E6" s="9">
        <f t="shared" ref="E6:E11" si="1">C6*100/$C$11</f>
        <v>2.3255813953488373</v>
      </c>
      <c r="F6" s="4"/>
      <c r="G6" s="4"/>
      <c r="H6" s="4">
        <v>1</v>
      </c>
      <c r="I6" s="4"/>
      <c r="J6" s="16">
        <f t="shared" ref="J6:J11" si="2">K6/$K$11</f>
        <v>1.0855518221762731E-2</v>
      </c>
      <c r="K6" s="17">
        <v>4.2</v>
      </c>
    </row>
    <row r="7" spans="1:11" x14ac:dyDescent="0.25">
      <c r="A7" s="3" t="s">
        <v>38</v>
      </c>
      <c r="B7" s="4">
        <v>7</v>
      </c>
      <c r="C7" s="4">
        <v>7</v>
      </c>
      <c r="D7" s="9">
        <f t="shared" si="0"/>
        <v>100</v>
      </c>
      <c r="E7" s="9">
        <f t="shared" si="1"/>
        <v>16.279069767441861</v>
      </c>
      <c r="F7" s="4"/>
      <c r="G7" s="4"/>
      <c r="H7" s="4">
        <v>18</v>
      </c>
      <c r="I7" s="4">
        <v>3</v>
      </c>
      <c r="J7" s="16">
        <f t="shared" si="2"/>
        <v>0.1961747221504265</v>
      </c>
      <c r="K7" s="17">
        <v>75.900000000000006</v>
      </c>
    </row>
    <row r="8" spans="1:11" x14ac:dyDescent="0.25">
      <c r="A8" s="3" t="s">
        <v>15</v>
      </c>
      <c r="B8" s="4">
        <v>4</v>
      </c>
      <c r="C8" s="4">
        <v>4</v>
      </c>
      <c r="D8" s="8">
        <f t="shared" si="0"/>
        <v>100</v>
      </c>
      <c r="E8" s="9">
        <f t="shared" si="1"/>
        <v>9.3023255813953494</v>
      </c>
      <c r="F8" s="4">
        <v>9</v>
      </c>
      <c r="G8" s="4">
        <v>3</v>
      </c>
      <c r="H8" s="4">
        <v>5</v>
      </c>
      <c r="I8" s="4">
        <v>1</v>
      </c>
      <c r="J8" s="16">
        <f t="shared" si="2"/>
        <v>9.3047299043680545E-2</v>
      </c>
      <c r="K8" s="17">
        <v>36</v>
      </c>
    </row>
    <row r="9" spans="1:11" x14ac:dyDescent="0.25">
      <c r="A9" s="3" t="s">
        <v>17</v>
      </c>
      <c r="B9" s="4">
        <v>5</v>
      </c>
      <c r="C9" s="4">
        <v>8</v>
      </c>
      <c r="D9" s="8">
        <f t="shared" si="0"/>
        <v>62.5</v>
      </c>
      <c r="E9" s="9">
        <f t="shared" si="1"/>
        <v>18.604651162790699</v>
      </c>
      <c r="F9" s="4"/>
      <c r="G9" s="4"/>
      <c r="H9" s="4">
        <v>13</v>
      </c>
      <c r="I9" s="4">
        <v>2</v>
      </c>
      <c r="J9" s="16">
        <f t="shared" si="2"/>
        <v>0.20367019901783406</v>
      </c>
      <c r="K9" s="17">
        <v>78.8</v>
      </c>
    </row>
    <row r="10" spans="1:11" x14ac:dyDescent="0.25">
      <c r="A10" s="3" t="s">
        <v>18</v>
      </c>
      <c r="B10" s="4">
        <v>22</v>
      </c>
      <c r="C10" s="4">
        <v>22</v>
      </c>
      <c r="D10" s="8">
        <f t="shared" si="0"/>
        <v>100</v>
      </c>
      <c r="E10" s="9">
        <f t="shared" si="1"/>
        <v>51.162790697674417</v>
      </c>
      <c r="F10" s="4">
        <v>87</v>
      </c>
      <c r="G10" s="4">
        <v>47</v>
      </c>
      <c r="H10" s="4">
        <v>26</v>
      </c>
      <c r="I10" s="4">
        <v>9</v>
      </c>
      <c r="J10" s="16">
        <f t="shared" si="2"/>
        <v>0.48720599638149398</v>
      </c>
      <c r="K10" s="17">
        <v>188.5</v>
      </c>
    </row>
    <row r="11" spans="1:11" x14ac:dyDescent="0.25">
      <c r="A11" s="13" t="s">
        <v>19</v>
      </c>
      <c r="B11" s="13">
        <v>39</v>
      </c>
      <c r="C11" s="13">
        <v>43</v>
      </c>
      <c r="D11" s="8">
        <f t="shared" si="0"/>
        <v>90.697674418604649</v>
      </c>
      <c r="E11" s="9">
        <f t="shared" si="1"/>
        <v>100</v>
      </c>
      <c r="F11" s="13">
        <v>101</v>
      </c>
      <c r="G11" s="13">
        <v>51</v>
      </c>
      <c r="H11" s="13">
        <v>67</v>
      </c>
      <c r="I11" s="13">
        <v>15</v>
      </c>
      <c r="J11" s="16">
        <f t="shared" si="2"/>
        <v>1</v>
      </c>
      <c r="K11" s="17">
        <v>386.9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3"/>
  <sheetViews>
    <sheetView workbookViewId="0">
      <selection activeCell="H5" sqref="H5:I13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41</v>
      </c>
      <c r="B5" s="4">
        <v>5</v>
      </c>
      <c r="C5" s="4">
        <v>5</v>
      </c>
      <c r="D5" s="8">
        <f>B5*100/C5</f>
        <v>100</v>
      </c>
      <c r="E5" s="9">
        <f>C5*100/$C$13</f>
        <v>16.666666666666668</v>
      </c>
      <c r="F5" s="4">
        <v>26</v>
      </c>
      <c r="G5" s="4">
        <v>22</v>
      </c>
      <c r="H5" s="4">
        <v>8</v>
      </c>
      <c r="I5" s="4">
        <v>1</v>
      </c>
      <c r="J5" s="16">
        <f>K5/$K$13</f>
        <v>0.1076581576026637</v>
      </c>
      <c r="K5" s="17">
        <v>24.25</v>
      </c>
    </row>
    <row r="6" spans="1:11" x14ac:dyDescent="0.25">
      <c r="A6" s="3" t="s">
        <v>42</v>
      </c>
      <c r="B6" s="4">
        <v>1</v>
      </c>
      <c r="C6" s="4">
        <v>3</v>
      </c>
      <c r="D6" s="8">
        <f t="shared" ref="D6:D13" si="0">B6*100/C6</f>
        <v>33.333333333333336</v>
      </c>
      <c r="E6" s="9">
        <f t="shared" ref="E6:E13" si="1">C6*100/$C$13</f>
        <v>10</v>
      </c>
      <c r="F6" s="4"/>
      <c r="G6" s="4"/>
      <c r="H6" s="4">
        <v>16</v>
      </c>
      <c r="I6" s="4"/>
      <c r="J6" s="16">
        <f t="shared" ref="J6:J13" si="2">K6/$K$13</f>
        <v>4.4395116537180909E-2</v>
      </c>
      <c r="K6" s="17">
        <v>10</v>
      </c>
    </row>
    <row r="7" spans="1:11" x14ac:dyDescent="0.25">
      <c r="A7" s="3" t="s">
        <v>36</v>
      </c>
      <c r="B7" s="4">
        <v>1</v>
      </c>
      <c r="C7" s="4">
        <v>1</v>
      </c>
      <c r="D7" s="9">
        <f t="shared" si="0"/>
        <v>100</v>
      </c>
      <c r="E7" s="9">
        <f t="shared" si="1"/>
        <v>3.3333333333333335</v>
      </c>
      <c r="F7" s="4"/>
      <c r="G7" s="4"/>
      <c r="H7" s="4">
        <v>2</v>
      </c>
      <c r="I7" s="4">
        <v>1</v>
      </c>
      <c r="J7" s="16">
        <f t="shared" si="2"/>
        <v>6.6592674805771362E-3</v>
      </c>
      <c r="K7" s="17">
        <v>1.5</v>
      </c>
    </row>
    <row r="8" spans="1:11" x14ac:dyDescent="0.25">
      <c r="A8" s="3" t="s">
        <v>38</v>
      </c>
      <c r="B8" s="4">
        <v>1</v>
      </c>
      <c r="C8" s="4">
        <v>1</v>
      </c>
      <c r="D8" s="8">
        <f t="shared" si="0"/>
        <v>100</v>
      </c>
      <c r="E8" s="9">
        <f t="shared" si="1"/>
        <v>3.3333333333333335</v>
      </c>
      <c r="F8" s="4"/>
      <c r="G8" s="4"/>
      <c r="H8" s="4">
        <v>1</v>
      </c>
      <c r="I8" s="4">
        <v>1</v>
      </c>
      <c r="J8" s="16">
        <f t="shared" si="2"/>
        <v>2.3307436182019976E-2</v>
      </c>
      <c r="K8" s="17">
        <v>5.25</v>
      </c>
    </row>
    <row r="9" spans="1:11" x14ac:dyDescent="0.25">
      <c r="A9" s="3" t="s">
        <v>15</v>
      </c>
      <c r="B9" s="4">
        <v>1</v>
      </c>
      <c r="C9" s="4">
        <v>1</v>
      </c>
      <c r="D9" s="8">
        <f t="shared" si="0"/>
        <v>100</v>
      </c>
      <c r="E9" s="9">
        <f t="shared" si="1"/>
        <v>3.3333333333333335</v>
      </c>
      <c r="F9" s="4">
        <v>4</v>
      </c>
      <c r="G9" s="4">
        <v>1</v>
      </c>
      <c r="H9" s="4"/>
      <c r="I9" s="4">
        <v>1</v>
      </c>
      <c r="J9" s="16">
        <f t="shared" si="2"/>
        <v>5.9933407325194227E-2</v>
      </c>
      <c r="K9" s="17">
        <v>13.5</v>
      </c>
    </row>
    <row r="10" spans="1:11" x14ac:dyDescent="0.25">
      <c r="A10" s="3" t="s">
        <v>16</v>
      </c>
      <c r="B10" s="4">
        <v>2</v>
      </c>
      <c r="C10" s="4">
        <v>2</v>
      </c>
      <c r="D10" s="8">
        <f t="shared" si="0"/>
        <v>100</v>
      </c>
      <c r="E10" s="9">
        <f t="shared" si="1"/>
        <v>6.666666666666667</v>
      </c>
      <c r="F10" s="4">
        <v>4</v>
      </c>
      <c r="G10" s="4">
        <v>2</v>
      </c>
      <c r="H10" s="4">
        <v>1</v>
      </c>
      <c r="I10" s="4">
        <v>2</v>
      </c>
      <c r="J10" s="16">
        <f t="shared" si="2"/>
        <v>3.662597114317425E-2</v>
      </c>
      <c r="K10" s="17">
        <v>8.25</v>
      </c>
    </row>
    <row r="11" spans="1:11" x14ac:dyDescent="0.25">
      <c r="A11" s="13" t="s">
        <v>17</v>
      </c>
      <c r="B11" s="13">
        <v>2</v>
      </c>
      <c r="C11" s="13">
        <v>6</v>
      </c>
      <c r="D11" s="8">
        <f t="shared" si="0"/>
        <v>33.333333333333336</v>
      </c>
      <c r="E11" s="9">
        <f t="shared" si="1"/>
        <v>20</v>
      </c>
      <c r="F11" s="13"/>
      <c r="G11" s="13"/>
      <c r="H11" s="13">
        <v>30</v>
      </c>
      <c r="I11" s="13"/>
      <c r="J11" s="16">
        <f t="shared" si="2"/>
        <v>0.31853496115427304</v>
      </c>
      <c r="K11" s="17">
        <v>71.75</v>
      </c>
    </row>
    <row r="12" spans="1:11" s="12" customFormat="1" x14ac:dyDescent="0.25">
      <c r="A12" s="13" t="s">
        <v>18</v>
      </c>
      <c r="B12" s="13">
        <v>11</v>
      </c>
      <c r="C12" s="13">
        <v>11</v>
      </c>
      <c r="D12" s="8">
        <f t="shared" si="0"/>
        <v>100</v>
      </c>
      <c r="E12" s="9">
        <f t="shared" si="1"/>
        <v>36.666666666666664</v>
      </c>
      <c r="F12" s="13">
        <v>48</v>
      </c>
      <c r="G12" s="13">
        <v>21</v>
      </c>
      <c r="H12" s="13">
        <v>3</v>
      </c>
      <c r="I12" s="13">
        <v>4</v>
      </c>
      <c r="J12" s="16">
        <f t="shared" si="2"/>
        <v>0.40288568257491675</v>
      </c>
      <c r="K12" s="17">
        <v>90.75</v>
      </c>
    </row>
    <row r="13" spans="1:11" s="12" customFormat="1" x14ac:dyDescent="0.25">
      <c r="A13" s="13" t="s">
        <v>19</v>
      </c>
      <c r="B13" s="13">
        <v>24</v>
      </c>
      <c r="C13" s="13">
        <v>30</v>
      </c>
      <c r="D13" s="8">
        <f t="shared" si="0"/>
        <v>80</v>
      </c>
      <c r="E13" s="9">
        <f t="shared" si="1"/>
        <v>100</v>
      </c>
      <c r="F13" s="13">
        <v>82</v>
      </c>
      <c r="G13" s="13">
        <v>46</v>
      </c>
      <c r="H13" s="13">
        <v>61</v>
      </c>
      <c r="I13" s="13">
        <v>10</v>
      </c>
      <c r="J13" s="16">
        <f t="shared" si="2"/>
        <v>1</v>
      </c>
      <c r="K13" s="17">
        <v>225.25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3"/>
  <sheetViews>
    <sheetView workbookViewId="0">
      <selection activeCell="H5" sqref="H5:I13"/>
    </sheetView>
  </sheetViews>
  <sheetFormatPr baseColWidth="10" defaultRowHeight="15" x14ac:dyDescent="0.25"/>
  <cols>
    <col min="1" max="1" width="41.7109375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7"/>
  </cols>
  <sheetData>
    <row r="1" spans="1:11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2" customFormat="1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7"/>
    </row>
    <row r="3" spans="1:11" s="12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7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41</v>
      </c>
      <c r="B5" s="4">
        <v>3</v>
      </c>
      <c r="C5" s="4">
        <v>3</v>
      </c>
      <c r="D5" s="8">
        <f>B5*100/C5</f>
        <v>100</v>
      </c>
      <c r="E5" s="8">
        <f>C5*100/$C$13</f>
        <v>12.5</v>
      </c>
      <c r="F5" s="4">
        <v>17</v>
      </c>
      <c r="G5" s="4">
        <v>14</v>
      </c>
      <c r="H5" s="4"/>
      <c r="I5" s="15"/>
      <c r="J5" s="16">
        <f>K5/$K$13</f>
        <v>5.5731414868105518E-2</v>
      </c>
      <c r="K5" s="17">
        <v>11.620000000000001</v>
      </c>
    </row>
    <row r="6" spans="1:11" x14ac:dyDescent="0.25">
      <c r="A6" s="3" t="s">
        <v>42</v>
      </c>
      <c r="B6" s="4">
        <v>0</v>
      </c>
      <c r="C6" s="4">
        <v>2</v>
      </c>
      <c r="D6" s="8">
        <f t="shared" ref="D6:D13" si="0">B6*100/C6</f>
        <v>0</v>
      </c>
      <c r="E6" s="8">
        <f t="shared" ref="E6:E13" si="1">C6*100/$C$13</f>
        <v>8.3333333333333339</v>
      </c>
      <c r="F6" s="4"/>
      <c r="G6" s="4"/>
      <c r="H6" s="4">
        <v>3</v>
      </c>
      <c r="I6" s="15"/>
      <c r="J6" s="16">
        <f t="shared" ref="J6:J13" si="2">K6/$K$13</f>
        <v>5.0359712230215826E-2</v>
      </c>
      <c r="K6" s="17">
        <v>10.5</v>
      </c>
    </row>
    <row r="7" spans="1:11" x14ac:dyDescent="0.25">
      <c r="A7" s="3" t="s">
        <v>36</v>
      </c>
      <c r="B7" s="4">
        <v>1</v>
      </c>
      <c r="C7" s="4">
        <v>1</v>
      </c>
      <c r="D7" s="8">
        <f t="shared" si="0"/>
        <v>100</v>
      </c>
      <c r="E7" s="8">
        <f t="shared" si="1"/>
        <v>4.166666666666667</v>
      </c>
      <c r="F7" s="4"/>
      <c r="G7" s="4"/>
      <c r="H7" s="4"/>
      <c r="I7" s="15"/>
      <c r="J7" s="16">
        <f t="shared" si="2"/>
        <v>3.3573141486810551E-2</v>
      </c>
      <c r="K7" s="17">
        <v>7</v>
      </c>
    </row>
    <row r="8" spans="1:11" x14ac:dyDescent="0.25">
      <c r="A8" s="3" t="s">
        <v>38</v>
      </c>
      <c r="B8" s="4">
        <v>1</v>
      </c>
      <c r="C8" s="4">
        <v>1</v>
      </c>
      <c r="D8" s="8">
        <f t="shared" si="0"/>
        <v>100</v>
      </c>
      <c r="E8" s="8">
        <f t="shared" si="1"/>
        <v>4.166666666666667</v>
      </c>
      <c r="F8" s="4"/>
      <c r="G8" s="4"/>
      <c r="H8" s="4"/>
      <c r="I8" s="15"/>
      <c r="J8" s="16">
        <f t="shared" si="2"/>
        <v>2.5179856115107913E-2</v>
      </c>
      <c r="K8" s="17">
        <v>5.25</v>
      </c>
    </row>
    <row r="9" spans="1:11" x14ac:dyDescent="0.25">
      <c r="A9" s="3" t="s">
        <v>15</v>
      </c>
      <c r="B9" s="4">
        <v>2</v>
      </c>
      <c r="C9" s="4">
        <v>2</v>
      </c>
      <c r="D9" s="8">
        <f t="shared" si="0"/>
        <v>100</v>
      </c>
      <c r="E9" s="8">
        <f t="shared" si="1"/>
        <v>8.3333333333333339</v>
      </c>
      <c r="F9" s="4">
        <v>4</v>
      </c>
      <c r="G9" s="4">
        <v>2</v>
      </c>
      <c r="H9" s="4"/>
      <c r="I9" s="15">
        <v>1</v>
      </c>
      <c r="J9" s="16">
        <f t="shared" si="2"/>
        <v>9.7122302158273388E-2</v>
      </c>
      <c r="K9" s="17">
        <v>20.25</v>
      </c>
    </row>
    <row r="10" spans="1:11" x14ac:dyDescent="0.25">
      <c r="A10" s="3" t="s">
        <v>16</v>
      </c>
      <c r="B10" s="4">
        <v>1</v>
      </c>
      <c r="C10" s="4">
        <v>1</v>
      </c>
      <c r="D10" s="8">
        <f t="shared" si="0"/>
        <v>100</v>
      </c>
      <c r="E10" s="8">
        <f t="shared" si="1"/>
        <v>4.166666666666667</v>
      </c>
      <c r="F10" s="4">
        <v>2</v>
      </c>
      <c r="G10" s="4">
        <v>1</v>
      </c>
      <c r="H10" s="4">
        <v>1</v>
      </c>
      <c r="I10" s="15">
        <v>1</v>
      </c>
      <c r="J10" s="16">
        <f t="shared" si="2"/>
        <v>5.0359712230215826E-2</v>
      </c>
      <c r="K10" s="17">
        <v>10.5</v>
      </c>
    </row>
    <row r="11" spans="1:11" x14ac:dyDescent="0.25">
      <c r="A11" s="3" t="s">
        <v>17</v>
      </c>
      <c r="B11" s="4">
        <v>4</v>
      </c>
      <c r="C11" s="4">
        <v>7</v>
      </c>
      <c r="D11" s="8">
        <f t="shared" si="0"/>
        <v>57.142857142857146</v>
      </c>
      <c r="E11" s="8">
        <f t="shared" si="1"/>
        <v>29.166666666666668</v>
      </c>
      <c r="F11" s="4"/>
      <c r="G11" s="4"/>
      <c r="H11" s="4">
        <v>27</v>
      </c>
      <c r="I11" s="15">
        <v>1</v>
      </c>
      <c r="J11" s="16">
        <f t="shared" si="2"/>
        <v>0.42503597122302161</v>
      </c>
      <c r="K11" s="17">
        <v>88.62</v>
      </c>
    </row>
    <row r="12" spans="1:11" x14ac:dyDescent="0.25">
      <c r="A12" s="13" t="s">
        <v>18</v>
      </c>
      <c r="B12" s="4">
        <v>7</v>
      </c>
      <c r="C12" s="4">
        <v>7</v>
      </c>
      <c r="D12" s="8">
        <f t="shared" si="0"/>
        <v>100</v>
      </c>
      <c r="E12" s="8">
        <f t="shared" si="1"/>
        <v>29.166666666666668</v>
      </c>
      <c r="F12" s="4">
        <v>29</v>
      </c>
      <c r="G12" s="4">
        <v>15</v>
      </c>
      <c r="H12" s="4">
        <v>5</v>
      </c>
      <c r="I12" s="15">
        <v>1</v>
      </c>
      <c r="J12" s="16">
        <f t="shared" si="2"/>
        <v>0.26263788968824942</v>
      </c>
      <c r="K12" s="17">
        <v>54.76</v>
      </c>
    </row>
    <row r="13" spans="1:11" x14ac:dyDescent="0.25">
      <c r="A13" s="13"/>
      <c r="B13" s="13">
        <v>19</v>
      </c>
      <c r="C13" s="13">
        <v>24</v>
      </c>
      <c r="D13" s="8">
        <f t="shared" si="0"/>
        <v>79.166666666666671</v>
      </c>
      <c r="E13" s="8">
        <f t="shared" si="1"/>
        <v>100</v>
      </c>
      <c r="F13" s="13">
        <v>52</v>
      </c>
      <c r="G13" s="13">
        <v>32</v>
      </c>
      <c r="H13" s="13">
        <v>36</v>
      </c>
      <c r="I13" s="13">
        <v>4</v>
      </c>
      <c r="J13" s="16">
        <f t="shared" si="2"/>
        <v>1</v>
      </c>
      <c r="K13" s="17">
        <v>208.5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Docencia</vt:lpstr>
      <vt:lpstr>Grado en Arqueología</vt:lpstr>
      <vt:lpstr>Grado en Eduación Infantil</vt:lpstr>
      <vt:lpstr>Grado en Eduación Primaria</vt:lpstr>
      <vt:lpstr>Grado en Educación Social</vt:lpstr>
      <vt:lpstr>Grado en Estudios Ingleses</vt:lpstr>
      <vt:lpstr>Grado en Filología Hispánica</vt:lpstr>
      <vt:lpstr>Grado en Geografía e Historia</vt:lpstr>
      <vt:lpstr>Grado en Historia del Arte</vt:lpstr>
      <vt:lpstr>Grado en Psicología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2016-10-31T10:51:16Z</dcterms:created>
  <dcterms:modified xsi:type="dcterms:W3CDTF">2021-08-30T11:50:01Z</dcterms:modified>
</cp:coreProperties>
</file>