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.shortcut-targets-by-id\1BMqUsy8r1iYhdiI1KPTRX3k0mVmsQ7T_\PC UJA Puesto Base SPE\DATOS\WEBs que gestiona el servicio\SPE\REVISADO\Indicadores clave\docenTia\"/>
    </mc:Choice>
  </mc:AlternateContent>
  <xr:revisionPtr revIDLastSave="0" documentId="8_{F841417B-910A-45D5-B5F7-2E1905266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es DOCENTIA evaluadas" sheetId="1" r:id="rId1"/>
    <sheet name="Resultados por Departamentos" sheetId="3" r:id="rId2"/>
    <sheet name="Solicitudes por categoría" sheetId="2" r:id="rId3"/>
  </sheets>
  <definedNames>
    <definedName name="_xlnm._FilterDatabase" localSheetId="1" hidden="1">'Resultados por Departamentos'!$K$1:$M$36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2" l="1"/>
  <c r="F91" i="2"/>
  <c r="F92" i="2"/>
  <c r="F93" i="2"/>
  <c r="F94" i="2"/>
  <c r="F95" i="2"/>
  <c r="F96" i="2"/>
  <c r="F97" i="2"/>
  <c r="F98" i="2"/>
  <c r="F99" i="2"/>
  <c r="F89" i="2"/>
  <c r="D99" i="2"/>
  <c r="D98" i="2"/>
  <c r="D97" i="2"/>
  <c r="D96" i="2"/>
  <c r="D93" i="2"/>
  <c r="D95" i="2"/>
  <c r="D94" i="2"/>
  <c r="D92" i="2"/>
  <c r="D91" i="2"/>
  <c r="D89" i="2"/>
  <c r="D90" i="2"/>
  <c r="H38" i="3"/>
  <c r="D72" i="2" l="1"/>
  <c r="C99" i="2" l="1"/>
  <c r="B99" i="2"/>
  <c r="D81" i="2"/>
  <c r="G38" i="3" l="1"/>
  <c r="D75" i="2"/>
  <c r="D76" i="2"/>
  <c r="D77" i="2" l="1"/>
  <c r="D74" i="2"/>
  <c r="D78" i="2"/>
  <c r="D79" i="2"/>
  <c r="D80" i="2"/>
  <c r="D73" i="2"/>
  <c r="B82" i="2"/>
  <c r="C82" i="2" l="1"/>
  <c r="B67" i="2"/>
  <c r="F38" i="3"/>
  <c r="C44" i="2" l="1"/>
  <c r="C45" i="2"/>
  <c r="C59" i="2" s="1"/>
  <c r="D59" i="2" s="1"/>
  <c r="C46" i="2"/>
  <c r="C60" i="2" s="1"/>
  <c r="D60" i="2" s="1"/>
  <c r="C47" i="2"/>
  <c r="C48" i="2"/>
  <c r="C62" i="2" s="1"/>
  <c r="D62" i="2" s="1"/>
  <c r="C49" i="2"/>
  <c r="C50" i="2"/>
  <c r="C64" i="2" s="1"/>
  <c r="D64" i="2" s="1"/>
  <c r="C51" i="2"/>
  <c r="C65" i="2" s="1"/>
  <c r="D65" i="2" s="1"/>
  <c r="C52" i="2"/>
  <c r="C66" i="2" s="1"/>
  <c r="D66" i="2" s="1"/>
  <c r="C43" i="2"/>
  <c r="D43" i="2" s="1"/>
  <c r="B53" i="2"/>
  <c r="E38" i="3"/>
  <c r="D82" i="2" l="1"/>
  <c r="C61" i="2"/>
  <c r="D61" i="2" s="1"/>
  <c r="D47" i="2"/>
  <c r="D52" i="2"/>
  <c r="D51" i="2"/>
  <c r="D46" i="2"/>
  <c r="C53" i="2"/>
  <c r="D53" i="2" s="1"/>
  <c r="C57" i="2"/>
  <c r="D49" i="2"/>
  <c r="C63" i="2"/>
  <c r="D63" i="2" s="1"/>
  <c r="D50" i="2"/>
  <c r="D44" i="2"/>
  <c r="C58" i="2"/>
  <c r="D58" i="2" s="1"/>
  <c r="D48" i="2"/>
  <c r="D45" i="2"/>
  <c r="C38" i="3"/>
  <c r="C67" i="2" l="1"/>
  <c r="D67" i="2" s="1"/>
  <c r="D57" i="2"/>
  <c r="B38" i="3"/>
  <c r="D38" i="3" l="1"/>
</calcChain>
</file>

<file path=xl/sharedStrings.xml><?xml version="1.0" encoding="utf-8"?>
<sst xmlns="http://schemas.openxmlformats.org/spreadsheetml/2006/main" count="281" uniqueCount="145">
  <si>
    <t>INDICADOR</t>
  </si>
  <si>
    <t>2019/20</t>
  </si>
  <si>
    <t>2020/21</t>
  </si>
  <si>
    <t>2018/19</t>
  </si>
  <si>
    <t>2017/18</t>
  </si>
  <si>
    <t>CATEGORÍA</t>
  </si>
  <si>
    <t>CURSO 2019-2020</t>
  </si>
  <si>
    <t>TOTAL UJA</t>
  </si>
  <si>
    <t>PORCENTAJE EVALUADO ACUMULADO (18-19/19-20)</t>
  </si>
  <si>
    <t xml:space="preserve"> Catedrático/a de Universidad</t>
  </si>
  <si>
    <t>Catedrático/a Escuela Universitaria</t>
  </si>
  <si>
    <t>Profesor/a Titular Universidad</t>
  </si>
  <si>
    <t>Profesor/a Titular Escuela Universitaria</t>
  </si>
  <si>
    <t>Personal Investigador en formación</t>
  </si>
  <si>
    <t>Profesor/a Ayudante Doctor/a</t>
  </si>
  <si>
    <t xml:space="preserve"> Profesor/a Contratado/a Doctor/a</t>
  </si>
  <si>
    <t>Profesor/a Colaborador/a</t>
  </si>
  <si>
    <t>Profesor/a Asociado/a</t>
  </si>
  <si>
    <t>Profesor/a Sustituto Interino/a</t>
  </si>
  <si>
    <t>TOTAL</t>
  </si>
  <si>
    <t xml:space="preserve">INGENIERÍA MECÁNICA Y MINERA  </t>
  </si>
  <si>
    <t>PSICOLOGÍA</t>
  </si>
  <si>
    <t>FILOLOGÍA ESPAÑOLA</t>
  </si>
  <si>
    <t>DIDÁCTICA DE LA EXPRESIÓN MUSICAL, PLÁSTICA Y CORPORAL</t>
  </si>
  <si>
    <t>PEDAGOGÍA</t>
  </si>
  <si>
    <t>INGENIERÍA ELECTRÓNICA Y AUTOMÁTICA</t>
  </si>
  <si>
    <t>ANTROPOLOGÍA GEOGRAFÍA E HISTORIA</t>
  </si>
  <si>
    <t>INFORMÁTICA</t>
  </si>
  <si>
    <t>DERECHO PÚBLICO Y DERECHO PRIVADO ESPECIAL</t>
  </si>
  <si>
    <t>DIDÁCTICA DE LAS CIENCIAS</t>
  </si>
  <si>
    <t>ECONOMÍA</t>
  </si>
  <si>
    <t>FILOLOGÍA INGLESA</t>
  </si>
  <si>
    <t xml:space="preserve">INGENIERÍA ELÉCTRICA </t>
  </si>
  <si>
    <t>LENGUAS Y CULTURAS MEDITERRÁNEAS</t>
  </si>
  <si>
    <t>QUÍMICA FÍSICA Y ANALÍTICA</t>
  </si>
  <si>
    <t>BIOLOGÍA ANIMAL, BIOLOGÍA VEGETAL Y ECOLOGÍA</t>
  </si>
  <si>
    <t>DERECHO PENAL, FILOSOFÍA DEL DERECHO, FILOSOFÍA MORAL y FILOSOFÍA</t>
  </si>
  <si>
    <t>ENFERMERÍA</t>
  </si>
  <si>
    <t>FÍSICA</t>
  </si>
  <si>
    <t>INGENIERÍA CARTOGRÁFICA, GEODÉSICA Y FOTOGRAMETRÍA</t>
  </si>
  <si>
    <t>INGENIERÍA GRÁFICA, DISEÑO Y PROYECTOS</t>
  </si>
  <si>
    <t>ORGANIZACIÓN DE EMPRESAS, MARKETING Y SOCIOLOGÍA</t>
  </si>
  <si>
    <t>PATRIMONIO HISTÓRICO</t>
  </si>
  <si>
    <t>CURSO 2019/20</t>
  </si>
  <si>
    <t>NÚMERO DE SOLICITUDES POR DEPARTAMENTO</t>
  </si>
  <si>
    <t>Total</t>
  </si>
  <si>
    <t>CURSO 2020-2021</t>
  </si>
  <si>
    <t>PORCENTAJE EVALUADO ACUMULADO (desde 2018-19)</t>
  </si>
  <si>
    <t>CURSO 2020/21</t>
  </si>
  <si>
    <t>CURSO 2017-2018</t>
  </si>
  <si>
    <t>CURSO 2017/18</t>
  </si>
  <si>
    <t>ESTADÍSTICA E INVESTIGACIÓN OPERATIVA</t>
  </si>
  <si>
    <t>CIENCIAS DE LA SALUD</t>
  </si>
  <si>
    <t>BIOLOGÍA EXPERIMENTAL</t>
  </si>
  <si>
    <t>ECONOMÍA FINANCIERA Y CONTABILIDAD</t>
  </si>
  <si>
    <t>CURSO 2018-2019</t>
  </si>
  <si>
    <t>CURSO 2018/19</t>
  </si>
  <si>
    <t>DERECHO CIVIL, DERECHO FINANCIERO Y TRIBUTARIO</t>
  </si>
  <si>
    <t>MATEMÁTICAS</t>
  </si>
  <si>
    <t>INGENIERÍA QUÍMICA, AMBIENTAL Y DE LOS MATERIALES</t>
  </si>
  <si>
    <t>GEOLOGÍA</t>
  </si>
  <si>
    <t>DERECHO PÚBLICO Y COMÚN EUROPEO</t>
  </si>
  <si>
    <t xml:space="preserve">INGENIERÍA DE TELECOMUNICACIÓN </t>
  </si>
  <si>
    <t>CURSO 2021/22</t>
  </si>
  <si>
    <t>CURSO 2021-2022</t>
  </si>
  <si>
    <t>2021/22</t>
  </si>
  <si>
    <t>CURSO 2022-2023</t>
  </si>
  <si>
    <t>Profesor/a Asociado/a Laboral</t>
  </si>
  <si>
    <t>2022/2023</t>
  </si>
  <si>
    <t>CURSO 2022/23</t>
  </si>
  <si>
    <t>U130</t>
  </si>
  <si>
    <t>U103</t>
  </si>
  <si>
    <t>U102</t>
  </si>
  <si>
    <t>U109</t>
  </si>
  <si>
    <t>U108</t>
  </si>
  <si>
    <t>U132</t>
  </si>
  <si>
    <t>U139</t>
  </si>
  <si>
    <t>DERECHO PÚBLICO</t>
  </si>
  <si>
    <t>U137</t>
  </si>
  <si>
    <t>U135</t>
  </si>
  <si>
    <t>U112</t>
  </si>
  <si>
    <t>U114</t>
  </si>
  <si>
    <t>U115</t>
  </si>
  <si>
    <t>U117</t>
  </si>
  <si>
    <t>U118</t>
  </si>
  <si>
    <t>U133</t>
  </si>
  <si>
    <t>U121</t>
  </si>
  <si>
    <t>U122</t>
  </si>
  <si>
    <t>U136</t>
  </si>
  <si>
    <t>U125</t>
  </si>
  <si>
    <t>U126</t>
  </si>
  <si>
    <t>OTROS</t>
  </si>
  <si>
    <t>DERECHO PENAL</t>
  </si>
  <si>
    <t>U107</t>
  </si>
  <si>
    <t>U140</t>
  </si>
  <si>
    <t>Solicitudes DOCENTIA evaluadas</t>
  </si>
  <si>
    <t>Resultados por Departamentos</t>
  </si>
  <si>
    <t>Personal Investigador en formación*</t>
  </si>
  <si>
    <t>2023-2024</t>
  </si>
  <si>
    <t>*Nota 1:  Dos solicitudes han sido contempladas como PI en formación, aunque pertenecen a otros programas , como son posdoctorales o Ramón y Cajal</t>
  </si>
  <si>
    <t>Catedrático/a de Universidad</t>
  </si>
  <si>
    <t>Profesor/a Contratado/a Doctor/a</t>
  </si>
  <si>
    <t>CURSO 2023-2024</t>
  </si>
  <si>
    <t>CURSO 2023/24</t>
  </si>
  <si>
    <t>TOTAL UJA*</t>
  </si>
  <si>
    <t>Profesor/a Contratado/a Doctor/a o PPL</t>
  </si>
  <si>
    <t>Personal Investigador</t>
  </si>
  <si>
    <t>**</t>
  </si>
  <si>
    <t>PORCENTAJE EVALUADO ACUMULADO (desde 2019-20)</t>
  </si>
  <si>
    <t>*</t>
  </si>
  <si>
    <t>Artes y Humanidades</t>
  </si>
  <si>
    <t>Ciencias Sociales y Jurídicas</t>
  </si>
  <si>
    <t>Número de Solicitudes</t>
  </si>
  <si>
    <t>Evaluadas</t>
  </si>
  <si>
    <t>Con evaluación desfavorable</t>
  </si>
  <si>
    <t>Con evaluación favorable</t>
  </si>
  <si>
    <t>Con evaluación muy favorable</t>
  </si>
  <si>
    <t>Ciencias de la Salud.</t>
  </si>
  <si>
    <t>Ingeniería y Arquitectura.</t>
  </si>
  <si>
    <t>Número de solicitudes evaluadas  por Centro</t>
  </si>
  <si>
    <t>Facultad de Ciencias Experimentales</t>
  </si>
  <si>
    <t>Facultad de Ciencias Sociales y Jurídicas</t>
  </si>
  <si>
    <t>Facultad de Humanidades y Ciencias de la Educación</t>
  </si>
  <si>
    <t>Facultad de Ciencias de la Saludo</t>
  </si>
  <si>
    <t>Escuela Politécnica Superior (Jaén)</t>
  </si>
  <si>
    <t>Escuela Politécnica Superior (Linares)</t>
  </si>
  <si>
    <t>Facultad de Trabajo Social</t>
  </si>
  <si>
    <t>Número de solicitudes evaluadas  por rama*</t>
  </si>
  <si>
    <t>* Se considerala Rama a la que se vincula principalmente el la Docencia del Departamento del Solicitante</t>
  </si>
  <si>
    <t>CODE</t>
  </si>
  <si>
    <t>U105</t>
  </si>
  <si>
    <t>U110</t>
  </si>
  <si>
    <t>U116</t>
  </si>
  <si>
    <t>U120</t>
  </si>
  <si>
    <t>U134</t>
  </si>
  <si>
    <t>U138</t>
  </si>
  <si>
    <t>-</t>
  </si>
  <si>
    <t>** Incluye tanto en Formación como pos doctoral</t>
  </si>
  <si>
    <t>Profesor/a Sustituto  o Sustituo/a Interino/a***</t>
  </si>
  <si>
    <t>*** No incuido Asociado CIS</t>
  </si>
  <si>
    <t>***</t>
  </si>
  <si>
    <t>Porcentaje Evaluado en Convocatoria 2023/2024</t>
  </si>
  <si>
    <t>*Resultados según plantilla marzo 2024</t>
  </si>
  <si>
    <t>Con evaluación excelente</t>
  </si>
  <si>
    <t>Ciencias Experimentales.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</si>
</sst>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DIN-Light"/>
    </font>
    <font>
      <sz val="11"/>
      <color theme="1"/>
      <name val="DIN-Light"/>
    </font>
    <font>
      <b/>
      <sz val="11"/>
      <color rgb="FF000000"/>
      <name val="DIN-Light"/>
    </font>
    <font>
      <sz val="11"/>
      <color rgb="FF000000"/>
      <name val="DIN-Light"/>
    </font>
    <font>
      <b/>
      <sz val="11"/>
      <color theme="0"/>
      <name val="DIN-Light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0" fillId="0" borderId="0" xfId="0" applyNumberFormat="1" applyAlignment="1">
      <alignment horizontal="center"/>
    </xf>
    <xf numFmtId="10" fontId="2" fillId="0" borderId="1" xfId="2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top"/>
    </xf>
    <xf numFmtId="0" fontId="7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4" borderId="0" xfId="1" applyNumberFormat="1" applyFont="1" applyFill="1" applyBorder="1" applyAlignment="1">
      <alignment horizontal="center" vertical="center" wrapText="1"/>
    </xf>
    <xf numFmtId="164" fontId="0" fillId="4" borderId="0" xfId="0" applyNumberFormat="1" applyFill="1"/>
    <xf numFmtId="164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2" fontId="0" fillId="4" borderId="0" xfId="0" applyNumberFormat="1" applyFill="1"/>
    <xf numFmtId="165" fontId="0" fillId="4" borderId="0" xfId="0" applyNumberFormat="1" applyFill="1"/>
    <xf numFmtId="0" fontId="2" fillId="4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10" fontId="9" fillId="0" borderId="1" xfId="2" applyNumberFormat="1" applyFont="1" applyBorder="1" applyAlignment="1">
      <alignment horizontal="center" vertical="center" wrapText="1"/>
    </xf>
    <xf numFmtId="0" fontId="10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workbookViewId="0">
      <selection activeCell="A12" sqref="A12"/>
    </sheetView>
  </sheetViews>
  <sheetFormatPr baseColWidth="10" defaultRowHeight="15"/>
  <cols>
    <col min="1" max="1" width="56.7109375" customWidth="1"/>
    <col min="3" max="4" width="11.42578125" style="5"/>
    <col min="8" max="8" width="10.85546875" style="5"/>
  </cols>
  <sheetData>
    <row r="1" spans="1:17" ht="24" customHeight="1">
      <c r="A1" s="15" t="s">
        <v>0</v>
      </c>
      <c r="B1" s="16" t="s">
        <v>4</v>
      </c>
      <c r="C1" s="16" t="s">
        <v>3</v>
      </c>
      <c r="D1" s="16" t="s">
        <v>1</v>
      </c>
      <c r="E1" s="16" t="s">
        <v>2</v>
      </c>
      <c r="F1" s="16" t="s">
        <v>65</v>
      </c>
      <c r="G1" s="16" t="s">
        <v>68</v>
      </c>
      <c r="H1" s="16" t="s">
        <v>98</v>
      </c>
      <c r="I1" s="21"/>
      <c r="J1" s="21"/>
      <c r="K1" s="21"/>
      <c r="L1" s="21"/>
      <c r="M1" s="21"/>
      <c r="N1" s="21"/>
      <c r="O1" s="21"/>
      <c r="P1" s="21"/>
      <c r="Q1" s="21"/>
    </row>
    <row r="2" spans="1:17" s="21" customFormat="1" ht="24" customHeight="1">
      <c r="A2" s="38"/>
      <c r="B2" s="35"/>
      <c r="C2" s="35"/>
      <c r="D2" s="35"/>
      <c r="E2" s="35"/>
      <c r="F2" s="35"/>
      <c r="G2" s="35"/>
      <c r="H2" s="35"/>
    </row>
    <row r="3" spans="1:17" ht="24" customHeight="1">
      <c r="A3" s="15" t="s">
        <v>112</v>
      </c>
      <c r="B3" s="16" t="s">
        <v>4</v>
      </c>
      <c r="C3" s="16" t="s">
        <v>3</v>
      </c>
      <c r="D3" s="16" t="s">
        <v>1</v>
      </c>
      <c r="E3" s="16" t="s">
        <v>2</v>
      </c>
      <c r="F3" s="16" t="s">
        <v>65</v>
      </c>
      <c r="G3" s="16" t="s">
        <v>68</v>
      </c>
      <c r="H3" s="16" t="s">
        <v>98</v>
      </c>
      <c r="I3" s="21"/>
      <c r="J3" s="21"/>
      <c r="K3" s="21"/>
      <c r="L3" s="21"/>
      <c r="M3" s="21"/>
      <c r="N3" s="21"/>
      <c r="O3" s="21"/>
      <c r="P3" s="21"/>
      <c r="Q3" s="21"/>
    </row>
    <row r="4" spans="1:17" ht="24" customHeight="1">
      <c r="A4" s="17" t="s">
        <v>113</v>
      </c>
      <c r="B4" s="18">
        <v>32</v>
      </c>
      <c r="C4" s="18">
        <v>49</v>
      </c>
      <c r="D4" s="18">
        <v>70</v>
      </c>
      <c r="E4" s="18">
        <v>61</v>
      </c>
      <c r="F4" s="18">
        <v>48</v>
      </c>
      <c r="G4" s="18">
        <v>61</v>
      </c>
      <c r="H4" s="18">
        <v>67</v>
      </c>
      <c r="I4" s="21"/>
      <c r="J4" s="21"/>
      <c r="K4" s="21"/>
      <c r="L4" s="21"/>
      <c r="M4" s="21"/>
      <c r="N4" s="21"/>
      <c r="O4" s="21"/>
      <c r="P4" s="21"/>
      <c r="Q4" s="21"/>
    </row>
    <row r="5" spans="1:17" ht="24" customHeight="1">
      <c r="A5" s="17" t="s">
        <v>114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1"/>
      <c r="J5" s="21"/>
      <c r="K5" s="21"/>
      <c r="L5" s="36"/>
      <c r="M5" s="37"/>
      <c r="N5" s="21"/>
      <c r="O5" s="21"/>
      <c r="P5" s="21"/>
      <c r="Q5" s="21"/>
    </row>
    <row r="6" spans="1:17" ht="24" customHeight="1">
      <c r="A6" s="17" t="s">
        <v>115</v>
      </c>
      <c r="B6" s="18">
        <v>5</v>
      </c>
      <c r="C6" s="18">
        <v>7</v>
      </c>
      <c r="D6" s="18">
        <v>3</v>
      </c>
      <c r="E6" s="18">
        <v>4</v>
      </c>
      <c r="F6" s="18">
        <v>2</v>
      </c>
      <c r="G6" s="18">
        <v>6</v>
      </c>
      <c r="H6" s="18">
        <v>1</v>
      </c>
      <c r="I6" s="21"/>
      <c r="J6" s="21"/>
      <c r="K6" s="21"/>
      <c r="L6" s="21"/>
      <c r="M6" s="21"/>
      <c r="N6" s="21"/>
      <c r="O6" s="21"/>
      <c r="P6" s="21"/>
      <c r="Q6" s="21"/>
    </row>
    <row r="7" spans="1:17" ht="24" customHeight="1">
      <c r="A7" s="17" t="s">
        <v>116</v>
      </c>
      <c r="B7" s="18">
        <v>12</v>
      </c>
      <c r="C7" s="18">
        <v>23</v>
      </c>
      <c r="D7" s="18">
        <v>18</v>
      </c>
      <c r="E7" s="18">
        <v>9</v>
      </c>
      <c r="F7" s="18">
        <v>6</v>
      </c>
      <c r="G7" s="18">
        <v>13</v>
      </c>
      <c r="H7" s="18">
        <v>17</v>
      </c>
      <c r="I7" s="21"/>
      <c r="J7" s="21"/>
      <c r="K7" s="21"/>
      <c r="L7" s="21"/>
      <c r="M7" s="21"/>
      <c r="N7" s="21"/>
      <c r="O7" s="21"/>
      <c r="P7" s="21"/>
      <c r="Q7" s="21"/>
    </row>
    <row r="8" spans="1:17" ht="24" customHeight="1">
      <c r="A8" s="17" t="s">
        <v>143</v>
      </c>
      <c r="B8" s="18">
        <v>15</v>
      </c>
      <c r="C8" s="18">
        <v>19</v>
      </c>
      <c r="D8" s="18">
        <v>49</v>
      </c>
      <c r="E8" s="18">
        <v>48</v>
      </c>
      <c r="F8" s="18">
        <v>40</v>
      </c>
      <c r="G8" s="18">
        <v>42</v>
      </c>
      <c r="H8" s="18">
        <v>49</v>
      </c>
      <c r="I8" s="21"/>
      <c r="J8" s="21"/>
      <c r="K8" s="21"/>
      <c r="L8" s="21"/>
      <c r="M8" s="21"/>
      <c r="N8" s="21"/>
      <c r="O8" s="21"/>
      <c r="P8" s="21"/>
      <c r="Q8" s="21"/>
    </row>
    <row r="9" spans="1:17" ht="24" customHeight="1">
      <c r="A9" s="6"/>
      <c r="B9" s="14"/>
      <c r="C9" s="14"/>
      <c r="D9" s="14"/>
      <c r="E9" s="14"/>
      <c r="F9" s="14"/>
      <c r="G9" s="14"/>
      <c r="H9" s="14"/>
      <c r="I9" s="21"/>
      <c r="J9" s="21"/>
      <c r="K9" s="21"/>
      <c r="L9" s="21"/>
      <c r="M9" s="21"/>
      <c r="N9" s="21"/>
      <c r="O9" s="21"/>
      <c r="P9" s="21"/>
      <c r="Q9" s="21"/>
    </row>
    <row r="10" spans="1:17" ht="26.1" customHeight="1">
      <c r="A10" s="15" t="s">
        <v>127</v>
      </c>
      <c r="B10" s="16" t="s">
        <v>4</v>
      </c>
      <c r="C10" s="16" t="s">
        <v>3</v>
      </c>
      <c r="D10" s="16" t="s">
        <v>1</v>
      </c>
      <c r="E10" s="16" t="s">
        <v>2</v>
      </c>
      <c r="F10" s="16" t="s">
        <v>65</v>
      </c>
      <c r="G10" s="16" t="s">
        <v>68</v>
      </c>
      <c r="H10" s="16" t="s">
        <v>98</v>
      </c>
      <c r="I10" s="16" t="s">
        <v>109</v>
      </c>
      <c r="J10" s="21"/>
      <c r="K10" s="21"/>
      <c r="L10" s="21"/>
      <c r="M10" s="21"/>
      <c r="N10" s="21"/>
      <c r="O10" s="21"/>
      <c r="P10" s="21"/>
      <c r="Q10" s="21"/>
    </row>
    <row r="11" spans="1:17" ht="30.95" customHeight="1">
      <c r="A11" s="17" t="s">
        <v>110</v>
      </c>
      <c r="B11" s="18">
        <v>5</v>
      </c>
      <c r="C11" s="18">
        <v>11</v>
      </c>
      <c r="D11" s="18">
        <v>17</v>
      </c>
      <c r="E11" s="18">
        <v>15</v>
      </c>
      <c r="F11" s="18">
        <v>16</v>
      </c>
      <c r="G11" s="19">
        <v>19</v>
      </c>
      <c r="H11" s="20">
        <v>10</v>
      </c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" customHeight="1">
      <c r="A12" s="17" t="s">
        <v>144</v>
      </c>
      <c r="B12" s="18">
        <v>7</v>
      </c>
      <c r="C12" s="18">
        <v>8</v>
      </c>
      <c r="D12" s="18">
        <v>8</v>
      </c>
      <c r="E12" s="18">
        <v>8</v>
      </c>
      <c r="F12" s="18">
        <v>3</v>
      </c>
      <c r="G12" s="19">
        <v>8</v>
      </c>
      <c r="H12" s="20">
        <v>13</v>
      </c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24" customHeight="1">
      <c r="A13" s="17" t="s">
        <v>111</v>
      </c>
      <c r="B13" s="18">
        <v>6</v>
      </c>
      <c r="C13" s="18">
        <v>11</v>
      </c>
      <c r="D13" s="18">
        <v>24</v>
      </c>
      <c r="E13" s="18">
        <v>18</v>
      </c>
      <c r="F13" s="18">
        <v>13</v>
      </c>
      <c r="G13" s="19">
        <v>6</v>
      </c>
      <c r="H13" s="20">
        <v>23</v>
      </c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24" customHeight="1">
      <c r="A14" s="17" t="s">
        <v>117</v>
      </c>
      <c r="B14" s="18">
        <v>3</v>
      </c>
      <c r="C14" s="18">
        <v>5</v>
      </c>
      <c r="D14" s="18">
        <v>1</v>
      </c>
      <c r="E14" s="18">
        <v>8</v>
      </c>
      <c r="F14" s="18">
        <v>3</v>
      </c>
      <c r="G14" s="19">
        <v>14</v>
      </c>
      <c r="H14" s="20">
        <v>3</v>
      </c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24" customHeight="1">
      <c r="A15" s="17" t="s">
        <v>118</v>
      </c>
      <c r="B15" s="18">
        <v>11</v>
      </c>
      <c r="C15" s="18">
        <v>14</v>
      </c>
      <c r="D15" s="18">
        <v>20</v>
      </c>
      <c r="E15" s="18">
        <v>12</v>
      </c>
      <c r="F15" s="18">
        <v>13</v>
      </c>
      <c r="G15" s="19">
        <v>14</v>
      </c>
      <c r="H15" s="20">
        <v>18</v>
      </c>
      <c r="I15" s="21"/>
      <c r="J15" s="21"/>
      <c r="K15" s="21"/>
      <c r="L15" s="21"/>
      <c r="M15" s="21"/>
      <c r="N15" s="21"/>
      <c r="O15" s="21"/>
      <c r="P15" s="21"/>
      <c r="Q15" s="21"/>
    </row>
    <row r="16" spans="1:17" s="21" customFormat="1" ht="24" customHeight="1">
      <c r="A16" s="17"/>
      <c r="B16" s="18"/>
      <c r="C16" s="18"/>
      <c r="D16" s="18"/>
      <c r="E16" s="18"/>
      <c r="F16" s="18"/>
      <c r="G16" s="19"/>
      <c r="H16" s="20"/>
    </row>
    <row r="17" spans="1:17" ht="24" customHeight="1">
      <c r="A17" s="15" t="s">
        <v>119</v>
      </c>
      <c r="B17" s="16" t="s">
        <v>4</v>
      </c>
      <c r="C17" s="16" t="s">
        <v>3</v>
      </c>
      <c r="D17" s="16" t="s">
        <v>1</v>
      </c>
      <c r="E17" s="16" t="s">
        <v>2</v>
      </c>
      <c r="F17" s="16" t="s">
        <v>65</v>
      </c>
      <c r="G17" s="16" t="s">
        <v>68</v>
      </c>
      <c r="H17" s="16" t="s">
        <v>98</v>
      </c>
      <c r="I17" s="16" t="s">
        <v>107</v>
      </c>
      <c r="J17" s="21"/>
      <c r="K17" s="21"/>
      <c r="L17" s="21"/>
      <c r="M17" s="21"/>
      <c r="N17" s="21"/>
      <c r="O17" s="21"/>
      <c r="P17" s="21"/>
      <c r="Q17" s="21"/>
    </row>
    <row r="18" spans="1:17" s="21" customFormat="1" ht="24" customHeight="1">
      <c r="A18" s="17" t="s">
        <v>121</v>
      </c>
      <c r="B18" s="32">
        <v>5</v>
      </c>
      <c r="C18" s="18">
        <v>10</v>
      </c>
      <c r="D18" s="19">
        <v>10</v>
      </c>
      <c r="E18" s="18">
        <v>16</v>
      </c>
      <c r="F18" s="18">
        <v>13</v>
      </c>
      <c r="G18" s="20">
        <v>7</v>
      </c>
      <c r="H18" s="20">
        <v>16</v>
      </c>
    </row>
    <row r="19" spans="1:17" s="21" customFormat="1" ht="24" customHeight="1">
      <c r="A19" s="17" t="s">
        <v>120</v>
      </c>
      <c r="B19" s="32">
        <v>6</v>
      </c>
      <c r="C19" s="18">
        <v>9</v>
      </c>
      <c r="D19" s="19">
        <v>8</v>
      </c>
      <c r="E19" s="18">
        <v>4</v>
      </c>
      <c r="F19" s="18">
        <v>4</v>
      </c>
      <c r="G19" s="20">
        <v>4</v>
      </c>
      <c r="H19" s="20">
        <v>7</v>
      </c>
    </row>
    <row r="20" spans="1:17" s="21" customFormat="1" ht="24" customHeight="1">
      <c r="A20" s="17" t="s">
        <v>122</v>
      </c>
      <c r="B20" s="32">
        <v>5</v>
      </c>
      <c r="C20" s="18">
        <v>10</v>
      </c>
      <c r="D20" s="19">
        <v>30</v>
      </c>
      <c r="E20" s="18">
        <v>15</v>
      </c>
      <c r="F20" s="18">
        <v>16</v>
      </c>
      <c r="G20" s="20">
        <v>15</v>
      </c>
      <c r="H20" s="20">
        <v>18</v>
      </c>
    </row>
    <row r="21" spans="1:17" s="21" customFormat="1" ht="24" customHeight="1">
      <c r="A21" s="17" t="s">
        <v>123</v>
      </c>
      <c r="B21" s="32">
        <v>3</v>
      </c>
      <c r="C21" s="18">
        <v>6</v>
      </c>
      <c r="D21" s="19">
        <v>1</v>
      </c>
      <c r="E21" s="18">
        <v>8</v>
      </c>
      <c r="F21" s="18">
        <v>3</v>
      </c>
      <c r="G21" s="20">
        <v>14</v>
      </c>
      <c r="H21" s="20">
        <v>2</v>
      </c>
    </row>
    <row r="22" spans="1:17" s="21" customFormat="1" ht="24" customHeight="1">
      <c r="A22" s="17" t="s">
        <v>125</v>
      </c>
      <c r="B22" s="32">
        <v>6</v>
      </c>
      <c r="C22" s="18">
        <v>11</v>
      </c>
      <c r="D22" s="19">
        <v>13</v>
      </c>
      <c r="E22" s="18">
        <v>11</v>
      </c>
      <c r="F22" s="18">
        <v>8</v>
      </c>
      <c r="G22" s="20">
        <v>12</v>
      </c>
      <c r="H22" s="20">
        <v>15</v>
      </c>
    </row>
    <row r="23" spans="1:17" s="21" customFormat="1" ht="24" customHeight="1">
      <c r="A23" s="17" t="s">
        <v>124</v>
      </c>
      <c r="B23" s="32">
        <v>7</v>
      </c>
      <c r="C23" s="18">
        <v>3</v>
      </c>
      <c r="D23" s="19">
        <v>7</v>
      </c>
      <c r="E23" s="18">
        <v>5</v>
      </c>
      <c r="F23" s="18">
        <v>4</v>
      </c>
      <c r="G23" s="20">
        <v>5</v>
      </c>
      <c r="H23" s="20">
        <v>8</v>
      </c>
    </row>
    <row r="24" spans="1:17" s="21" customFormat="1" ht="24" customHeight="1">
      <c r="A24" s="17" t="s">
        <v>126</v>
      </c>
      <c r="B24" s="32">
        <v>0</v>
      </c>
      <c r="C24" s="18">
        <v>0</v>
      </c>
      <c r="D24" s="19">
        <v>1</v>
      </c>
      <c r="E24" s="18">
        <v>2</v>
      </c>
      <c r="F24" s="18">
        <v>0</v>
      </c>
      <c r="G24" s="20">
        <v>4</v>
      </c>
      <c r="H24" s="20">
        <v>1</v>
      </c>
    </row>
    <row r="25" spans="1:17" s="21" customFormat="1" ht="24" customHeight="1">
      <c r="H25" s="20"/>
    </row>
    <row r="26" spans="1:17" s="21" customFormat="1" ht="30" customHeight="1">
      <c r="A26" s="17" t="s">
        <v>128</v>
      </c>
      <c r="H26" s="20"/>
    </row>
    <row r="27" spans="1:17" s="21" customFormat="1" ht="24" customHeight="1">
      <c r="A27" s="17"/>
      <c r="B27" s="33"/>
      <c r="C27" s="20"/>
      <c r="D27" s="20"/>
      <c r="H27" s="20"/>
    </row>
    <row r="28" spans="1:17" s="21" customFormat="1">
      <c r="C28" s="34"/>
      <c r="D28" s="20"/>
      <c r="H28" s="20"/>
    </row>
    <row r="29" spans="1:17" s="21" customFormat="1">
      <c r="C29" s="34"/>
      <c r="D29" s="20"/>
      <c r="H29" s="20"/>
    </row>
    <row r="30" spans="1:17" s="21" customFormat="1">
      <c r="C30" s="34"/>
      <c r="D30" s="20"/>
      <c r="H30" s="20"/>
    </row>
    <row r="31" spans="1:17" s="21" customFormat="1">
      <c r="C31" s="34"/>
      <c r="D31" s="20"/>
      <c r="H31" s="20"/>
    </row>
    <row r="32" spans="1:17" s="21" customFormat="1">
      <c r="C32" s="34"/>
      <c r="D32" s="20"/>
      <c r="H32" s="20"/>
    </row>
    <row r="33" spans="3:3">
      <c r="C33" s="10"/>
    </row>
    <row r="34" spans="3:3">
      <c r="C3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zoomScaleNormal="109" workbookViewId="0">
      <selection activeCell="B20" sqref="B20"/>
    </sheetView>
  </sheetViews>
  <sheetFormatPr baseColWidth="10" defaultColWidth="10.85546875" defaultRowHeight="15"/>
  <cols>
    <col min="1" max="1" width="66.7109375" style="27" customWidth="1"/>
    <col min="2" max="3" width="15.85546875" style="28" customWidth="1"/>
    <col min="4" max="4" width="15.85546875" style="27" customWidth="1"/>
    <col min="5" max="5" width="15.85546875" style="23" customWidth="1"/>
    <col min="6" max="6" width="15.85546875" style="27" customWidth="1"/>
    <col min="7" max="7" width="15.85546875" style="28" customWidth="1"/>
    <col min="8" max="8" width="15.85546875" style="27" customWidth="1"/>
    <col min="9" max="9" width="11.42578125"/>
    <col min="10" max="10" width="10.85546875" style="28"/>
    <col min="11" max="11" width="10.85546875" style="27"/>
    <col min="12" max="12" width="37.85546875" style="27" bestFit="1" customWidth="1"/>
    <col min="13" max="16384" width="10.85546875" style="27"/>
  </cols>
  <sheetData>
    <row r="1" spans="1:13" s="24" customFormat="1" ht="29.25" customHeight="1">
      <c r="A1" s="29" t="s">
        <v>44</v>
      </c>
      <c r="B1" s="31" t="s">
        <v>50</v>
      </c>
      <c r="C1" s="31" t="s">
        <v>56</v>
      </c>
      <c r="D1" s="31" t="s">
        <v>43</v>
      </c>
      <c r="E1" s="31" t="s">
        <v>48</v>
      </c>
      <c r="F1" s="31" t="s">
        <v>63</v>
      </c>
      <c r="G1" s="31" t="s">
        <v>69</v>
      </c>
      <c r="H1" s="30" t="s">
        <v>103</v>
      </c>
      <c r="J1" s="23" t="s">
        <v>129</v>
      </c>
      <c r="K1" s="25"/>
      <c r="L1" s="25"/>
      <c r="M1" s="25"/>
    </row>
    <row r="2" spans="1:13" s="24" customFormat="1" ht="14.25">
      <c r="A2" s="24" t="s">
        <v>26</v>
      </c>
      <c r="B2" s="23">
        <v>0</v>
      </c>
      <c r="C2" s="23">
        <v>0</v>
      </c>
      <c r="D2" s="23">
        <v>3</v>
      </c>
      <c r="E2" s="23" t="s">
        <v>136</v>
      </c>
      <c r="F2" s="23">
        <v>1</v>
      </c>
      <c r="G2" s="23">
        <v>2</v>
      </c>
      <c r="H2" s="23">
        <v>3</v>
      </c>
      <c r="J2" s="23" t="s">
        <v>75</v>
      </c>
      <c r="K2" s="26"/>
      <c r="L2" s="26"/>
      <c r="M2" s="26"/>
    </row>
    <row r="3" spans="1:13" s="24" customFormat="1" ht="14.25">
      <c r="A3" s="24" t="s">
        <v>35</v>
      </c>
      <c r="B3" s="23">
        <v>1</v>
      </c>
      <c r="C3" s="23">
        <v>1</v>
      </c>
      <c r="D3" s="23">
        <v>1</v>
      </c>
      <c r="E3" s="23">
        <v>1</v>
      </c>
      <c r="F3" s="23">
        <v>1</v>
      </c>
      <c r="G3" s="23">
        <v>1</v>
      </c>
      <c r="H3" s="23">
        <v>3</v>
      </c>
      <c r="J3" s="23" t="s">
        <v>72</v>
      </c>
      <c r="K3" s="26"/>
      <c r="L3" s="26"/>
      <c r="M3" s="26"/>
    </row>
    <row r="4" spans="1:13" s="24" customFormat="1" ht="14.25">
      <c r="A4" s="24" t="s">
        <v>53</v>
      </c>
      <c r="B4" s="23">
        <v>1</v>
      </c>
      <c r="C4" s="23">
        <v>2</v>
      </c>
      <c r="D4" s="23">
        <v>0</v>
      </c>
      <c r="E4" s="23">
        <v>1</v>
      </c>
      <c r="F4" s="23">
        <v>1</v>
      </c>
      <c r="G4" s="23">
        <v>4</v>
      </c>
      <c r="H4" s="23">
        <v>1</v>
      </c>
      <c r="J4" s="23" t="s">
        <v>71</v>
      </c>
      <c r="K4" s="26"/>
      <c r="L4" s="26"/>
      <c r="M4" s="26"/>
    </row>
    <row r="5" spans="1:13" s="24" customFormat="1" ht="14.25">
      <c r="A5" s="24" t="s">
        <v>52</v>
      </c>
      <c r="B5" s="23">
        <v>2</v>
      </c>
      <c r="C5" s="23">
        <v>4</v>
      </c>
      <c r="D5" s="23">
        <v>0</v>
      </c>
      <c r="E5" s="23">
        <v>6</v>
      </c>
      <c r="F5" s="23">
        <v>2</v>
      </c>
      <c r="G5" s="23">
        <v>6</v>
      </c>
      <c r="H5" s="23">
        <v>1</v>
      </c>
      <c r="J5" s="23" t="s">
        <v>70</v>
      </c>
      <c r="K5" s="26"/>
      <c r="L5" s="26"/>
      <c r="M5" s="26"/>
    </row>
    <row r="6" spans="1:13" s="24" customFormat="1" ht="14.25">
      <c r="A6" s="24" t="s">
        <v>92</v>
      </c>
      <c r="B6" s="23" t="s">
        <v>136</v>
      </c>
      <c r="C6" s="23" t="s">
        <v>136</v>
      </c>
      <c r="D6" s="24" t="s">
        <v>136</v>
      </c>
      <c r="E6" s="23" t="s">
        <v>136</v>
      </c>
      <c r="F6" s="24" t="s">
        <v>136</v>
      </c>
      <c r="G6" s="23">
        <v>1</v>
      </c>
      <c r="H6" s="23" t="s">
        <v>136</v>
      </c>
      <c r="J6" s="23" t="s">
        <v>93</v>
      </c>
    </row>
    <row r="7" spans="1:13" s="24" customFormat="1" ht="14.25">
      <c r="A7" s="24" t="s">
        <v>57</v>
      </c>
      <c r="B7" s="23">
        <v>0</v>
      </c>
      <c r="C7" s="23">
        <v>2</v>
      </c>
      <c r="D7" s="23">
        <v>0</v>
      </c>
      <c r="E7" s="23" t="s">
        <v>136</v>
      </c>
      <c r="F7" s="23" t="s">
        <v>136</v>
      </c>
      <c r="G7" s="23">
        <v>0</v>
      </c>
      <c r="H7" s="23">
        <v>2</v>
      </c>
      <c r="J7" s="23" t="s">
        <v>130</v>
      </c>
      <c r="K7" s="26"/>
      <c r="L7" s="26"/>
      <c r="M7" s="26"/>
    </row>
    <row r="8" spans="1:13" s="24" customFormat="1" ht="14.25">
      <c r="A8" s="24" t="s">
        <v>36</v>
      </c>
      <c r="B8" s="23">
        <v>1</v>
      </c>
      <c r="C8" s="23">
        <v>1</v>
      </c>
      <c r="D8" s="23">
        <v>1</v>
      </c>
      <c r="E8" s="23">
        <v>3</v>
      </c>
      <c r="F8" s="23">
        <v>1</v>
      </c>
      <c r="G8" s="23">
        <v>0</v>
      </c>
      <c r="H8" s="23">
        <v>1</v>
      </c>
      <c r="J8" s="23" t="s">
        <v>93</v>
      </c>
      <c r="K8" s="26"/>
      <c r="L8" s="26"/>
      <c r="M8" s="26"/>
    </row>
    <row r="9" spans="1:13" s="24" customFormat="1" ht="14.25">
      <c r="A9" s="24" t="s">
        <v>77</v>
      </c>
      <c r="B9" s="23" t="s">
        <v>136</v>
      </c>
      <c r="C9" s="23" t="s">
        <v>136</v>
      </c>
      <c r="D9" s="23" t="s">
        <v>136</v>
      </c>
      <c r="E9" s="23" t="s">
        <v>136</v>
      </c>
      <c r="F9" s="23" t="s">
        <v>136</v>
      </c>
      <c r="G9" s="23">
        <v>1</v>
      </c>
      <c r="H9" s="23">
        <v>1</v>
      </c>
      <c r="J9" s="23" t="s">
        <v>76</v>
      </c>
      <c r="K9" s="26"/>
      <c r="L9" s="26"/>
      <c r="M9" s="26"/>
    </row>
    <row r="10" spans="1:13" s="24" customFormat="1" ht="14.25">
      <c r="A10" s="24" t="s">
        <v>61</v>
      </c>
      <c r="B10" s="23">
        <v>0</v>
      </c>
      <c r="C10" s="23">
        <v>1</v>
      </c>
      <c r="D10" s="23">
        <v>0</v>
      </c>
      <c r="E10" s="23">
        <v>1</v>
      </c>
      <c r="F10" s="23">
        <v>2</v>
      </c>
      <c r="G10" s="23">
        <v>1</v>
      </c>
      <c r="H10" s="23">
        <v>1</v>
      </c>
      <c r="J10" s="23" t="s">
        <v>94</v>
      </c>
      <c r="K10" s="26"/>
      <c r="L10" s="26"/>
      <c r="M10" s="26"/>
    </row>
    <row r="11" spans="1:13" s="24" customFormat="1" ht="14.25">
      <c r="A11" s="24" t="s">
        <v>28</v>
      </c>
      <c r="B11" s="23">
        <v>0</v>
      </c>
      <c r="C11" s="23">
        <v>1</v>
      </c>
      <c r="D11" s="23">
        <v>2</v>
      </c>
      <c r="E11" s="23" t="s">
        <v>136</v>
      </c>
      <c r="F11" s="23">
        <v>4</v>
      </c>
      <c r="G11" s="23">
        <v>0</v>
      </c>
      <c r="H11" s="23">
        <v>1</v>
      </c>
      <c r="J11" s="23" t="s">
        <v>135</v>
      </c>
      <c r="K11" s="26"/>
      <c r="L11" s="26"/>
      <c r="M11" s="26"/>
    </row>
    <row r="12" spans="1:13" s="24" customFormat="1" ht="14.25">
      <c r="A12" s="24" t="s">
        <v>23</v>
      </c>
      <c r="B12" s="23">
        <v>2</v>
      </c>
      <c r="C12" s="23">
        <v>4</v>
      </c>
      <c r="D12" s="23">
        <v>5</v>
      </c>
      <c r="E12" s="23">
        <v>2</v>
      </c>
      <c r="F12" s="23" t="s">
        <v>136</v>
      </c>
      <c r="G12" s="23">
        <v>2</v>
      </c>
      <c r="H12" s="23">
        <v>2</v>
      </c>
      <c r="J12" s="23" t="s">
        <v>73</v>
      </c>
      <c r="K12" s="26"/>
      <c r="L12" s="26"/>
      <c r="M12" s="26"/>
    </row>
    <row r="13" spans="1:13" s="24" customFormat="1" ht="14.25">
      <c r="A13" s="24" t="s">
        <v>29</v>
      </c>
      <c r="B13" s="23">
        <v>0</v>
      </c>
      <c r="C13" s="23">
        <v>1</v>
      </c>
      <c r="D13" s="23">
        <v>2</v>
      </c>
      <c r="E13" s="23">
        <v>1</v>
      </c>
      <c r="F13" s="23" t="s">
        <v>136</v>
      </c>
      <c r="G13" s="23">
        <v>2</v>
      </c>
      <c r="H13" s="23">
        <v>1</v>
      </c>
      <c r="J13" s="23" t="s">
        <v>74</v>
      </c>
      <c r="K13" s="26"/>
      <c r="L13" s="26"/>
      <c r="M13" s="26"/>
    </row>
    <row r="14" spans="1:13" s="24" customFormat="1" ht="14.25">
      <c r="A14" s="24" t="s">
        <v>30</v>
      </c>
      <c r="B14" s="23">
        <v>1</v>
      </c>
      <c r="C14" s="23">
        <v>0</v>
      </c>
      <c r="D14" s="23">
        <v>2</v>
      </c>
      <c r="E14" s="23">
        <v>7</v>
      </c>
      <c r="F14" s="23" t="s">
        <v>136</v>
      </c>
      <c r="G14" s="23">
        <v>0</v>
      </c>
      <c r="H14" s="23">
        <v>1</v>
      </c>
      <c r="J14" s="23" t="s">
        <v>131</v>
      </c>
      <c r="K14" s="26"/>
      <c r="L14" s="26"/>
      <c r="M14" s="26"/>
    </row>
    <row r="15" spans="1:13" s="24" customFormat="1" ht="14.25">
      <c r="A15" s="24" t="s">
        <v>54</v>
      </c>
      <c r="B15" s="23">
        <v>1</v>
      </c>
      <c r="C15" s="23">
        <v>1</v>
      </c>
      <c r="D15" s="23">
        <v>2</v>
      </c>
      <c r="E15" s="23">
        <v>3</v>
      </c>
      <c r="F15" s="23">
        <v>2</v>
      </c>
      <c r="G15" s="23">
        <v>1</v>
      </c>
      <c r="H15" s="23">
        <v>2</v>
      </c>
      <c r="J15" s="23" t="s">
        <v>78</v>
      </c>
      <c r="K15" s="26"/>
      <c r="L15" s="26"/>
      <c r="M15" s="26"/>
    </row>
    <row r="16" spans="1:13" s="24" customFormat="1" ht="14.25">
      <c r="A16" s="24" t="s">
        <v>37</v>
      </c>
      <c r="B16" s="23">
        <v>1</v>
      </c>
      <c r="C16" s="23">
        <v>3</v>
      </c>
      <c r="D16" s="23">
        <v>1</v>
      </c>
      <c r="E16" s="23">
        <v>2</v>
      </c>
      <c r="F16" s="23">
        <v>1</v>
      </c>
      <c r="G16" s="23">
        <v>8</v>
      </c>
      <c r="H16" s="23">
        <v>2</v>
      </c>
      <c r="J16" s="23" t="s">
        <v>79</v>
      </c>
      <c r="K16" s="26"/>
      <c r="L16" s="26"/>
      <c r="M16" s="26"/>
    </row>
    <row r="17" spans="1:13" s="24" customFormat="1" ht="14.25">
      <c r="A17" s="24" t="s">
        <v>51</v>
      </c>
      <c r="B17" s="23">
        <v>2</v>
      </c>
      <c r="C17" s="23">
        <v>0</v>
      </c>
      <c r="D17" s="23">
        <v>4</v>
      </c>
      <c r="E17" s="23">
        <v>1</v>
      </c>
      <c r="F17" s="23">
        <v>1</v>
      </c>
      <c r="G17" s="23">
        <v>1</v>
      </c>
      <c r="H17" s="23">
        <v>2</v>
      </c>
      <c r="J17" s="23" t="s">
        <v>80</v>
      </c>
      <c r="K17" s="26"/>
      <c r="L17" s="26"/>
      <c r="M17" s="26"/>
    </row>
    <row r="18" spans="1:13" s="24" customFormat="1" ht="14.25">
      <c r="A18" s="24" t="s">
        <v>22</v>
      </c>
      <c r="B18" s="23">
        <v>0</v>
      </c>
      <c r="C18" s="23">
        <v>3</v>
      </c>
      <c r="D18" s="23">
        <v>6</v>
      </c>
      <c r="E18" s="23">
        <v>3</v>
      </c>
      <c r="F18" s="23">
        <v>1</v>
      </c>
      <c r="G18" s="23">
        <v>2</v>
      </c>
      <c r="H18" s="23">
        <v>2</v>
      </c>
      <c r="J18" s="23" t="s">
        <v>81</v>
      </c>
      <c r="K18" s="26"/>
      <c r="L18" s="26"/>
      <c r="M18" s="26"/>
    </row>
    <row r="19" spans="1:13" s="24" customFormat="1" ht="14.25">
      <c r="A19" s="24" t="s">
        <v>31</v>
      </c>
      <c r="B19" s="23">
        <v>0</v>
      </c>
      <c r="C19" s="23">
        <v>0</v>
      </c>
      <c r="D19" s="23">
        <v>2</v>
      </c>
      <c r="E19" s="23">
        <v>1</v>
      </c>
      <c r="F19" s="23" t="s">
        <v>136</v>
      </c>
      <c r="G19" s="23">
        <v>1</v>
      </c>
      <c r="H19" s="23">
        <v>2</v>
      </c>
      <c r="J19" s="23" t="s">
        <v>82</v>
      </c>
      <c r="K19" s="26"/>
      <c r="L19" s="26"/>
      <c r="M19" s="26"/>
    </row>
    <row r="20" spans="1:13" s="24" customFormat="1" ht="14.25">
      <c r="A20" s="24" t="s">
        <v>38</v>
      </c>
      <c r="B20" s="23">
        <v>1</v>
      </c>
      <c r="C20" s="23">
        <v>1</v>
      </c>
      <c r="D20" s="23">
        <v>1</v>
      </c>
      <c r="E20" s="23" t="s">
        <v>136</v>
      </c>
      <c r="F20" s="23" t="s">
        <v>136</v>
      </c>
      <c r="G20" s="23">
        <v>0</v>
      </c>
      <c r="H20" s="23">
        <v>2</v>
      </c>
      <c r="J20" s="23" t="s">
        <v>132</v>
      </c>
      <c r="K20" s="26"/>
      <c r="L20" s="26"/>
      <c r="M20" s="26"/>
    </row>
    <row r="21" spans="1:13" s="24" customFormat="1" ht="14.25">
      <c r="A21" s="24" t="s">
        <v>60</v>
      </c>
      <c r="B21" s="23">
        <v>0</v>
      </c>
      <c r="C21" s="23">
        <v>1</v>
      </c>
      <c r="D21" s="23">
        <v>0</v>
      </c>
      <c r="E21" s="23">
        <v>2</v>
      </c>
      <c r="F21" s="23" t="s">
        <v>136</v>
      </c>
      <c r="G21" s="23">
        <v>2</v>
      </c>
      <c r="H21" s="23">
        <v>2</v>
      </c>
      <c r="J21" s="23" t="s">
        <v>83</v>
      </c>
      <c r="K21" s="26"/>
      <c r="L21" s="26"/>
      <c r="M21" s="26"/>
    </row>
    <row r="22" spans="1:13" s="24" customFormat="1" ht="14.25">
      <c r="A22" s="24" t="s">
        <v>27</v>
      </c>
      <c r="B22" s="23">
        <v>2</v>
      </c>
      <c r="C22" s="23">
        <v>4</v>
      </c>
      <c r="D22" s="23">
        <v>3</v>
      </c>
      <c r="E22" s="23">
        <v>7</v>
      </c>
      <c r="F22" s="23">
        <v>2</v>
      </c>
      <c r="G22" s="23">
        <v>4</v>
      </c>
      <c r="H22" s="23">
        <v>4</v>
      </c>
      <c r="J22" s="23" t="s">
        <v>84</v>
      </c>
      <c r="K22" s="26"/>
      <c r="L22" s="26"/>
      <c r="M22" s="26"/>
    </row>
    <row r="23" spans="1:13" s="24" customFormat="1" ht="14.25">
      <c r="A23" s="24" t="s">
        <v>39</v>
      </c>
      <c r="B23" s="23">
        <v>0</v>
      </c>
      <c r="C23" s="23">
        <v>2</v>
      </c>
      <c r="D23" s="23">
        <v>1</v>
      </c>
      <c r="E23" s="23" t="s">
        <v>136</v>
      </c>
      <c r="F23" s="23" t="s">
        <v>136</v>
      </c>
      <c r="G23" s="23">
        <v>0</v>
      </c>
      <c r="H23" s="23" t="s">
        <v>136</v>
      </c>
    </row>
    <row r="24" spans="1:13" s="24" customFormat="1" ht="14.25">
      <c r="A24" s="24" t="s">
        <v>62</v>
      </c>
      <c r="B24" s="23">
        <v>3</v>
      </c>
      <c r="C24" s="23">
        <v>0</v>
      </c>
      <c r="D24" s="23">
        <v>2</v>
      </c>
      <c r="E24" s="23" t="s">
        <v>136</v>
      </c>
      <c r="F24" s="23">
        <v>1</v>
      </c>
      <c r="G24" s="23">
        <v>0</v>
      </c>
      <c r="H24" s="23">
        <v>3</v>
      </c>
      <c r="J24" s="23" t="s">
        <v>134</v>
      </c>
      <c r="K24" s="26"/>
      <c r="L24" s="26"/>
      <c r="M24" s="26"/>
    </row>
    <row r="25" spans="1:13" s="24" customFormat="1" ht="14.25">
      <c r="A25" s="24" t="s">
        <v>32</v>
      </c>
      <c r="B25" s="23">
        <v>1</v>
      </c>
      <c r="C25" s="23">
        <v>1</v>
      </c>
      <c r="D25" s="23">
        <v>2</v>
      </c>
      <c r="E25" s="23">
        <v>1</v>
      </c>
      <c r="F25" s="23">
        <v>1</v>
      </c>
      <c r="G25" s="23">
        <v>1</v>
      </c>
      <c r="H25" s="23">
        <v>2</v>
      </c>
      <c r="J25" s="23" t="s">
        <v>133</v>
      </c>
      <c r="K25" s="26"/>
      <c r="L25" s="26"/>
      <c r="M25" s="26"/>
    </row>
    <row r="26" spans="1:13" s="24" customFormat="1" ht="14.25">
      <c r="A26" s="24" t="s">
        <v>25</v>
      </c>
      <c r="B26" s="23">
        <v>1</v>
      </c>
      <c r="C26" s="23">
        <v>3</v>
      </c>
      <c r="D26" s="23">
        <v>4</v>
      </c>
      <c r="E26" s="23" t="s">
        <v>136</v>
      </c>
      <c r="F26" s="23" t="s">
        <v>136</v>
      </c>
      <c r="G26" s="23">
        <v>2</v>
      </c>
      <c r="H26" s="23">
        <v>2</v>
      </c>
      <c r="J26" s="23" t="s">
        <v>85</v>
      </c>
      <c r="K26" s="26"/>
      <c r="L26" s="26"/>
      <c r="M26" s="26"/>
    </row>
    <row r="27" spans="1:13" s="24" customFormat="1" ht="14.25">
      <c r="A27" s="24" t="s">
        <v>40</v>
      </c>
      <c r="B27" s="23">
        <v>0</v>
      </c>
      <c r="C27" s="23">
        <v>1</v>
      </c>
      <c r="D27" s="23">
        <v>1</v>
      </c>
      <c r="E27" s="23" t="s">
        <v>136</v>
      </c>
      <c r="F27" s="23">
        <v>1</v>
      </c>
      <c r="G27" s="23">
        <v>2</v>
      </c>
      <c r="H27" s="23">
        <v>1</v>
      </c>
      <c r="J27" s="23" t="s">
        <v>85</v>
      </c>
      <c r="K27" s="26"/>
      <c r="L27" s="26"/>
      <c r="M27" s="26"/>
    </row>
    <row r="28" spans="1:13" s="24" customFormat="1" ht="14.25">
      <c r="A28" s="24" t="s">
        <v>20</v>
      </c>
      <c r="B28" s="23">
        <v>4</v>
      </c>
      <c r="C28" s="23">
        <v>1</v>
      </c>
      <c r="D28" s="23">
        <v>7</v>
      </c>
      <c r="E28" s="23">
        <v>2</v>
      </c>
      <c r="F28" s="23">
        <v>4</v>
      </c>
      <c r="G28" s="23">
        <v>3</v>
      </c>
      <c r="H28" s="23">
        <v>5</v>
      </c>
      <c r="J28" s="23" t="s">
        <v>86</v>
      </c>
      <c r="K28" s="26"/>
      <c r="L28" s="26"/>
      <c r="M28" s="26"/>
    </row>
    <row r="29" spans="1:13" s="24" customFormat="1" ht="14.25">
      <c r="A29" s="24" t="s">
        <v>59</v>
      </c>
      <c r="B29" s="23">
        <v>0</v>
      </c>
      <c r="C29" s="23">
        <v>1</v>
      </c>
      <c r="D29" s="23">
        <v>0</v>
      </c>
      <c r="E29" s="23">
        <v>3</v>
      </c>
      <c r="F29" s="23">
        <v>4</v>
      </c>
      <c r="G29" s="23">
        <v>1</v>
      </c>
      <c r="H29" s="23">
        <v>2</v>
      </c>
      <c r="J29" s="23" t="s">
        <v>87</v>
      </c>
      <c r="K29" s="26"/>
      <c r="L29" s="26"/>
      <c r="M29" s="26"/>
    </row>
    <row r="30" spans="1:13" s="24" customFormat="1" ht="14.25">
      <c r="A30" s="24" t="s">
        <v>33</v>
      </c>
      <c r="B30" s="23">
        <v>0</v>
      </c>
      <c r="C30" s="23">
        <v>0</v>
      </c>
      <c r="D30" s="23">
        <v>2</v>
      </c>
      <c r="E30" s="23" t="s">
        <v>136</v>
      </c>
      <c r="F30" s="23" t="s">
        <v>136</v>
      </c>
      <c r="G30" s="23">
        <v>0</v>
      </c>
      <c r="H30" s="23" t="s">
        <v>136</v>
      </c>
      <c r="J30" s="23"/>
    </row>
    <row r="31" spans="1:13" s="24" customFormat="1" ht="14.25">
      <c r="A31" s="24" t="s">
        <v>58</v>
      </c>
      <c r="B31" s="23">
        <v>0</v>
      </c>
      <c r="C31" s="23">
        <v>1</v>
      </c>
      <c r="D31" s="23">
        <v>0</v>
      </c>
      <c r="E31" s="23" t="s">
        <v>136</v>
      </c>
      <c r="F31" s="23" t="s">
        <v>136</v>
      </c>
      <c r="G31" s="23">
        <v>0</v>
      </c>
      <c r="H31" s="23" t="s">
        <v>136</v>
      </c>
      <c r="J31" s="23"/>
    </row>
    <row r="32" spans="1:13" s="24" customFormat="1" ht="14.25">
      <c r="A32" s="24" t="s">
        <v>41</v>
      </c>
      <c r="B32" s="23">
        <v>3</v>
      </c>
      <c r="C32" s="23">
        <v>4</v>
      </c>
      <c r="D32" s="23">
        <v>1</v>
      </c>
      <c r="E32" s="23">
        <v>4</v>
      </c>
      <c r="F32" s="23">
        <v>4</v>
      </c>
      <c r="G32" s="23">
        <v>2</v>
      </c>
      <c r="H32" s="23">
        <v>6</v>
      </c>
      <c r="J32" s="23" t="s">
        <v>88</v>
      </c>
      <c r="K32" s="26"/>
      <c r="L32" s="26"/>
      <c r="M32" s="26"/>
    </row>
    <row r="33" spans="1:13" s="24" customFormat="1" ht="14.25">
      <c r="A33" s="24" t="s">
        <v>42</v>
      </c>
      <c r="B33" s="23">
        <v>3</v>
      </c>
      <c r="C33" s="23">
        <v>0</v>
      </c>
      <c r="D33" s="23">
        <v>1</v>
      </c>
      <c r="E33" s="23" t="s">
        <v>136</v>
      </c>
      <c r="F33" s="23">
        <v>2</v>
      </c>
      <c r="G33" s="23">
        <v>0</v>
      </c>
      <c r="H33" s="23">
        <v>3</v>
      </c>
      <c r="J33" s="23"/>
      <c r="K33" s="26"/>
      <c r="L33" s="26"/>
      <c r="M33" s="26"/>
    </row>
    <row r="34" spans="1:13" s="24" customFormat="1" ht="14.25">
      <c r="A34" s="24" t="s">
        <v>24</v>
      </c>
      <c r="B34" s="23">
        <v>0</v>
      </c>
      <c r="C34" s="23">
        <v>1</v>
      </c>
      <c r="D34" s="23">
        <v>5</v>
      </c>
      <c r="E34" s="23">
        <v>4</v>
      </c>
      <c r="F34" s="23">
        <v>2</v>
      </c>
      <c r="G34" s="23">
        <v>3</v>
      </c>
      <c r="H34" s="23">
        <v>2</v>
      </c>
      <c r="J34" s="23" t="s">
        <v>89</v>
      </c>
      <c r="K34" s="26"/>
      <c r="L34" s="26"/>
      <c r="M34" s="26"/>
    </row>
    <row r="35" spans="1:13" s="24" customFormat="1" ht="14.25">
      <c r="A35" s="24" t="s">
        <v>21</v>
      </c>
      <c r="B35" s="23">
        <v>0</v>
      </c>
      <c r="C35" s="23">
        <v>3</v>
      </c>
      <c r="D35" s="23">
        <v>7</v>
      </c>
      <c r="E35" s="23">
        <v>4</v>
      </c>
      <c r="F35" s="23">
        <v>10</v>
      </c>
      <c r="G35" s="23">
        <v>7</v>
      </c>
      <c r="H35" s="23">
        <v>3</v>
      </c>
      <c r="J35" s="23" t="s">
        <v>90</v>
      </c>
      <c r="K35" s="26"/>
      <c r="L35" s="26"/>
      <c r="M35" s="26"/>
    </row>
    <row r="36" spans="1:13" s="24" customFormat="1" ht="14.25">
      <c r="A36" s="24" t="s">
        <v>34</v>
      </c>
      <c r="B36" s="23">
        <v>2</v>
      </c>
      <c r="C36" s="23">
        <v>1</v>
      </c>
      <c r="D36" s="23">
        <v>2</v>
      </c>
      <c r="E36" s="23">
        <v>2</v>
      </c>
      <c r="F36" s="23" t="s">
        <v>136</v>
      </c>
      <c r="G36" s="23">
        <v>0</v>
      </c>
      <c r="H36" s="23">
        <v>2</v>
      </c>
      <c r="J36" s="23"/>
      <c r="K36" s="26"/>
      <c r="L36" s="26"/>
      <c r="M36" s="26"/>
    </row>
    <row r="37" spans="1:13" s="24" customFormat="1" ht="14.25">
      <c r="A37" s="24" t="s">
        <v>91</v>
      </c>
      <c r="B37" s="23" t="s">
        <v>136</v>
      </c>
      <c r="C37" s="23" t="s">
        <v>136</v>
      </c>
      <c r="D37" s="23" t="s">
        <v>136</v>
      </c>
      <c r="E37" s="23" t="s">
        <v>136</v>
      </c>
      <c r="F37" s="23" t="s">
        <v>136</v>
      </c>
      <c r="G37" s="23">
        <v>1</v>
      </c>
      <c r="H37" s="24" t="s">
        <v>136</v>
      </c>
      <c r="J37" s="23"/>
    </row>
    <row r="38" spans="1:13" s="24" customFormat="1">
      <c r="A38" s="24" t="s">
        <v>45</v>
      </c>
      <c r="B38" s="23">
        <f>SUM(B2:B36)</f>
        <v>32</v>
      </c>
      <c r="C38" s="23">
        <f>SUM(C2:C36)</f>
        <v>49</v>
      </c>
      <c r="D38" s="23">
        <f>SUM(D2:D36)</f>
        <v>70</v>
      </c>
      <c r="E38" s="23">
        <f>SUM(E2:E36)</f>
        <v>61</v>
      </c>
      <c r="F38" s="23">
        <f>SUM(F2:F36)</f>
        <v>48</v>
      </c>
      <c r="G38" s="23">
        <f>SUM(G2:G37)</f>
        <v>61</v>
      </c>
      <c r="H38" s="22">
        <f>SUM(H2:H37)</f>
        <v>67</v>
      </c>
      <c r="J38" s="23"/>
    </row>
    <row r="39" spans="1:13" ht="14.25">
      <c r="I39" s="27"/>
    </row>
    <row r="40" spans="1:13" ht="14.25">
      <c r="I40" s="27"/>
    </row>
    <row r="41" spans="1:13" ht="14.25">
      <c r="I41" s="27"/>
    </row>
    <row r="42" spans="1:13" ht="14.25">
      <c r="I42" s="27"/>
    </row>
    <row r="43" spans="1:13" ht="14.25">
      <c r="I43" s="27"/>
    </row>
    <row r="44" spans="1:13" ht="14.25">
      <c r="I44" s="27"/>
    </row>
    <row r="45" spans="1:13" ht="14.25">
      <c r="I45" s="27"/>
    </row>
    <row r="46" spans="1:13">
      <c r="I46" s="21"/>
    </row>
    <row r="47" spans="1:13">
      <c r="I47" s="21"/>
    </row>
    <row r="48" spans="1:13">
      <c r="I48" s="21"/>
    </row>
    <row r="49" spans="9:9">
      <c r="I49" s="21"/>
    </row>
    <row r="50" spans="9:9">
      <c r="I50" s="21"/>
    </row>
    <row r="51" spans="9:9">
      <c r="I51" s="21"/>
    </row>
    <row r="52" spans="9:9">
      <c r="I52" s="21"/>
    </row>
    <row r="53" spans="9:9">
      <c r="I53" s="21"/>
    </row>
    <row r="54" spans="9:9">
      <c r="I54" s="21"/>
    </row>
    <row r="55" spans="9:9">
      <c r="I55" s="21"/>
    </row>
    <row r="56" spans="9:9">
      <c r="I56" s="21"/>
    </row>
    <row r="57" spans="9:9">
      <c r="I57" s="21"/>
    </row>
    <row r="58" spans="9:9">
      <c r="I58" s="21"/>
    </row>
    <row r="59" spans="9:9">
      <c r="I59" s="21"/>
    </row>
    <row r="60" spans="9:9">
      <c r="I60" s="21"/>
    </row>
    <row r="61" spans="9:9">
      <c r="I61" s="21"/>
    </row>
    <row r="62" spans="9:9">
      <c r="I62" s="21"/>
    </row>
    <row r="63" spans="9:9">
      <c r="I63" s="21"/>
    </row>
    <row r="64" spans="9:9">
      <c r="I64" s="21"/>
    </row>
    <row r="65" spans="9:9">
      <c r="I65" s="21"/>
    </row>
    <row r="66" spans="9:9">
      <c r="I66" s="21"/>
    </row>
    <row r="67" spans="9:9">
      <c r="I67" s="21"/>
    </row>
    <row r="68" spans="9:9">
      <c r="I68" s="21"/>
    </row>
  </sheetData>
  <sortState xmlns:xlrd2="http://schemas.microsoft.com/office/spreadsheetml/2017/richdata2" ref="A2:E3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4"/>
  <sheetViews>
    <sheetView topLeftCell="A43" zoomScale="107" workbookViewId="0">
      <selection activeCell="D62" sqref="D62"/>
    </sheetView>
  </sheetViews>
  <sheetFormatPr baseColWidth="10" defaultRowHeight="15"/>
  <cols>
    <col min="1" max="1" width="37.7109375" customWidth="1"/>
    <col min="2" max="2" width="18" customWidth="1"/>
    <col min="4" max="4" width="33.85546875" customWidth="1"/>
    <col min="5" max="5" width="4.42578125" customWidth="1"/>
    <col min="6" max="6" width="24.7109375" customWidth="1"/>
    <col min="7" max="7" width="24" customWidth="1"/>
  </cols>
  <sheetData>
    <row r="1" spans="1:2">
      <c r="A1" s="2" t="s">
        <v>5</v>
      </c>
      <c r="B1" s="3" t="s">
        <v>49</v>
      </c>
    </row>
    <row r="2" spans="1:2">
      <c r="A2" s="1" t="s">
        <v>9</v>
      </c>
      <c r="B2" s="4">
        <v>0</v>
      </c>
    </row>
    <row r="3" spans="1:2">
      <c r="A3" s="1" t="s">
        <v>10</v>
      </c>
      <c r="B3" s="4">
        <v>1</v>
      </c>
    </row>
    <row r="4" spans="1:2">
      <c r="A4" s="1" t="s">
        <v>11</v>
      </c>
      <c r="B4" s="4">
        <v>10</v>
      </c>
    </row>
    <row r="5" spans="1:2">
      <c r="A5" s="1" t="s">
        <v>12</v>
      </c>
      <c r="B5" s="4">
        <v>0</v>
      </c>
    </row>
    <row r="6" spans="1:2">
      <c r="A6" s="1" t="s">
        <v>13</v>
      </c>
      <c r="B6" s="4">
        <v>2</v>
      </c>
    </row>
    <row r="7" spans="1:2">
      <c r="A7" s="1" t="s">
        <v>14</v>
      </c>
      <c r="B7" s="4">
        <v>8</v>
      </c>
    </row>
    <row r="8" spans="1:2">
      <c r="A8" s="1" t="s">
        <v>15</v>
      </c>
      <c r="B8" s="4">
        <v>7</v>
      </c>
    </row>
    <row r="9" spans="1:2">
      <c r="A9" s="1" t="s">
        <v>16</v>
      </c>
      <c r="B9" s="4">
        <v>1</v>
      </c>
    </row>
    <row r="10" spans="1:2">
      <c r="A10" s="1" t="s">
        <v>17</v>
      </c>
      <c r="B10" s="4">
        <v>0</v>
      </c>
    </row>
    <row r="11" spans="1:2">
      <c r="A11" s="1" t="s">
        <v>18</v>
      </c>
      <c r="B11" s="4">
        <v>3</v>
      </c>
    </row>
    <row r="12" spans="1:2">
      <c r="A12" s="9" t="s">
        <v>19</v>
      </c>
      <c r="B12" s="7">
        <v>32</v>
      </c>
    </row>
    <row r="14" spans="1:2">
      <c r="A14" s="2" t="s">
        <v>5</v>
      </c>
      <c r="B14" s="3" t="s">
        <v>55</v>
      </c>
    </row>
    <row r="15" spans="1:2">
      <c r="A15" s="1" t="s">
        <v>9</v>
      </c>
      <c r="B15" s="4">
        <v>0</v>
      </c>
    </row>
    <row r="16" spans="1:2">
      <c r="A16" s="1" t="s">
        <v>10</v>
      </c>
      <c r="B16" s="4">
        <v>0</v>
      </c>
    </row>
    <row r="17" spans="1:6">
      <c r="A17" s="1" t="s">
        <v>11</v>
      </c>
      <c r="B17" s="4">
        <v>16</v>
      </c>
    </row>
    <row r="18" spans="1:6">
      <c r="A18" s="1" t="s">
        <v>12</v>
      </c>
      <c r="B18" s="4">
        <v>0</v>
      </c>
    </row>
    <row r="19" spans="1:6">
      <c r="A19" s="1" t="s">
        <v>13</v>
      </c>
      <c r="B19" s="4">
        <v>0</v>
      </c>
    </row>
    <row r="20" spans="1:6">
      <c r="A20" s="1" t="s">
        <v>14</v>
      </c>
      <c r="B20" s="4">
        <v>10</v>
      </c>
    </row>
    <row r="21" spans="1:6">
      <c r="A21" s="1" t="s">
        <v>15</v>
      </c>
      <c r="B21" s="4">
        <v>9</v>
      </c>
    </row>
    <row r="22" spans="1:6">
      <c r="A22" s="1" t="s">
        <v>16</v>
      </c>
      <c r="B22" s="4">
        <v>2</v>
      </c>
    </row>
    <row r="23" spans="1:6">
      <c r="A23" s="1" t="s">
        <v>17</v>
      </c>
      <c r="B23" s="4">
        <v>2</v>
      </c>
    </row>
    <row r="24" spans="1:6">
      <c r="A24" s="1" t="s">
        <v>18</v>
      </c>
      <c r="B24" s="4">
        <v>10</v>
      </c>
    </row>
    <row r="25" spans="1:6">
      <c r="A25" s="9" t="s">
        <v>19</v>
      </c>
      <c r="B25" s="7">
        <v>49</v>
      </c>
    </row>
    <row r="28" spans="1:6" ht="30">
      <c r="A28" s="2" t="s">
        <v>5</v>
      </c>
      <c r="B28" s="3" t="s">
        <v>6</v>
      </c>
      <c r="C28" s="3" t="s">
        <v>7</v>
      </c>
      <c r="D28" s="3" t="s">
        <v>8</v>
      </c>
      <c r="E28" s="6"/>
      <c r="F28" s="6"/>
    </row>
    <row r="29" spans="1:6">
      <c r="A29" s="1" t="s">
        <v>9</v>
      </c>
      <c r="B29" s="4">
        <v>0</v>
      </c>
      <c r="C29" s="4">
        <v>143</v>
      </c>
      <c r="D29" s="7">
        <v>0</v>
      </c>
      <c r="E29" s="6"/>
      <c r="F29" s="6"/>
    </row>
    <row r="30" spans="1:6">
      <c r="A30" s="1" t="s">
        <v>10</v>
      </c>
      <c r="B30" s="4">
        <v>0</v>
      </c>
      <c r="C30" s="4">
        <v>8</v>
      </c>
      <c r="D30" s="7">
        <v>0</v>
      </c>
      <c r="E30" s="6"/>
      <c r="F30" s="6"/>
    </row>
    <row r="31" spans="1:6">
      <c r="A31" s="1" t="s">
        <v>11</v>
      </c>
      <c r="B31" s="4">
        <v>25</v>
      </c>
      <c r="C31" s="4">
        <v>376</v>
      </c>
      <c r="D31" s="7">
        <v>10.9</v>
      </c>
      <c r="E31" s="6"/>
      <c r="F31" s="6"/>
    </row>
    <row r="32" spans="1:6">
      <c r="A32" s="1" t="s">
        <v>12</v>
      </c>
      <c r="B32" s="4">
        <v>1</v>
      </c>
      <c r="C32" s="4">
        <v>31</v>
      </c>
      <c r="D32" s="7">
        <v>3.23</v>
      </c>
      <c r="E32" s="6"/>
      <c r="F32" s="6"/>
    </row>
    <row r="33" spans="1:6">
      <c r="A33" s="1" t="s">
        <v>13</v>
      </c>
      <c r="B33" s="4">
        <v>1</v>
      </c>
      <c r="C33" s="4">
        <v>91</v>
      </c>
      <c r="D33" s="7">
        <v>1.1000000000000001</v>
      </c>
      <c r="E33" s="6"/>
      <c r="F33" s="6"/>
    </row>
    <row r="34" spans="1:6">
      <c r="A34" s="1" t="s">
        <v>14</v>
      </c>
      <c r="B34" s="4">
        <v>19</v>
      </c>
      <c r="C34" s="4">
        <v>64</v>
      </c>
      <c r="D34" s="7">
        <v>45.31</v>
      </c>
      <c r="E34" s="6"/>
      <c r="F34" s="6"/>
    </row>
    <row r="35" spans="1:6">
      <c r="A35" s="1" t="s">
        <v>15</v>
      </c>
      <c r="B35" s="4">
        <v>16</v>
      </c>
      <c r="C35" s="4">
        <v>121</v>
      </c>
      <c r="D35" s="7">
        <v>20.66</v>
      </c>
      <c r="E35" s="6"/>
      <c r="F35" s="6"/>
    </row>
    <row r="36" spans="1:6">
      <c r="A36" s="1" t="s">
        <v>16</v>
      </c>
      <c r="B36" s="4">
        <v>1</v>
      </c>
      <c r="C36" s="4">
        <v>30</v>
      </c>
      <c r="D36" s="7">
        <v>10</v>
      </c>
      <c r="E36" s="6"/>
      <c r="F36" s="6"/>
    </row>
    <row r="37" spans="1:6">
      <c r="A37" s="1" t="s">
        <v>17</v>
      </c>
      <c r="B37" s="4">
        <v>2</v>
      </c>
      <c r="C37" s="4">
        <v>47</v>
      </c>
      <c r="D37" s="7">
        <v>8.51</v>
      </c>
      <c r="E37" s="6"/>
      <c r="F37" s="6"/>
    </row>
    <row r="38" spans="1:6">
      <c r="A38" s="1" t="s">
        <v>18</v>
      </c>
      <c r="B38" s="4">
        <v>5</v>
      </c>
      <c r="C38" s="4">
        <v>139</v>
      </c>
      <c r="D38" s="7">
        <v>10.8</v>
      </c>
      <c r="E38" s="6"/>
      <c r="F38" s="6"/>
    </row>
    <row r="39" spans="1:6">
      <c r="A39" s="9" t="s">
        <v>19</v>
      </c>
      <c r="B39" s="7">
        <v>70</v>
      </c>
      <c r="C39" s="7">
        <v>1050</v>
      </c>
      <c r="D39" s="8">
        <v>0.11</v>
      </c>
      <c r="E39" s="6"/>
      <c r="F39" s="6"/>
    </row>
    <row r="40" spans="1:6">
      <c r="A40" s="6"/>
      <c r="B40" s="6"/>
      <c r="C40" s="6"/>
      <c r="D40" s="6"/>
      <c r="E40" s="6"/>
      <c r="F40" s="6"/>
    </row>
    <row r="41" spans="1:6">
      <c r="A41" s="6"/>
      <c r="B41" s="6"/>
      <c r="C41" s="6"/>
      <c r="D41" s="6"/>
      <c r="E41" s="6"/>
      <c r="F41" s="6"/>
    </row>
    <row r="42" spans="1:6" ht="30">
      <c r="A42" s="2" t="s">
        <v>5</v>
      </c>
      <c r="B42" s="3" t="s">
        <v>46</v>
      </c>
      <c r="C42" s="3" t="s">
        <v>7</v>
      </c>
      <c r="D42" s="3" t="s">
        <v>47</v>
      </c>
      <c r="E42" s="6"/>
      <c r="F42" s="6"/>
    </row>
    <row r="43" spans="1:6">
      <c r="A43" s="1" t="s">
        <v>9</v>
      </c>
      <c r="B43" s="4">
        <v>0</v>
      </c>
      <c r="C43" s="4">
        <f>+C29+B43</f>
        <v>143</v>
      </c>
      <c r="D43" s="11">
        <f>+(+B15+B43+B29)/C43</f>
        <v>0</v>
      </c>
      <c r="E43" s="6"/>
      <c r="F43" s="6"/>
    </row>
    <row r="44" spans="1:6">
      <c r="A44" s="1" t="s">
        <v>10</v>
      </c>
      <c r="B44" s="4">
        <v>0</v>
      </c>
      <c r="C44" s="4">
        <f t="shared" ref="C44:C52" si="0">+C30+B44</f>
        <v>8</v>
      </c>
      <c r="D44" s="11">
        <f t="shared" ref="D44" si="1">+(+B16+B44+B30)/C44</f>
        <v>0</v>
      </c>
      <c r="E44" s="6"/>
      <c r="F44" s="6"/>
    </row>
    <row r="45" spans="1:6">
      <c r="A45" s="1" t="s">
        <v>11</v>
      </c>
      <c r="B45" s="4">
        <v>23</v>
      </c>
      <c r="C45" s="4">
        <f t="shared" si="0"/>
        <v>399</v>
      </c>
      <c r="D45" s="11">
        <f>+(+B17+B45+B31)/C45</f>
        <v>0.16040100250626566</v>
      </c>
      <c r="E45" s="6"/>
      <c r="F45" s="6"/>
    </row>
    <row r="46" spans="1:6">
      <c r="A46" s="1" t="s">
        <v>12</v>
      </c>
      <c r="B46" s="4">
        <v>0</v>
      </c>
      <c r="C46" s="4">
        <f t="shared" si="0"/>
        <v>31</v>
      </c>
      <c r="D46" s="11">
        <f t="shared" ref="D46:D53" si="2">+(+B18+B46+B32)/C46</f>
        <v>3.2258064516129031E-2</v>
      </c>
      <c r="E46" s="6"/>
      <c r="F46" s="6"/>
    </row>
    <row r="47" spans="1:6">
      <c r="A47" s="1" t="s">
        <v>13</v>
      </c>
      <c r="B47" s="4">
        <v>1</v>
      </c>
      <c r="C47" s="4">
        <f t="shared" si="0"/>
        <v>92</v>
      </c>
      <c r="D47" s="11">
        <f>+(+B19+B47+B33)/C47</f>
        <v>2.1739130434782608E-2</v>
      </c>
      <c r="E47" s="6"/>
      <c r="F47" s="6"/>
    </row>
    <row r="48" spans="1:6">
      <c r="A48" s="1" t="s">
        <v>14</v>
      </c>
      <c r="B48" s="4">
        <v>6</v>
      </c>
      <c r="C48" s="4">
        <f t="shared" si="0"/>
        <v>70</v>
      </c>
      <c r="D48" s="11">
        <f t="shared" si="2"/>
        <v>0.5</v>
      </c>
      <c r="E48" s="6"/>
      <c r="F48" s="6"/>
    </row>
    <row r="49" spans="1:6">
      <c r="A49" s="1" t="s">
        <v>15</v>
      </c>
      <c r="B49" s="4">
        <v>15</v>
      </c>
      <c r="C49" s="4">
        <f t="shared" si="0"/>
        <v>136</v>
      </c>
      <c r="D49" s="11">
        <f t="shared" si="2"/>
        <v>0.29411764705882354</v>
      </c>
      <c r="E49" s="6"/>
      <c r="F49" s="6"/>
    </row>
    <row r="50" spans="1:6">
      <c r="A50" s="1" t="s">
        <v>16</v>
      </c>
      <c r="B50" s="4">
        <v>0</v>
      </c>
      <c r="C50" s="4">
        <f t="shared" si="0"/>
        <v>30</v>
      </c>
      <c r="D50" s="11">
        <f t="shared" si="2"/>
        <v>0.1</v>
      </c>
      <c r="E50" s="6"/>
      <c r="F50" s="6"/>
    </row>
    <row r="51" spans="1:6">
      <c r="A51" s="1" t="s">
        <v>17</v>
      </c>
      <c r="B51" s="4">
        <v>1</v>
      </c>
      <c r="C51" s="4">
        <f t="shared" si="0"/>
        <v>48</v>
      </c>
      <c r="D51" s="11">
        <f t="shared" si="2"/>
        <v>0.10416666666666667</v>
      </c>
      <c r="E51" s="6"/>
      <c r="F51" s="6"/>
    </row>
    <row r="52" spans="1:6">
      <c r="A52" s="1" t="s">
        <v>18</v>
      </c>
      <c r="B52" s="4">
        <v>15</v>
      </c>
      <c r="C52" s="4">
        <f t="shared" si="0"/>
        <v>154</v>
      </c>
      <c r="D52" s="11">
        <f t="shared" si="2"/>
        <v>0.19480519480519481</v>
      </c>
      <c r="E52" s="6"/>
      <c r="F52" s="6"/>
    </row>
    <row r="53" spans="1:6">
      <c r="A53" s="9" t="s">
        <v>19</v>
      </c>
      <c r="B53" s="7">
        <f>SUM(B43:B52)</f>
        <v>61</v>
      </c>
      <c r="C53" s="7">
        <f>SUM(C43:C52)</f>
        <v>1111</v>
      </c>
      <c r="D53" s="11">
        <f t="shared" si="2"/>
        <v>0.162016201620162</v>
      </c>
      <c r="E53" s="6"/>
      <c r="F53" s="6"/>
    </row>
    <row r="54" spans="1:6">
      <c r="A54" s="6"/>
      <c r="B54" s="6"/>
      <c r="C54" s="6"/>
      <c r="D54" s="6"/>
      <c r="E54" s="6"/>
      <c r="F54" s="6"/>
    </row>
    <row r="55" spans="1:6">
      <c r="A55" s="6"/>
      <c r="B55" s="6"/>
      <c r="C55" s="6"/>
      <c r="D55" s="6"/>
      <c r="E55" s="6"/>
      <c r="F55" s="6"/>
    </row>
    <row r="56" spans="1:6" ht="30">
      <c r="A56" s="2" t="s">
        <v>5</v>
      </c>
      <c r="B56" s="3" t="s">
        <v>64</v>
      </c>
      <c r="C56" s="3" t="s">
        <v>7</v>
      </c>
      <c r="D56" s="3" t="s">
        <v>47</v>
      </c>
      <c r="E56" s="6"/>
      <c r="F56" s="6"/>
    </row>
    <row r="57" spans="1:6">
      <c r="A57" s="1" t="s">
        <v>9</v>
      </c>
      <c r="B57" s="4">
        <v>0</v>
      </c>
      <c r="C57" s="4">
        <f>+C43+B57</f>
        <v>143</v>
      </c>
      <c r="D57" s="11">
        <f t="shared" ref="D57" si="3">+(+B29+B57+B43)/C57</f>
        <v>0</v>
      </c>
      <c r="E57" s="6"/>
      <c r="F57" s="6"/>
    </row>
    <row r="58" spans="1:6">
      <c r="A58" s="1" t="s">
        <v>10</v>
      </c>
      <c r="B58" s="4">
        <v>0</v>
      </c>
      <c r="C58" s="4">
        <f t="shared" ref="C58:C66" si="4">+C44+B58</f>
        <v>8</v>
      </c>
      <c r="D58" s="11">
        <f>+(+B30+B58+B44)/C58</f>
        <v>0</v>
      </c>
      <c r="E58" s="6"/>
      <c r="F58" s="6"/>
    </row>
    <row r="59" spans="1:6">
      <c r="A59" s="1" t="s">
        <v>11</v>
      </c>
      <c r="B59" s="4">
        <v>22</v>
      </c>
      <c r="C59" s="4">
        <f t="shared" si="4"/>
        <v>421</v>
      </c>
      <c r="D59" s="11">
        <f>+(+B31+B59+B45)/C59</f>
        <v>0.166270783847981</v>
      </c>
      <c r="E59" s="6"/>
      <c r="F59" s="6"/>
    </row>
    <row r="60" spans="1:6">
      <c r="A60" s="1" t="s">
        <v>12</v>
      </c>
      <c r="B60" s="4">
        <v>0</v>
      </c>
      <c r="C60" s="4">
        <f t="shared" si="4"/>
        <v>31</v>
      </c>
      <c r="D60" s="11">
        <f>+(+B32+B60+B46)/C60</f>
        <v>3.2258064516129031E-2</v>
      </c>
      <c r="E60" s="6"/>
      <c r="F60" s="6"/>
    </row>
    <row r="61" spans="1:6">
      <c r="A61" s="1" t="s">
        <v>13</v>
      </c>
      <c r="B61" s="4">
        <v>2</v>
      </c>
      <c r="C61" s="4">
        <f t="shared" si="4"/>
        <v>94</v>
      </c>
      <c r="D61" s="11">
        <f t="shared" ref="D61:D67" si="5">+(+B33+B61+B47)/C61</f>
        <v>4.2553191489361701E-2</v>
      </c>
      <c r="E61" s="6"/>
      <c r="F61" s="6"/>
    </row>
    <row r="62" spans="1:6">
      <c r="A62" s="1" t="s">
        <v>14</v>
      </c>
      <c r="B62" s="4">
        <v>11</v>
      </c>
      <c r="C62" s="4">
        <f t="shared" si="4"/>
        <v>81</v>
      </c>
      <c r="D62" s="11">
        <f t="shared" si="5"/>
        <v>0.44444444444444442</v>
      </c>
      <c r="E62" s="6"/>
      <c r="F62" s="6"/>
    </row>
    <row r="63" spans="1:6">
      <c r="A63" s="1" t="s">
        <v>101</v>
      </c>
      <c r="B63" s="4">
        <v>6</v>
      </c>
      <c r="C63" s="4">
        <f t="shared" si="4"/>
        <v>142</v>
      </c>
      <c r="D63" s="11">
        <f t="shared" si="5"/>
        <v>0.26056338028169013</v>
      </c>
    </row>
    <row r="64" spans="1:6">
      <c r="A64" s="1" t="s">
        <v>16</v>
      </c>
      <c r="B64" s="4">
        <v>0</v>
      </c>
      <c r="C64" s="4">
        <f t="shared" si="4"/>
        <v>30</v>
      </c>
      <c r="D64" s="11">
        <f>+(+B36+B64+B50)/C64</f>
        <v>3.3333333333333333E-2</v>
      </c>
    </row>
    <row r="65" spans="1:4">
      <c r="A65" s="1" t="s">
        <v>17</v>
      </c>
      <c r="B65" s="4">
        <v>0</v>
      </c>
      <c r="C65" s="4">
        <f t="shared" si="4"/>
        <v>48</v>
      </c>
      <c r="D65" s="11">
        <f t="shared" si="5"/>
        <v>6.25E-2</v>
      </c>
    </row>
    <row r="66" spans="1:4">
      <c r="A66" s="1" t="s">
        <v>18</v>
      </c>
      <c r="B66" s="4">
        <v>7</v>
      </c>
      <c r="C66" s="4">
        <f t="shared" si="4"/>
        <v>161</v>
      </c>
      <c r="D66" s="11">
        <f>+(+B38+B66+B52)/C66</f>
        <v>0.16770186335403728</v>
      </c>
    </row>
    <row r="67" spans="1:4">
      <c r="A67" s="9" t="s">
        <v>19</v>
      </c>
      <c r="B67" s="7">
        <f>SUM(B57:B66)</f>
        <v>48</v>
      </c>
      <c r="C67" s="7">
        <f>SUM(C57:C66)</f>
        <v>1159</v>
      </c>
      <c r="D67" s="11">
        <f t="shared" si="5"/>
        <v>0.15444348576358929</v>
      </c>
    </row>
    <row r="71" spans="1:4" ht="30">
      <c r="A71" s="2" t="s">
        <v>5</v>
      </c>
      <c r="B71" s="3" t="s">
        <v>66</v>
      </c>
      <c r="C71" s="3" t="s">
        <v>7</v>
      </c>
      <c r="D71" s="3" t="s">
        <v>108</v>
      </c>
    </row>
    <row r="72" spans="1:4">
      <c r="A72" s="1" t="s">
        <v>100</v>
      </c>
      <c r="B72" s="4">
        <v>0</v>
      </c>
      <c r="C72" s="4">
        <v>175</v>
      </c>
      <c r="D72" s="11">
        <f>(B29+B43+B57+B72)/C72</f>
        <v>0</v>
      </c>
    </row>
    <row r="73" spans="1:4">
      <c r="A73" s="1" t="s">
        <v>10</v>
      </c>
      <c r="B73" s="4">
        <v>0</v>
      </c>
      <c r="C73" s="4">
        <v>5</v>
      </c>
      <c r="D73" s="11">
        <f t="shared" ref="D73:D76" si="6">(B30+B44+B58+B73)/C73</f>
        <v>0</v>
      </c>
    </row>
    <row r="74" spans="1:4">
      <c r="A74" s="1" t="s">
        <v>11</v>
      </c>
      <c r="B74" s="4">
        <v>18</v>
      </c>
      <c r="C74" s="4">
        <v>421</v>
      </c>
      <c r="D74" s="11">
        <f t="shared" si="6"/>
        <v>0.20902612826603326</v>
      </c>
    </row>
    <row r="75" spans="1:4">
      <c r="A75" s="1" t="s">
        <v>12</v>
      </c>
      <c r="B75" s="4">
        <v>0</v>
      </c>
      <c r="C75" s="4">
        <v>27</v>
      </c>
      <c r="D75" s="11">
        <f t="shared" si="6"/>
        <v>3.7037037037037035E-2</v>
      </c>
    </row>
    <row r="76" spans="1:4">
      <c r="A76" s="1" t="s">
        <v>97</v>
      </c>
      <c r="B76" s="4">
        <v>3</v>
      </c>
      <c r="C76" s="4">
        <v>75</v>
      </c>
      <c r="D76" s="11">
        <f t="shared" si="6"/>
        <v>9.3333333333333338E-2</v>
      </c>
    </row>
    <row r="77" spans="1:4">
      <c r="A77" s="1" t="s">
        <v>14</v>
      </c>
      <c r="B77" s="4">
        <v>19</v>
      </c>
      <c r="C77" s="4">
        <v>65</v>
      </c>
      <c r="D77" s="11">
        <f t="shared" ref="D77:D80" si="7">(B34+B48+B62+B77)/C77</f>
        <v>0.84615384615384615</v>
      </c>
    </row>
    <row r="78" spans="1:4">
      <c r="A78" s="1" t="s">
        <v>101</v>
      </c>
      <c r="B78" s="4">
        <v>6</v>
      </c>
      <c r="C78" s="4">
        <v>73</v>
      </c>
      <c r="D78" s="11">
        <f t="shared" si="7"/>
        <v>0.58904109589041098</v>
      </c>
    </row>
    <row r="79" spans="1:4">
      <c r="A79" s="1" t="s">
        <v>16</v>
      </c>
      <c r="B79" s="4">
        <v>0</v>
      </c>
      <c r="C79" s="4">
        <v>26</v>
      </c>
      <c r="D79" s="11">
        <f t="shared" si="7"/>
        <v>3.8461538461538464E-2</v>
      </c>
    </row>
    <row r="80" spans="1:4">
      <c r="A80" s="1" t="s">
        <v>67</v>
      </c>
      <c r="B80" s="4">
        <v>1</v>
      </c>
      <c r="C80" s="4">
        <v>51</v>
      </c>
      <c r="D80" s="11">
        <f t="shared" si="7"/>
        <v>7.8431372549019607E-2</v>
      </c>
    </row>
    <row r="81" spans="1:6">
      <c r="A81" s="1" t="s">
        <v>18</v>
      </c>
      <c r="B81" s="4">
        <v>14</v>
      </c>
      <c r="C81" s="4">
        <v>133</v>
      </c>
      <c r="D81" s="11">
        <f>(B38+B52+B66+B81)/C81</f>
        <v>0.30827067669172931</v>
      </c>
    </row>
    <row r="82" spans="1:6">
      <c r="A82" s="9" t="s">
        <v>19</v>
      </c>
      <c r="B82" s="7">
        <f>SUM(B72:B81)</f>
        <v>61</v>
      </c>
      <c r="C82" s="7">
        <f>SUM(C72:C81)</f>
        <v>1051</v>
      </c>
      <c r="D82" s="11">
        <f>(B39+B53+B67+B82)/C82</f>
        <v>0.22835394862036157</v>
      </c>
    </row>
    <row r="84" spans="1:6">
      <c r="A84" s="13" t="s">
        <v>99</v>
      </c>
    </row>
    <row r="85" spans="1:6">
      <c r="A85" t="s">
        <v>95</v>
      </c>
    </row>
    <row r="86" spans="1:6">
      <c r="A86" t="s">
        <v>96</v>
      </c>
    </row>
    <row r="88" spans="1:6" ht="30">
      <c r="A88" s="2" t="s">
        <v>5</v>
      </c>
      <c r="B88" s="3" t="s">
        <v>102</v>
      </c>
      <c r="C88" s="3" t="s">
        <v>104</v>
      </c>
      <c r="D88" s="3" t="s">
        <v>108</v>
      </c>
      <c r="F88" s="12" t="s">
        <v>141</v>
      </c>
    </row>
    <row r="89" spans="1:6">
      <c r="A89" s="1" t="s">
        <v>100</v>
      </c>
      <c r="B89" s="4">
        <v>0</v>
      </c>
      <c r="C89" s="4">
        <v>184</v>
      </c>
      <c r="D89" s="11">
        <f>(B29+B43+B57+B72+B89)/C89</f>
        <v>0</v>
      </c>
      <c r="E89" s="41"/>
      <c r="F89" s="42">
        <f>B89/184</f>
        <v>0</v>
      </c>
    </row>
    <row r="90" spans="1:6">
      <c r="A90" s="1" t="s">
        <v>10</v>
      </c>
      <c r="B90" s="4">
        <v>1</v>
      </c>
      <c r="C90" s="4">
        <v>3</v>
      </c>
      <c r="D90" s="11">
        <f>(B30+B44+B58+B73+B90)/C90</f>
        <v>0.33333333333333331</v>
      </c>
      <c r="F90" s="42">
        <f t="shared" ref="F90:F99" si="8">B90/184</f>
        <v>5.434782608695652E-3</v>
      </c>
    </row>
    <row r="91" spans="1:6">
      <c r="A91" s="1" t="s">
        <v>11</v>
      </c>
      <c r="B91" s="4">
        <v>34</v>
      </c>
      <c r="C91" s="4">
        <v>438</v>
      </c>
      <c r="D91" s="11">
        <f>(B31+B45+B59+B74+B91)/C91</f>
        <v>0.27853881278538811</v>
      </c>
      <c r="F91" s="42">
        <f t="shared" si="8"/>
        <v>0.18478260869565216</v>
      </c>
    </row>
    <row r="92" spans="1:6">
      <c r="A92" s="1" t="s">
        <v>12</v>
      </c>
      <c r="B92" s="4">
        <v>0</v>
      </c>
      <c r="C92" s="4">
        <v>23</v>
      </c>
      <c r="D92" s="11">
        <f t="shared" ref="D92:D99" si="9">(B46+B60+B75+B92+B32)/C92</f>
        <v>4.3478260869565216E-2</v>
      </c>
      <c r="F92" s="42">
        <f t="shared" si="8"/>
        <v>0</v>
      </c>
    </row>
    <row r="93" spans="1:6">
      <c r="A93" s="1" t="s">
        <v>106</v>
      </c>
      <c r="B93" s="4">
        <v>4</v>
      </c>
      <c r="C93" s="4">
        <v>141</v>
      </c>
      <c r="D93" s="11">
        <f t="shared" si="9"/>
        <v>7.8014184397163122E-2</v>
      </c>
      <c r="E93" t="s">
        <v>107</v>
      </c>
      <c r="F93" s="42">
        <f t="shared" si="8"/>
        <v>2.1739130434782608E-2</v>
      </c>
    </row>
    <row r="94" spans="1:6">
      <c r="A94" s="1" t="s">
        <v>14</v>
      </c>
      <c r="B94" s="4">
        <v>9</v>
      </c>
      <c r="C94" s="4">
        <v>57</v>
      </c>
      <c r="D94" s="40">
        <f t="shared" si="9"/>
        <v>1.1228070175438596</v>
      </c>
      <c r="F94" s="42">
        <f t="shared" si="8"/>
        <v>4.8913043478260872E-2</v>
      </c>
    </row>
    <row r="95" spans="1:6">
      <c r="A95" s="1" t="s">
        <v>105</v>
      </c>
      <c r="B95" s="4">
        <v>7</v>
      </c>
      <c r="C95" s="4">
        <v>61</v>
      </c>
      <c r="D95" s="11">
        <f t="shared" si="9"/>
        <v>0.81967213114754101</v>
      </c>
      <c r="F95" s="42">
        <f t="shared" si="8"/>
        <v>3.8043478260869568E-2</v>
      </c>
    </row>
    <row r="96" spans="1:6">
      <c r="A96" s="1" t="s">
        <v>16</v>
      </c>
      <c r="B96" s="4">
        <v>2</v>
      </c>
      <c r="C96" s="4">
        <v>25</v>
      </c>
      <c r="D96" s="11">
        <f t="shared" si="9"/>
        <v>0.12</v>
      </c>
      <c r="F96" s="42">
        <f t="shared" si="8"/>
        <v>1.0869565217391304E-2</v>
      </c>
    </row>
    <row r="97" spans="1:6">
      <c r="A97" s="1" t="s">
        <v>67</v>
      </c>
      <c r="B97" s="4">
        <v>0</v>
      </c>
      <c r="C97" s="4">
        <v>49</v>
      </c>
      <c r="D97" s="11">
        <f t="shared" si="9"/>
        <v>8.1632653061224483E-2</v>
      </c>
      <c r="E97" t="s">
        <v>140</v>
      </c>
      <c r="F97" s="42">
        <f t="shared" si="8"/>
        <v>0</v>
      </c>
    </row>
    <row r="98" spans="1:6" ht="30">
      <c r="A98" s="1" t="s">
        <v>138</v>
      </c>
      <c r="B98" s="4">
        <v>10</v>
      </c>
      <c r="C98" s="4">
        <v>158</v>
      </c>
      <c r="D98" s="11">
        <f t="shared" si="9"/>
        <v>0.32278481012658228</v>
      </c>
      <c r="F98" s="42">
        <f t="shared" si="8"/>
        <v>5.434782608695652E-2</v>
      </c>
    </row>
    <row r="99" spans="1:6">
      <c r="A99" s="9" t="s">
        <v>19</v>
      </c>
      <c r="B99" s="7">
        <f>SUM(B89:B98)</f>
        <v>67</v>
      </c>
      <c r="C99" s="7">
        <f>SUM(C89:C98)</f>
        <v>1139</v>
      </c>
      <c r="D99" s="11">
        <f t="shared" si="9"/>
        <v>0.26953467954345917</v>
      </c>
      <c r="F99" s="42">
        <f t="shared" si="8"/>
        <v>0.3641304347826087</v>
      </c>
    </row>
    <row r="101" spans="1:6">
      <c r="A101" s="39" t="s">
        <v>142</v>
      </c>
      <c r="B101" s="13"/>
    </row>
    <row r="102" spans="1:6" ht="17.100000000000001" customHeight="1">
      <c r="A102" s="43" t="s">
        <v>137</v>
      </c>
      <c r="B102" s="43"/>
    </row>
    <row r="104" spans="1:6">
      <c r="A104" t="s">
        <v>139</v>
      </c>
    </row>
  </sheetData>
  <mergeCells count="1">
    <mergeCell ref="A102:B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 DOCENTIA evaluadas</vt:lpstr>
      <vt:lpstr>Resultados por Departamentos</vt:lpstr>
      <vt:lpstr>Solicitudes por categoría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2021-09-07T08:40:05Z</dcterms:created>
  <dcterms:modified xsi:type="dcterms:W3CDTF">2025-03-25T11:50:28Z</dcterms:modified>
</cp:coreProperties>
</file>