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SJ\"/>
    </mc:Choice>
  </mc:AlternateContent>
  <bookViews>
    <workbookView xWindow="0" yWindow="0" windowWidth="28800" windowHeight="11835" activeTab="2"/>
  </bookViews>
  <sheets>
    <sheet name="global" sheetId="1" r:id="rId1"/>
    <sheet name="EPSJ" sheetId="2" r:id="rId2"/>
    <sheet name="GRADOS" sheetId="4" r:id="rId3"/>
  </sheets>
  <definedNames>
    <definedName name="_xlnm.Print_Area" localSheetId="1">EPSJ!$A$1:$AN$159</definedName>
    <definedName name="_xlnm.Print_Area" localSheetId="0">global!$A$1:$AN$158</definedName>
    <definedName name="_xlnm.Print_Area" localSheetId="2">GRADOS!$A$1:$AN$159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56" i="4" l="1"/>
  <c r="AM156" i="4"/>
  <c r="AL156" i="4"/>
  <c r="AK156" i="4"/>
  <c r="AB156" i="4"/>
  <c r="AF156" i="4" s="1"/>
  <c r="AA156" i="4"/>
  <c r="AH156" i="4" s="1"/>
  <c r="Z156" i="4"/>
  <c r="Y156" i="4"/>
  <c r="X156" i="4"/>
  <c r="W156" i="4"/>
  <c r="AD156" i="4" s="1"/>
  <c r="V156" i="4"/>
  <c r="AM155" i="4"/>
  <c r="AL155" i="4"/>
  <c r="AK155" i="4"/>
  <c r="AB155" i="4"/>
  <c r="AA155" i="4"/>
  <c r="Z155" i="4"/>
  <c r="Y155" i="4"/>
  <c r="X155" i="4"/>
  <c r="W155" i="4"/>
  <c r="V155" i="4"/>
  <c r="AM154" i="4"/>
  <c r="AL154" i="4"/>
  <c r="AK154" i="4"/>
  <c r="AH154" i="4"/>
  <c r="AD154" i="4"/>
  <c r="AB154" i="4"/>
  <c r="AA154" i="4"/>
  <c r="Z154" i="4"/>
  <c r="AG154" i="4" s="1"/>
  <c r="Y154" i="4"/>
  <c r="X154" i="4"/>
  <c r="W154" i="4"/>
  <c r="V154" i="4"/>
  <c r="AM153" i="4"/>
  <c r="AL153" i="4"/>
  <c r="AK153" i="4"/>
  <c r="AB153" i="4"/>
  <c r="AA153" i="4"/>
  <c r="Z153" i="4"/>
  <c r="Y153" i="4"/>
  <c r="X153" i="4"/>
  <c r="W153" i="4"/>
  <c r="V153" i="4"/>
  <c r="AM152" i="4"/>
  <c r="AL152" i="4"/>
  <c r="AK152" i="4"/>
  <c r="AB152" i="4"/>
  <c r="AF152" i="4" s="1"/>
  <c r="AA152" i="4"/>
  <c r="AH152" i="4" s="1"/>
  <c r="Z152" i="4"/>
  <c r="Y152" i="4"/>
  <c r="X152" i="4"/>
  <c r="W152" i="4"/>
  <c r="AD152" i="4" s="1"/>
  <c r="V152" i="4"/>
  <c r="AN128" i="4"/>
  <c r="AM128" i="4"/>
  <c r="AL128" i="4"/>
  <c r="AK128" i="4"/>
  <c r="AE128" i="4"/>
  <c r="AC128" i="4"/>
  <c r="AB128" i="4"/>
  <c r="AA128" i="4"/>
  <c r="AH128" i="4" s="1"/>
  <c r="Z128" i="4"/>
  <c r="AG128" i="4" s="1"/>
  <c r="Y128" i="4"/>
  <c r="AF128" i="4" s="1"/>
  <c r="X128" i="4"/>
  <c r="W128" i="4"/>
  <c r="V128" i="4"/>
  <c r="AN127" i="4"/>
  <c r="AM127" i="4"/>
  <c r="AL127" i="4"/>
  <c r="AK127" i="4"/>
  <c r="AJ127" i="4"/>
  <c r="AB127" i="4"/>
  <c r="AA127" i="4"/>
  <c r="Z127" i="4"/>
  <c r="AG127" i="4" s="1"/>
  <c r="Y127" i="4"/>
  <c r="AF127" i="4" s="1"/>
  <c r="X127" i="4"/>
  <c r="AE127" i="4" s="1"/>
  <c r="W127" i="4"/>
  <c r="V127" i="4"/>
  <c r="AC127" i="4" s="1"/>
  <c r="AN108" i="4"/>
  <c r="AM108" i="4"/>
  <c r="AL108" i="4"/>
  <c r="AK108" i="4"/>
  <c r="AE108" i="4"/>
  <c r="AC108" i="4"/>
  <c r="AB108" i="4"/>
  <c r="AA108" i="4"/>
  <c r="AH108" i="4" s="1"/>
  <c r="Z108" i="4"/>
  <c r="AG108" i="4" s="1"/>
  <c r="Y108" i="4"/>
  <c r="AF108" i="4" s="1"/>
  <c r="X108" i="4"/>
  <c r="W108" i="4"/>
  <c r="AD108" i="4" s="1"/>
  <c r="V108" i="4"/>
  <c r="AN107" i="4"/>
  <c r="AM107" i="4"/>
  <c r="AL107" i="4"/>
  <c r="AK107" i="4"/>
  <c r="AH107" i="4"/>
  <c r="AB107" i="4"/>
  <c r="AF107" i="4" s="1"/>
  <c r="AA107" i="4"/>
  <c r="Z107" i="4"/>
  <c r="AG107" i="4" s="1"/>
  <c r="Y107" i="4"/>
  <c r="X107" i="4"/>
  <c r="W107" i="4"/>
  <c r="AD107" i="4" s="1"/>
  <c r="V107" i="4"/>
  <c r="AM106" i="4"/>
  <c r="AL106" i="4"/>
  <c r="AK106" i="4"/>
  <c r="AJ106" i="4"/>
  <c r="AB106" i="4"/>
  <c r="AA106" i="4"/>
  <c r="Z106" i="4"/>
  <c r="AG106" i="4" s="1"/>
  <c r="Y106" i="4"/>
  <c r="AF106" i="4" s="1"/>
  <c r="X106" i="4"/>
  <c r="AE106" i="4" s="1"/>
  <c r="W106" i="4"/>
  <c r="V106" i="4"/>
  <c r="AC106" i="4" s="1"/>
  <c r="AM105" i="4"/>
  <c r="AL105" i="4"/>
  <c r="AK105" i="4"/>
  <c r="AB105" i="4"/>
  <c r="AF105" i="4" s="1"/>
  <c r="AA105" i="4"/>
  <c r="AH105" i="4" s="1"/>
  <c r="Z105" i="4"/>
  <c r="AG105" i="4" s="1"/>
  <c r="Y105" i="4"/>
  <c r="X105" i="4"/>
  <c r="W105" i="4"/>
  <c r="AD105" i="4" s="1"/>
  <c r="V105" i="4"/>
  <c r="AM104" i="4"/>
  <c r="AL104" i="4"/>
  <c r="AK104" i="4"/>
  <c r="AB104" i="4"/>
  <c r="AA104" i="4"/>
  <c r="Z104" i="4"/>
  <c r="AG104" i="4" s="1"/>
  <c r="Y104" i="4"/>
  <c r="AF104" i="4" s="1"/>
  <c r="X104" i="4"/>
  <c r="AE104" i="4" s="1"/>
  <c r="W104" i="4"/>
  <c r="V104" i="4"/>
  <c r="AC104" i="4" s="1"/>
  <c r="AN103" i="4"/>
  <c r="AM103" i="4"/>
  <c r="AL103" i="4"/>
  <c r="AK103" i="4"/>
  <c r="AE103" i="4"/>
  <c r="AC103" i="4"/>
  <c r="AB103" i="4"/>
  <c r="AA103" i="4"/>
  <c r="Z103" i="4"/>
  <c r="AG103" i="4" s="1"/>
  <c r="Y103" i="4"/>
  <c r="AF103" i="4" s="1"/>
  <c r="X103" i="4"/>
  <c r="W103" i="4"/>
  <c r="AD103" i="4" s="1"/>
  <c r="V103" i="4"/>
  <c r="AN102" i="4"/>
  <c r="AM102" i="4"/>
  <c r="AL102" i="4"/>
  <c r="AK102" i="4"/>
  <c r="AB102" i="4"/>
  <c r="AA102" i="4"/>
  <c r="AH102" i="4" s="1"/>
  <c r="Z102" i="4"/>
  <c r="AG102" i="4" s="1"/>
  <c r="Y102" i="4"/>
  <c r="X102" i="4"/>
  <c r="W102" i="4"/>
  <c r="AD102" i="4" s="1"/>
  <c r="V102" i="4"/>
  <c r="AM96" i="4"/>
  <c r="AL96" i="4"/>
  <c r="AK96" i="4"/>
  <c r="AB96" i="4"/>
  <c r="AA96" i="4"/>
  <c r="Z96" i="4"/>
  <c r="AG96" i="4" s="1"/>
  <c r="Y96" i="4"/>
  <c r="AF96" i="4" s="1"/>
  <c r="X96" i="4"/>
  <c r="AE96" i="4" s="1"/>
  <c r="W96" i="4"/>
  <c r="V96" i="4"/>
  <c r="AC96" i="4" s="1"/>
  <c r="AN67" i="4"/>
  <c r="AM67" i="4"/>
  <c r="AL67" i="4"/>
  <c r="AK67" i="4"/>
  <c r="AB67" i="4"/>
  <c r="AC67" i="4" s="1"/>
  <c r="AA67" i="4"/>
  <c r="Z67" i="4"/>
  <c r="AG67" i="4" s="1"/>
  <c r="Y67" i="4"/>
  <c r="X67" i="4"/>
  <c r="W67" i="4"/>
  <c r="V67" i="4"/>
  <c r="AN39" i="4"/>
  <c r="AM39" i="4"/>
  <c r="AL39" i="4"/>
  <c r="AK39" i="4"/>
  <c r="AH39" i="4"/>
  <c r="AD39" i="4"/>
  <c r="AB39" i="4"/>
  <c r="AA39" i="4"/>
  <c r="Z39" i="4"/>
  <c r="AG39" i="4" s="1"/>
  <c r="Y39" i="4"/>
  <c r="X39" i="4"/>
  <c r="W39" i="4"/>
  <c r="V39" i="4"/>
  <c r="AN38" i="4"/>
  <c r="AM38" i="4"/>
  <c r="AL38" i="4"/>
  <c r="AK38" i="4"/>
  <c r="AB38" i="4"/>
  <c r="AG38" i="4" s="1"/>
  <c r="AA38" i="4"/>
  <c r="AH38" i="4" s="1"/>
  <c r="Z38" i="4"/>
  <c r="Y38" i="4"/>
  <c r="X38" i="4"/>
  <c r="AE38" i="4" s="1"/>
  <c r="W38" i="4"/>
  <c r="V38" i="4"/>
  <c r="AN37" i="4"/>
  <c r="AM37" i="4"/>
  <c r="AL37" i="4"/>
  <c r="AK37" i="4"/>
  <c r="AB37" i="4"/>
  <c r="AA37" i="4"/>
  <c r="Z37" i="4"/>
  <c r="Y37" i="4"/>
  <c r="AF37" i="4" s="1"/>
  <c r="X37" i="4"/>
  <c r="W37" i="4"/>
  <c r="V37" i="4"/>
  <c r="AM36" i="4"/>
  <c r="AL36" i="4"/>
  <c r="AK36" i="4"/>
  <c r="AB36" i="4"/>
  <c r="AA36" i="4"/>
  <c r="Z36" i="4"/>
  <c r="Y36" i="4"/>
  <c r="X36" i="4"/>
  <c r="W36" i="4"/>
  <c r="V36" i="4"/>
  <c r="AM35" i="4"/>
  <c r="AL35" i="4"/>
  <c r="AK35" i="4"/>
  <c r="AB35" i="4"/>
  <c r="AA35" i="4"/>
  <c r="Z35" i="4"/>
  <c r="Y35" i="4"/>
  <c r="AF35" i="4" s="1"/>
  <c r="X35" i="4"/>
  <c r="W35" i="4"/>
  <c r="V35" i="4"/>
  <c r="AM34" i="4"/>
  <c r="AL34" i="4"/>
  <c r="AK34" i="4"/>
  <c r="AB34" i="4"/>
  <c r="AA34" i="4"/>
  <c r="Z34" i="4"/>
  <c r="Y34" i="4"/>
  <c r="X34" i="4"/>
  <c r="W34" i="4"/>
  <c r="V34" i="4"/>
  <c r="AM33" i="4"/>
  <c r="AL33" i="4"/>
  <c r="AK33" i="4"/>
  <c r="AB33" i="4"/>
  <c r="AA33" i="4"/>
  <c r="Z33" i="4"/>
  <c r="Y33" i="4"/>
  <c r="AF33" i="4" s="1"/>
  <c r="X33" i="4"/>
  <c r="W33" i="4"/>
  <c r="V33" i="4"/>
  <c r="AN32" i="4"/>
  <c r="AM32" i="4"/>
  <c r="AL32" i="4"/>
  <c r="AK32" i="4"/>
  <c r="AB32" i="4"/>
  <c r="AC32" i="4" s="1"/>
  <c r="AA32" i="4"/>
  <c r="Z32" i="4"/>
  <c r="Y32" i="4"/>
  <c r="X32" i="4"/>
  <c r="W32" i="4"/>
  <c r="V32" i="4"/>
  <c r="AN31" i="4"/>
  <c r="AM31" i="4"/>
  <c r="AL31" i="4"/>
  <c r="AK31" i="4"/>
  <c r="AB31" i="4"/>
  <c r="AA31" i="4"/>
  <c r="Z31" i="4"/>
  <c r="Y31" i="4"/>
  <c r="X31" i="4"/>
  <c r="W31" i="4"/>
  <c r="V31" i="4"/>
  <c r="AN30" i="4"/>
  <c r="AM30" i="4"/>
  <c r="AL30" i="4"/>
  <c r="AK30" i="4"/>
  <c r="AE30" i="4"/>
  <c r="AB30" i="4"/>
  <c r="AA30" i="4"/>
  <c r="AH30" i="4" s="1"/>
  <c r="Z30" i="4"/>
  <c r="AG30" i="4" s="1"/>
  <c r="Y30" i="4"/>
  <c r="X30" i="4"/>
  <c r="W30" i="4"/>
  <c r="V30" i="4"/>
  <c r="AC30" i="4" s="1"/>
  <c r="J24" i="4"/>
  <c r="V19" i="4"/>
  <c r="AN156" i="2"/>
  <c r="AM156" i="2"/>
  <c r="AL156" i="2"/>
  <c r="AK156" i="2"/>
  <c r="AH156" i="2"/>
  <c r="AD156" i="2"/>
  <c r="AB156" i="2"/>
  <c r="AA156" i="2"/>
  <c r="Z156" i="2"/>
  <c r="AG156" i="2" s="1"/>
  <c r="Y156" i="2"/>
  <c r="X156" i="2"/>
  <c r="W156" i="2"/>
  <c r="V156" i="2"/>
  <c r="AN155" i="2"/>
  <c r="AM155" i="2"/>
  <c r="AL155" i="2"/>
  <c r="AK155" i="2"/>
  <c r="AB155" i="2"/>
  <c r="AG155" i="2" s="1"/>
  <c r="AA155" i="2"/>
  <c r="Z155" i="2"/>
  <c r="Y155" i="2"/>
  <c r="X155" i="2"/>
  <c r="AE155" i="2" s="1"/>
  <c r="W155" i="2"/>
  <c r="V155" i="2"/>
  <c r="AM154" i="2"/>
  <c r="AL154" i="2"/>
  <c r="AK154" i="2"/>
  <c r="AB154" i="2"/>
  <c r="AC154" i="2" s="1"/>
  <c r="AA154" i="2"/>
  <c r="Z154" i="2"/>
  <c r="Y154" i="2"/>
  <c r="X154" i="2"/>
  <c r="AE154" i="2" s="1"/>
  <c r="W154" i="2"/>
  <c r="V154" i="2"/>
  <c r="AN153" i="2"/>
  <c r="AM153" i="2"/>
  <c r="AL153" i="2"/>
  <c r="AK153" i="2"/>
  <c r="AH153" i="2"/>
  <c r="AD153" i="2"/>
  <c r="AB153" i="2"/>
  <c r="AA153" i="2"/>
  <c r="Z153" i="2"/>
  <c r="AG153" i="2" s="1"/>
  <c r="Y153" i="2"/>
  <c r="X153" i="2"/>
  <c r="W153" i="2"/>
  <c r="V153" i="2"/>
  <c r="AM152" i="2"/>
  <c r="AL152" i="2"/>
  <c r="AK152" i="2"/>
  <c r="AB152" i="2"/>
  <c r="AA152" i="2"/>
  <c r="Z152" i="2"/>
  <c r="Y152" i="2"/>
  <c r="X152" i="2"/>
  <c r="W152" i="2"/>
  <c r="V152" i="2"/>
  <c r="AN128" i="2"/>
  <c r="AM128" i="2"/>
  <c r="AL128" i="2"/>
  <c r="AK128" i="2"/>
  <c r="AE128" i="2"/>
  <c r="AC128" i="2"/>
  <c r="AB128" i="2"/>
  <c r="AA128" i="2"/>
  <c r="Z128" i="2"/>
  <c r="AG128" i="2" s="1"/>
  <c r="Y128" i="2"/>
  <c r="AF128" i="2" s="1"/>
  <c r="X128" i="2"/>
  <c r="W128" i="2"/>
  <c r="V128" i="2"/>
  <c r="AN127" i="2"/>
  <c r="AM127" i="2"/>
  <c r="AL127" i="2"/>
  <c r="AK127" i="2"/>
  <c r="AB127" i="2"/>
  <c r="AA127" i="2"/>
  <c r="AH127" i="2" s="1"/>
  <c r="Z127" i="2"/>
  <c r="AG127" i="2" s="1"/>
  <c r="Y127" i="2"/>
  <c r="X127" i="2"/>
  <c r="W127" i="2"/>
  <c r="AD127" i="2" s="1"/>
  <c r="V127" i="2"/>
  <c r="AN108" i="2"/>
  <c r="AM108" i="2"/>
  <c r="AL108" i="2"/>
  <c r="AK108" i="2"/>
  <c r="AB108" i="2"/>
  <c r="AC108" i="2" s="1"/>
  <c r="AA108" i="2"/>
  <c r="Z108" i="2"/>
  <c r="Y108" i="2"/>
  <c r="X108" i="2"/>
  <c r="W108" i="2"/>
  <c r="V108" i="2"/>
  <c r="AN107" i="2"/>
  <c r="AM107" i="2"/>
  <c r="AL107" i="2"/>
  <c r="AK107" i="2"/>
  <c r="AB107" i="2"/>
  <c r="AA107" i="2"/>
  <c r="Z107" i="2"/>
  <c r="AG107" i="2" s="1"/>
  <c r="Y107" i="2"/>
  <c r="AJ107" i="2" s="1"/>
  <c r="X107" i="2"/>
  <c r="AE107" i="2" s="1"/>
  <c r="W107" i="2"/>
  <c r="V107" i="2"/>
  <c r="AC107" i="2" s="1"/>
  <c r="AM106" i="2"/>
  <c r="AL106" i="2"/>
  <c r="AK106" i="2"/>
  <c r="AH106" i="2"/>
  <c r="AD106" i="2"/>
  <c r="AB106" i="2"/>
  <c r="AA106" i="2"/>
  <c r="Z106" i="2"/>
  <c r="AG106" i="2" s="1"/>
  <c r="Y106" i="2"/>
  <c r="X106" i="2"/>
  <c r="W106" i="2"/>
  <c r="V106" i="2"/>
  <c r="AN105" i="2"/>
  <c r="AM105" i="2"/>
  <c r="AL105" i="2"/>
  <c r="AK105" i="2"/>
  <c r="AB105" i="2"/>
  <c r="AG105" i="2" s="1"/>
  <c r="AA105" i="2"/>
  <c r="Z105" i="2"/>
  <c r="Y105" i="2"/>
  <c r="X105" i="2"/>
  <c r="AE105" i="2" s="1"/>
  <c r="W105" i="2"/>
  <c r="V105" i="2"/>
  <c r="AN104" i="2"/>
  <c r="AM104" i="2"/>
  <c r="AL104" i="2"/>
  <c r="AK104" i="2"/>
  <c r="AB104" i="2"/>
  <c r="AA104" i="2"/>
  <c r="Z104" i="2"/>
  <c r="Y104" i="2"/>
  <c r="AF104" i="2" s="1"/>
  <c r="X104" i="2"/>
  <c r="W104" i="2"/>
  <c r="V104" i="2"/>
  <c r="AN103" i="2"/>
  <c r="AM103" i="2"/>
  <c r="AL103" i="2"/>
  <c r="AK103" i="2"/>
  <c r="AE103" i="2"/>
  <c r="AB103" i="2"/>
  <c r="AA103" i="2"/>
  <c r="AH103" i="2" s="1"/>
  <c r="Z103" i="2"/>
  <c r="AG103" i="2" s="1"/>
  <c r="Y103" i="2"/>
  <c r="AF103" i="2" s="1"/>
  <c r="X103" i="2"/>
  <c r="W103" i="2"/>
  <c r="AD103" i="2" s="1"/>
  <c r="V103" i="2"/>
  <c r="AC103" i="2" s="1"/>
  <c r="AN102" i="2"/>
  <c r="AM102" i="2"/>
  <c r="AL102" i="2"/>
  <c r="AK102" i="2"/>
  <c r="AB102" i="2"/>
  <c r="AA102" i="2"/>
  <c r="Z102" i="2"/>
  <c r="Y102" i="2"/>
  <c r="X102" i="2"/>
  <c r="W102" i="2"/>
  <c r="V102" i="2"/>
  <c r="AM96" i="2"/>
  <c r="AL96" i="2"/>
  <c r="AK96" i="2"/>
  <c r="AB96" i="2"/>
  <c r="AA96" i="2"/>
  <c r="Z96" i="2"/>
  <c r="Y96" i="2"/>
  <c r="X96" i="2"/>
  <c r="W96" i="2"/>
  <c r="V96" i="2"/>
  <c r="AN67" i="2"/>
  <c r="AM67" i="2"/>
  <c r="AL67" i="2"/>
  <c r="AK67" i="2"/>
  <c r="AB67" i="2"/>
  <c r="AA67" i="2"/>
  <c r="AH67" i="2" s="1"/>
  <c r="Z67" i="2"/>
  <c r="Y67" i="2"/>
  <c r="X67" i="2"/>
  <c r="AE67" i="2" s="1"/>
  <c r="W67" i="2"/>
  <c r="V67" i="2"/>
  <c r="AN39" i="2"/>
  <c r="AM39" i="2"/>
  <c r="AL39" i="2"/>
  <c r="AK39" i="2"/>
  <c r="AB39" i="2"/>
  <c r="AH39" i="2" s="1"/>
  <c r="AA39" i="2"/>
  <c r="Z39" i="2"/>
  <c r="Y39" i="2"/>
  <c r="X39" i="2"/>
  <c r="AE39" i="2" s="1"/>
  <c r="W39" i="2"/>
  <c r="V39" i="2"/>
  <c r="AN38" i="2"/>
  <c r="AM38" i="2"/>
  <c r="AL38" i="2"/>
  <c r="AK38" i="2"/>
  <c r="AB38" i="2"/>
  <c r="AC38" i="2" s="1"/>
  <c r="AA38" i="2"/>
  <c r="Z38" i="2"/>
  <c r="Y38" i="2"/>
  <c r="X38" i="2"/>
  <c r="AE38" i="2" s="1"/>
  <c r="W38" i="2"/>
  <c r="V38" i="2"/>
  <c r="AN37" i="2"/>
  <c r="AM37" i="2"/>
  <c r="AL37" i="2"/>
  <c r="AK37" i="2"/>
  <c r="AB37" i="2"/>
  <c r="AF37" i="2" s="1"/>
  <c r="AA37" i="2"/>
  <c r="Z37" i="2"/>
  <c r="Y37" i="2"/>
  <c r="X37" i="2"/>
  <c r="AE37" i="2" s="1"/>
  <c r="W37" i="2"/>
  <c r="V37" i="2"/>
  <c r="AM36" i="2"/>
  <c r="AL36" i="2"/>
  <c r="AK36" i="2"/>
  <c r="AB36" i="2"/>
  <c r="AH36" i="2" s="1"/>
  <c r="AA36" i="2"/>
  <c r="Z36" i="2"/>
  <c r="Y36" i="2"/>
  <c r="X36" i="2"/>
  <c r="W36" i="2"/>
  <c r="V36" i="2"/>
  <c r="AM35" i="2"/>
  <c r="AL35" i="2"/>
  <c r="AK35" i="2"/>
  <c r="AB35" i="2"/>
  <c r="AF35" i="2" s="1"/>
  <c r="AA35" i="2"/>
  <c r="Z35" i="2"/>
  <c r="Y35" i="2"/>
  <c r="X35" i="2"/>
  <c r="W35" i="2"/>
  <c r="V35" i="2"/>
  <c r="AM34" i="2"/>
  <c r="AL34" i="2"/>
  <c r="AK34" i="2"/>
  <c r="AB34" i="2"/>
  <c r="AA34" i="2"/>
  <c r="AH34" i="2" s="1"/>
  <c r="Z34" i="2"/>
  <c r="Y34" i="2"/>
  <c r="X34" i="2"/>
  <c r="W34" i="2"/>
  <c r="AD34" i="2" s="1"/>
  <c r="V34" i="2"/>
  <c r="AM33" i="2"/>
  <c r="AL33" i="2"/>
  <c r="AK33" i="2"/>
  <c r="AB33" i="2"/>
  <c r="AF33" i="2" s="1"/>
  <c r="AA33" i="2"/>
  <c r="Z33" i="2"/>
  <c r="AG33" i="2" s="1"/>
  <c r="Y33" i="2"/>
  <c r="X33" i="2"/>
  <c r="AE33" i="2" s="1"/>
  <c r="W33" i="2"/>
  <c r="V33" i="2"/>
  <c r="AC33" i="2" s="1"/>
  <c r="AN32" i="2"/>
  <c r="AM32" i="2"/>
  <c r="AL32" i="2"/>
  <c r="AK32" i="2"/>
  <c r="AB32" i="2"/>
  <c r="AA32" i="2"/>
  <c r="AH32" i="2" s="1"/>
  <c r="Z32" i="2"/>
  <c r="AG32" i="2" s="1"/>
  <c r="Y32" i="2"/>
  <c r="X32" i="2"/>
  <c r="AE32" i="2" s="1"/>
  <c r="W32" i="2"/>
  <c r="AD32" i="2" s="1"/>
  <c r="V32" i="2"/>
  <c r="AC32" i="2" s="1"/>
  <c r="AN31" i="2"/>
  <c r="AM31" i="2"/>
  <c r="AL31" i="2"/>
  <c r="AK31" i="2"/>
  <c r="AB31" i="2"/>
  <c r="AA31" i="2"/>
  <c r="AH31" i="2" s="1"/>
  <c r="Z31" i="2"/>
  <c r="Y31" i="2"/>
  <c r="X31" i="2"/>
  <c r="W31" i="2"/>
  <c r="AD31" i="2" s="1"/>
  <c r="V31" i="2"/>
  <c r="AN30" i="2"/>
  <c r="AM30" i="2"/>
  <c r="AL30" i="2"/>
  <c r="AK30" i="2"/>
  <c r="AB30" i="2"/>
  <c r="AC30" i="2" s="1"/>
  <c r="AA30" i="2"/>
  <c r="Z30" i="2"/>
  <c r="Y30" i="2"/>
  <c r="X30" i="2"/>
  <c r="AE30" i="2" s="1"/>
  <c r="W30" i="2"/>
  <c r="V30" i="2"/>
  <c r="J24" i="2"/>
  <c r="AN155" i="1"/>
  <c r="AM155" i="1"/>
  <c r="AL155" i="1"/>
  <c r="AK155" i="1"/>
  <c r="AG155" i="1"/>
  <c r="AB155" i="1"/>
  <c r="AA155" i="1"/>
  <c r="AH155" i="1" s="1"/>
  <c r="Z155" i="1"/>
  <c r="Y155" i="1"/>
  <c r="AF155" i="1" s="1"/>
  <c r="X155" i="1"/>
  <c r="AE155" i="1" s="1"/>
  <c r="W155" i="1"/>
  <c r="V155" i="1"/>
  <c r="AC155" i="1" s="1"/>
  <c r="AN154" i="1"/>
  <c r="AM154" i="1"/>
  <c r="AL154" i="1"/>
  <c r="AK154" i="1"/>
  <c r="AB154" i="1"/>
  <c r="AA154" i="1"/>
  <c r="Z154" i="1"/>
  <c r="Y154" i="1"/>
  <c r="X154" i="1"/>
  <c r="AE154" i="1" s="1"/>
  <c r="W154" i="1"/>
  <c r="V154" i="1"/>
  <c r="AN153" i="1"/>
  <c r="AM153" i="1"/>
  <c r="AL153" i="1"/>
  <c r="AK153" i="1"/>
  <c r="AE153" i="1"/>
  <c r="AB153" i="1"/>
  <c r="AA153" i="1"/>
  <c r="Z153" i="1"/>
  <c r="AG153" i="1" s="1"/>
  <c r="Y153" i="1"/>
  <c r="AF153" i="1" s="1"/>
  <c r="X153" i="1"/>
  <c r="W153" i="1"/>
  <c r="V153" i="1"/>
  <c r="AC153" i="1" s="1"/>
  <c r="AN152" i="1"/>
  <c r="AM152" i="1"/>
  <c r="AL152" i="1"/>
  <c r="AK152" i="1"/>
  <c r="AB152" i="1"/>
  <c r="AA152" i="1"/>
  <c r="AH152" i="1" s="1"/>
  <c r="Z152" i="1"/>
  <c r="AG152" i="1" s="1"/>
  <c r="Y152" i="1"/>
  <c r="AF152" i="1" s="1"/>
  <c r="X152" i="1"/>
  <c r="W152" i="1"/>
  <c r="AD152" i="1" s="1"/>
  <c r="V152" i="1"/>
  <c r="AM151" i="1"/>
  <c r="AL151" i="1"/>
  <c r="AK151" i="1"/>
  <c r="AB151" i="1"/>
  <c r="AA151" i="1"/>
  <c r="Z151" i="1"/>
  <c r="AG151" i="1" s="1"/>
  <c r="Y151" i="1"/>
  <c r="AJ151" i="1" s="1"/>
  <c r="X151" i="1"/>
  <c r="AE151" i="1" s="1"/>
  <c r="W151" i="1"/>
  <c r="V151" i="1"/>
  <c r="AC151" i="1" s="1"/>
  <c r="AN128" i="1"/>
  <c r="AM128" i="1"/>
  <c r="AL128" i="1"/>
  <c r="AK128" i="1"/>
  <c r="AE128" i="1"/>
  <c r="AB128" i="1"/>
  <c r="AA128" i="1"/>
  <c r="AH128" i="1" s="1"/>
  <c r="Z128" i="1"/>
  <c r="AG128" i="1" s="1"/>
  <c r="Y128" i="1"/>
  <c r="AF128" i="1" s="1"/>
  <c r="X128" i="1"/>
  <c r="W128" i="1"/>
  <c r="AD128" i="1" s="1"/>
  <c r="V128" i="1"/>
  <c r="AC128" i="1" s="1"/>
  <c r="AN127" i="1"/>
  <c r="AM127" i="1"/>
  <c r="AL127" i="1"/>
  <c r="AK127" i="1"/>
  <c r="AB127" i="1"/>
  <c r="AA127" i="1"/>
  <c r="AH127" i="1" s="1"/>
  <c r="Z127" i="1"/>
  <c r="AG127" i="1" s="1"/>
  <c r="Y127" i="1"/>
  <c r="AF127" i="1" s="1"/>
  <c r="X127" i="1"/>
  <c r="W127" i="1"/>
  <c r="AD127" i="1" s="1"/>
  <c r="V127" i="1"/>
  <c r="AN108" i="1"/>
  <c r="AM108" i="1"/>
  <c r="AL108" i="1"/>
  <c r="AK108" i="1"/>
  <c r="AB108" i="1"/>
  <c r="AA108" i="1"/>
  <c r="AH108" i="1" s="1"/>
  <c r="Z108" i="1"/>
  <c r="AG108" i="1" s="1"/>
  <c r="Y108" i="1"/>
  <c r="X108" i="1"/>
  <c r="AE108" i="1" s="1"/>
  <c r="W108" i="1"/>
  <c r="V108" i="1"/>
  <c r="AC108" i="1" s="1"/>
  <c r="AN107" i="1"/>
  <c r="AM107" i="1"/>
  <c r="AL107" i="1"/>
  <c r="AK107" i="1"/>
  <c r="AB107" i="1"/>
  <c r="AF107" i="1" s="1"/>
  <c r="AA107" i="1"/>
  <c r="Z107" i="1"/>
  <c r="Y107" i="1"/>
  <c r="X107" i="1"/>
  <c r="W107" i="1"/>
  <c r="V107" i="1"/>
  <c r="AN106" i="1"/>
  <c r="AM106" i="1"/>
  <c r="AL106" i="1"/>
  <c r="AK106" i="1"/>
  <c r="AB106" i="1"/>
  <c r="AA106" i="1"/>
  <c r="AH106" i="1" s="1"/>
  <c r="Z106" i="1"/>
  <c r="Y106" i="1"/>
  <c r="X106" i="1"/>
  <c r="AE106" i="1" s="1"/>
  <c r="W106" i="1"/>
  <c r="AD106" i="1" s="1"/>
  <c r="V106" i="1"/>
  <c r="AN105" i="1"/>
  <c r="AM105" i="1"/>
  <c r="AL105" i="1"/>
  <c r="AK105" i="1"/>
  <c r="AB105" i="1"/>
  <c r="AD105" i="1" s="1"/>
  <c r="AA105" i="1"/>
  <c r="AH105" i="1" s="1"/>
  <c r="Z105" i="1"/>
  <c r="Y105" i="1"/>
  <c r="X105" i="1"/>
  <c r="AJ105" i="1" s="1"/>
  <c r="W105" i="1"/>
  <c r="V105" i="1"/>
  <c r="AN104" i="1"/>
  <c r="AM104" i="1"/>
  <c r="AL104" i="1"/>
  <c r="AK104" i="1"/>
  <c r="AC104" i="1"/>
  <c r="AB104" i="1"/>
  <c r="AA104" i="1"/>
  <c r="AH104" i="1" s="1"/>
  <c r="Z104" i="1"/>
  <c r="AG104" i="1" s="1"/>
  <c r="Y104" i="1"/>
  <c r="AF104" i="1" s="1"/>
  <c r="X104" i="1"/>
  <c r="AE104" i="1" s="1"/>
  <c r="W104" i="1"/>
  <c r="V104" i="1"/>
  <c r="AN103" i="1"/>
  <c r="AM103" i="1"/>
  <c r="AL103" i="1"/>
  <c r="AK103" i="1"/>
  <c r="AB103" i="1"/>
  <c r="AA103" i="1"/>
  <c r="Z103" i="1"/>
  <c r="AG103" i="1" s="1"/>
  <c r="Y103" i="1"/>
  <c r="AJ103" i="1" s="1"/>
  <c r="X103" i="1"/>
  <c r="AE103" i="1" s="1"/>
  <c r="W103" i="1"/>
  <c r="V103" i="1"/>
  <c r="AC103" i="1" s="1"/>
  <c r="AN102" i="1"/>
  <c r="AM102" i="1"/>
  <c r="AL102" i="1"/>
  <c r="AK102" i="1"/>
  <c r="AE102" i="1"/>
  <c r="AB102" i="1"/>
  <c r="AA102" i="1"/>
  <c r="Z102" i="1"/>
  <c r="AG102" i="1" s="1"/>
  <c r="Y102" i="1"/>
  <c r="AF102" i="1" s="1"/>
  <c r="X102" i="1"/>
  <c r="W102" i="1"/>
  <c r="AD102" i="1" s="1"/>
  <c r="V102" i="1"/>
  <c r="AC102" i="1" s="1"/>
  <c r="AN96" i="1"/>
  <c r="AM96" i="1"/>
  <c r="AL96" i="1"/>
  <c r="AK96" i="1"/>
  <c r="AH96" i="1"/>
  <c r="AB96" i="1"/>
  <c r="AA96" i="1"/>
  <c r="Z96" i="1"/>
  <c r="AG96" i="1" s="1"/>
  <c r="Y96" i="1"/>
  <c r="AF96" i="1" s="1"/>
  <c r="X96" i="1"/>
  <c r="W96" i="1"/>
  <c r="AD96" i="1" s="1"/>
  <c r="V96" i="1"/>
  <c r="AN67" i="1"/>
  <c r="AM67" i="1"/>
  <c r="AL67" i="1"/>
  <c r="AK67" i="1"/>
  <c r="AB67" i="1"/>
  <c r="AA67" i="1"/>
  <c r="AH67" i="1" s="1"/>
  <c r="Z67" i="1"/>
  <c r="Y67" i="1"/>
  <c r="X67" i="1"/>
  <c r="AE67" i="1" s="1"/>
  <c r="W67" i="1"/>
  <c r="V67" i="1"/>
  <c r="AN39" i="1"/>
  <c r="AM39" i="1"/>
  <c r="AL39" i="1"/>
  <c r="AK39" i="1"/>
  <c r="AB39" i="1"/>
  <c r="AF39" i="1" s="1"/>
  <c r="AA39" i="1"/>
  <c r="Z39" i="1"/>
  <c r="Y39" i="1"/>
  <c r="X39" i="1"/>
  <c r="W39" i="1"/>
  <c r="V39" i="1"/>
  <c r="AN38" i="1"/>
  <c r="AM38" i="1"/>
  <c r="AL38" i="1"/>
  <c r="AK38" i="1"/>
  <c r="AB38" i="1"/>
  <c r="AA38" i="1"/>
  <c r="AH38" i="1" s="1"/>
  <c r="Z38" i="1"/>
  <c r="Y38" i="1"/>
  <c r="X38" i="1"/>
  <c r="AE38" i="1" s="1"/>
  <c r="W38" i="1"/>
  <c r="AD38" i="1" s="1"/>
  <c r="V38" i="1"/>
  <c r="AN37" i="1"/>
  <c r="AM37" i="1"/>
  <c r="AL37" i="1"/>
  <c r="AK37" i="1"/>
  <c r="AD37" i="1"/>
  <c r="AB37" i="1"/>
  <c r="AA37" i="1"/>
  <c r="AH37" i="1" s="1"/>
  <c r="Z37" i="1"/>
  <c r="Y37" i="1"/>
  <c r="AF37" i="1" s="1"/>
  <c r="X37" i="1"/>
  <c r="W37" i="1"/>
  <c r="V37" i="1"/>
  <c r="AN36" i="1"/>
  <c r="AM36" i="1"/>
  <c r="AL36" i="1"/>
  <c r="AK36" i="1"/>
  <c r="AB36" i="1"/>
  <c r="AA36" i="1"/>
  <c r="Z36" i="1"/>
  <c r="AG36" i="1" s="1"/>
  <c r="Y36" i="1"/>
  <c r="AF36" i="1" s="1"/>
  <c r="X36" i="1"/>
  <c r="AE36" i="1" s="1"/>
  <c r="W36" i="1"/>
  <c r="AD36" i="1" s="1"/>
  <c r="V36" i="1"/>
  <c r="AC36" i="1" s="1"/>
  <c r="AN35" i="1"/>
  <c r="AM35" i="1"/>
  <c r="AL35" i="1"/>
  <c r="AK35" i="1"/>
  <c r="AB35" i="1"/>
  <c r="AA35" i="1"/>
  <c r="Z35" i="1"/>
  <c r="AG35" i="1" s="1"/>
  <c r="Y35" i="1"/>
  <c r="AJ35" i="1" s="1"/>
  <c r="X35" i="1"/>
  <c r="AE35" i="1" s="1"/>
  <c r="W35" i="1"/>
  <c r="V35" i="1"/>
  <c r="AC35" i="1" s="1"/>
  <c r="AN34" i="1"/>
  <c r="AM34" i="1"/>
  <c r="AL34" i="1"/>
  <c r="AK34" i="1"/>
  <c r="AE34" i="1"/>
  <c r="AB34" i="1"/>
  <c r="AA34" i="1"/>
  <c r="AH34" i="1" s="1"/>
  <c r="Z34" i="1"/>
  <c r="AG34" i="1" s="1"/>
  <c r="Y34" i="1"/>
  <c r="AF34" i="1" s="1"/>
  <c r="X34" i="1"/>
  <c r="W34" i="1"/>
  <c r="AD34" i="1" s="1"/>
  <c r="V34" i="1"/>
  <c r="AC34" i="1" s="1"/>
  <c r="AN33" i="1"/>
  <c r="AM33" i="1"/>
  <c r="AL33" i="1"/>
  <c r="AK33" i="1"/>
  <c r="AB33" i="1"/>
  <c r="AF33" i="1" s="1"/>
  <c r="AA33" i="1"/>
  <c r="AH33" i="1" s="1"/>
  <c r="Z33" i="1"/>
  <c r="Y33" i="1"/>
  <c r="X33" i="1"/>
  <c r="W33" i="1"/>
  <c r="AD33" i="1" s="1"/>
  <c r="V33" i="1"/>
  <c r="AN32" i="1"/>
  <c r="AM32" i="1"/>
  <c r="AL32" i="1"/>
  <c r="AK32" i="1"/>
  <c r="AE32" i="1"/>
  <c r="AB32" i="1"/>
  <c r="AA32" i="1"/>
  <c r="Z32" i="1"/>
  <c r="AG32" i="1" s="1"/>
  <c r="Y32" i="1"/>
  <c r="AF32" i="1" s="1"/>
  <c r="X32" i="1"/>
  <c r="W32" i="1"/>
  <c r="V32" i="1"/>
  <c r="AC32" i="1" s="1"/>
  <c r="AN31" i="1"/>
  <c r="AM31" i="1"/>
  <c r="AL31" i="1"/>
  <c r="AK31" i="1"/>
  <c r="AB31" i="1"/>
  <c r="AA31" i="1"/>
  <c r="AH31" i="1" s="1"/>
  <c r="Z31" i="1"/>
  <c r="AG31" i="1" s="1"/>
  <c r="Y31" i="1"/>
  <c r="X31" i="1"/>
  <c r="W31" i="1"/>
  <c r="AD31" i="1" s="1"/>
  <c r="V31" i="1"/>
  <c r="AC31" i="1" s="1"/>
  <c r="AN30" i="1"/>
  <c r="AM30" i="1"/>
  <c r="AL30" i="1"/>
  <c r="AK30" i="1"/>
  <c r="AE30" i="1"/>
  <c r="AC30" i="1"/>
  <c r="AB30" i="1"/>
  <c r="AA30" i="1"/>
  <c r="AH30" i="1" s="1"/>
  <c r="Z30" i="1"/>
  <c r="AG30" i="1" s="1"/>
  <c r="Y30" i="1"/>
  <c r="AF30" i="1" s="1"/>
  <c r="X30" i="1"/>
  <c r="W30" i="1"/>
  <c r="V30" i="1"/>
  <c r="J24" i="1"/>
  <c r="E24" i="1"/>
  <c r="AE21" i="1"/>
  <c r="X20" i="1"/>
  <c r="AE107" i="1" l="1"/>
  <c r="AJ107" i="1"/>
  <c r="AE104" i="2"/>
  <c r="AJ104" i="2"/>
  <c r="AF31" i="4"/>
  <c r="AH31" i="4"/>
  <c r="AJ32" i="4"/>
  <c r="AE32" i="4"/>
  <c r="AF34" i="4"/>
  <c r="AH34" i="4"/>
  <c r="AJ31" i="1"/>
  <c r="AJ31" i="2"/>
  <c r="AJ37" i="2"/>
  <c r="AF38" i="2"/>
  <c r="AF107" i="2"/>
  <c r="AJ108" i="2"/>
  <c r="AE108" i="2"/>
  <c r="AD31" i="4"/>
  <c r="AG32" i="4"/>
  <c r="AE33" i="4"/>
  <c r="AJ33" i="4"/>
  <c r="AD34" i="4"/>
  <c r="AE37" i="4"/>
  <c r="AJ37" i="4"/>
  <c r="AI108" i="4"/>
  <c r="AJ152" i="4"/>
  <c r="AI30" i="1"/>
  <c r="AE39" i="1"/>
  <c r="AJ39" i="1"/>
  <c r="AF105" i="1"/>
  <c r="AF30" i="2"/>
  <c r="AF36" i="2"/>
  <c r="AD36" i="2"/>
  <c r="AG38" i="2"/>
  <c r="AE96" i="2"/>
  <c r="AJ96" i="2"/>
  <c r="AC105" i="2"/>
  <c r="AF108" i="2"/>
  <c r="AF154" i="2"/>
  <c r="AC155" i="2"/>
  <c r="AI30" i="4"/>
  <c r="AI32" i="4"/>
  <c r="AF36" i="4"/>
  <c r="AH36" i="4"/>
  <c r="AJ67" i="4"/>
  <c r="AE67" i="4"/>
  <c r="AJ30" i="1"/>
  <c r="AJ37" i="1"/>
  <c r="AC67" i="1"/>
  <c r="AG67" i="1"/>
  <c r="AI155" i="1"/>
  <c r="AG30" i="2"/>
  <c r="AE35" i="2"/>
  <c r="AJ35" i="2"/>
  <c r="AD39" i="2"/>
  <c r="AF96" i="2"/>
  <c r="AD102" i="2"/>
  <c r="AH102" i="2"/>
  <c r="AH105" i="2"/>
  <c r="AG108" i="2"/>
  <c r="AG154" i="2"/>
  <c r="AH155" i="2"/>
  <c r="AD32" i="4"/>
  <c r="AH32" i="4"/>
  <c r="AE35" i="4"/>
  <c r="AJ35" i="4"/>
  <c r="AD36" i="4"/>
  <c r="AC38" i="4"/>
  <c r="AF67" i="4"/>
  <c r="AJ96" i="4"/>
  <c r="AI103" i="4"/>
  <c r="AJ104" i="4"/>
  <c r="AJ156" i="4"/>
  <c r="AF31" i="1"/>
  <c r="AD32" i="1"/>
  <c r="AH32" i="1"/>
  <c r="AH36" i="1"/>
  <c r="AG37" i="1"/>
  <c r="AF38" i="1"/>
  <c r="AF67" i="1"/>
  <c r="AJ96" i="1"/>
  <c r="AH102" i="1"/>
  <c r="AG105" i="1"/>
  <c r="AF106" i="1"/>
  <c r="AF108" i="1"/>
  <c r="AJ127" i="1"/>
  <c r="AD153" i="1"/>
  <c r="AH153" i="1"/>
  <c r="AF31" i="2"/>
  <c r="AF34" i="2"/>
  <c r="AG36" i="2"/>
  <c r="AC37" i="2"/>
  <c r="AG37" i="2"/>
  <c r="AF39" i="2"/>
  <c r="AF67" i="2"/>
  <c r="AF102" i="2"/>
  <c r="AJ103" i="2"/>
  <c r="AC104" i="2"/>
  <c r="AG104" i="2"/>
  <c r="AF105" i="2"/>
  <c r="AJ127" i="2"/>
  <c r="AF127" i="2"/>
  <c r="AH128" i="2"/>
  <c r="AF155" i="2"/>
  <c r="AJ30" i="4"/>
  <c r="AG31" i="4"/>
  <c r="AF32" i="4"/>
  <c r="AC33" i="4"/>
  <c r="AG33" i="4"/>
  <c r="AG34" i="4"/>
  <c r="AC35" i="4"/>
  <c r="AG35" i="4"/>
  <c r="AG36" i="4"/>
  <c r="AC37" i="4"/>
  <c r="AG37" i="4"/>
  <c r="AF38" i="4"/>
  <c r="AF102" i="4"/>
  <c r="AH103" i="4"/>
  <c r="AJ32" i="1"/>
  <c r="AI33" i="1"/>
  <c r="AG33" i="1"/>
  <c r="AF35" i="1"/>
  <c r="AC38" i="1"/>
  <c r="AG38" i="1"/>
  <c r="AC39" i="1"/>
  <c r="AG39" i="1"/>
  <c r="AF103" i="1"/>
  <c r="AC106" i="1"/>
  <c r="AG106" i="1"/>
  <c r="AC107" i="1"/>
  <c r="AG107" i="1"/>
  <c r="AF151" i="1"/>
  <c r="AF154" i="1"/>
  <c r="AH30" i="2"/>
  <c r="AG31" i="2"/>
  <c r="AF32" i="2"/>
  <c r="AJ33" i="2"/>
  <c r="AG34" i="2"/>
  <c r="AC35" i="2"/>
  <c r="AG35" i="2"/>
  <c r="AH38" i="2"/>
  <c r="AG39" i="2"/>
  <c r="AC67" i="2"/>
  <c r="AG67" i="2"/>
  <c r="AC96" i="2"/>
  <c r="AG96" i="2"/>
  <c r="AG102" i="2"/>
  <c r="AF106" i="2"/>
  <c r="AH108" i="2"/>
  <c r="AJ153" i="2"/>
  <c r="AF153" i="2"/>
  <c r="AH154" i="2"/>
  <c r="AF156" i="2"/>
  <c r="AF30" i="4"/>
  <c r="AF39" i="4"/>
  <c r="AD67" i="4"/>
  <c r="AH67" i="4"/>
  <c r="AJ103" i="4"/>
  <c r="AJ108" i="4"/>
  <c r="AJ128" i="4"/>
  <c r="AG152" i="4"/>
  <c r="AJ154" i="4"/>
  <c r="AF154" i="4"/>
  <c r="AG156" i="4"/>
  <c r="AI32" i="1"/>
  <c r="AJ33" i="1"/>
  <c r="AI37" i="1"/>
  <c r="AC37" i="1"/>
  <c r="AI67" i="1"/>
  <c r="AI96" i="1"/>
  <c r="AC96" i="1"/>
  <c r="AI104" i="1"/>
  <c r="AI105" i="1"/>
  <c r="AC105" i="1"/>
  <c r="AI108" i="1"/>
  <c r="AI127" i="1"/>
  <c r="AC127" i="1"/>
  <c r="AJ152" i="1"/>
  <c r="AC154" i="1"/>
  <c r="AG154" i="1"/>
  <c r="AJ154" i="1"/>
  <c r="AI30" i="2"/>
  <c r="AI31" i="2"/>
  <c r="AC31" i="2"/>
  <c r="AJ34" i="2"/>
  <c r="AJ36" i="2"/>
  <c r="AI38" i="2"/>
  <c r="AI39" i="2"/>
  <c r="AC39" i="2"/>
  <c r="AI102" i="2"/>
  <c r="AC102" i="2"/>
  <c r="AD154" i="2"/>
  <c r="AI154" i="2"/>
  <c r="AE155" i="4"/>
  <c r="AJ155" i="4"/>
  <c r="AH155" i="4"/>
  <c r="AD155" i="4"/>
  <c r="AF155" i="4"/>
  <c r="AD30" i="1"/>
  <c r="AE31" i="1"/>
  <c r="AI31" i="1"/>
  <c r="AC33" i="1"/>
  <c r="AJ34" i="1"/>
  <c r="AI34" i="1"/>
  <c r="AI38" i="1"/>
  <c r="AI102" i="1"/>
  <c r="AI106" i="1"/>
  <c r="AI128" i="1"/>
  <c r="AJ153" i="1"/>
  <c r="AD154" i="1"/>
  <c r="AH154" i="1"/>
  <c r="AI32" i="2"/>
  <c r="AD67" i="2"/>
  <c r="AI67" i="2"/>
  <c r="AI152" i="1"/>
  <c r="AC152" i="1"/>
  <c r="AI34" i="2"/>
  <c r="AC34" i="2"/>
  <c r="AI36" i="2"/>
  <c r="AC36" i="2"/>
  <c r="AE152" i="2"/>
  <c r="AJ152" i="2"/>
  <c r="AH152" i="2"/>
  <c r="AD152" i="2"/>
  <c r="AF152" i="2"/>
  <c r="AE153" i="4"/>
  <c r="AJ153" i="4"/>
  <c r="AH153" i="4"/>
  <c r="AD153" i="4"/>
  <c r="AF153" i="4"/>
  <c r="AE33" i="1"/>
  <c r="AD35" i="1"/>
  <c r="AH35" i="1"/>
  <c r="AI36" i="1"/>
  <c r="AJ38" i="1"/>
  <c r="AD39" i="1"/>
  <c r="AH39" i="1"/>
  <c r="AJ102" i="1"/>
  <c r="AD103" i="1"/>
  <c r="AH103" i="1"/>
  <c r="AJ106" i="1"/>
  <c r="AD107" i="1"/>
  <c r="AH107" i="1"/>
  <c r="AJ128" i="1"/>
  <c r="AD151" i="1"/>
  <c r="AH151" i="1"/>
  <c r="AI153" i="1"/>
  <c r="AJ32" i="2"/>
  <c r="AD33" i="2"/>
  <c r="AH33" i="2"/>
  <c r="AD35" i="2"/>
  <c r="AH35" i="2"/>
  <c r="AD37" i="2"/>
  <c r="AH37" i="2"/>
  <c r="AD128" i="2"/>
  <c r="AI128" i="2"/>
  <c r="AI31" i="4"/>
  <c r="AC31" i="4"/>
  <c r="AI34" i="4"/>
  <c r="AC34" i="4"/>
  <c r="AI36" i="4"/>
  <c r="AC36" i="4"/>
  <c r="AI35" i="1"/>
  <c r="AJ36" i="1"/>
  <c r="AI39" i="1"/>
  <c r="AJ67" i="1"/>
  <c r="AI103" i="1"/>
  <c r="AJ104" i="1"/>
  <c r="AI107" i="1"/>
  <c r="AJ108" i="1"/>
  <c r="AI151" i="1"/>
  <c r="AI154" i="1"/>
  <c r="AJ155" i="1"/>
  <c r="AJ30" i="2"/>
  <c r="AI33" i="2"/>
  <c r="AI35" i="2"/>
  <c r="AI37" i="2"/>
  <c r="AJ38" i="2"/>
  <c r="AI103" i="2"/>
  <c r="AJ105" i="2"/>
  <c r="AI106" i="2"/>
  <c r="AC106" i="2"/>
  <c r="AJ155" i="2"/>
  <c r="AI156" i="2"/>
  <c r="AC156" i="2"/>
  <c r="AJ38" i="4"/>
  <c r="AI39" i="4"/>
  <c r="AC39" i="4"/>
  <c r="AI102" i="4"/>
  <c r="AC102" i="4"/>
  <c r="AI105" i="4"/>
  <c r="AC105" i="4"/>
  <c r="AI107" i="4"/>
  <c r="AC107" i="4"/>
  <c r="AE37" i="1"/>
  <c r="AD67" i="1"/>
  <c r="AE96" i="1"/>
  <c r="AD104" i="1"/>
  <c r="AE105" i="1"/>
  <c r="AD108" i="1"/>
  <c r="AE127" i="1"/>
  <c r="AE152" i="1"/>
  <c r="AD155" i="1"/>
  <c r="AD30" i="2"/>
  <c r="AE31" i="2"/>
  <c r="AE34" i="2"/>
  <c r="AE36" i="2"/>
  <c r="AD38" i="2"/>
  <c r="AJ67" i="2"/>
  <c r="AD96" i="2"/>
  <c r="AH96" i="2"/>
  <c r="AJ106" i="2"/>
  <c r="AH107" i="2"/>
  <c r="AD107" i="2"/>
  <c r="AI108" i="2"/>
  <c r="AJ128" i="2"/>
  <c r="AJ154" i="2"/>
  <c r="AJ156" i="2"/>
  <c r="AJ39" i="4"/>
  <c r="AH96" i="4"/>
  <c r="AD96" i="4"/>
  <c r="AJ102" i="4"/>
  <c r="AH104" i="4"/>
  <c r="AD104" i="4"/>
  <c r="AJ105" i="4"/>
  <c r="AH106" i="4"/>
  <c r="AD106" i="4"/>
  <c r="AJ107" i="4"/>
  <c r="AH127" i="4"/>
  <c r="AD127" i="4"/>
  <c r="AI128" i="4"/>
  <c r="AJ39" i="2"/>
  <c r="AJ102" i="2"/>
  <c r="AH104" i="2"/>
  <c r="AD104" i="2"/>
  <c r="AI105" i="2"/>
  <c r="AI127" i="2"/>
  <c r="AC127" i="2"/>
  <c r="AC152" i="2"/>
  <c r="AG152" i="2"/>
  <c r="AI153" i="2"/>
  <c r="AC153" i="2"/>
  <c r="AI155" i="2"/>
  <c r="AJ31" i="4"/>
  <c r="AH33" i="4"/>
  <c r="AD33" i="4"/>
  <c r="AJ34" i="4"/>
  <c r="AH35" i="4"/>
  <c r="AD35" i="4"/>
  <c r="AJ36" i="4"/>
  <c r="AH37" i="4"/>
  <c r="AD37" i="4"/>
  <c r="AI38" i="4"/>
  <c r="AI67" i="4"/>
  <c r="AI152" i="4"/>
  <c r="AC152" i="4"/>
  <c r="AC153" i="4"/>
  <c r="AG153" i="4"/>
  <c r="AI154" i="4"/>
  <c r="AC154" i="4"/>
  <c r="AC155" i="4"/>
  <c r="AG155" i="4"/>
  <c r="AI156" i="4"/>
  <c r="AC156" i="4"/>
  <c r="AI96" i="2"/>
  <c r="AI104" i="2"/>
  <c r="AI107" i="2"/>
  <c r="AI152" i="2"/>
  <c r="AI33" i="4"/>
  <c r="AI35" i="4"/>
  <c r="AI37" i="4"/>
  <c r="AI96" i="4"/>
  <c r="AI104" i="4"/>
  <c r="AI106" i="4"/>
  <c r="AI127" i="4"/>
  <c r="AI153" i="4"/>
  <c r="AI155" i="4"/>
  <c r="AE102" i="2"/>
  <c r="AD105" i="2"/>
  <c r="AE106" i="2"/>
  <c r="AD108" i="2"/>
  <c r="AE127" i="2"/>
  <c r="AE153" i="2"/>
  <c r="AD155" i="2"/>
  <c r="AE156" i="2"/>
  <c r="AD30" i="4"/>
  <c r="AE31" i="4"/>
  <c r="AE34" i="4"/>
  <c r="AE36" i="4"/>
  <c r="AD38" i="4"/>
  <c r="AE39" i="4"/>
  <c r="AE102" i="4"/>
  <c r="AE105" i="4"/>
  <c r="AE107" i="4"/>
  <c r="AD128" i="4"/>
  <c r="AE152" i="4"/>
  <c r="AE154" i="4"/>
  <c r="AE156" i="4"/>
</calcChain>
</file>

<file path=xl/sharedStrings.xml><?xml version="1.0" encoding="utf-8"?>
<sst xmlns="http://schemas.openxmlformats.org/spreadsheetml/2006/main" count="730" uniqueCount="165">
  <si>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</si>
  <si>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</si>
  <si>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 OPINIÓN DE ESTUDIANTES DE LA UNIVERSIDAD DE JAÉN   EN RELACIÓN A LA CRISIS DE LA COVID-19</t>
  </si>
  <si>
    <t>Indica la Facultad/Escuela dónde has cursado la tilulación de grado:</t>
  </si>
  <si>
    <t>Indica la Facultad/Escuela dónde has cursado la tilulación de máster:</t>
  </si>
  <si>
    <t>Facultad de Ciencias de la Salud</t>
  </si>
  <si>
    <t>Facultad de Ciencias Experimentales</t>
  </si>
  <si>
    <t>Porcentaje válido</t>
  </si>
  <si>
    <t>Porcentaje acumulado</t>
  </si>
  <si>
    <t>Facultad de Ciencias Sociales y Jurídicas</t>
  </si>
  <si>
    <t>Facultad de Humanidades y Ciencias de la Educación</t>
  </si>
  <si>
    <t>Facultad de Trabajo Social</t>
  </si>
  <si>
    <t>Escuela Politécnica Superior de Jaén</t>
  </si>
  <si>
    <t>Escuela Politécnica Superior de Linares</t>
  </si>
  <si>
    <t>Total</t>
  </si>
  <si>
    <t>Centro de Estudios de Postgrado</t>
  </si>
  <si>
    <t>Señala la tipología de estudios cursados:</t>
  </si>
  <si>
    <t>Por favor, indica tu sexo:</t>
  </si>
  <si>
    <t>Grado</t>
  </si>
  <si>
    <t>Hombre</t>
  </si>
  <si>
    <t>Máster</t>
  </si>
  <si>
    <t>Mujer</t>
  </si>
  <si>
    <t>FRECUENCIAS ABSOLUTAS</t>
  </si>
  <si>
    <t>FRECUENCIAS RELATIVAS</t>
  </si>
  <si>
    <t>FRECUENCIAS POR NIVEL DE SATISFACCIÓN</t>
  </si>
  <si>
    <t>GRADO DE SATISFACCIÓN CON LA PLANIFICACIÓN Y DESARROLLO DE LA DOCENCIA EN LA MODALIDAD HÍBRIDA</t>
  </si>
  <si>
    <t>ns/nc</t>
  </si>
  <si>
    <t>TOTAL</t>
  </si>
  <si>
    <t>Insatisfacción en % (1+2)</t>
  </si>
  <si>
    <t>Satisfacción en % (3+4+5)</t>
  </si>
  <si>
    <t>Media</t>
  </si>
  <si>
    <t>Desv, Típica</t>
  </si>
  <si>
    <t>Mediana</t>
  </si>
  <si>
    <t>Moda</t>
  </si>
  <si>
    <t>NS/NC</t>
  </si>
  <si>
    <t>1.1</t>
  </si>
  <si>
    <t>Los contenidos impartidos.</t>
  </si>
  <si>
    <t>[Los contenidos impartidos.] Indica tu grado de satisfacción con respecto a los siguientes aspectos:   </t>
  </si>
  <si>
    <t>1.2</t>
  </si>
  <si>
    <t>Las actividades formativas programadas.</t>
  </si>
  <si>
    <t>[Las actividades formativas programadas.] Indica tu grado de satisfacción con respecto a los siguientes aspectos:   </t>
  </si>
  <si>
    <t>1.3</t>
  </si>
  <si>
    <t>La temporalización (horarios, calendario de exámenes, plazos de entrega de trabajos, etc).</t>
  </si>
  <si>
    <t>[La temporalización (horarios, calendario de exámenes, plazos de entregas de trabajos,…).] Indica tu grado de satisfacción con respecto a los siguientes aspectos:   </t>
  </si>
  <si>
    <t>1.4</t>
  </si>
  <si>
    <t>La atención tutorial recibida.</t>
  </si>
  <si>
    <t>[La atención tutorial recibida.] Indica tu grado de satisfacción con respecto a los siguientes aspectos:   </t>
  </si>
  <si>
    <t>1.5</t>
  </si>
  <si>
    <t>La fluidez de la comunicación con el profesorado de la titulación.</t>
  </si>
  <si>
    <t>[La fluidez de la comunicación con el profesorado de la titulación.] Indica tu grado de satisfacción con respecto a los siguientes aspectos:   </t>
  </si>
  <si>
    <t>1.6</t>
  </si>
  <si>
    <t xml:space="preserve">La adecuación de los turnos rotatorios en la modalidad híbrida para el seguimiento de las clases </t>
  </si>
  <si>
    <t>[La adecuación de los turnos rotatorios en la modalidad híbrida para el seguimiento de las clases ] Indica tu grado de satisfacción con respecto a los siguientes aspectos:   </t>
  </si>
  <si>
    <t>1.7</t>
  </si>
  <si>
    <t>Posibilidad para el seguimiento de clases en modalidad híbrida con sesiones online y presenciales a lo largo de la semana lectiva.</t>
  </si>
  <si>
    <t>[Posibilidad para el seguimiento de clases en modalidad híbrida con sesiones online y presenciales a lo largo de la semana lectiva.] Indica tu grado de satisfacción con respecto a los siguientes aspectos:   </t>
  </si>
  <si>
    <t>Los sistemas de evaluación adoptados.</t>
  </si>
  <si>
    <t>[Los sistemas de evaluación adoptados.] Indica tu grado de satisfacción con respecto a los siguientes aspectos:   </t>
  </si>
  <si>
    <t>1.9</t>
  </si>
  <si>
    <t xml:space="preserve">La información facilitada sobre los cambios y adaptaciones introducidas en las asignaturas de la titulación. </t>
  </si>
  <si>
    <t>[La información facilitada sobre los cambios y adaptaciones introducidas en las asignaturas de la titulación. ] Indica tu grado de satisfacción con respecto a los siguientes aspectos:   </t>
  </si>
  <si>
    <t>1.10</t>
  </si>
  <si>
    <t>Nivel de satisfacción global con la planificación y desarrollo de la docencia en la modalidad híbrida.</t>
  </si>
  <si>
    <t>[Los procedimientos de elaboración y defensa de TFG / TFM] Indica en qué grado te parecen adecuados los cambios y medidas introducidas en:      </t>
  </si>
  <si>
    <t>[La gestión y realización de las prácticas externas. ] Indica en qué grado te parecen adecuados los cambios y medidas introducidas en:</t>
  </si>
  <si>
    <t>[Nivel de satisfacción global con la planificación y desarrollo de la docencia en la modalidad híbrida.] Por favor, indica tu nivel de satisfacción    </t>
  </si>
  <si>
    <t xml:space="preserve"> ¿Has realizado prácticas externas?</t>
  </si>
  <si>
    <t>[La adecuación de las pruebas y test de examen proporcionados por el profesorado. ] Indica tu grado de satisfacción con respecto a las siguientes afirmaciones:   </t>
  </si>
  <si>
    <t>[Los canales de comunicación habilitados para resolver las dudas (chat, correo electrónico, plataforma virtual (ILIAS, G-Meet), …). ] Indica tu grado de satisfacción con respecto a las siguientes afirmaciones:   </t>
  </si>
  <si>
    <t>[La eficacia de los mecanismos de colaboración/interacción virtual entre los/as compañeros/as de la titulación (foros, grupos de trabajo, …). ] Indica tu grado de satisfacción con respecto a las siguientes afirmaciones:   </t>
  </si>
  <si>
    <t>[El acondicionamiento de las aulas para el seguimiento de las clases (iluminación, acústica, …).  ] Indica tu grado de satisfacción con respecto a las siguientes afirmaciones:   </t>
  </si>
  <si>
    <t>[La disponibilidad de recursos de equipamiento, materiales y tecnológicos necesarios para seguir las clases virtuales.] Indica tu grado de satisfacción con respecto a las siguientes afirmaciones:   </t>
  </si>
  <si>
    <t>[La utilidad de las aplicaciones de docencia virtual (ILIAS y Google-Meet).] Indica tu grado de satisfacción con respecto a las siguientes afirmaciones:   </t>
  </si>
  <si>
    <t>[Grado de satisfacción global con los medios y recursos empleados en la modalidad híbrida.] Por favor, indica tu nivel de satisfacción      </t>
  </si>
  <si>
    <t>[Considero adecuado el nivel de esfuerzo realizado para superar las asignaturas del 1er. cuatrimestre. Valorar (1: Totalmente en desacuerdo y 5: Totalmente de acuerdo)] Señala tu opinión con respecto a los siguientes aspectos:</t>
  </si>
  <si>
    <t>[Grado de satisfacción global con la modalidad híbrida para el aprendizaje de las asignaturas. (1: Totalmente insatisfecho y 5: Totalmente satisfecho)] Señala tu opinión con respecto a los siguientes aspectos:</t>
  </si>
  <si>
    <t>[La utilidad de la información facilitada sobre las actuaciones adoptadas por la Universidad ante la crisis de la COVID-19. ] Por favor, señala el grado de satisfacción con respecto a las siguientes afirmaciones    </t>
  </si>
  <si>
    <t>3a</t>
  </si>
  <si>
    <t>[Los canales de comunicación empleados (web, correo electrónico…) han posibilitado acceder a la información de forma rápida y oportuna. ] Por favor, señala el grado de satisfacción con respecto a las siguientes afirmaciones    </t>
  </si>
  <si>
    <t>[La respuesta de la Universidad ante las consultas y necesidades planteadas sobre la COVID-19. ] Por favor, señala el grado de satisfacción con respecto a las siguientes afirmaciones    </t>
  </si>
  <si>
    <t>[La medidas de prevención y protección  frente a la COVID-19.   (higiene, protección, limpieza, disponibilidad de mascarillas, distancia de seguridad, uso de zonas comunes., ...).] Por favor, señala el grado de satisfacción con respecto a las siguien</t>
  </si>
  <si>
    <t>[Nivel de satisfacción global respecto a las actuaciones realizadas por la Universidad con relación a la situación excepcional de alarma sanitaria por COVID-19. ] Por favor, indica tu nivel de satisfacción</t>
  </si>
  <si>
    <t>a Existen múltiples modos. Se muestra el valor más pequeño</t>
  </si>
  <si>
    <t>ESTADÍSTICOS</t>
  </si>
  <si>
    <t xml:space="preserve">La gestión y realización de las prácticas externas. </t>
  </si>
  <si>
    <t xml:space="preserve"> ¿Has realizado el TFG?</t>
  </si>
  <si>
    <t xml:space="preserve">Los procedimientos de elaboración y defensa de TFG </t>
  </si>
  <si>
    <t xml:space="preserve">GRADO DE SATISFACCIÓN CON LOS MEDIOS Y RECURSOS EMPLEADOS EN LA MODALIDAD HÍBRIDA </t>
  </si>
  <si>
    <t>2.1</t>
  </si>
  <si>
    <t xml:space="preserve">La adecuación de las pruebas y test de examen proporcionados por el profesorado. </t>
  </si>
  <si>
    <t>2.2</t>
  </si>
  <si>
    <t xml:space="preserve">Los canales de comunicación habilitados para resolver las dudas (chat, correo electrónico, plataforma virtual (ILIAS, G-Meet), …). </t>
  </si>
  <si>
    <t>2.3</t>
  </si>
  <si>
    <t xml:space="preserve">La eficacia de los mecanismos de colaboración/interacción virtual entre los/as compañeros/as de la titulación (foros, grupos de trabajo, …). </t>
  </si>
  <si>
    <t>2.4</t>
  </si>
  <si>
    <t xml:space="preserve">El acondicionamiento de las aulas para el seguimiento de las clases (iluminación, acústica, …).  </t>
  </si>
  <si>
    <t>2.5</t>
  </si>
  <si>
    <t>La disponibilidad de recursos de equipamiento, materiales y tecnológicos necesarios para seguir las clases virtuales.</t>
  </si>
  <si>
    <t>2.6</t>
  </si>
  <si>
    <t>La utilidad de las aplicaciones de docencia virtual (ILIAS y Google-Meet).</t>
  </si>
  <si>
    <t>2.7</t>
  </si>
  <si>
    <t>Grado de satisfacción global con los medios y recursos empleados en la modalidad híbrida.</t>
  </si>
  <si>
    <t xml:space="preserve">Señale el medio que considera más conveniente como apoyo en el aprendizaje de las asignaturas: </t>
  </si>
  <si>
    <t>Correo electrónico</t>
  </si>
  <si>
    <t>Foros</t>
  </si>
  <si>
    <t>Entrega de actividades, test,…</t>
  </si>
  <si>
    <t>Grabaciones</t>
  </si>
  <si>
    <t>Presentaciones</t>
  </si>
  <si>
    <t>videoconferencias</t>
  </si>
  <si>
    <t>Wiki</t>
  </si>
  <si>
    <t>Videotutoriales</t>
  </si>
  <si>
    <t>Pincha aquí para ver Otro</t>
  </si>
  <si>
    <t>GRADO DE SATISFACCIÓN CON LA MODALIDAD HÍBRIDA</t>
  </si>
  <si>
    <t>3.1</t>
  </si>
  <si>
    <t>Considero adecuado el nivel de esfuerzo realizado para superar las asignaturas del 1er. cuatrimestre. Valorar (1: Totalmente en desacuerdo y 5: Totalmente de acuerdo)</t>
  </si>
  <si>
    <t>3.2</t>
  </si>
  <si>
    <t xml:space="preserve">Grado de satisfacción global con la modalidad híbrida para el aprendizaje de las asignaturas. </t>
  </si>
  <si>
    <t xml:space="preserve">Señale la modalidad de docencia que le parece más conveniente para afrontar la crisis sanitaria de la COVID-19: </t>
  </si>
  <si>
    <t>Presencial</t>
  </si>
  <si>
    <t>Semipresencial (presencial al 30%-50% y el resto virtual de forma síncrona)</t>
  </si>
  <si>
    <t>Virtual para las clases teóricas y presencial para las clases de práctica</t>
  </si>
  <si>
    <t xml:space="preserve">Virtual (teoría y práctica online) </t>
  </si>
  <si>
    <t>Pincha aquí para ver el campo OTRO</t>
  </si>
  <si>
    <t>Indica cuáles han sido los mayores retos a los que te has tenido que enfrentar durante este periodo:</t>
  </si>
  <si>
    <t>Falta de recursos tecnológicos.</t>
  </si>
  <si>
    <t>Mayor esfuerzo y disciplina de estudio.</t>
  </si>
  <si>
    <t>Organización de los horarios de estudio.</t>
  </si>
  <si>
    <t>Dificultad de concentración.</t>
  </si>
  <si>
    <t>Conocimiento tecnológico inadecuado.</t>
  </si>
  <si>
    <t>Escasez de interacción.</t>
  </si>
  <si>
    <t>Disponibilidad de espacios físicos adecuado para el seguimiento de la docencia virtual.</t>
  </si>
  <si>
    <t>GRADO DE SATISFACCIÓN CON  LAS MEDIDAS ADOPTADAS POR LA UNIVERSIDAD DE JAÉN ANTE LA CRISIS DE LA COVID-19</t>
  </si>
  <si>
    <t>4.1</t>
  </si>
  <si>
    <t xml:space="preserve">La utilidad de la información facilitada sobre las actuaciones adoptadas por la Universidad ante la crisis de la COVID-19. </t>
  </si>
  <si>
    <t>4.2</t>
  </si>
  <si>
    <t xml:space="preserve">Los canales de comunicación empleados (web, correo electrónico…) han posibilitado acceder a la información de forma rápida y oportuna. </t>
  </si>
  <si>
    <t>4.3</t>
  </si>
  <si>
    <t>La respuesta de la Universidad ante las consultas y necesidades planteadas sobre la COVID-19.</t>
  </si>
  <si>
    <t>4.4</t>
  </si>
  <si>
    <t>Las medidas de prevención y protección  frente a la COVID-19.   (higiene, protección, limpieza, disponibilidad de mascarillas, distancia de seguridad, uso de zonas comunes., ...).</t>
  </si>
  <si>
    <t>4.5</t>
  </si>
  <si>
    <t xml:space="preserve">Nivel de satisfacción global respecto a las actuaciones realizadas por la Universidad con relación a la situación excepcional de alarma sanitaria por COVID-19. </t>
  </si>
  <si>
    <t>Sí</t>
  </si>
  <si>
    <t>No</t>
  </si>
  <si>
    <t>RESULTADOS DE LA ENCUESTA DE  OPINIÓN DE ESTUDIANTES DE GRADO DE LA ESCUELA POLITÉCNICA SUPERIOR DE JAÉN EN RELACIÓN A LA CRISIS DE LA COVID-19</t>
  </si>
  <si>
    <t>Señala el grado en el que estás matriculado/a:a</t>
  </si>
  <si>
    <t>Grado en Ingeniería Mecánica</t>
  </si>
  <si>
    <t>Doble Grado en Ingeniería Electrónica Industrial e Ingeniería Mecánica</t>
  </si>
  <si>
    <t>Grado en Ingeniería Eléctrica</t>
  </si>
  <si>
    <t>Grado en Ingeniería Electrónica Industrial</t>
  </si>
  <si>
    <t>Grado en Ingeniería Informática</t>
  </si>
  <si>
    <t>Grado en Ingeniería Geomática y Topográfica</t>
  </si>
  <si>
    <t>Grado en Ingeniería de Organización Industrial</t>
  </si>
  <si>
    <t>Doble Grado en Ingeniería eléctrica e Ingeniería mecánica</t>
  </si>
  <si>
    <t>Doble Grado en Ingeniería eléctrica e Ingeniería electrónica industrial</t>
  </si>
  <si>
    <t>Doble Grado en Ingeniería mecánica e Ingeniería de organización industrial</t>
  </si>
  <si>
    <t>1b</t>
  </si>
  <si>
    <t>2b</t>
  </si>
  <si>
    <t>a Indica la Facultad/Escuela dónde has cursado la tilulación: = Escuela Politécnica Superior de Jaén, Señala la tipología de estudios cursados: = Grado</t>
  </si>
  <si>
    <t>b Existen múltiples modos. Se muestra el valor más pequeño</t>
  </si>
  <si>
    <t>Pincha aquí para ver el campo Otro</t>
  </si>
  <si>
    <t>RESULTADOS DE LA ENCUESTA DE  OPINIÓN DE ESTUDIANTES DE GRADO DE LA UNIVERSIDAD DE JAÉN EN RELACIÓN A LA CRISIS DE LA COVID-19</t>
  </si>
  <si>
    <t>a Indica el Centro dónde cursas la titulación =  , Señala la tipología de estudios cursados: = Grado</t>
  </si>
  <si>
    <t xml:space="preserve"> ¿Has realizado el TFM?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</si>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</sst>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/>
    <xf numFmtId="0" fontId="9" fillId="0" borderId="0"/>
  </cellStyleXfs>
  <cellXfs count="183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" fontId="7" fillId="0" borderId="0" xfId="0" applyNumberFormat="1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9" fillId="0" borderId="0" xfId="2"/>
    <xf numFmtId="0" fontId="12" fillId="0" borderId="1" xfId="0" applyFont="1" applyFill="1" applyBorder="1" applyAlignment="1">
      <alignment wrapText="1"/>
    </xf>
    <xf numFmtId="0" fontId="13" fillId="0" borderId="0" xfId="3" applyFont="1" applyFill="1" applyBorder="1" applyAlignment="1">
      <alignment vertical="center" wrapText="1"/>
    </xf>
    <xf numFmtId="1" fontId="9" fillId="0" borderId="0" xfId="3" applyNumberFormat="1" applyFont="1" applyFill="1" applyBorder="1" applyAlignment="1">
      <alignment vertical="center"/>
    </xf>
    <xf numFmtId="0" fontId="14" fillId="0" borderId="0" xfId="0" applyFont="1"/>
    <xf numFmtId="0" fontId="9" fillId="0" borderId="0" xfId="3" applyFill="1" applyBorder="1" applyAlignment="1">
      <alignment vertical="center" wrapText="1"/>
    </xf>
    <xf numFmtId="1" fontId="15" fillId="0" borderId="0" xfId="3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9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wrapText="1"/>
    </xf>
    <xf numFmtId="0" fontId="9" fillId="0" borderId="0" xfId="3"/>
    <xf numFmtId="0" fontId="16" fillId="0" borderId="0" xfId="0" applyFont="1"/>
    <xf numFmtId="1" fontId="14" fillId="0" borderId="0" xfId="0" applyNumberFormat="1" applyFont="1"/>
    <xf numFmtId="0" fontId="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0" fontId="19" fillId="0" borderId="1" xfId="1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/>
    <xf numFmtId="10" fontId="19" fillId="7" borderId="1" xfId="1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wrapText="1"/>
    </xf>
    <xf numFmtId="1" fontId="12" fillId="7" borderId="1" xfId="0" applyNumberFormat="1" applyFont="1" applyFill="1" applyBorder="1" applyAlignment="1">
      <alignment wrapText="1"/>
    </xf>
    <xf numFmtId="0" fontId="18" fillId="8" borderId="6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1" fontId="11" fillId="8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8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 wrapText="1"/>
    </xf>
    <xf numFmtId="1" fontId="20" fillId="8" borderId="0" xfId="0" applyNumberFormat="1" applyFont="1" applyFill="1" applyBorder="1" applyAlignment="1">
      <alignment vertical="center" wrapText="1"/>
    </xf>
    <xf numFmtId="10" fontId="12" fillId="0" borderId="0" xfId="0" applyNumberFormat="1" applyFont="1" applyBorder="1" applyAlignment="1">
      <alignment vertical="center" wrapText="1"/>
    </xf>
    <xf numFmtId="0" fontId="18" fillId="8" borderId="0" xfId="0" applyFont="1" applyFill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wrapText="1"/>
    </xf>
    <xf numFmtId="0" fontId="21" fillId="0" borderId="0" xfId="4" applyFont="1" applyBorder="1" applyAlignment="1">
      <alignment horizontal="left" vertical="top" wrapText="1"/>
    </xf>
    <xf numFmtId="0" fontId="18" fillId="8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10" fontId="19" fillId="0" borderId="0" xfId="1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9" fillId="0" borderId="0" xfId="3" applyFont="1" applyFill="1" applyBorder="1" applyAlignment="1">
      <alignment horizontal="left" vertical="center" wrapText="1"/>
    </xf>
    <xf numFmtId="10" fontId="19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9" fillId="8" borderId="1" xfId="3" applyFont="1" applyFill="1" applyBorder="1" applyAlignment="1">
      <alignment horizontal="left" vertical="center" wrapText="1"/>
    </xf>
    <xf numFmtId="9" fontId="19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9" fillId="8" borderId="0" xfId="3" applyFont="1" applyFill="1" applyBorder="1" applyAlignment="1">
      <alignment horizontal="left" vertical="center" wrapText="1"/>
    </xf>
    <xf numFmtId="0" fontId="23" fillId="0" borderId="0" xfId="5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3" fillId="8" borderId="0" xfId="5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wrapText="1"/>
    </xf>
    <xf numFmtId="10" fontId="19" fillId="8" borderId="0" xfId="1" applyNumberFormat="1" applyFont="1" applyFill="1" applyBorder="1" applyAlignment="1">
      <alignment horizontal="center" vertical="center" wrapText="1"/>
    </xf>
    <xf numFmtId="2" fontId="12" fillId="8" borderId="0" xfId="0" applyNumberFormat="1" applyFont="1" applyFill="1" applyBorder="1" applyAlignment="1">
      <alignment wrapText="1"/>
    </xf>
    <xf numFmtId="1" fontId="12" fillId="8" borderId="0" xfId="0" applyNumberFormat="1" applyFont="1" applyFill="1" applyBorder="1" applyAlignment="1">
      <alignment wrapText="1"/>
    </xf>
    <xf numFmtId="0" fontId="11" fillId="7" borderId="0" xfId="0" applyFont="1" applyFill="1" applyBorder="1" applyAlignment="1">
      <alignment horizontal="center" vertical="center" wrapText="1"/>
    </xf>
    <xf numFmtId="0" fontId="19" fillId="7" borderId="0" xfId="3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wrapText="1"/>
    </xf>
    <xf numFmtId="10" fontId="19" fillId="7" borderId="0" xfId="1" applyNumberFormat="1" applyFont="1" applyFill="1" applyBorder="1" applyAlignment="1">
      <alignment horizontal="center" vertical="center" wrapText="1"/>
    </xf>
    <xf numFmtId="2" fontId="12" fillId="7" borderId="0" xfId="0" applyNumberFormat="1" applyFont="1" applyFill="1" applyBorder="1" applyAlignment="1">
      <alignment wrapText="1"/>
    </xf>
    <xf numFmtId="1" fontId="12" fillId="7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vertical="center" wrapText="1"/>
    </xf>
    <xf numFmtId="0" fontId="0" fillId="8" borderId="9" xfId="0" applyFont="1" applyFill="1" applyBorder="1"/>
    <xf numFmtId="0" fontId="0" fillId="8" borderId="9" xfId="0" applyFont="1" applyFill="1" applyBorder="1" applyAlignment="1">
      <alignment wrapText="1"/>
    </xf>
    <xf numFmtId="0" fontId="2" fillId="8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9" fillId="0" borderId="0" xfId="6" applyFill="1" applyBorder="1"/>
    <xf numFmtId="0" fontId="9" fillId="0" borderId="0" xfId="3" applyFill="1" applyBorder="1"/>
    <xf numFmtId="0" fontId="14" fillId="0" borderId="0" xfId="0" applyFont="1" applyFill="1" applyBorder="1"/>
    <xf numFmtId="0" fontId="23" fillId="7" borderId="0" xfId="5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9" fillId="0" borderId="2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19" fillId="0" borderId="4" xfId="3" applyFont="1" applyBorder="1" applyAlignment="1">
      <alignment horizontal="left" vertical="center" wrapText="1"/>
    </xf>
    <xf numFmtId="0" fontId="19" fillId="7" borderId="2" xfId="3" applyFont="1" applyFill="1" applyBorder="1" applyAlignment="1">
      <alignment horizontal="left" vertical="center" wrapText="1"/>
    </xf>
    <xf numFmtId="0" fontId="19" fillId="7" borderId="3" xfId="3" applyFont="1" applyFill="1" applyBorder="1" applyAlignment="1">
      <alignment horizontal="left" vertical="center" wrapText="1"/>
    </xf>
    <xf numFmtId="0" fontId="19" fillId="7" borderId="4" xfId="3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3" fillId="8" borderId="2" xfId="5" applyFill="1" applyBorder="1" applyAlignment="1">
      <alignment horizontal="left" vertical="center" wrapText="1"/>
    </xf>
    <xf numFmtId="0" fontId="23" fillId="8" borderId="3" xfId="5" applyFill="1" applyBorder="1" applyAlignment="1">
      <alignment horizontal="left" vertical="center" wrapText="1"/>
    </xf>
    <xf numFmtId="0" fontId="23" fillId="8" borderId="4" xfId="5" applyFill="1" applyBorder="1" applyAlignment="1">
      <alignment horizontal="left" vertical="center" wrapText="1"/>
    </xf>
    <xf numFmtId="0" fontId="19" fillId="8" borderId="5" xfId="3" applyFont="1" applyFill="1" applyBorder="1" applyAlignment="1">
      <alignment horizontal="center" vertical="center" wrapText="1"/>
    </xf>
    <xf numFmtId="0" fontId="19" fillId="8" borderId="13" xfId="3" applyFont="1" applyFill="1" applyBorder="1" applyAlignment="1">
      <alignment horizontal="center" vertical="center" wrapText="1"/>
    </xf>
    <xf numFmtId="0" fontId="23" fillId="8" borderId="6" xfId="5" applyFill="1" applyBorder="1" applyAlignment="1">
      <alignment horizontal="left" vertical="center" wrapText="1"/>
    </xf>
    <xf numFmtId="0" fontId="19" fillId="8" borderId="2" xfId="3" applyFont="1" applyFill="1" applyBorder="1" applyAlignment="1">
      <alignment horizontal="left" vertical="center" wrapText="1"/>
    </xf>
    <xf numFmtId="0" fontId="19" fillId="8" borderId="3" xfId="3" applyFont="1" applyFill="1" applyBorder="1" applyAlignment="1">
      <alignment horizontal="left" vertical="center" wrapText="1"/>
    </xf>
    <xf numFmtId="0" fontId="19" fillId="8" borderId="4" xfId="3" applyFont="1" applyFill="1" applyBorder="1" applyAlignment="1">
      <alignment horizontal="left" vertical="center" wrapText="1"/>
    </xf>
    <xf numFmtId="0" fontId="19" fillId="8" borderId="11" xfId="3" applyFont="1" applyFill="1" applyBorder="1" applyAlignment="1">
      <alignment horizontal="left" vertical="center" wrapText="1"/>
    </xf>
    <xf numFmtId="0" fontId="19" fillId="8" borderId="12" xfId="3" applyFont="1" applyFill="1" applyBorder="1" applyAlignment="1">
      <alignment horizontal="left" vertical="center" wrapText="1"/>
    </xf>
    <xf numFmtId="0" fontId="19" fillId="8" borderId="11" xfId="3" applyFont="1" applyFill="1" applyBorder="1" applyAlignment="1">
      <alignment horizontal="center" vertical="center" wrapText="1"/>
    </xf>
    <xf numFmtId="0" fontId="19" fillId="8" borderId="12" xfId="3" applyFont="1" applyFill="1" applyBorder="1" applyAlignment="1">
      <alignment horizontal="center" vertical="center" wrapText="1"/>
    </xf>
    <xf numFmtId="0" fontId="19" fillId="8" borderId="1" xfId="3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3" fillId="8" borderId="1" xfId="5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 applyFill="1" applyBorder="1" applyAlignment="1">
      <alignment horizontal="center" vertical="center" wrapText="1"/>
    </xf>
  </cellXfs>
  <cellStyles count="7">
    <cellStyle name="Hipervínculo" xfId="5" builtinId="8"/>
    <cellStyle name="Normal" xfId="0" builtinId="0"/>
    <cellStyle name="Normal_ARQUEOLOGIA" xfId="2"/>
    <cellStyle name="Normal_Biología" xfId="4"/>
    <cellStyle name="Normal_Global_1" xfId="3"/>
    <cellStyle name="Normal_MASTER" xfId="6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96B-4B30-BACB-2EF98CB72D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96B-4B30-BACB-2EF98CB72D1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global!$A$162:$B$162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global!$A$163:$B$163</c:f>
              <c:numCache>
                <c:formatCode>General</c:formatCode>
                <c:ptCount val="2"/>
                <c:pt idx="0">
                  <c:v>233</c:v>
                </c:pt>
                <c:pt idx="1">
                  <c:v>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6B-4B30-BACB-2EF98CB72D1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BFC-4896-B5B0-B254884145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BFC-4896-B5B0-B254884145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global!$A$164:$B$164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global!$A$165:$B$165</c:f>
              <c:numCache>
                <c:formatCode>General</c:formatCode>
                <c:ptCount val="2"/>
                <c:pt idx="0">
                  <c:v>50</c:v>
                </c:pt>
                <c:pt idx="1">
                  <c:v>1291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FC-4896-B5B0-B254884145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BD0-4416-B7F3-DE82FC4AC2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BD0-4416-B7F3-DE82FC4AC29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EPSJ!$A$163:$B$163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EPSJ!$A$164:$B$164</c:f>
              <c:numCache>
                <c:formatCode>General</c:formatCode>
                <c:ptCount val="2"/>
                <c:pt idx="0">
                  <c:v>13</c:v>
                </c:pt>
                <c:pt idx="1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D0-4416-B7F3-DE82FC4AC29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6C2-48B4-8D35-8A9E2EF3C8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6C2-48B4-8D35-8A9E2EF3C89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EPSJ!$A$165:$B$165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EPSJ!$A$166:$B$166</c:f>
              <c:numCache>
                <c:formatCode>General</c:formatCode>
                <c:ptCount val="2"/>
                <c:pt idx="0">
                  <c:v>2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C2-48B4-8D35-8A9E2EF3C89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FE2-4106-A9E2-A82F91957D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FE2-4106-A9E2-A82F91957D1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GRADOS!$A$163:$B$163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GRADOS!$A$164:$B$164</c:f>
              <c:numCache>
                <c:formatCode>General</c:formatCode>
                <c:ptCount val="2"/>
                <c:pt idx="0">
                  <c:v>222</c:v>
                </c:pt>
                <c:pt idx="1">
                  <c:v>1004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E2-4106-A9E2-A82F91957D1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B5C-4090-B47F-70B17FFCE0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B5C-4090-B47F-70B17FFCE0D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GRADOS!$A$165:$B$165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GRADOS!$A$166:$B$166</c:f>
              <c:numCache>
                <c:formatCode>General</c:formatCode>
                <c:ptCount val="2"/>
                <c:pt idx="0">
                  <c:v>40</c:v>
                </c:pt>
                <c:pt idx="1">
                  <c:v>1186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5C-4090-B47F-70B17FFCE0D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1341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1341/11286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11,88%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91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119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91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119/1576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7,55%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1226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1226/9249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13,25%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0"/>
  <sheetViews>
    <sheetView showGridLines="0" view="pageBreakPreview" topLeftCell="A119" zoomScaleNormal="100" zoomScaleSheetLayoutView="100" workbookViewId="0">
      <selection activeCell="A158" sqref="A158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51" ht="15" hidden="1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</row>
    <row r="7" spans="1:51" ht="18.75" customHeight="1">
      <c r="A7" s="177" t="s">
        <v>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51" ht="15.75" customHeight="1">
      <c r="A8" s="178" t="s">
        <v>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7" t="s">
        <v>3</v>
      </c>
      <c r="T12" s="117"/>
      <c r="U12" s="117"/>
      <c r="V12" s="117"/>
      <c r="W12" s="117"/>
      <c r="X12" s="117"/>
      <c r="Y12" s="7"/>
      <c r="Z12" s="117" t="s">
        <v>4</v>
      </c>
      <c r="AA12" s="117"/>
      <c r="AB12" s="117"/>
      <c r="AC12" s="117"/>
      <c r="AD12" s="117"/>
      <c r="AE12" s="117"/>
      <c r="AG12" s="4"/>
      <c r="AH12" s="4"/>
      <c r="AI12" s="4"/>
      <c r="AJ12" s="4"/>
      <c r="AK12" s="4"/>
      <c r="AL12" s="4"/>
      <c r="AM12" s="5"/>
      <c r="AN12" s="5"/>
    </row>
    <row r="13" spans="1:51" ht="36" customHeight="1">
      <c r="A13" s="174"/>
      <c r="B13" s="174"/>
      <c r="C13" s="174"/>
      <c r="D13" s="174"/>
      <c r="E13" s="174"/>
      <c r="F13" s="174"/>
      <c r="G13" s="174"/>
      <c r="S13" s="164" t="s">
        <v>5</v>
      </c>
      <c r="T13" s="165"/>
      <c r="U13" s="165"/>
      <c r="V13" s="165"/>
      <c r="W13" s="166"/>
      <c r="X13" s="8">
        <v>92</v>
      </c>
      <c r="Y13" s="7"/>
      <c r="Z13" s="164" t="s">
        <v>5</v>
      </c>
      <c r="AA13" s="165"/>
      <c r="AB13" s="165"/>
      <c r="AC13" s="165"/>
      <c r="AD13" s="166"/>
      <c r="AE13" s="8">
        <v>5</v>
      </c>
      <c r="AL13" s="9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64" t="s">
        <v>6</v>
      </c>
      <c r="T14" s="165"/>
      <c r="U14" s="165"/>
      <c r="V14" s="165"/>
      <c r="W14" s="166"/>
      <c r="X14" s="8">
        <v>74</v>
      </c>
      <c r="Y14" s="7"/>
      <c r="Z14" s="164" t="s">
        <v>6</v>
      </c>
      <c r="AA14" s="165"/>
      <c r="AB14" s="165"/>
      <c r="AC14" s="165"/>
      <c r="AD14" s="166"/>
      <c r="AE14" s="8">
        <v>2</v>
      </c>
      <c r="AG14" s="11"/>
      <c r="AH14" s="11"/>
      <c r="AI14" s="11"/>
      <c r="AJ14" s="11"/>
      <c r="AK14" s="11"/>
      <c r="AL14" s="12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64" t="s">
        <v>9</v>
      </c>
      <c r="T15" s="165"/>
      <c r="U15" s="165"/>
      <c r="V15" s="165"/>
      <c r="W15" s="166"/>
      <c r="X15" s="8">
        <v>236</v>
      </c>
      <c r="Y15" s="7"/>
      <c r="Z15" s="164" t="s">
        <v>9</v>
      </c>
      <c r="AA15" s="165"/>
      <c r="AB15" s="165"/>
      <c r="AC15" s="165"/>
      <c r="AD15" s="166"/>
      <c r="AE15" s="8">
        <v>11</v>
      </c>
      <c r="AG15" s="11"/>
      <c r="AH15" s="11"/>
      <c r="AI15" s="11"/>
      <c r="AJ15" s="11"/>
      <c r="AK15" s="11"/>
      <c r="AL15" s="12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64" t="s">
        <v>10</v>
      </c>
      <c r="T16" s="165"/>
      <c r="U16" s="165"/>
      <c r="V16" s="165"/>
      <c r="W16" s="166"/>
      <c r="X16" s="8">
        <v>581</v>
      </c>
      <c r="Y16" s="7"/>
      <c r="Z16" s="164" t="s">
        <v>10</v>
      </c>
      <c r="AA16" s="165"/>
      <c r="AB16" s="165"/>
      <c r="AC16" s="165"/>
      <c r="AD16" s="166"/>
      <c r="AE16" s="8">
        <v>25</v>
      </c>
      <c r="AG16" s="11"/>
      <c r="AH16" s="11"/>
      <c r="AI16" s="11"/>
      <c r="AJ16" s="11"/>
      <c r="AK16" s="11"/>
      <c r="AL16" s="12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64" t="s">
        <v>11</v>
      </c>
      <c r="T17" s="165"/>
      <c r="U17" s="165"/>
      <c r="V17" s="165"/>
      <c r="W17" s="166"/>
      <c r="X17" s="8">
        <v>71</v>
      </c>
      <c r="Y17" s="7"/>
      <c r="Z17" s="164" t="s">
        <v>11</v>
      </c>
      <c r="AA17" s="165"/>
      <c r="AB17" s="165"/>
      <c r="AC17" s="165"/>
      <c r="AD17" s="166"/>
      <c r="AE17" s="8"/>
      <c r="AF17" s="11"/>
      <c r="AG17" s="11"/>
      <c r="AH17" s="11"/>
      <c r="AI17" s="11"/>
      <c r="AJ17" s="11"/>
      <c r="AK17" s="11"/>
      <c r="AL17" s="12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64" t="s">
        <v>12</v>
      </c>
      <c r="T18" s="165"/>
      <c r="U18" s="165"/>
      <c r="V18" s="165"/>
      <c r="W18" s="166"/>
      <c r="X18" s="8">
        <v>119</v>
      </c>
      <c r="Y18" s="7"/>
      <c r="Z18" s="164" t="s">
        <v>12</v>
      </c>
      <c r="AA18" s="165"/>
      <c r="AB18" s="165"/>
      <c r="AC18" s="165"/>
      <c r="AD18" s="166"/>
      <c r="AE18" s="8">
        <v>14</v>
      </c>
      <c r="AF18" s="11"/>
      <c r="AG18" s="11"/>
      <c r="AH18" s="11"/>
      <c r="AI18" s="11"/>
      <c r="AJ18" s="11"/>
      <c r="AK18" s="11"/>
      <c r="AL18" s="12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64" t="s">
        <v>13</v>
      </c>
      <c r="T19" s="165"/>
      <c r="U19" s="165"/>
      <c r="V19" s="165"/>
      <c r="W19" s="166"/>
      <c r="X19" s="8">
        <v>53</v>
      </c>
      <c r="Y19" s="7"/>
      <c r="Z19" s="164" t="s">
        <v>13</v>
      </c>
      <c r="AA19" s="165"/>
      <c r="AB19" s="165"/>
      <c r="AC19" s="165"/>
      <c r="AD19" s="166"/>
      <c r="AE19" s="8">
        <v>7</v>
      </c>
      <c r="AF19" s="11"/>
      <c r="AG19" s="11"/>
      <c r="AH19" s="11"/>
      <c r="AI19" s="11"/>
      <c r="AJ19" s="11"/>
      <c r="AK19" s="11"/>
      <c r="AL19" s="12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71" t="s">
        <v>14</v>
      </c>
      <c r="T20" s="172"/>
      <c r="U20" s="172"/>
      <c r="V20" s="172"/>
      <c r="W20" s="173"/>
      <c r="X20" s="8">
        <f>SUM(X13:X19)</f>
        <v>1226</v>
      </c>
      <c r="Y20" s="12"/>
      <c r="Z20" s="164" t="s">
        <v>15</v>
      </c>
      <c r="AA20" s="165"/>
      <c r="AB20" s="165"/>
      <c r="AC20" s="165"/>
      <c r="AD20" s="166"/>
      <c r="AE20" s="8">
        <v>51</v>
      </c>
      <c r="AF20" s="11"/>
      <c r="AG20" s="11"/>
      <c r="AH20" s="11"/>
      <c r="AI20" s="11"/>
      <c r="AJ20" s="11"/>
      <c r="AK20" s="11"/>
      <c r="AL20" s="12"/>
      <c r="AM20" s="10"/>
      <c r="AN20" s="13"/>
      <c r="AX20">
        <v>1</v>
      </c>
      <c r="AY20">
        <v>95.7</v>
      </c>
    </row>
    <row r="21" spans="1:58" ht="36.75" customHeight="1">
      <c r="A21" s="11"/>
      <c r="B21" s="117" t="s">
        <v>16</v>
      </c>
      <c r="C21" s="117"/>
      <c r="D21" s="117"/>
      <c r="E21" s="117"/>
      <c r="F21" s="11"/>
      <c r="G21" s="11"/>
      <c r="H21" s="117" t="s">
        <v>17</v>
      </c>
      <c r="I21" s="117"/>
      <c r="J21" s="117"/>
      <c r="K21" s="117"/>
      <c r="L21" s="11"/>
      <c r="M21" s="11"/>
      <c r="N21" s="11"/>
      <c r="O21" s="11"/>
      <c r="P21" s="11"/>
      <c r="Q21" s="11"/>
      <c r="R21" s="11"/>
      <c r="S21" s="14"/>
      <c r="T21" s="14"/>
      <c r="U21" s="14"/>
      <c r="V21" s="14"/>
      <c r="W21" s="14"/>
      <c r="X21" s="15"/>
      <c r="Y21" s="12"/>
      <c r="Z21" s="164" t="s">
        <v>14</v>
      </c>
      <c r="AA21" s="165"/>
      <c r="AB21" s="165"/>
      <c r="AC21" s="165"/>
      <c r="AD21" s="166"/>
      <c r="AE21" s="8">
        <f>SUM(AE13:AE20)</f>
        <v>115</v>
      </c>
      <c r="AF21" s="11"/>
      <c r="AG21" s="11"/>
      <c r="AH21" s="11"/>
      <c r="AI21" s="11"/>
      <c r="AJ21" s="11"/>
      <c r="AK21" s="11"/>
      <c r="AL21" s="12"/>
      <c r="AM21" s="10"/>
      <c r="AN21" s="13"/>
      <c r="AX21">
        <v>0.5</v>
      </c>
      <c r="AY21">
        <v>96.2</v>
      </c>
    </row>
    <row r="22" spans="1:58" ht="33" customHeight="1">
      <c r="A22" s="11"/>
      <c r="B22" s="164" t="s">
        <v>18</v>
      </c>
      <c r="C22" s="165"/>
      <c r="D22" s="165"/>
      <c r="E22" s="8">
        <v>1226</v>
      </c>
      <c r="F22" s="11"/>
      <c r="G22" s="11"/>
      <c r="H22" s="164" t="s">
        <v>19</v>
      </c>
      <c r="I22" s="166"/>
      <c r="J22" s="8">
        <v>430</v>
      </c>
      <c r="L22" s="11"/>
      <c r="M22" s="11"/>
      <c r="N22" s="11"/>
      <c r="O22" s="11"/>
      <c r="P22" s="11"/>
      <c r="Q22" s="11"/>
      <c r="R22" s="11"/>
      <c r="S22" s="14"/>
      <c r="T22" s="14"/>
      <c r="U22" s="14"/>
      <c r="V22" s="14"/>
      <c r="W22" s="14"/>
      <c r="X22" s="15"/>
      <c r="Y22" s="12"/>
      <c r="Z22" s="16"/>
      <c r="AA22" s="17"/>
      <c r="AB22" s="17"/>
      <c r="AC22" s="17"/>
      <c r="AD22" s="17"/>
      <c r="AE22" s="18"/>
      <c r="AF22" s="11"/>
      <c r="AG22" s="11"/>
      <c r="AH22" s="11"/>
      <c r="AI22" s="11"/>
      <c r="AJ22" s="11"/>
      <c r="AK22" s="11"/>
      <c r="AL22" s="12"/>
      <c r="AM22" s="10"/>
      <c r="AN22" s="13"/>
      <c r="AX22">
        <v>3.8</v>
      </c>
      <c r="AY22">
        <v>100</v>
      </c>
    </row>
    <row r="23" spans="1:58" ht="33" customHeight="1">
      <c r="A23" s="11"/>
      <c r="B23" s="164" t="s">
        <v>20</v>
      </c>
      <c r="C23" s="165"/>
      <c r="D23" s="165"/>
      <c r="E23" s="8">
        <v>115</v>
      </c>
      <c r="F23" s="11"/>
      <c r="G23" s="11"/>
      <c r="H23" s="164" t="s">
        <v>21</v>
      </c>
      <c r="I23" s="166"/>
      <c r="J23" s="8">
        <v>911</v>
      </c>
      <c r="K23" s="11"/>
      <c r="L23" s="11"/>
      <c r="M23" s="11"/>
      <c r="N23" s="11"/>
      <c r="O23" s="11"/>
      <c r="P23" s="11"/>
      <c r="Q23" s="11"/>
      <c r="R23" s="11"/>
      <c r="S23" s="14"/>
      <c r="T23" s="14"/>
      <c r="U23" s="14"/>
      <c r="V23" s="14"/>
      <c r="W23" s="14"/>
      <c r="X23" s="15"/>
      <c r="Y23" s="12"/>
      <c r="Z23" s="16"/>
      <c r="AA23" s="17"/>
      <c r="AB23" s="17"/>
      <c r="AC23" s="17"/>
      <c r="AD23" s="17"/>
      <c r="AE23" s="18"/>
      <c r="AF23" s="11"/>
      <c r="AG23" s="11"/>
      <c r="AH23" s="11"/>
      <c r="AI23" s="11"/>
      <c r="AJ23" s="11"/>
      <c r="AK23" s="11"/>
      <c r="AL23" s="12"/>
      <c r="AM23" s="10"/>
      <c r="AN23" s="13"/>
      <c r="AX23">
        <v>100</v>
      </c>
    </row>
    <row r="24" spans="1:58" ht="33" customHeight="1">
      <c r="A24" s="11"/>
      <c r="B24" s="164" t="s">
        <v>14</v>
      </c>
      <c r="C24" s="165">
        <v>1341</v>
      </c>
      <c r="D24" s="165"/>
      <c r="E24" s="8">
        <f>SUM(E22:E23)</f>
        <v>1341</v>
      </c>
      <c r="F24" s="11"/>
      <c r="G24" s="11"/>
      <c r="H24" s="162" t="s">
        <v>14</v>
      </c>
      <c r="I24" s="162"/>
      <c r="J24" s="8">
        <f>SUM(J22:J23)</f>
        <v>1341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4" t="s">
        <v>22</v>
      </c>
      <c r="W27" s="125"/>
      <c r="X27" s="125"/>
      <c r="Y27" s="125"/>
      <c r="Z27" s="125"/>
      <c r="AA27" s="126"/>
      <c r="AB27" s="21"/>
      <c r="AC27" s="124" t="s">
        <v>23</v>
      </c>
      <c r="AD27" s="125"/>
      <c r="AE27" s="125"/>
      <c r="AF27" s="125"/>
      <c r="AG27" s="125"/>
      <c r="AH27" s="126"/>
      <c r="AI27" s="124" t="s">
        <v>24</v>
      </c>
      <c r="AJ27" s="126"/>
      <c r="AK27" s="22"/>
      <c r="AL27" s="23"/>
      <c r="AM27" s="24"/>
      <c r="AN27" s="2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0"/>
      <c r="W28" s="131"/>
      <c r="X28" s="131"/>
      <c r="Y28" s="131"/>
      <c r="Z28" s="131"/>
      <c r="AA28" s="132"/>
      <c r="AB28" s="21"/>
      <c r="AC28" s="130"/>
      <c r="AD28" s="131"/>
      <c r="AE28" s="131"/>
      <c r="AF28" s="131"/>
      <c r="AG28" s="131"/>
      <c r="AH28" s="132"/>
      <c r="AI28" s="130"/>
      <c r="AJ28" s="132"/>
      <c r="AK28" s="26"/>
      <c r="AL28" s="27"/>
      <c r="AM28" s="28"/>
      <c r="AN28" s="29"/>
    </row>
    <row r="29" spans="1:58" s="35" customFormat="1" ht="40.5" customHeight="1">
      <c r="A29" s="117" t="s">
        <v>25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4" t="s">
        <v>36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6"/>
      <c r="V30" s="8">
        <f>AP30</f>
        <v>66</v>
      </c>
      <c r="W30" s="8">
        <f t="shared" ref="W30:AB38" si="0">AQ30</f>
        <v>149</v>
      </c>
      <c r="X30" s="8">
        <f t="shared" si="0"/>
        <v>396</v>
      </c>
      <c r="Y30" s="8">
        <f t="shared" si="0"/>
        <v>513</v>
      </c>
      <c r="Z30" s="8">
        <f t="shared" si="0"/>
        <v>212</v>
      </c>
      <c r="AA30" s="8">
        <f t="shared" si="0"/>
        <v>5</v>
      </c>
      <c r="AB30" s="8">
        <f t="shared" si="0"/>
        <v>1341</v>
      </c>
      <c r="AC30" s="37">
        <f t="shared" ref="AC30:AH39" si="1">V30/$AB30</f>
        <v>4.9217002237136466E-2</v>
      </c>
      <c r="AD30" s="37">
        <f t="shared" si="1"/>
        <v>0.1111111111111111</v>
      </c>
      <c r="AE30" s="37">
        <f t="shared" si="1"/>
        <v>0.29530201342281881</v>
      </c>
      <c r="AF30" s="37">
        <f t="shared" si="1"/>
        <v>0.3825503355704698</v>
      </c>
      <c r="AG30" s="37">
        <f t="shared" si="1"/>
        <v>0.1580909768829232</v>
      </c>
      <c r="AH30" s="37">
        <f t="shared" si="1"/>
        <v>3.7285607755406414E-3</v>
      </c>
      <c r="AI30" s="37">
        <f>(V30+W30)/(V30+W30+X30+Y30+Z30)</f>
        <v>0.16092814371257486</v>
      </c>
      <c r="AJ30" s="37">
        <f>(X30+Y30+Z30)/(V30+W30+X30+Y30+Z30)</f>
        <v>0.8390718562874252</v>
      </c>
      <c r="AK30" s="38">
        <f>BC30</f>
        <v>3.49</v>
      </c>
      <c r="AL30" s="38">
        <f>BD30</f>
        <v>1.04</v>
      </c>
      <c r="AM30" s="39">
        <f>BE30</f>
        <v>4</v>
      </c>
      <c r="AN30" s="39">
        <f>BF30</f>
        <v>4</v>
      </c>
      <c r="AO30" s="40" t="s">
        <v>37</v>
      </c>
      <c r="AP30" s="41">
        <v>66</v>
      </c>
      <c r="AQ30" s="41">
        <v>149</v>
      </c>
      <c r="AR30" s="41">
        <v>396</v>
      </c>
      <c r="AS30" s="41">
        <v>513</v>
      </c>
      <c r="AT30" s="41">
        <v>212</v>
      </c>
      <c r="AU30" s="41">
        <v>5</v>
      </c>
      <c r="AV30" s="41">
        <v>1341</v>
      </c>
      <c r="AW30" s="41" t="s">
        <v>37</v>
      </c>
      <c r="AX30" s="41">
        <v>66</v>
      </c>
      <c r="AY30" s="41">
        <v>149</v>
      </c>
      <c r="AZ30" s="41">
        <v>396</v>
      </c>
      <c r="BA30" s="41">
        <v>513</v>
      </c>
      <c r="BB30" s="41">
        <v>212</v>
      </c>
      <c r="BC30" s="41">
        <v>3.49</v>
      </c>
      <c r="BD30" s="41">
        <v>1.04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4" t="s">
        <v>39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  <c r="V31" s="8">
        <f t="shared" ref="V31:V38" si="2">AP31</f>
        <v>131</v>
      </c>
      <c r="W31" s="8">
        <f t="shared" si="0"/>
        <v>231</v>
      </c>
      <c r="X31" s="8">
        <f t="shared" si="0"/>
        <v>395</v>
      </c>
      <c r="Y31" s="8">
        <f t="shared" si="0"/>
        <v>346</v>
      </c>
      <c r="Z31" s="8">
        <f t="shared" si="0"/>
        <v>170</v>
      </c>
      <c r="AA31" s="8">
        <f t="shared" si="0"/>
        <v>68</v>
      </c>
      <c r="AB31" s="8">
        <f t="shared" si="0"/>
        <v>1341</v>
      </c>
      <c r="AC31" s="37">
        <f t="shared" si="1"/>
        <v>9.7688292319164802E-2</v>
      </c>
      <c r="AD31" s="37">
        <f t="shared" si="1"/>
        <v>0.17225950782997762</v>
      </c>
      <c r="AE31" s="37">
        <f t="shared" si="1"/>
        <v>0.29455630126771065</v>
      </c>
      <c r="AF31" s="37">
        <f t="shared" si="1"/>
        <v>0.25801640566741235</v>
      </c>
      <c r="AG31" s="37">
        <f t="shared" si="1"/>
        <v>0.12677106636838181</v>
      </c>
      <c r="AH31" s="37">
        <f t="shared" si="1"/>
        <v>5.070842654735272E-2</v>
      </c>
      <c r="AI31" s="37">
        <f t="shared" ref="AI31:AI39" si="3">(V31+W31)/(V31+W31+X31+Y31+Z31)</f>
        <v>0.28436763550667715</v>
      </c>
      <c r="AJ31" s="37">
        <f t="shared" ref="AJ31:AJ39" si="4">(X31+Y31+Z31)/(V31+W31+X31+Y31+Z31)</f>
        <v>0.7156323644933229</v>
      </c>
      <c r="AK31" s="38">
        <f t="shared" ref="AK31:AN38" si="5">BC31</f>
        <v>3.15</v>
      </c>
      <c r="AL31" s="38">
        <f t="shared" si="5"/>
        <v>1.17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131</v>
      </c>
      <c r="AQ31" s="41">
        <v>231</v>
      </c>
      <c r="AR31" s="41">
        <v>395</v>
      </c>
      <c r="AS31" s="41">
        <v>346</v>
      </c>
      <c r="AT31" s="41">
        <v>170</v>
      </c>
      <c r="AU31" s="41">
        <v>68</v>
      </c>
      <c r="AV31" s="41">
        <v>1341</v>
      </c>
      <c r="AW31" s="41" t="s">
        <v>40</v>
      </c>
      <c r="AX31" s="41">
        <v>131</v>
      </c>
      <c r="AY31" s="41">
        <v>231</v>
      </c>
      <c r="AZ31" s="41">
        <v>395</v>
      </c>
      <c r="BA31" s="41">
        <v>346</v>
      </c>
      <c r="BB31" s="41">
        <v>170</v>
      </c>
      <c r="BC31" s="41">
        <v>3.15</v>
      </c>
      <c r="BD31" s="41">
        <v>1.17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4" t="s">
        <v>42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6"/>
      <c r="V32" s="8">
        <f t="shared" si="2"/>
        <v>189</v>
      </c>
      <c r="W32" s="8">
        <f t="shared" si="0"/>
        <v>253</v>
      </c>
      <c r="X32" s="8">
        <f t="shared" si="0"/>
        <v>344</v>
      </c>
      <c r="Y32" s="8">
        <f t="shared" si="0"/>
        <v>356</v>
      </c>
      <c r="Z32" s="8">
        <f t="shared" si="0"/>
        <v>195</v>
      </c>
      <c r="AA32" s="8">
        <f t="shared" si="0"/>
        <v>4</v>
      </c>
      <c r="AB32" s="8">
        <f t="shared" si="0"/>
        <v>1341</v>
      </c>
      <c r="AC32" s="37">
        <f t="shared" si="1"/>
        <v>0.14093959731543623</v>
      </c>
      <c r="AD32" s="37">
        <f t="shared" si="1"/>
        <v>0.18866517524235646</v>
      </c>
      <c r="AE32" s="37">
        <f t="shared" si="1"/>
        <v>0.25652498135719615</v>
      </c>
      <c r="AF32" s="37">
        <f t="shared" si="1"/>
        <v>0.26547352721849365</v>
      </c>
      <c r="AG32" s="37">
        <f t="shared" si="1"/>
        <v>0.14541387024608501</v>
      </c>
      <c r="AH32" s="37">
        <f t="shared" si="1"/>
        <v>2.9828486204325128E-3</v>
      </c>
      <c r="AI32" s="37">
        <f t="shared" si="3"/>
        <v>0.33059087509349289</v>
      </c>
      <c r="AJ32" s="37">
        <f t="shared" si="4"/>
        <v>0.66940912490650706</v>
      </c>
      <c r="AK32" s="38">
        <f t="shared" si="5"/>
        <v>3.09</v>
      </c>
      <c r="AL32" s="38">
        <f t="shared" si="5"/>
        <v>1.26</v>
      </c>
      <c r="AM32" s="39">
        <f t="shared" si="5"/>
        <v>3</v>
      </c>
      <c r="AN32" s="39">
        <f t="shared" si="5"/>
        <v>4</v>
      </c>
      <c r="AO32" s="40" t="s">
        <v>43</v>
      </c>
      <c r="AP32" s="41">
        <v>189</v>
      </c>
      <c r="AQ32" s="41">
        <v>253</v>
      </c>
      <c r="AR32" s="41">
        <v>344</v>
      </c>
      <c r="AS32" s="41">
        <v>356</v>
      </c>
      <c r="AT32" s="41">
        <v>195</v>
      </c>
      <c r="AU32" s="41">
        <v>4</v>
      </c>
      <c r="AV32" s="41">
        <v>1341</v>
      </c>
      <c r="AW32" s="41" t="s">
        <v>43</v>
      </c>
      <c r="AX32" s="41">
        <v>189</v>
      </c>
      <c r="AY32" s="41">
        <v>253</v>
      </c>
      <c r="AZ32" s="41">
        <v>344</v>
      </c>
      <c r="BA32" s="41">
        <v>356</v>
      </c>
      <c r="BB32" s="41">
        <v>195</v>
      </c>
      <c r="BC32" s="41">
        <v>3.09</v>
      </c>
      <c r="BD32" s="41">
        <v>1.26</v>
      </c>
      <c r="BE32" s="41">
        <v>3</v>
      </c>
      <c r="BF32" s="41">
        <v>4</v>
      </c>
    </row>
    <row r="33" spans="1:58" s="41" customFormat="1" ht="20.100000000000001" customHeight="1">
      <c r="A33" s="36" t="s">
        <v>44</v>
      </c>
      <c r="B33" s="164" t="s">
        <v>45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6"/>
      <c r="V33" s="8">
        <f t="shared" si="2"/>
        <v>89</v>
      </c>
      <c r="W33" s="8">
        <f t="shared" si="0"/>
        <v>124</v>
      </c>
      <c r="X33" s="8">
        <f t="shared" si="0"/>
        <v>220</v>
      </c>
      <c r="Y33" s="8">
        <f t="shared" si="0"/>
        <v>370</v>
      </c>
      <c r="Z33" s="8">
        <f t="shared" si="0"/>
        <v>349</v>
      </c>
      <c r="AA33" s="8">
        <f t="shared" si="0"/>
        <v>189</v>
      </c>
      <c r="AB33" s="8">
        <f t="shared" si="0"/>
        <v>1341</v>
      </c>
      <c r="AC33" s="37">
        <f t="shared" si="1"/>
        <v>6.6368381804623414E-2</v>
      </c>
      <c r="AD33" s="37">
        <f t="shared" si="1"/>
        <v>9.2468307233407904E-2</v>
      </c>
      <c r="AE33" s="37">
        <f t="shared" si="1"/>
        <v>0.16405667412378822</v>
      </c>
      <c r="AF33" s="37">
        <f t="shared" si="1"/>
        <v>0.27591349739000748</v>
      </c>
      <c r="AG33" s="37">
        <f t="shared" si="1"/>
        <v>0.26025354213273677</v>
      </c>
      <c r="AH33" s="37">
        <f t="shared" si="1"/>
        <v>0.14093959731543623</v>
      </c>
      <c r="AI33" s="37">
        <f t="shared" si="3"/>
        <v>0.18489583333333334</v>
      </c>
      <c r="AJ33" s="37">
        <f t="shared" si="4"/>
        <v>0.81510416666666663</v>
      </c>
      <c r="AK33" s="38">
        <f t="shared" si="5"/>
        <v>3.66</v>
      </c>
      <c r="AL33" s="38">
        <f t="shared" si="5"/>
        <v>1.23</v>
      </c>
      <c r="AM33" s="39">
        <f t="shared" si="5"/>
        <v>4</v>
      </c>
      <c r="AN33" s="39">
        <f t="shared" si="5"/>
        <v>4</v>
      </c>
      <c r="AO33" s="40" t="s">
        <v>46</v>
      </c>
      <c r="AP33" s="41">
        <v>89</v>
      </c>
      <c r="AQ33" s="41">
        <v>124</v>
      </c>
      <c r="AR33" s="41">
        <v>220</v>
      </c>
      <c r="AS33" s="41">
        <v>370</v>
      </c>
      <c r="AT33" s="41">
        <v>349</v>
      </c>
      <c r="AU33" s="41">
        <v>189</v>
      </c>
      <c r="AV33" s="41">
        <v>1341</v>
      </c>
      <c r="AW33" s="41" t="s">
        <v>46</v>
      </c>
      <c r="AX33" s="41">
        <v>89</v>
      </c>
      <c r="AY33" s="41">
        <v>124</v>
      </c>
      <c r="AZ33" s="41">
        <v>220</v>
      </c>
      <c r="BA33" s="41">
        <v>370</v>
      </c>
      <c r="BB33" s="41">
        <v>349</v>
      </c>
      <c r="BC33" s="41">
        <v>3.66</v>
      </c>
      <c r="BD33" s="41">
        <v>1.23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4" t="s">
        <v>48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V34" s="8">
        <f t="shared" si="2"/>
        <v>97</v>
      </c>
      <c r="W34" s="8">
        <f t="shared" si="0"/>
        <v>182</v>
      </c>
      <c r="X34" s="8">
        <f t="shared" si="0"/>
        <v>349</v>
      </c>
      <c r="Y34" s="8">
        <f t="shared" si="0"/>
        <v>433</v>
      </c>
      <c r="Z34" s="8">
        <f t="shared" si="0"/>
        <v>264</v>
      </c>
      <c r="AA34" s="8">
        <f t="shared" si="0"/>
        <v>16</v>
      </c>
      <c r="AB34" s="8">
        <f t="shared" si="0"/>
        <v>1341</v>
      </c>
      <c r="AC34" s="37">
        <f t="shared" si="1"/>
        <v>7.2334079045488442E-2</v>
      </c>
      <c r="AD34" s="37">
        <f t="shared" si="1"/>
        <v>0.13571961222967935</v>
      </c>
      <c r="AE34" s="37">
        <f t="shared" si="1"/>
        <v>0.26025354213273677</v>
      </c>
      <c r="AF34" s="37">
        <f t="shared" si="1"/>
        <v>0.32289336316181955</v>
      </c>
      <c r="AG34" s="37">
        <f t="shared" si="1"/>
        <v>0.19686800894854586</v>
      </c>
      <c r="AH34" s="37">
        <f t="shared" si="1"/>
        <v>1.1931394481730051E-2</v>
      </c>
      <c r="AI34" s="37">
        <f t="shared" si="3"/>
        <v>0.21056603773584906</v>
      </c>
      <c r="AJ34" s="37">
        <f t="shared" si="4"/>
        <v>0.78943396226415097</v>
      </c>
      <c r="AK34" s="38">
        <f t="shared" si="5"/>
        <v>3.44</v>
      </c>
      <c r="AL34" s="38">
        <f t="shared" si="5"/>
        <v>1.17</v>
      </c>
      <c r="AM34" s="39">
        <f t="shared" si="5"/>
        <v>4</v>
      </c>
      <c r="AN34" s="39">
        <f t="shared" si="5"/>
        <v>4</v>
      </c>
      <c r="AO34" s="40" t="s">
        <v>49</v>
      </c>
      <c r="AP34" s="41">
        <v>97</v>
      </c>
      <c r="AQ34" s="41">
        <v>182</v>
      </c>
      <c r="AR34" s="41">
        <v>349</v>
      </c>
      <c r="AS34" s="41">
        <v>433</v>
      </c>
      <c r="AT34" s="41">
        <v>264</v>
      </c>
      <c r="AU34" s="41">
        <v>16</v>
      </c>
      <c r="AV34" s="41">
        <v>1341</v>
      </c>
      <c r="AW34" s="41" t="s">
        <v>49</v>
      </c>
      <c r="AX34" s="41">
        <v>97</v>
      </c>
      <c r="AY34" s="41">
        <v>182</v>
      </c>
      <c r="AZ34" s="41">
        <v>349</v>
      </c>
      <c r="BA34" s="41">
        <v>433</v>
      </c>
      <c r="BB34" s="41">
        <v>264</v>
      </c>
      <c r="BC34" s="41">
        <v>3.44</v>
      </c>
      <c r="BD34" s="41">
        <v>1.17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4" t="s">
        <v>51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6"/>
      <c r="V35" s="8">
        <f t="shared" si="2"/>
        <v>339</v>
      </c>
      <c r="W35" s="8">
        <f t="shared" si="0"/>
        <v>210</v>
      </c>
      <c r="X35" s="8">
        <f t="shared" si="0"/>
        <v>264</v>
      </c>
      <c r="Y35" s="8">
        <f t="shared" si="0"/>
        <v>218</v>
      </c>
      <c r="Z35" s="8">
        <f t="shared" si="0"/>
        <v>173</v>
      </c>
      <c r="AA35" s="8">
        <f t="shared" si="0"/>
        <v>137</v>
      </c>
      <c r="AB35" s="8">
        <f t="shared" si="0"/>
        <v>1341</v>
      </c>
      <c r="AC35" s="37">
        <f t="shared" si="1"/>
        <v>0.25279642058165547</v>
      </c>
      <c r="AD35" s="37">
        <f t="shared" si="1"/>
        <v>0.15659955257270694</v>
      </c>
      <c r="AE35" s="37">
        <f t="shared" si="1"/>
        <v>0.19686800894854586</v>
      </c>
      <c r="AF35" s="37">
        <f t="shared" si="1"/>
        <v>0.16256524981357195</v>
      </c>
      <c r="AG35" s="37">
        <f t="shared" si="1"/>
        <v>0.12900820283370618</v>
      </c>
      <c r="AH35" s="37">
        <f t="shared" si="1"/>
        <v>0.10216256524981357</v>
      </c>
      <c r="AI35" s="37">
        <f t="shared" si="3"/>
        <v>0.45598006644518274</v>
      </c>
      <c r="AJ35" s="37">
        <f t="shared" si="4"/>
        <v>0.54401993355481726</v>
      </c>
      <c r="AK35" s="38">
        <f t="shared" si="5"/>
        <v>2.73</v>
      </c>
      <c r="AL35" s="38">
        <f t="shared" si="5"/>
        <v>1.41</v>
      </c>
      <c r="AM35" s="39">
        <f t="shared" si="5"/>
        <v>3</v>
      </c>
      <c r="AN35" s="39">
        <f t="shared" si="5"/>
        <v>1</v>
      </c>
      <c r="AO35" s="40" t="s">
        <v>52</v>
      </c>
      <c r="AP35" s="41">
        <v>339</v>
      </c>
      <c r="AQ35" s="41">
        <v>210</v>
      </c>
      <c r="AR35" s="41">
        <v>264</v>
      </c>
      <c r="AS35" s="41">
        <v>218</v>
      </c>
      <c r="AT35" s="41">
        <v>173</v>
      </c>
      <c r="AU35" s="41">
        <v>137</v>
      </c>
      <c r="AV35" s="41">
        <v>1341</v>
      </c>
      <c r="AW35" s="41" t="s">
        <v>52</v>
      </c>
      <c r="AX35" s="41">
        <v>339</v>
      </c>
      <c r="AY35" s="41">
        <v>210</v>
      </c>
      <c r="AZ35" s="41">
        <v>264</v>
      </c>
      <c r="BA35" s="41">
        <v>218</v>
      </c>
      <c r="BB35" s="41">
        <v>173</v>
      </c>
      <c r="BC35" s="41">
        <v>2.73</v>
      </c>
      <c r="BD35" s="41">
        <v>1.41</v>
      </c>
      <c r="BE35" s="41">
        <v>3</v>
      </c>
      <c r="BF35" s="41">
        <v>1</v>
      </c>
    </row>
    <row r="36" spans="1:58" s="41" customFormat="1" ht="20.100000000000001" customHeight="1">
      <c r="A36" s="36" t="s">
        <v>53</v>
      </c>
      <c r="B36" s="164" t="s">
        <v>54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  <c r="V36" s="8">
        <f t="shared" si="2"/>
        <v>380</v>
      </c>
      <c r="W36" s="8">
        <f t="shared" si="0"/>
        <v>216</v>
      </c>
      <c r="X36" s="8">
        <f t="shared" si="0"/>
        <v>225</v>
      </c>
      <c r="Y36" s="8">
        <f t="shared" si="0"/>
        <v>228</v>
      </c>
      <c r="Z36" s="8">
        <f t="shared" si="0"/>
        <v>197</v>
      </c>
      <c r="AA36" s="8">
        <f t="shared" si="0"/>
        <v>95</v>
      </c>
      <c r="AB36" s="8">
        <f t="shared" si="0"/>
        <v>1341</v>
      </c>
      <c r="AC36" s="37">
        <f t="shared" si="1"/>
        <v>0.28337061894108873</v>
      </c>
      <c r="AD36" s="37">
        <f t="shared" si="1"/>
        <v>0.16107382550335569</v>
      </c>
      <c r="AE36" s="37">
        <f t="shared" si="1"/>
        <v>0.16778523489932887</v>
      </c>
      <c r="AF36" s="37">
        <f t="shared" si="1"/>
        <v>0.17002237136465326</v>
      </c>
      <c r="AG36" s="37">
        <f t="shared" si="1"/>
        <v>0.14690529455630127</v>
      </c>
      <c r="AH36" s="37">
        <f t="shared" si="1"/>
        <v>7.0842654735272181E-2</v>
      </c>
      <c r="AI36" s="37">
        <f t="shared" si="3"/>
        <v>0.478330658105939</v>
      </c>
      <c r="AJ36" s="37">
        <f t="shared" si="4"/>
        <v>0.521669341894061</v>
      </c>
      <c r="AK36" s="38">
        <f t="shared" si="5"/>
        <v>2.72</v>
      </c>
      <c r="AL36" s="38">
        <f t="shared" si="5"/>
        <v>1.46</v>
      </c>
      <c r="AM36" s="39">
        <f t="shared" si="5"/>
        <v>3</v>
      </c>
      <c r="AN36" s="39">
        <f t="shared" si="5"/>
        <v>1</v>
      </c>
      <c r="AO36" s="40" t="s">
        <v>55</v>
      </c>
      <c r="AP36" s="41">
        <v>380</v>
      </c>
      <c r="AQ36" s="41">
        <v>216</v>
      </c>
      <c r="AR36" s="41">
        <v>225</v>
      </c>
      <c r="AS36" s="41">
        <v>228</v>
      </c>
      <c r="AT36" s="41">
        <v>197</v>
      </c>
      <c r="AU36" s="41">
        <v>95</v>
      </c>
      <c r="AV36" s="41">
        <v>1341</v>
      </c>
      <c r="AW36" s="41" t="s">
        <v>55</v>
      </c>
      <c r="AX36" s="41">
        <v>380</v>
      </c>
      <c r="AY36" s="41">
        <v>216</v>
      </c>
      <c r="AZ36" s="41">
        <v>225</v>
      </c>
      <c r="BA36" s="41">
        <v>228</v>
      </c>
      <c r="BB36" s="41">
        <v>197</v>
      </c>
      <c r="BC36" s="41">
        <v>2.72</v>
      </c>
      <c r="BD36" s="41">
        <v>1.46</v>
      </c>
      <c r="BE36" s="41">
        <v>3</v>
      </c>
      <c r="BF36" s="41">
        <v>1</v>
      </c>
    </row>
    <row r="37" spans="1:58" s="41" customFormat="1" ht="20.100000000000001" customHeight="1">
      <c r="A37" s="36" t="s">
        <v>53</v>
      </c>
      <c r="B37" s="164" t="s">
        <v>56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8">
        <f t="shared" si="2"/>
        <v>192</v>
      </c>
      <c r="W37" s="8">
        <f t="shared" si="0"/>
        <v>245</v>
      </c>
      <c r="X37" s="8">
        <f t="shared" si="0"/>
        <v>361</v>
      </c>
      <c r="Y37" s="8">
        <f t="shared" si="0"/>
        <v>367</v>
      </c>
      <c r="Z37" s="8">
        <f t="shared" si="0"/>
        <v>161</v>
      </c>
      <c r="AA37" s="8">
        <f t="shared" si="0"/>
        <v>15</v>
      </c>
      <c r="AB37" s="8">
        <f t="shared" si="0"/>
        <v>1341</v>
      </c>
      <c r="AC37" s="37">
        <f t="shared" si="1"/>
        <v>0.14317673378076062</v>
      </c>
      <c r="AD37" s="37">
        <f t="shared" si="1"/>
        <v>0.18269947800149142</v>
      </c>
      <c r="AE37" s="37">
        <f t="shared" si="1"/>
        <v>0.26920208799403428</v>
      </c>
      <c r="AF37" s="37">
        <f t="shared" si="1"/>
        <v>0.27367636092468306</v>
      </c>
      <c r="AG37" s="37">
        <f t="shared" si="1"/>
        <v>0.12005965697240865</v>
      </c>
      <c r="AH37" s="37">
        <f t="shared" si="1"/>
        <v>1.1185682326621925E-2</v>
      </c>
      <c r="AI37" s="37">
        <f>(V37+W37)/(V37+W37+X37+Y37+Z37)</f>
        <v>0.32956259426847662</v>
      </c>
      <c r="AJ37" s="37">
        <f>(X37+Y37+Z37)/(V37+W37+X37+Y37+Z37)</f>
        <v>0.67043740573152333</v>
      </c>
      <c r="AK37" s="38">
        <f t="shared" si="5"/>
        <v>3.05</v>
      </c>
      <c r="AL37" s="38">
        <f t="shared" si="5"/>
        <v>1.24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192</v>
      </c>
      <c r="AQ37" s="41">
        <v>245</v>
      </c>
      <c r="AR37" s="41">
        <v>361</v>
      </c>
      <c r="AS37" s="41">
        <v>367</v>
      </c>
      <c r="AT37" s="41">
        <v>161</v>
      </c>
      <c r="AU37" s="41">
        <v>15</v>
      </c>
      <c r="AV37" s="41">
        <v>1341</v>
      </c>
      <c r="AW37" s="41" t="s">
        <v>57</v>
      </c>
      <c r="AX37" s="41">
        <v>192</v>
      </c>
      <c r="AY37" s="41">
        <v>245</v>
      </c>
      <c r="AZ37" s="41">
        <v>361</v>
      </c>
      <c r="BA37" s="41">
        <v>367</v>
      </c>
      <c r="BB37" s="41">
        <v>161</v>
      </c>
      <c r="BC37" s="41">
        <v>3.05</v>
      </c>
      <c r="BD37" s="41">
        <v>1.24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4" t="s">
        <v>59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8">
        <f t="shared" si="2"/>
        <v>185</v>
      </c>
      <c r="W38" s="8">
        <f t="shared" si="0"/>
        <v>220</v>
      </c>
      <c r="X38" s="8">
        <f t="shared" si="0"/>
        <v>358</v>
      </c>
      <c r="Y38" s="8">
        <f t="shared" si="0"/>
        <v>342</v>
      </c>
      <c r="Z38" s="8">
        <f t="shared" si="0"/>
        <v>197</v>
      </c>
      <c r="AA38" s="8">
        <f t="shared" si="0"/>
        <v>39</v>
      </c>
      <c r="AB38" s="8">
        <f t="shared" si="0"/>
        <v>1341</v>
      </c>
      <c r="AC38" s="37">
        <f t="shared" si="1"/>
        <v>0.13795674869500374</v>
      </c>
      <c r="AD38" s="37">
        <f t="shared" si="1"/>
        <v>0.16405667412378822</v>
      </c>
      <c r="AE38" s="37">
        <f t="shared" si="1"/>
        <v>0.26696495152870992</v>
      </c>
      <c r="AF38" s="37">
        <f t="shared" si="1"/>
        <v>0.25503355704697989</v>
      </c>
      <c r="AG38" s="37">
        <f t="shared" si="1"/>
        <v>0.14690529455630127</v>
      </c>
      <c r="AH38" s="37">
        <f t="shared" si="1"/>
        <v>2.9082774049217001E-2</v>
      </c>
      <c r="AI38" s="37">
        <f t="shared" si="3"/>
        <v>0.31105990783410137</v>
      </c>
      <c r="AJ38" s="37">
        <f t="shared" si="4"/>
        <v>0.68894009216589858</v>
      </c>
      <c r="AK38" s="38">
        <f t="shared" si="5"/>
        <v>3.11</v>
      </c>
      <c r="AL38" s="38">
        <f t="shared" si="5"/>
        <v>1.26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185</v>
      </c>
      <c r="AQ38" s="41">
        <v>220</v>
      </c>
      <c r="AR38" s="41">
        <v>358</v>
      </c>
      <c r="AS38" s="41">
        <v>342</v>
      </c>
      <c r="AT38" s="41">
        <v>197</v>
      </c>
      <c r="AU38" s="41">
        <v>39</v>
      </c>
      <c r="AV38" s="41">
        <v>1341</v>
      </c>
      <c r="AW38" s="41" t="s">
        <v>60</v>
      </c>
      <c r="AX38" s="41">
        <v>185</v>
      </c>
      <c r="AY38" s="41">
        <v>220</v>
      </c>
      <c r="AZ38" s="41">
        <v>358</v>
      </c>
      <c r="BA38" s="41">
        <v>342</v>
      </c>
      <c r="BB38" s="41">
        <v>197</v>
      </c>
      <c r="BC38" s="41">
        <v>3.11</v>
      </c>
      <c r="BD38" s="41">
        <v>1.26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7" t="s">
        <v>62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  <c r="V39" s="43">
        <f>AP41</f>
        <v>247</v>
      </c>
      <c r="W39" s="43">
        <f t="shared" ref="W39:AB39" si="6">AQ41</f>
        <v>310</v>
      </c>
      <c r="X39" s="43">
        <f t="shared" si="6"/>
        <v>387</v>
      </c>
      <c r="Y39" s="43">
        <f t="shared" si="6"/>
        <v>248</v>
      </c>
      <c r="Z39" s="43">
        <f t="shared" si="6"/>
        <v>105</v>
      </c>
      <c r="AA39" s="43">
        <f t="shared" si="6"/>
        <v>44</v>
      </c>
      <c r="AB39" s="43">
        <f t="shared" si="6"/>
        <v>1341</v>
      </c>
      <c r="AC39" s="44">
        <f t="shared" si="1"/>
        <v>0.18419090231170768</v>
      </c>
      <c r="AD39" s="44">
        <f t="shared" si="1"/>
        <v>0.23117076808351977</v>
      </c>
      <c r="AE39" s="44">
        <f t="shared" si="1"/>
        <v>0.28859060402684567</v>
      </c>
      <c r="AF39" s="44">
        <f t="shared" si="1"/>
        <v>0.18493661446681581</v>
      </c>
      <c r="AG39" s="44">
        <f t="shared" si="1"/>
        <v>7.829977628635347E-2</v>
      </c>
      <c r="AH39" s="44">
        <f t="shared" si="1"/>
        <v>3.2811334824757642E-2</v>
      </c>
      <c r="AI39" s="44">
        <f t="shared" si="3"/>
        <v>0.42945258288357746</v>
      </c>
      <c r="AJ39" s="44">
        <f t="shared" si="4"/>
        <v>0.57054741711642254</v>
      </c>
      <c r="AK39" s="45">
        <f>BC41</f>
        <v>2.73</v>
      </c>
      <c r="AL39" s="45">
        <f>BD41</f>
        <v>1.2</v>
      </c>
      <c r="AM39" s="46">
        <f>BE41</f>
        <v>3</v>
      </c>
      <c r="AN39" s="46">
        <f>BF41</f>
        <v>3</v>
      </c>
      <c r="AO39" s="40" t="s">
        <v>63</v>
      </c>
      <c r="AP39" s="41">
        <v>4</v>
      </c>
      <c r="AQ39" s="41">
        <v>3</v>
      </c>
      <c r="AR39" s="41">
        <v>10</v>
      </c>
      <c r="AS39" s="41">
        <v>11</v>
      </c>
      <c r="AT39" s="41">
        <v>20</v>
      </c>
      <c r="AU39" s="41">
        <v>2</v>
      </c>
      <c r="AV39" s="41">
        <v>50</v>
      </c>
      <c r="AW39" s="41" t="s">
        <v>63</v>
      </c>
      <c r="AX39" s="41">
        <v>4</v>
      </c>
      <c r="AY39" s="41">
        <v>3</v>
      </c>
      <c r="AZ39" s="41">
        <v>10</v>
      </c>
      <c r="BA39" s="41">
        <v>11</v>
      </c>
      <c r="BB39" s="41">
        <v>20</v>
      </c>
      <c r="BC39" s="41">
        <v>3.83</v>
      </c>
      <c r="BD39" s="41">
        <v>1.28</v>
      </c>
      <c r="BE39" s="41">
        <v>4</v>
      </c>
      <c r="BF39" s="41">
        <v>5</v>
      </c>
    </row>
    <row r="40" spans="1:58" s="35" customFormat="1" ht="16.5" customHeight="1">
      <c r="A40" s="47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29</v>
      </c>
      <c r="AQ40" s="35">
        <v>17</v>
      </c>
      <c r="AR40" s="35">
        <v>45</v>
      </c>
      <c r="AS40" s="35">
        <v>58</v>
      </c>
      <c r="AT40" s="35">
        <v>76</v>
      </c>
      <c r="AU40" s="35">
        <v>8</v>
      </c>
      <c r="AV40" s="35">
        <v>233</v>
      </c>
      <c r="AW40" s="35" t="s">
        <v>64</v>
      </c>
      <c r="AX40" s="35">
        <v>29</v>
      </c>
      <c r="AY40" s="35">
        <v>17</v>
      </c>
      <c r="AZ40" s="35">
        <v>45</v>
      </c>
      <c r="BA40" s="35">
        <v>58</v>
      </c>
      <c r="BB40" s="35">
        <v>76</v>
      </c>
      <c r="BC40" s="35">
        <v>3.6</v>
      </c>
      <c r="BD40" s="35">
        <v>1.36</v>
      </c>
      <c r="BE40" s="35">
        <v>4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247</v>
      </c>
      <c r="AQ41" s="35">
        <v>310</v>
      </c>
      <c r="AR41" s="35">
        <v>387</v>
      </c>
      <c r="AS41" s="35">
        <v>248</v>
      </c>
      <c r="AT41" s="35">
        <v>105</v>
      </c>
      <c r="AU41" s="35">
        <v>44</v>
      </c>
      <c r="AV41" s="35">
        <v>1341</v>
      </c>
      <c r="AW41" s="35" t="s">
        <v>65</v>
      </c>
      <c r="AX41" s="35">
        <v>247</v>
      </c>
      <c r="AY41" s="35">
        <v>310</v>
      </c>
      <c r="AZ41" s="35">
        <v>387</v>
      </c>
      <c r="BA41" s="35">
        <v>248</v>
      </c>
      <c r="BB41" s="35">
        <v>105</v>
      </c>
      <c r="BC41" s="35">
        <v>2.73</v>
      </c>
      <c r="BD41" s="35">
        <v>1.2</v>
      </c>
      <c r="BE41" s="35">
        <v>3</v>
      </c>
      <c r="BF41" s="35">
        <v>3</v>
      </c>
    </row>
    <row r="42" spans="1:58" s="35" customFormat="1" ht="36.75" customHeight="1">
      <c r="A42" s="117" t="s">
        <v>66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179</v>
      </c>
      <c r="AQ42" s="35">
        <v>243</v>
      </c>
      <c r="AR42" s="35">
        <v>358</v>
      </c>
      <c r="AS42" s="35">
        <v>389</v>
      </c>
      <c r="AT42" s="35">
        <v>153</v>
      </c>
      <c r="AU42" s="35">
        <v>19</v>
      </c>
      <c r="AV42" s="35">
        <v>1341</v>
      </c>
      <c r="AW42" s="35" t="s">
        <v>67</v>
      </c>
      <c r="AX42" s="35">
        <v>179</v>
      </c>
      <c r="AY42" s="35">
        <v>243</v>
      </c>
      <c r="AZ42" s="35">
        <v>358</v>
      </c>
      <c r="BA42" s="35">
        <v>389</v>
      </c>
      <c r="BB42" s="35">
        <v>153</v>
      </c>
      <c r="BC42" s="35">
        <v>3.07</v>
      </c>
      <c r="BD42" s="35">
        <v>1.22</v>
      </c>
      <c r="BE42" s="35">
        <v>3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61</v>
      </c>
      <c r="AQ43" s="35">
        <v>127</v>
      </c>
      <c r="AR43" s="35">
        <v>299</v>
      </c>
      <c r="AS43" s="35">
        <v>475</v>
      </c>
      <c r="AT43" s="35">
        <v>367</v>
      </c>
      <c r="AU43" s="35">
        <v>12</v>
      </c>
      <c r="AV43" s="35">
        <v>1341</v>
      </c>
      <c r="AW43" s="35" t="s">
        <v>68</v>
      </c>
      <c r="AX43" s="35">
        <v>61</v>
      </c>
      <c r="AY43" s="35">
        <v>127</v>
      </c>
      <c r="AZ43" s="35">
        <v>299</v>
      </c>
      <c r="BA43" s="35">
        <v>475</v>
      </c>
      <c r="BB43" s="35">
        <v>367</v>
      </c>
      <c r="BC43" s="35">
        <v>3.72</v>
      </c>
      <c r="BD43" s="35">
        <v>1.1000000000000001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129</v>
      </c>
      <c r="AQ44" s="35">
        <v>216</v>
      </c>
      <c r="AR44" s="35">
        <v>326</v>
      </c>
      <c r="AS44" s="35">
        <v>369</v>
      </c>
      <c r="AT44" s="35">
        <v>260</v>
      </c>
      <c r="AU44" s="35">
        <v>41</v>
      </c>
      <c r="AV44" s="35">
        <v>1341</v>
      </c>
      <c r="AW44" s="35" t="s">
        <v>69</v>
      </c>
      <c r="AX44" s="35">
        <v>129</v>
      </c>
      <c r="AY44" s="35">
        <v>216</v>
      </c>
      <c r="AZ44" s="35">
        <v>326</v>
      </c>
      <c r="BA44" s="35">
        <v>369</v>
      </c>
      <c r="BB44" s="35">
        <v>260</v>
      </c>
      <c r="BC44" s="35">
        <v>3.32</v>
      </c>
      <c r="BD44" s="35">
        <v>1.24</v>
      </c>
      <c r="BE44" s="35">
        <v>3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252</v>
      </c>
      <c r="AQ45" s="35">
        <v>237</v>
      </c>
      <c r="AR45" s="35">
        <v>288</v>
      </c>
      <c r="AS45" s="35">
        <v>272</v>
      </c>
      <c r="AT45" s="35">
        <v>156</v>
      </c>
      <c r="AU45" s="35">
        <v>136</v>
      </c>
      <c r="AV45" s="35">
        <v>1341</v>
      </c>
      <c r="AW45" s="35" t="s">
        <v>70</v>
      </c>
      <c r="AX45" s="35">
        <v>252</v>
      </c>
      <c r="AY45" s="35">
        <v>237</v>
      </c>
      <c r="AZ45" s="35">
        <v>288</v>
      </c>
      <c r="BA45" s="35">
        <v>272</v>
      </c>
      <c r="BB45" s="35">
        <v>156</v>
      </c>
      <c r="BC45" s="35">
        <v>2.87</v>
      </c>
      <c r="BD45" s="35">
        <v>1.33</v>
      </c>
      <c r="BE45" s="35">
        <v>3</v>
      </c>
      <c r="BF45" s="35">
        <v>3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155</v>
      </c>
      <c r="AQ46" s="35">
        <v>183</v>
      </c>
      <c r="AR46" s="35">
        <v>310</v>
      </c>
      <c r="AS46" s="35">
        <v>373</v>
      </c>
      <c r="AT46" s="35">
        <v>240</v>
      </c>
      <c r="AU46" s="35">
        <v>80</v>
      </c>
      <c r="AV46" s="35">
        <v>1341</v>
      </c>
      <c r="AW46" s="35" t="s">
        <v>71</v>
      </c>
      <c r="AX46" s="35">
        <v>155</v>
      </c>
      <c r="AY46" s="35">
        <v>183</v>
      </c>
      <c r="AZ46" s="35">
        <v>310</v>
      </c>
      <c r="BA46" s="35">
        <v>373</v>
      </c>
      <c r="BB46" s="35">
        <v>240</v>
      </c>
      <c r="BC46" s="35">
        <v>3.29</v>
      </c>
      <c r="BD46" s="35">
        <v>1.27</v>
      </c>
      <c r="BE46" s="35">
        <v>3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62</v>
      </c>
      <c r="AQ47" s="35">
        <v>95</v>
      </c>
      <c r="AR47" s="35">
        <v>265</v>
      </c>
      <c r="AS47" s="35">
        <v>454</v>
      </c>
      <c r="AT47" s="35">
        <v>452</v>
      </c>
      <c r="AU47" s="35">
        <v>13</v>
      </c>
      <c r="AV47" s="35">
        <v>1341</v>
      </c>
      <c r="AW47" s="35" t="s">
        <v>72</v>
      </c>
      <c r="AX47" s="35">
        <v>62</v>
      </c>
      <c r="AY47" s="35">
        <v>95</v>
      </c>
      <c r="AZ47" s="35">
        <v>265</v>
      </c>
      <c r="BA47" s="35">
        <v>454</v>
      </c>
      <c r="BB47" s="35">
        <v>452</v>
      </c>
      <c r="BC47" s="35">
        <v>3.86</v>
      </c>
      <c r="BD47" s="35">
        <v>1.1100000000000001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156</v>
      </c>
      <c r="AQ48" s="35">
        <v>252</v>
      </c>
      <c r="AR48" s="35">
        <v>424</v>
      </c>
      <c r="AS48" s="35">
        <v>322</v>
      </c>
      <c r="AT48" s="35">
        <v>127</v>
      </c>
      <c r="AU48" s="35">
        <v>60</v>
      </c>
      <c r="AV48" s="35">
        <v>1341</v>
      </c>
      <c r="AW48" s="35" t="s">
        <v>73</v>
      </c>
      <c r="AX48" s="35">
        <v>156</v>
      </c>
      <c r="AY48" s="35">
        <v>252</v>
      </c>
      <c r="AZ48" s="35">
        <v>424</v>
      </c>
      <c r="BA48" s="35">
        <v>322</v>
      </c>
      <c r="BB48" s="35">
        <v>127</v>
      </c>
      <c r="BC48" s="35">
        <v>3.01</v>
      </c>
      <c r="BD48" s="35">
        <v>1.1499999999999999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93</v>
      </c>
      <c r="AQ49" s="35">
        <v>144</v>
      </c>
      <c r="AR49" s="35">
        <v>312</v>
      </c>
      <c r="AS49" s="35">
        <v>423</v>
      </c>
      <c r="AT49" s="35">
        <v>335</v>
      </c>
      <c r="AU49" s="35">
        <v>34</v>
      </c>
      <c r="AV49" s="35">
        <v>1341</v>
      </c>
      <c r="AW49" s="35" t="s">
        <v>74</v>
      </c>
      <c r="AX49" s="35">
        <v>93</v>
      </c>
      <c r="AY49" s="35">
        <v>144</v>
      </c>
      <c r="AZ49" s="35">
        <v>312</v>
      </c>
      <c r="BA49" s="35">
        <v>423</v>
      </c>
      <c r="BB49" s="35">
        <v>335</v>
      </c>
      <c r="BC49" s="35">
        <v>3.58</v>
      </c>
      <c r="BD49" s="35">
        <v>1.18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218</v>
      </c>
      <c r="AQ50" s="35">
        <v>276</v>
      </c>
      <c r="AR50" s="35">
        <v>402</v>
      </c>
      <c r="AS50" s="35">
        <v>269</v>
      </c>
      <c r="AT50" s="35">
        <v>118</v>
      </c>
      <c r="AU50" s="35">
        <v>58</v>
      </c>
      <c r="AV50" s="35">
        <v>1341</v>
      </c>
      <c r="AW50" s="35" t="s">
        <v>75</v>
      </c>
      <c r="AX50" s="35">
        <v>218</v>
      </c>
      <c r="AY50" s="35">
        <v>276</v>
      </c>
      <c r="AZ50" s="35">
        <v>402</v>
      </c>
      <c r="BA50" s="35">
        <v>269</v>
      </c>
      <c r="BB50" s="35">
        <v>118</v>
      </c>
      <c r="BC50" s="35">
        <v>2.84</v>
      </c>
      <c r="BD50" s="35">
        <v>1.2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154</v>
      </c>
      <c r="AQ51" s="35">
        <v>234</v>
      </c>
      <c r="AR51" s="35">
        <v>342</v>
      </c>
      <c r="AS51" s="35">
        <v>342</v>
      </c>
      <c r="AT51" s="35">
        <v>213</v>
      </c>
      <c r="AU51" s="35">
        <v>56</v>
      </c>
      <c r="AV51" s="35">
        <v>1341</v>
      </c>
      <c r="AW51" s="35" t="s">
        <v>76</v>
      </c>
      <c r="AX51" s="35">
        <v>154</v>
      </c>
      <c r="AY51" s="35">
        <v>234</v>
      </c>
      <c r="AZ51" s="35">
        <v>342</v>
      </c>
      <c r="BA51" s="35">
        <v>342</v>
      </c>
      <c r="BB51" s="35">
        <v>213</v>
      </c>
      <c r="BC51" s="35">
        <v>3.18</v>
      </c>
      <c r="BD51" s="35">
        <v>1.25</v>
      </c>
      <c r="BE51" s="35">
        <v>3</v>
      </c>
      <c r="BF51" s="35" t="s">
        <v>77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86</v>
      </c>
      <c r="AQ52" s="35">
        <v>141</v>
      </c>
      <c r="AR52" s="35">
        <v>303</v>
      </c>
      <c r="AS52" s="35">
        <v>459</v>
      </c>
      <c r="AT52" s="35">
        <v>334</v>
      </c>
      <c r="AU52" s="35">
        <v>18</v>
      </c>
      <c r="AV52" s="35">
        <v>1341</v>
      </c>
      <c r="AW52" s="35" t="s">
        <v>78</v>
      </c>
      <c r="AX52" s="35">
        <v>86</v>
      </c>
      <c r="AY52" s="35">
        <v>141</v>
      </c>
      <c r="AZ52" s="35">
        <v>303</v>
      </c>
      <c r="BA52" s="35">
        <v>459</v>
      </c>
      <c r="BB52" s="35">
        <v>334</v>
      </c>
      <c r="BC52" s="35">
        <v>3.62</v>
      </c>
      <c r="BD52" s="35">
        <v>1.1599999999999999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204</v>
      </c>
      <c r="AQ53" s="35">
        <v>196</v>
      </c>
      <c r="AR53" s="35">
        <v>286</v>
      </c>
      <c r="AS53" s="35">
        <v>250</v>
      </c>
      <c r="AT53" s="35">
        <v>170</v>
      </c>
      <c r="AU53" s="35">
        <v>235</v>
      </c>
      <c r="AV53" s="35">
        <v>1341</v>
      </c>
      <c r="AW53" s="35" t="s">
        <v>79</v>
      </c>
      <c r="AX53" s="35">
        <v>204</v>
      </c>
      <c r="AY53" s="35">
        <v>196</v>
      </c>
      <c r="AZ53" s="35">
        <v>286</v>
      </c>
      <c r="BA53" s="35">
        <v>250</v>
      </c>
      <c r="BB53" s="35">
        <v>170</v>
      </c>
      <c r="BC53" s="35">
        <v>2.99</v>
      </c>
      <c r="BD53" s="35">
        <v>1.33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191</v>
      </c>
      <c r="AQ54" s="35">
        <v>188</v>
      </c>
      <c r="AR54" s="35">
        <v>307</v>
      </c>
      <c r="AS54" s="35">
        <v>302</v>
      </c>
      <c r="AT54" s="35">
        <v>255</v>
      </c>
      <c r="AU54" s="35">
        <v>98</v>
      </c>
      <c r="AV54" s="35">
        <v>1341</v>
      </c>
      <c r="AW54" s="35" t="s">
        <v>80</v>
      </c>
      <c r="AX54" s="35">
        <v>191</v>
      </c>
      <c r="AY54" s="35">
        <v>188</v>
      </c>
      <c r="AZ54" s="35">
        <v>307</v>
      </c>
      <c r="BA54" s="35">
        <v>302</v>
      </c>
      <c r="BB54" s="35">
        <v>255</v>
      </c>
      <c r="BC54" s="35">
        <v>3.19</v>
      </c>
      <c r="BD54" s="35">
        <v>1.34</v>
      </c>
      <c r="BE54" s="35">
        <v>3</v>
      </c>
      <c r="BF54" s="35">
        <v>3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191</v>
      </c>
      <c r="AQ55" s="35">
        <v>233</v>
      </c>
      <c r="AR55" s="35">
        <v>375</v>
      </c>
      <c r="AS55" s="35">
        <v>332</v>
      </c>
      <c r="AT55" s="35">
        <v>151</v>
      </c>
      <c r="AU55" s="35">
        <v>59</v>
      </c>
      <c r="AV55" s="35">
        <v>1341</v>
      </c>
      <c r="AW55" s="35" t="s">
        <v>81</v>
      </c>
      <c r="AX55" s="35">
        <v>191</v>
      </c>
      <c r="AY55" s="35">
        <v>233</v>
      </c>
      <c r="AZ55" s="35">
        <v>375</v>
      </c>
      <c r="BA55" s="35">
        <v>332</v>
      </c>
      <c r="BB55" s="35">
        <v>151</v>
      </c>
      <c r="BC55" s="35">
        <v>3.01</v>
      </c>
      <c r="BD55" s="35">
        <v>1.23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/>
      <c r="AW56" s="35" t="s">
        <v>82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9" t="s">
        <v>22</v>
      </c>
      <c r="W64" s="159"/>
      <c r="X64" s="159"/>
      <c r="Y64" s="159"/>
      <c r="Z64" s="159"/>
      <c r="AA64" s="159"/>
      <c r="AB64" s="21"/>
      <c r="AC64" s="159" t="s">
        <v>23</v>
      </c>
      <c r="AD64" s="159"/>
      <c r="AE64" s="159"/>
      <c r="AF64" s="159"/>
      <c r="AG64" s="159"/>
      <c r="AH64" s="159"/>
      <c r="AI64" s="124" t="s">
        <v>24</v>
      </c>
      <c r="AJ64" s="126"/>
      <c r="AK64" s="160" t="s">
        <v>83</v>
      </c>
      <c r="AL64" s="160"/>
      <c r="AM64" s="160"/>
      <c r="AN64" s="160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9"/>
      <c r="W65" s="159"/>
      <c r="X65" s="159"/>
      <c r="Y65" s="159"/>
      <c r="Z65" s="159"/>
      <c r="AA65" s="159"/>
      <c r="AB65" s="21"/>
      <c r="AC65" s="159"/>
      <c r="AD65" s="159"/>
      <c r="AE65" s="159"/>
      <c r="AF65" s="159"/>
      <c r="AG65" s="159"/>
      <c r="AH65" s="159"/>
      <c r="AI65" s="130"/>
      <c r="AJ65" s="132"/>
      <c r="AK65" s="160"/>
      <c r="AL65" s="160"/>
      <c r="AM65" s="160"/>
      <c r="AN65" s="160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2" t="s">
        <v>84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8">
        <f>AP40</f>
        <v>29</v>
      </c>
      <c r="W67" s="8">
        <f t="shared" ref="W67:AB67" si="7">AQ40</f>
        <v>17</v>
      </c>
      <c r="X67" s="8">
        <f t="shared" si="7"/>
        <v>45</v>
      </c>
      <c r="Y67" s="8">
        <f t="shared" si="7"/>
        <v>58</v>
      </c>
      <c r="Z67" s="8">
        <f t="shared" si="7"/>
        <v>76</v>
      </c>
      <c r="AA67" s="8">
        <f t="shared" si="7"/>
        <v>8</v>
      </c>
      <c r="AB67" s="8">
        <f t="shared" si="7"/>
        <v>233</v>
      </c>
      <c r="AC67" s="37">
        <f t="shared" ref="AC67:AH67" si="8">V67/$AB67</f>
        <v>0.12446351931330472</v>
      </c>
      <c r="AD67" s="37">
        <f t="shared" si="8"/>
        <v>7.2961373390557943E-2</v>
      </c>
      <c r="AE67" s="37">
        <f t="shared" si="8"/>
        <v>0.19313304721030042</v>
      </c>
      <c r="AF67" s="37">
        <f t="shared" si="8"/>
        <v>0.24892703862660945</v>
      </c>
      <c r="AG67" s="37">
        <f t="shared" si="8"/>
        <v>0.3261802575107296</v>
      </c>
      <c r="AH67" s="37">
        <f t="shared" si="8"/>
        <v>3.4334763948497854E-2</v>
      </c>
      <c r="AI67" s="37">
        <f>(V67+W67)/(V67+W67+X67+Y67+Z67)</f>
        <v>0.20444444444444446</v>
      </c>
      <c r="AJ67" s="37">
        <f>(X67+Y67+Z67)/(V67+W67+X67+Y67+Z67)</f>
        <v>0.79555555555555557</v>
      </c>
      <c r="AK67" s="38">
        <f>BC40</f>
        <v>3.6</v>
      </c>
      <c r="AL67" s="38">
        <f>BD40</f>
        <v>1.36</v>
      </c>
      <c r="AM67" s="39">
        <f>BE40</f>
        <v>4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6" t="s">
        <v>85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8"/>
      <c r="V71" s="50"/>
      <c r="W71" s="50"/>
      <c r="X71" s="50"/>
      <c r="Y71" s="50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9" t="s">
        <v>22</v>
      </c>
      <c r="W93" s="159"/>
      <c r="X93" s="159"/>
      <c r="Y93" s="159"/>
      <c r="Z93" s="159"/>
      <c r="AA93" s="159"/>
      <c r="AB93" s="21"/>
      <c r="AC93" s="159" t="s">
        <v>23</v>
      </c>
      <c r="AD93" s="159"/>
      <c r="AE93" s="159"/>
      <c r="AF93" s="159"/>
      <c r="AG93" s="159"/>
      <c r="AH93" s="159"/>
      <c r="AI93" s="124" t="s">
        <v>24</v>
      </c>
      <c r="AJ93" s="126"/>
      <c r="AK93" s="160" t="s">
        <v>83</v>
      </c>
      <c r="AL93" s="160"/>
      <c r="AM93" s="160"/>
      <c r="AN93" s="160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9"/>
      <c r="W94" s="159"/>
      <c r="X94" s="159"/>
      <c r="Y94" s="159"/>
      <c r="Z94" s="159"/>
      <c r="AA94" s="159"/>
      <c r="AB94" s="21"/>
      <c r="AC94" s="159"/>
      <c r="AD94" s="159"/>
      <c r="AE94" s="159"/>
      <c r="AF94" s="159"/>
      <c r="AG94" s="159"/>
      <c r="AH94" s="159"/>
      <c r="AI94" s="130"/>
      <c r="AJ94" s="132"/>
      <c r="AK94" s="160"/>
      <c r="AL94" s="160"/>
      <c r="AM94" s="160"/>
      <c r="AN94" s="160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>
      <c r="A96" s="162" t="s">
        <v>86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8">
        <f>AP39</f>
        <v>4</v>
      </c>
      <c r="W96" s="8">
        <f t="shared" ref="W96:AB96" si="9">AQ39</f>
        <v>3</v>
      </c>
      <c r="X96" s="8">
        <f t="shared" si="9"/>
        <v>10</v>
      </c>
      <c r="Y96" s="8">
        <f t="shared" si="9"/>
        <v>11</v>
      </c>
      <c r="Z96" s="8">
        <f t="shared" si="9"/>
        <v>20</v>
      </c>
      <c r="AA96" s="8">
        <f t="shared" si="9"/>
        <v>2</v>
      </c>
      <c r="AB96" s="8">
        <f t="shared" si="9"/>
        <v>50</v>
      </c>
      <c r="AC96" s="37">
        <f t="shared" ref="AC96:AH96" si="10">V96/$AB96</f>
        <v>0.08</v>
      </c>
      <c r="AD96" s="37">
        <f t="shared" si="10"/>
        <v>0.06</v>
      </c>
      <c r="AE96" s="37">
        <f t="shared" si="10"/>
        <v>0.2</v>
      </c>
      <c r="AF96" s="37">
        <f t="shared" si="10"/>
        <v>0.22</v>
      </c>
      <c r="AG96" s="37">
        <f t="shared" si="10"/>
        <v>0.4</v>
      </c>
      <c r="AH96" s="37">
        <f t="shared" si="10"/>
        <v>0.04</v>
      </c>
      <c r="AI96" s="37">
        <f>(V96+W96)/(V96+W96+X96+Y96+Z96)</f>
        <v>0.14583333333333334</v>
      </c>
      <c r="AJ96" s="37">
        <f>(X96+Y96+Z96)/(V96+W96+X96+Y96+Z96)</f>
        <v>0.85416666666666663</v>
      </c>
      <c r="AK96" s="38">
        <f>BC39</f>
        <v>3.83</v>
      </c>
      <c r="AL96" s="38">
        <f>BD39</f>
        <v>1.28</v>
      </c>
      <c r="AM96" s="39">
        <f>BE39</f>
        <v>4</v>
      </c>
      <c r="AN96" s="39">
        <f>BF39</f>
        <v>5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9" t="s">
        <v>22</v>
      </c>
      <c r="W99" s="159"/>
      <c r="X99" s="159"/>
      <c r="Y99" s="159"/>
      <c r="Z99" s="159"/>
      <c r="AA99" s="159"/>
      <c r="AB99" s="21"/>
      <c r="AC99" s="159" t="s">
        <v>23</v>
      </c>
      <c r="AD99" s="159"/>
      <c r="AE99" s="159"/>
      <c r="AF99" s="159"/>
      <c r="AG99" s="159"/>
      <c r="AH99" s="159"/>
      <c r="AI99" s="124" t="s">
        <v>24</v>
      </c>
      <c r="AJ99" s="126"/>
      <c r="AK99" s="160" t="s">
        <v>83</v>
      </c>
      <c r="AL99" s="160"/>
      <c r="AM99" s="160"/>
      <c r="AN99" s="160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9"/>
      <c r="W100" s="159"/>
      <c r="X100" s="159"/>
      <c r="Y100" s="159"/>
      <c r="Z100" s="159"/>
      <c r="AA100" s="159"/>
      <c r="AB100" s="21"/>
      <c r="AC100" s="159"/>
      <c r="AD100" s="159"/>
      <c r="AE100" s="159"/>
      <c r="AF100" s="159"/>
      <c r="AG100" s="159"/>
      <c r="AH100" s="159"/>
      <c r="AI100" s="130"/>
      <c r="AJ100" s="132"/>
      <c r="AK100" s="160"/>
      <c r="AL100" s="160"/>
      <c r="AM100" s="160"/>
      <c r="AN100" s="160"/>
      <c r="AO100" s="2"/>
    </row>
    <row r="101" spans="1:59" s="35" customFormat="1" ht="45" customHeight="1">
      <c r="A101" s="72"/>
      <c r="B101" s="117" t="s">
        <v>87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88</v>
      </c>
      <c r="B102" s="118" t="s">
        <v>89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20"/>
      <c r="V102" s="74">
        <f t="shared" ref="V102:AB108" si="11">AP42</f>
        <v>179</v>
      </c>
      <c r="W102" s="74">
        <f t="shared" si="11"/>
        <v>243</v>
      </c>
      <c r="X102" s="74">
        <f t="shared" si="11"/>
        <v>358</v>
      </c>
      <c r="Y102" s="74">
        <f t="shared" si="11"/>
        <v>389</v>
      </c>
      <c r="Z102" s="74">
        <f t="shared" si="11"/>
        <v>153</v>
      </c>
      <c r="AA102" s="74">
        <f t="shared" si="11"/>
        <v>19</v>
      </c>
      <c r="AB102" s="74">
        <f t="shared" si="11"/>
        <v>1341</v>
      </c>
      <c r="AC102" s="37">
        <f t="shared" ref="AC102:AH108" si="12">V102/$AB102</f>
        <v>0.13348247576435496</v>
      </c>
      <c r="AD102" s="37">
        <f t="shared" si="12"/>
        <v>0.18120805369127516</v>
      </c>
      <c r="AE102" s="37">
        <f t="shared" si="12"/>
        <v>0.26696495152870992</v>
      </c>
      <c r="AF102" s="37">
        <f t="shared" si="12"/>
        <v>0.29008202833706187</v>
      </c>
      <c r="AG102" s="37">
        <f t="shared" si="12"/>
        <v>0.11409395973154363</v>
      </c>
      <c r="AH102" s="37">
        <f t="shared" si="12"/>
        <v>1.4168530947054437E-2</v>
      </c>
      <c r="AI102" s="37">
        <f t="shared" ref="AI102:AI108" si="13">(V102+W102)/(V102+W102+X102+Y102+Z102)</f>
        <v>0.31921331316187596</v>
      </c>
      <c r="AJ102" s="37">
        <f t="shared" ref="AJ102:AJ108" si="14">(X102+Y102+Z102)/(V102+W102+X102+Y102+Z102)</f>
        <v>0.68078668683812404</v>
      </c>
      <c r="AK102" s="75">
        <f>BC42</f>
        <v>3.07</v>
      </c>
      <c r="AL102" s="75">
        <f>BD42</f>
        <v>1.22</v>
      </c>
      <c r="AM102" s="76">
        <f>BE42</f>
        <v>3</v>
      </c>
      <c r="AN102" s="76">
        <f>BF42</f>
        <v>4</v>
      </c>
      <c r="AO102" s="40"/>
    </row>
    <row r="103" spans="1:59" s="41" customFormat="1" ht="18.75" customHeight="1">
      <c r="A103" s="36" t="s">
        <v>90</v>
      </c>
      <c r="B103" s="118" t="s">
        <v>91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20"/>
      <c r="V103" s="74">
        <f t="shared" si="11"/>
        <v>61</v>
      </c>
      <c r="W103" s="74">
        <f t="shared" si="11"/>
        <v>127</v>
      </c>
      <c r="X103" s="74">
        <f t="shared" si="11"/>
        <v>299</v>
      </c>
      <c r="Y103" s="74">
        <f t="shared" si="11"/>
        <v>475</v>
      </c>
      <c r="Z103" s="74">
        <f t="shared" si="11"/>
        <v>367</v>
      </c>
      <c r="AA103" s="74">
        <f t="shared" si="11"/>
        <v>12</v>
      </c>
      <c r="AB103" s="74">
        <f t="shared" si="11"/>
        <v>1341</v>
      </c>
      <c r="AC103" s="37">
        <f t="shared" si="12"/>
        <v>4.5488441461595822E-2</v>
      </c>
      <c r="AD103" s="37">
        <f t="shared" si="12"/>
        <v>9.4705443698732295E-2</v>
      </c>
      <c r="AE103" s="37">
        <f t="shared" si="12"/>
        <v>0.22296793437733034</v>
      </c>
      <c r="AF103" s="37">
        <f t="shared" si="12"/>
        <v>0.35421327367636091</v>
      </c>
      <c r="AG103" s="37">
        <f t="shared" si="12"/>
        <v>0.27367636092468306</v>
      </c>
      <c r="AH103" s="37">
        <f t="shared" si="12"/>
        <v>8.948545861297539E-3</v>
      </c>
      <c r="AI103" s="37">
        <f t="shared" si="13"/>
        <v>0.14145974416854779</v>
      </c>
      <c r="AJ103" s="37">
        <f t="shared" si="14"/>
        <v>0.85854025583145221</v>
      </c>
      <c r="AK103" s="75">
        <f t="shared" ref="AK103:AN108" si="15">BC43</f>
        <v>3.72</v>
      </c>
      <c r="AL103" s="75">
        <f t="shared" si="15"/>
        <v>1.1000000000000001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92</v>
      </c>
      <c r="B104" s="118" t="s">
        <v>93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20"/>
      <c r="V104" s="74">
        <f t="shared" si="11"/>
        <v>129</v>
      </c>
      <c r="W104" s="74">
        <f t="shared" si="11"/>
        <v>216</v>
      </c>
      <c r="X104" s="74">
        <f t="shared" si="11"/>
        <v>326</v>
      </c>
      <c r="Y104" s="74">
        <f t="shared" si="11"/>
        <v>369</v>
      </c>
      <c r="Z104" s="74">
        <f t="shared" si="11"/>
        <v>260</v>
      </c>
      <c r="AA104" s="74">
        <f t="shared" si="11"/>
        <v>41</v>
      </c>
      <c r="AB104" s="74">
        <f t="shared" si="11"/>
        <v>1341</v>
      </c>
      <c r="AC104" s="37">
        <f t="shared" si="12"/>
        <v>9.6196868008948541E-2</v>
      </c>
      <c r="AD104" s="37">
        <f t="shared" si="12"/>
        <v>0.16107382550335569</v>
      </c>
      <c r="AE104" s="37">
        <f t="shared" si="12"/>
        <v>0.2431021625652498</v>
      </c>
      <c r="AF104" s="37">
        <f t="shared" si="12"/>
        <v>0.27516778523489932</v>
      </c>
      <c r="AG104" s="37">
        <f t="shared" si="12"/>
        <v>0.19388516032811334</v>
      </c>
      <c r="AH104" s="37">
        <f t="shared" si="12"/>
        <v>3.0574198359433258E-2</v>
      </c>
      <c r="AI104" s="37">
        <f t="shared" si="13"/>
        <v>0.26538461538461539</v>
      </c>
      <c r="AJ104" s="37">
        <f t="shared" si="14"/>
        <v>0.73461538461538467</v>
      </c>
      <c r="AK104" s="75">
        <f t="shared" si="15"/>
        <v>3.32</v>
      </c>
      <c r="AL104" s="75">
        <f t="shared" si="15"/>
        <v>1.24</v>
      </c>
      <c r="AM104" s="76">
        <f t="shared" si="15"/>
        <v>3</v>
      </c>
      <c r="AN104" s="76">
        <f t="shared" si="15"/>
        <v>4</v>
      </c>
      <c r="AO104" s="40"/>
    </row>
    <row r="105" spans="1:59" s="41" customFormat="1" ht="18.75" customHeight="1">
      <c r="A105" s="36" t="s">
        <v>94</v>
      </c>
      <c r="B105" s="118" t="s">
        <v>95</v>
      </c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20"/>
      <c r="V105" s="74">
        <f t="shared" si="11"/>
        <v>252</v>
      </c>
      <c r="W105" s="74">
        <f t="shared" si="11"/>
        <v>237</v>
      </c>
      <c r="X105" s="74">
        <f t="shared" si="11"/>
        <v>288</v>
      </c>
      <c r="Y105" s="74">
        <f t="shared" si="11"/>
        <v>272</v>
      </c>
      <c r="Z105" s="74">
        <f t="shared" si="11"/>
        <v>156</v>
      </c>
      <c r="AA105" s="74">
        <f t="shared" si="11"/>
        <v>136</v>
      </c>
      <c r="AB105" s="74">
        <f t="shared" si="11"/>
        <v>1341</v>
      </c>
      <c r="AC105" s="37">
        <f t="shared" si="12"/>
        <v>0.18791946308724833</v>
      </c>
      <c r="AD105" s="37">
        <f t="shared" si="12"/>
        <v>0.1767337807606264</v>
      </c>
      <c r="AE105" s="37">
        <f t="shared" si="12"/>
        <v>0.21476510067114093</v>
      </c>
      <c r="AF105" s="37">
        <f t="shared" si="12"/>
        <v>0.20283370618941088</v>
      </c>
      <c r="AG105" s="37">
        <f t="shared" si="12"/>
        <v>0.116331096196868</v>
      </c>
      <c r="AH105" s="37">
        <f t="shared" si="12"/>
        <v>0.10141685309470544</v>
      </c>
      <c r="AI105" s="37">
        <f t="shared" si="13"/>
        <v>0.4058091286307054</v>
      </c>
      <c r="AJ105" s="37">
        <f t="shared" si="14"/>
        <v>0.5941908713692946</v>
      </c>
      <c r="AK105" s="75">
        <f t="shared" si="15"/>
        <v>2.87</v>
      </c>
      <c r="AL105" s="75">
        <f t="shared" si="15"/>
        <v>1.33</v>
      </c>
      <c r="AM105" s="76">
        <f t="shared" si="15"/>
        <v>3</v>
      </c>
      <c r="AN105" s="76">
        <f t="shared" si="15"/>
        <v>3</v>
      </c>
      <c r="AO105" s="40"/>
    </row>
    <row r="106" spans="1:59" s="41" customFormat="1" ht="18.75" customHeight="1">
      <c r="A106" s="73" t="s">
        <v>96</v>
      </c>
      <c r="B106" s="118" t="s">
        <v>97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20"/>
      <c r="V106" s="74">
        <f t="shared" si="11"/>
        <v>155</v>
      </c>
      <c r="W106" s="74">
        <f t="shared" si="11"/>
        <v>183</v>
      </c>
      <c r="X106" s="74">
        <f t="shared" si="11"/>
        <v>310</v>
      </c>
      <c r="Y106" s="74">
        <f t="shared" si="11"/>
        <v>373</v>
      </c>
      <c r="Z106" s="74">
        <f t="shared" si="11"/>
        <v>240</v>
      </c>
      <c r="AA106" s="74">
        <f t="shared" si="11"/>
        <v>80</v>
      </c>
      <c r="AB106" s="74">
        <f t="shared" si="11"/>
        <v>1341</v>
      </c>
      <c r="AC106" s="37">
        <f t="shared" si="12"/>
        <v>0.11558538404175989</v>
      </c>
      <c r="AD106" s="37">
        <f t="shared" si="12"/>
        <v>0.13646532438478748</v>
      </c>
      <c r="AE106" s="37">
        <f t="shared" si="12"/>
        <v>0.23117076808351977</v>
      </c>
      <c r="AF106" s="37">
        <f t="shared" si="12"/>
        <v>0.27815063385533184</v>
      </c>
      <c r="AG106" s="37">
        <f t="shared" si="12"/>
        <v>0.17897091722595079</v>
      </c>
      <c r="AH106" s="37">
        <f t="shared" si="12"/>
        <v>5.9656972408650262E-2</v>
      </c>
      <c r="AI106" s="37">
        <f t="shared" si="13"/>
        <v>0.26804123711340205</v>
      </c>
      <c r="AJ106" s="37">
        <f t="shared" si="14"/>
        <v>0.73195876288659789</v>
      </c>
      <c r="AK106" s="75">
        <f t="shared" si="15"/>
        <v>3.29</v>
      </c>
      <c r="AL106" s="75">
        <f t="shared" si="15"/>
        <v>1.27</v>
      </c>
      <c r="AM106" s="76">
        <f t="shared" si="15"/>
        <v>3</v>
      </c>
      <c r="AN106" s="76">
        <f t="shared" si="15"/>
        <v>4</v>
      </c>
      <c r="AO106" s="40"/>
    </row>
    <row r="107" spans="1:59" s="41" customFormat="1" ht="18.75" customHeight="1">
      <c r="A107" s="36" t="s">
        <v>98</v>
      </c>
      <c r="B107" s="118" t="s">
        <v>99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20"/>
      <c r="V107" s="74">
        <f t="shared" si="11"/>
        <v>62</v>
      </c>
      <c r="W107" s="74">
        <f t="shared" si="11"/>
        <v>95</v>
      </c>
      <c r="X107" s="74">
        <f t="shared" si="11"/>
        <v>265</v>
      </c>
      <c r="Y107" s="74">
        <f t="shared" si="11"/>
        <v>454</v>
      </c>
      <c r="Z107" s="74">
        <f t="shared" si="11"/>
        <v>452</v>
      </c>
      <c r="AA107" s="74">
        <f t="shared" si="11"/>
        <v>13</v>
      </c>
      <c r="AB107" s="74">
        <f t="shared" si="11"/>
        <v>1341</v>
      </c>
      <c r="AC107" s="37">
        <f t="shared" si="12"/>
        <v>4.6234153616703952E-2</v>
      </c>
      <c r="AD107" s="37">
        <f t="shared" si="12"/>
        <v>7.0842654735272181E-2</v>
      </c>
      <c r="AE107" s="37">
        <f t="shared" si="12"/>
        <v>0.19761372110365399</v>
      </c>
      <c r="AF107" s="37">
        <f t="shared" si="12"/>
        <v>0.33855331841909025</v>
      </c>
      <c r="AG107" s="37">
        <f t="shared" si="12"/>
        <v>0.33706189410887399</v>
      </c>
      <c r="AH107" s="37">
        <f t="shared" si="12"/>
        <v>9.6942580164056675E-3</v>
      </c>
      <c r="AI107" s="37">
        <f t="shared" si="13"/>
        <v>0.11822289156626506</v>
      </c>
      <c r="AJ107" s="37">
        <f t="shared" si="14"/>
        <v>0.88177710843373491</v>
      </c>
      <c r="AK107" s="75">
        <f t="shared" si="15"/>
        <v>3.86</v>
      </c>
      <c r="AL107" s="75">
        <f t="shared" si="15"/>
        <v>1.1100000000000001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100</v>
      </c>
      <c r="B108" s="121" t="s">
        <v>101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3"/>
      <c r="V108" s="77">
        <f t="shared" si="11"/>
        <v>156</v>
      </c>
      <c r="W108" s="77">
        <f t="shared" si="11"/>
        <v>252</v>
      </c>
      <c r="X108" s="77">
        <f t="shared" si="11"/>
        <v>424</v>
      </c>
      <c r="Y108" s="77">
        <f t="shared" si="11"/>
        <v>322</v>
      </c>
      <c r="Z108" s="77">
        <f t="shared" si="11"/>
        <v>127</v>
      </c>
      <c r="AA108" s="77">
        <f t="shared" si="11"/>
        <v>60</v>
      </c>
      <c r="AB108" s="77">
        <f t="shared" si="11"/>
        <v>1341</v>
      </c>
      <c r="AC108" s="44">
        <f t="shared" si="12"/>
        <v>0.116331096196868</v>
      </c>
      <c r="AD108" s="44">
        <f t="shared" si="12"/>
        <v>0.18791946308724833</v>
      </c>
      <c r="AE108" s="44">
        <f t="shared" si="12"/>
        <v>0.3161819537658464</v>
      </c>
      <c r="AF108" s="44">
        <f t="shared" si="12"/>
        <v>0.24011931394481731</v>
      </c>
      <c r="AG108" s="44">
        <f t="shared" si="12"/>
        <v>9.4705443698732295E-2</v>
      </c>
      <c r="AH108" s="44">
        <f t="shared" si="12"/>
        <v>4.4742729306487698E-2</v>
      </c>
      <c r="AI108" s="44">
        <f t="shared" si="13"/>
        <v>0.31850117096018737</v>
      </c>
      <c r="AJ108" s="44">
        <f t="shared" si="14"/>
        <v>0.68149882903981263</v>
      </c>
      <c r="AK108" s="45">
        <f t="shared" si="15"/>
        <v>3.01</v>
      </c>
      <c r="AL108" s="45">
        <f t="shared" si="15"/>
        <v>1.1499999999999999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6" t="s">
        <v>102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8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55" t="s">
        <v>103</v>
      </c>
      <c r="B112" s="155"/>
      <c r="C112" s="155"/>
      <c r="D112" s="155"/>
      <c r="E112" s="155"/>
      <c r="F112" s="155"/>
      <c r="G112" s="155"/>
      <c r="H112" s="155"/>
      <c r="I112" s="84">
        <v>977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55" t="s">
        <v>104</v>
      </c>
      <c r="B113" s="155"/>
      <c r="C113" s="155"/>
      <c r="D113" s="155"/>
      <c r="E113" s="155"/>
      <c r="F113" s="155"/>
      <c r="G113" s="155"/>
      <c r="H113" s="155"/>
      <c r="I113" s="84">
        <v>251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55" t="s">
        <v>105</v>
      </c>
      <c r="B114" s="155"/>
      <c r="C114" s="155"/>
      <c r="D114" s="155"/>
      <c r="E114" s="155"/>
      <c r="F114" s="155"/>
      <c r="G114" s="155"/>
      <c r="H114" s="155"/>
      <c r="I114" s="84">
        <v>828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55" t="s">
        <v>106</v>
      </c>
      <c r="B115" s="155"/>
      <c r="C115" s="155"/>
      <c r="D115" s="155"/>
      <c r="E115" s="155"/>
      <c r="F115" s="155"/>
      <c r="G115" s="155"/>
      <c r="H115" s="155"/>
      <c r="I115" s="84">
        <v>703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55" t="s">
        <v>107</v>
      </c>
      <c r="B116" s="155"/>
      <c r="C116" s="155"/>
      <c r="D116" s="155"/>
      <c r="E116" s="155"/>
      <c r="F116" s="155"/>
      <c r="G116" s="155"/>
      <c r="H116" s="155"/>
      <c r="I116" s="84">
        <v>878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55" t="s">
        <v>108</v>
      </c>
      <c r="B117" s="155"/>
      <c r="C117" s="155"/>
      <c r="D117" s="155"/>
      <c r="E117" s="155"/>
      <c r="F117" s="155"/>
      <c r="G117" s="155"/>
      <c r="H117" s="155"/>
      <c r="I117" s="84">
        <v>741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8" t="s">
        <v>109</v>
      </c>
      <c r="B118" s="149"/>
      <c r="C118" s="149"/>
      <c r="D118" s="149"/>
      <c r="E118" s="149"/>
      <c r="F118" s="149"/>
      <c r="G118" s="149"/>
      <c r="H118" s="150"/>
      <c r="I118" s="84">
        <v>41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55" t="s">
        <v>110</v>
      </c>
      <c r="B119" s="155"/>
      <c r="C119" s="155"/>
      <c r="D119" s="155"/>
      <c r="E119" s="155"/>
      <c r="F119" s="155"/>
      <c r="G119" s="155"/>
      <c r="H119" s="155"/>
      <c r="I119" s="84">
        <v>597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61" t="s">
        <v>111</v>
      </c>
      <c r="B120" s="161"/>
      <c r="C120" s="161"/>
      <c r="D120" s="161"/>
      <c r="E120" s="161"/>
      <c r="F120" s="161"/>
      <c r="G120" s="161"/>
      <c r="H120" s="161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88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9" t="s">
        <v>22</v>
      </c>
      <c r="W124" s="159"/>
      <c r="X124" s="159"/>
      <c r="Y124" s="159"/>
      <c r="Z124" s="159"/>
      <c r="AA124" s="159"/>
      <c r="AB124" s="21"/>
      <c r="AC124" s="159" t="s">
        <v>23</v>
      </c>
      <c r="AD124" s="159"/>
      <c r="AE124" s="159"/>
      <c r="AF124" s="159"/>
      <c r="AG124" s="159"/>
      <c r="AH124" s="159"/>
      <c r="AI124" s="124" t="s">
        <v>24</v>
      </c>
      <c r="AJ124" s="126"/>
      <c r="AK124" s="160" t="s">
        <v>83</v>
      </c>
      <c r="AL124" s="160"/>
      <c r="AM124" s="160"/>
      <c r="AN124" s="160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9"/>
      <c r="W125" s="159"/>
      <c r="X125" s="159"/>
      <c r="Y125" s="159"/>
      <c r="Z125" s="159"/>
      <c r="AA125" s="159"/>
      <c r="AB125" s="21"/>
      <c r="AC125" s="159"/>
      <c r="AD125" s="159"/>
      <c r="AE125" s="159"/>
      <c r="AF125" s="159"/>
      <c r="AG125" s="159"/>
      <c r="AH125" s="159"/>
      <c r="AI125" s="130"/>
      <c r="AJ125" s="132"/>
      <c r="AK125" s="160"/>
      <c r="AL125" s="160"/>
      <c r="AM125" s="160"/>
      <c r="AN125" s="160"/>
      <c r="AO125" s="83"/>
    </row>
    <row r="126" spans="1:41" s="62" customFormat="1" ht="18.75" customHeight="1">
      <c r="A126" s="72"/>
      <c r="B126" s="117" t="s">
        <v>112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113</v>
      </c>
      <c r="B127" s="118" t="s">
        <v>114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20"/>
      <c r="V127" s="74">
        <f>AP49</f>
        <v>93</v>
      </c>
      <c r="W127" s="74">
        <f t="shared" ref="W127:AB128" si="16">AQ49</f>
        <v>144</v>
      </c>
      <c r="X127" s="74">
        <f t="shared" si="16"/>
        <v>312</v>
      </c>
      <c r="Y127" s="74">
        <f t="shared" si="16"/>
        <v>423</v>
      </c>
      <c r="Z127" s="74">
        <f t="shared" si="16"/>
        <v>335</v>
      </c>
      <c r="AA127" s="74">
        <f t="shared" si="16"/>
        <v>34</v>
      </c>
      <c r="AB127" s="74">
        <f t="shared" si="16"/>
        <v>1341</v>
      </c>
      <c r="AC127" s="37">
        <f t="shared" ref="AC127:AH128" si="17">V127/$AB127</f>
        <v>6.9351230425055935E-2</v>
      </c>
      <c r="AD127" s="37">
        <f t="shared" si="17"/>
        <v>0.10738255033557047</v>
      </c>
      <c r="AE127" s="37">
        <f t="shared" si="17"/>
        <v>0.23266219239373601</v>
      </c>
      <c r="AF127" s="37">
        <f t="shared" si="17"/>
        <v>0.31543624161073824</v>
      </c>
      <c r="AG127" s="37">
        <f t="shared" si="17"/>
        <v>0.24981357196122297</v>
      </c>
      <c r="AH127" s="37">
        <f t="shared" si="17"/>
        <v>2.535421327367636E-2</v>
      </c>
      <c r="AI127" s="37">
        <f>(V127+W127)/(V127+W127+X127+Y127+Z127)</f>
        <v>0.18133129303749043</v>
      </c>
      <c r="AJ127" s="37">
        <f>(X127+Y127+Z127)/(V127+W127+X127+Y127+Z127)</f>
        <v>0.8186687069625096</v>
      </c>
      <c r="AK127" s="75">
        <f t="shared" ref="AK127:AN128" si="18">BC49</f>
        <v>3.58</v>
      </c>
      <c r="AL127" s="75">
        <f t="shared" si="18"/>
        <v>1.18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42" t="s">
        <v>115</v>
      </c>
      <c r="B128" s="121" t="s">
        <v>116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3"/>
      <c r="V128" s="77">
        <f>AP50</f>
        <v>218</v>
      </c>
      <c r="W128" s="77">
        <f t="shared" si="16"/>
        <v>276</v>
      </c>
      <c r="X128" s="77">
        <f t="shared" si="16"/>
        <v>402</v>
      </c>
      <c r="Y128" s="77">
        <f t="shared" si="16"/>
        <v>269</v>
      </c>
      <c r="Z128" s="77">
        <f t="shared" si="16"/>
        <v>118</v>
      </c>
      <c r="AA128" s="77">
        <f t="shared" si="16"/>
        <v>58</v>
      </c>
      <c r="AB128" s="77">
        <f t="shared" si="16"/>
        <v>1341</v>
      </c>
      <c r="AC128" s="44">
        <f t="shared" si="17"/>
        <v>0.16256524981357195</v>
      </c>
      <c r="AD128" s="44">
        <f t="shared" si="17"/>
        <v>0.2058165548098434</v>
      </c>
      <c r="AE128" s="44">
        <f t="shared" si="17"/>
        <v>0.29977628635346754</v>
      </c>
      <c r="AF128" s="44">
        <f t="shared" si="17"/>
        <v>0.20059656972408652</v>
      </c>
      <c r="AG128" s="44">
        <f t="shared" si="17"/>
        <v>8.7994034302759136E-2</v>
      </c>
      <c r="AH128" s="44">
        <f t="shared" si="17"/>
        <v>4.3251304996271438E-2</v>
      </c>
      <c r="AI128" s="44">
        <f>(V128+W128)/(V128+W128+X128+Y128+Z128)</f>
        <v>0.38503507404520654</v>
      </c>
      <c r="AJ128" s="44">
        <f>(X128+Y128+Z128)/(V128+W128+X128+Y128+Z128)</f>
        <v>0.61496492595479346</v>
      </c>
      <c r="AK128" s="45">
        <f t="shared" si="18"/>
        <v>2.84</v>
      </c>
      <c r="AL128" s="45">
        <f t="shared" si="18"/>
        <v>1.2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6" t="s">
        <v>117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8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55" t="s">
        <v>118</v>
      </c>
      <c r="B132" s="155"/>
      <c r="C132" s="155"/>
      <c r="D132" s="155"/>
      <c r="E132" s="155"/>
      <c r="F132" s="155"/>
      <c r="G132" s="155"/>
      <c r="H132" s="155"/>
      <c r="I132" s="84">
        <v>191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55" t="s">
        <v>119</v>
      </c>
      <c r="B133" s="155"/>
      <c r="C133" s="155"/>
      <c r="D133" s="155"/>
      <c r="E133" s="155"/>
      <c r="F133" s="155"/>
      <c r="G133" s="155"/>
      <c r="H133" s="155"/>
      <c r="I133" s="84">
        <v>286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55" t="s">
        <v>120</v>
      </c>
      <c r="B134" s="155"/>
      <c r="C134" s="155"/>
      <c r="D134" s="155"/>
      <c r="E134" s="155"/>
      <c r="F134" s="155"/>
      <c r="G134" s="155"/>
      <c r="H134" s="155"/>
      <c r="I134" s="84">
        <v>310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55" t="s">
        <v>121</v>
      </c>
      <c r="B135" s="155"/>
      <c r="C135" s="155"/>
      <c r="D135" s="155"/>
      <c r="E135" s="155"/>
      <c r="F135" s="155"/>
      <c r="G135" s="155"/>
      <c r="H135" s="155"/>
      <c r="I135" s="84">
        <v>524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42" t="s">
        <v>122</v>
      </c>
      <c r="B136" s="143"/>
      <c r="C136" s="143"/>
      <c r="D136" s="143"/>
      <c r="E136" s="143"/>
      <c r="F136" s="143"/>
      <c r="G136" s="143"/>
      <c r="H136" s="144"/>
      <c r="I136" s="84"/>
      <c r="J136" s="90"/>
      <c r="K136" s="90"/>
      <c r="L136" s="90"/>
      <c r="M136" s="90"/>
      <c r="N136" s="90"/>
      <c r="O136" s="90"/>
      <c r="P136" s="90"/>
      <c r="Q136" s="90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6" t="s">
        <v>123</v>
      </c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8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8" t="s">
        <v>124</v>
      </c>
      <c r="B140" s="149"/>
      <c r="C140" s="149"/>
      <c r="D140" s="149"/>
      <c r="E140" s="149"/>
      <c r="F140" s="149"/>
      <c r="G140" s="149"/>
      <c r="H140" s="150"/>
      <c r="I140" s="84">
        <v>233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8" t="s">
        <v>125</v>
      </c>
      <c r="B141" s="149"/>
      <c r="C141" s="149"/>
      <c r="D141" s="149"/>
      <c r="E141" s="149"/>
      <c r="F141" s="149"/>
      <c r="G141" s="149"/>
      <c r="H141" s="150"/>
      <c r="I141" s="84">
        <v>808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8" t="s">
        <v>126</v>
      </c>
      <c r="B142" s="149"/>
      <c r="C142" s="149"/>
      <c r="D142" s="149"/>
      <c r="E142" s="149"/>
      <c r="F142" s="149"/>
      <c r="G142" s="149"/>
      <c r="H142" s="150"/>
      <c r="I142" s="84">
        <v>693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8" t="s">
        <v>127</v>
      </c>
      <c r="B143" s="149"/>
      <c r="C143" s="149"/>
      <c r="D143" s="149"/>
      <c r="E143" s="149"/>
      <c r="F143" s="149"/>
      <c r="G143" s="149"/>
      <c r="H143" s="150"/>
      <c r="I143" s="84">
        <v>942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8" t="s">
        <v>128</v>
      </c>
      <c r="B144" s="149"/>
      <c r="C144" s="149"/>
      <c r="D144" s="149"/>
      <c r="E144" s="149"/>
      <c r="F144" s="149"/>
      <c r="G144" s="149"/>
      <c r="H144" s="150"/>
      <c r="I144" s="84">
        <v>222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8" t="s">
        <v>129</v>
      </c>
      <c r="B145" s="149"/>
      <c r="C145" s="149"/>
      <c r="D145" s="149"/>
      <c r="E145" s="149"/>
      <c r="F145" s="149"/>
      <c r="G145" s="149"/>
      <c r="H145" s="150"/>
      <c r="I145" s="84">
        <v>691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51" t="s">
        <v>130</v>
      </c>
      <c r="B146" s="151"/>
      <c r="C146" s="151"/>
      <c r="D146" s="151"/>
      <c r="E146" s="151"/>
      <c r="F146" s="151"/>
      <c r="G146" s="151"/>
      <c r="H146" s="151"/>
      <c r="I146" s="153">
        <v>237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52"/>
      <c r="B147" s="152"/>
      <c r="C147" s="152"/>
      <c r="D147" s="152"/>
      <c r="E147" s="152"/>
      <c r="F147" s="152"/>
      <c r="G147" s="152"/>
      <c r="H147" s="152"/>
      <c r="I147" s="154"/>
      <c r="J147" s="85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V147" s="124" t="s">
        <v>22</v>
      </c>
      <c r="W147" s="125"/>
      <c r="X147" s="125"/>
      <c r="Y147" s="125"/>
      <c r="Z147" s="125"/>
      <c r="AA147" s="126"/>
      <c r="AB147" s="21"/>
      <c r="AC147" s="124" t="s">
        <v>23</v>
      </c>
      <c r="AD147" s="125"/>
      <c r="AE147" s="125"/>
      <c r="AF147" s="125"/>
      <c r="AG147" s="125"/>
      <c r="AH147" s="126"/>
      <c r="AI147" s="124" t="s">
        <v>24</v>
      </c>
      <c r="AJ147" s="126"/>
      <c r="AK147" s="133" t="s">
        <v>83</v>
      </c>
      <c r="AL147" s="134"/>
      <c r="AM147" s="134"/>
      <c r="AN147" s="135"/>
      <c r="AO147" s="40"/>
    </row>
    <row r="148" spans="1:62" s="41" customFormat="1" ht="18.75" customHeight="1">
      <c r="A148" s="142" t="s">
        <v>122</v>
      </c>
      <c r="B148" s="143"/>
      <c r="C148" s="143"/>
      <c r="D148" s="143"/>
      <c r="E148" s="143"/>
      <c r="F148" s="143"/>
      <c r="G148" s="143"/>
      <c r="H148" s="144"/>
      <c r="I148" s="145"/>
      <c r="J148" s="90"/>
      <c r="K148" s="90"/>
      <c r="L148" s="90"/>
      <c r="M148" s="90"/>
      <c r="N148" s="90"/>
      <c r="O148" s="90"/>
      <c r="P148" s="90"/>
      <c r="Q148" s="90"/>
      <c r="R148" s="79"/>
      <c r="S148" s="79"/>
      <c r="T148" s="79"/>
      <c r="U148" s="79"/>
      <c r="V148" s="127"/>
      <c r="W148" s="128"/>
      <c r="X148" s="128"/>
      <c r="Y148" s="128"/>
      <c r="Z148" s="128"/>
      <c r="AA148" s="129"/>
      <c r="AB148" s="21"/>
      <c r="AC148" s="127"/>
      <c r="AD148" s="128"/>
      <c r="AE148" s="128"/>
      <c r="AF148" s="128"/>
      <c r="AG148" s="128"/>
      <c r="AH148" s="129"/>
      <c r="AI148" s="127"/>
      <c r="AJ148" s="129"/>
      <c r="AK148" s="136"/>
      <c r="AL148" s="137"/>
      <c r="AM148" s="137"/>
      <c r="AN148" s="138"/>
      <c r="AO148" s="40"/>
    </row>
    <row r="149" spans="1:62" s="41" customFormat="1" ht="18.75" customHeight="1">
      <c r="A149" s="147"/>
      <c r="B149" s="147"/>
      <c r="C149" s="147"/>
      <c r="D149" s="147"/>
      <c r="E149" s="147"/>
      <c r="F149" s="147"/>
      <c r="G149" s="147"/>
      <c r="H149" s="147"/>
      <c r="I149" s="146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130"/>
      <c r="W149" s="131"/>
      <c r="X149" s="131"/>
      <c r="Y149" s="131"/>
      <c r="Z149" s="131"/>
      <c r="AA149" s="132"/>
      <c r="AB149" s="21"/>
      <c r="AC149" s="130"/>
      <c r="AD149" s="131"/>
      <c r="AE149" s="131"/>
      <c r="AF149" s="131"/>
      <c r="AG149" s="131"/>
      <c r="AH149" s="132"/>
      <c r="AI149" s="130"/>
      <c r="AJ149" s="132"/>
      <c r="AK149" s="139"/>
      <c r="AL149" s="140"/>
      <c r="AM149" s="140"/>
      <c r="AN149" s="141"/>
      <c r="AO149" s="40"/>
    </row>
    <row r="150" spans="1:62" s="41" customFormat="1" ht="36.75" customHeight="1">
      <c r="A150" s="72"/>
      <c r="B150" s="116" t="s">
        <v>131</v>
      </c>
      <c r="C150" s="116"/>
      <c r="D150" s="116"/>
      <c r="E150" s="116"/>
      <c r="F150" s="116"/>
      <c r="G150" s="116"/>
      <c r="H150" s="116"/>
      <c r="I150" s="116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30">
        <v>1</v>
      </c>
      <c r="W150" s="30">
        <v>2</v>
      </c>
      <c r="X150" s="30">
        <v>3</v>
      </c>
      <c r="Y150" s="30">
        <v>4</v>
      </c>
      <c r="Z150" s="30">
        <v>5</v>
      </c>
      <c r="AA150" s="30" t="s">
        <v>26</v>
      </c>
      <c r="AB150" s="31" t="s">
        <v>27</v>
      </c>
      <c r="AC150" s="30">
        <v>1</v>
      </c>
      <c r="AD150" s="30">
        <v>2</v>
      </c>
      <c r="AE150" s="30">
        <v>3</v>
      </c>
      <c r="AF150" s="30">
        <v>4</v>
      </c>
      <c r="AG150" s="30">
        <v>5</v>
      </c>
      <c r="AH150" s="30" t="s">
        <v>26</v>
      </c>
      <c r="AI150" s="32" t="s">
        <v>28</v>
      </c>
      <c r="AJ150" s="32" t="s">
        <v>29</v>
      </c>
      <c r="AK150" s="33" t="s">
        <v>30</v>
      </c>
      <c r="AL150" s="33" t="s">
        <v>31</v>
      </c>
      <c r="AM150" s="34" t="s">
        <v>32</v>
      </c>
      <c r="AN150" s="34" t="s">
        <v>33</v>
      </c>
      <c r="AO150" s="40"/>
    </row>
    <row r="151" spans="1:62" s="41" customFormat="1" ht="18.75" customHeight="1">
      <c r="A151" s="73" t="s">
        <v>132</v>
      </c>
      <c r="B151" s="118" t="s">
        <v>133</v>
      </c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20"/>
      <c r="V151" s="74">
        <f t="shared" ref="V151:AB155" si="19">AP51</f>
        <v>154</v>
      </c>
      <c r="W151" s="74">
        <f t="shared" si="19"/>
        <v>234</v>
      </c>
      <c r="X151" s="74">
        <f t="shared" si="19"/>
        <v>342</v>
      </c>
      <c r="Y151" s="74">
        <f t="shared" si="19"/>
        <v>342</v>
      </c>
      <c r="Z151" s="74">
        <f t="shared" si="19"/>
        <v>213</v>
      </c>
      <c r="AA151" s="74">
        <f t="shared" si="19"/>
        <v>56</v>
      </c>
      <c r="AB151" s="74">
        <f t="shared" si="19"/>
        <v>1341</v>
      </c>
      <c r="AC151" s="37">
        <f t="shared" ref="AC151:AH155" si="20">V151/$AB151</f>
        <v>0.11483967188665176</v>
      </c>
      <c r="AD151" s="37">
        <f t="shared" si="20"/>
        <v>0.17449664429530201</v>
      </c>
      <c r="AE151" s="37">
        <f t="shared" si="20"/>
        <v>0.25503355704697989</v>
      </c>
      <c r="AF151" s="37">
        <f t="shared" si="20"/>
        <v>0.25503355704697989</v>
      </c>
      <c r="AG151" s="37">
        <f t="shared" si="20"/>
        <v>0.15883668903803133</v>
      </c>
      <c r="AH151" s="37">
        <f t="shared" si="20"/>
        <v>4.1759880686055184E-2</v>
      </c>
      <c r="AI151" s="37">
        <f>(V151+W151)/(V151+W151+X151+Y151+Z151)</f>
        <v>0.30194552529182878</v>
      </c>
      <c r="AJ151" s="37">
        <f>(X151+Y151+Z151)/(V151+W151+X151+Y151+Z151)</f>
        <v>0.69805447470817117</v>
      </c>
      <c r="AK151" s="75">
        <f t="shared" ref="AK151:AM155" si="21">BC51</f>
        <v>3.18</v>
      </c>
      <c r="AL151" s="75">
        <f t="shared" si="21"/>
        <v>1.25</v>
      </c>
      <c r="AM151" s="76">
        <f t="shared" si="21"/>
        <v>3</v>
      </c>
      <c r="AN151" s="76">
        <v>3</v>
      </c>
      <c r="AO151" s="40"/>
    </row>
    <row r="152" spans="1:62" s="41" customFormat="1" ht="18.75" customHeight="1">
      <c r="A152" s="73" t="s">
        <v>134</v>
      </c>
      <c r="B152" s="118" t="s">
        <v>135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20"/>
      <c r="V152" s="74">
        <f>AP52</f>
        <v>86</v>
      </c>
      <c r="W152" s="74">
        <f t="shared" si="19"/>
        <v>141</v>
      </c>
      <c r="X152" s="74">
        <f t="shared" si="19"/>
        <v>303</v>
      </c>
      <c r="Y152" s="74">
        <f t="shared" si="19"/>
        <v>459</v>
      </c>
      <c r="Z152" s="74">
        <f t="shared" si="19"/>
        <v>334</v>
      </c>
      <c r="AA152" s="74">
        <f t="shared" si="19"/>
        <v>18</v>
      </c>
      <c r="AB152" s="74">
        <f t="shared" si="19"/>
        <v>1341</v>
      </c>
      <c r="AC152" s="37">
        <f t="shared" si="20"/>
        <v>6.4131245339299037E-2</v>
      </c>
      <c r="AD152" s="37">
        <f t="shared" si="20"/>
        <v>0.10514541387024609</v>
      </c>
      <c r="AE152" s="37">
        <f t="shared" si="20"/>
        <v>0.22595078299776286</v>
      </c>
      <c r="AF152" s="37">
        <f t="shared" si="20"/>
        <v>0.34228187919463088</v>
      </c>
      <c r="AG152" s="37">
        <f t="shared" si="20"/>
        <v>0.24906785980611484</v>
      </c>
      <c r="AH152" s="37">
        <f t="shared" si="20"/>
        <v>1.3422818791946308E-2</v>
      </c>
      <c r="AI152" s="37">
        <f>(V152+W152)/(V152+W152+X152+Y152+Z152)</f>
        <v>0.17157974300831444</v>
      </c>
      <c r="AJ152" s="37">
        <f>(X152+Y152+Z152)/(V152+W152+X152+Y152+Z152)</f>
        <v>0.82842025699168553</v>
      </c>
      <c r="AK152" s="75">
        <f t="shared" si="21"/>
        <v>3.62</v>
      </c>
      <c r="AL152" s="75">
        <f t="shared" si="21"/>
        <v>1.1599999999999999</v>
      </c>
      <c r="AM152" s="76">
        <f t="shared" si="21"/>
        <v>4</v>
      </c>
      <c r="AN152" s="76">
        <f>BF52</f>
        <v>4</v>
      </c>
      <c r="AO152" s="40"/>
    </row>
    <row r="153" spans="1:62" s="41" customFormat="1" ht="18.75" customHeight="1">
      <c r="A153" s="73" t="s">
        <v>136</v>
      </c>
      <c r="B153" s="118" t="s">
        <v>137</v>
      </c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20"/>
      <c r="V153" s="74">
        <f>AP53</f>
        <v>204</v>
      </c>
      <c r="W153" s="74">
        <f t="shared" si="19"/>
        <v>196</v>
      </c>
      <c r="X153" s="74">
        <f t="shared" si="19"/>
        <v>286</v>
      </c>
      <c r="Y153" s="74">
        <f t="shared" si="19"/>
        <v>250</v>
      </c>
      <c r="Z153" s="74">
        <f t="shared" si="19"/>
        <v>170</v>
      </c>
      <c r="AA153" s="74">
        <f t="shared" si="19"/>
        <v>235</v>
      </c>
      <c r="AB153" s="74">
        <f t="shared" si="19"/>
        <v>1341</v>
      </c>
      <c r="AC153" s="37">
        <f t="shared" si="20"/>
        <v>0.15212527964205816</v>
      </c>
      <c r="AD153" s="37">
        <f t="shared" si="20"/>
        <v>0.14615958240119314</v>
      </c>
      <c r="AE153" s="37">
        <f t="shared" si="20"/>
        <v>0.21327367636092467</v>
      </c>
      <c r="AF153" s="37">
        <f t="shared" si="20"/>
        <v>0.18642803877703207</v>
      </c>
      <c r="AG153" s="37">
        <f t="shared" si="20"/>
        <v>0.12677106636838181</v>
      </c>
      <c r="AH153" s="37">
        <f t="shared" si="20"/>
        <v>0.17524235645041014</v>
      </c>
      <c r="AI153" s="37">
        <f>(V153+W153)/(V153+W153+X153+Y153+Z153)</f>
        <v>0.36166365280289331</v>
      </c>
      <c r="AJ153" s="37">
        <f>(X153+Y153+Z153)/(V153+W153+X153+Y153+Z153)</f>
        <v>0.63833634719710675</v>
      </c>
      <c r="AK153" s="75">
        <f t="shared" si="21"/>
        <v>2.99</v>
      </c>
      <c r="AL153" s="75">
        <f t="shared" si="21"/>
        <v>1.33</v>
      </c>
      <c r="AM153" s="76">
        <f t="shared" si="21"/>
        <v>3</v>
      </c>
      <c r="AN153" s="76">
        <f>BF53</f>
        <v>3</v>
      </c>
      <c r="AO153" s="40"/>
    </row>
    <row r="154" spans="1:62" s="41" customFormat="1" ht="18.75" customHeight="1">
      <c r="A154" s="73" t="s">
        <v>138</v>
      </c>
      <c r="B154" s="118" t="s">
        <v>139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20"/>
      <c r="V154" s="74">
        <f>AP54</f>
        <v>191</v>
      </c>
      <c r="W154" s="74">
        <f t="shared" si="19"/>
        <v>188</v>
      </c>
      <c r="X154" s="74">
        <f t="shared" si="19"/>
        <v>307</v>
      </c>
      <c r="Y154" s="74">
        <f t="shared" si="19"/>
        <v>302</v>
      </c>
      <c r="Z154" s="74">
        <f t="shared" si="19"/>
        <v>255</v>
      </c>
      <c r="AA154" s="74">
        <f t="shared" si="19"/>
        <v>98</v>
      </c>
      <c r="AB154" s="74">
        <f t="shared" si="19"/>
        <v>1341</v>
      </c>
      <c r="AC154" s="37">
        <f t="shared" si="20"/>
        <v>0.14243102162565249</v>
      </c>
      <c r="AD154" s="37">
        <f t="shared" si="20"/>
        <v>0.1401938851603281</v>
      </c>
      <c r="AE154" s="37">
        <f t="shared" si="20"/>
        <v>0.22893363161819538</v>
      </c>
      <c r="AF154" s="37">
        <f t="shared" si="20"/>
        <v>0.22520507084265473</v>
      </c>
      <c r="AG154" s="37">
        <f t="shared" si="20"/>
        <v>0.19015659955257272</v>
      </c>
      <c r="AH154" s="37">
        <f t="shared" si="20"/>
        <v>7.3079791200596572E-2</v>
      </c>
      <c r="AI154" s="37">
        <f>(V154+W154)/(V154+W154+X154+Y154+Z154)</f>
        <v>0.30490748189863232</v>
      </c>
      <c r="AJ154" s="37">
        <f>(X154+Y154+Z154)/(V154+W154+X154+Y154+Z154)</f>
        <v>0.69509251810136763</v>
      </c>
      <c r="AK154" s="75">
        <f t="shared" si="21"/>
        <v>3.19</v>
      </c>
      <c r="AL154" s="75">
        <f t="shared" si="21"/>
        <v>1.34</v>
      </c>
      <c r="AM154" s="76">
        <f t="shared" si="21"/>
        <v>3</v>
      </c>
      <c r="AN154" s="76">
        <f>BF54</f>
        <v>3</v>
      </c>
      <c r="AO154" s="40"/>
    </row>
    <row r="155" spans="1:62" ht="18.75">
      <c r="A155" s="91" t="s">
        <v>140</v>
      </c>
      <c r="B155" s="121" t="s">
        <v>141</v>
      </c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3"/>
      <c r="V155" s="77">
        <f>AP55</f>
        <v>191</v>
      </c>
      <c r="W155" s="77">
        <f t="shared" si="19"/>
        <v>233</v>
      </c>
      <c r="X155" s="77">
        <f t="shared" si="19"/>
        <v>375</v>
      </c>
      <c r="Y155" s="77">
        <f t="shared" si="19"/>
        <v>332</v>
      </c>
      <c r="Z155" s="77">
        <f t="shared" si="19"/>
        <v>151</v>
      </c>
      <c r="AA155" s="77">
        <f t="shared" si="19"/>
        <v>59</v>
      </c>
      <c r="AB155" s="77">
        <f t="shared" si="19"/>
        <v>1341</v>
      </c>
      <c r="AC155" s="44">
        <f t="shared" si="20"/>
        <v>0.14243102162565249</v>
      </c>
      <c r="AD155" s="44">
        <f t="shared" si="20"/>
        <v>0.17375093214019388</v>
      </c>
      <c r="AE155" s="44">
        <f t="shared" si="20"/>
        <v>0.2796420581655481</v>
      </c>
      <c r="AF155" s="44">
        <f t="shared" si="20"/>
        <v>0.24757643549589858</v>
      </c>
      <c r="AG155" s="44">
        <f t="shared" si="20"/>
        <v>0.11260253542132737</v>
      </c>
      <c r="AH155" s="44">
        <f t="shared" si="20"/>
        <v>4.3997017151379568E-2</v>
      </c>
      <c r="AI155" s="44">
        <f>(V155+W155)/(V155+W155+X155+Y155+Z155)</f>
        <v>0.33073322932917315</v>
      </c>
      <c r="AJ155" s="44">
        <f>(X155+Y155+Z155)/(V155+W155+X155+Y155+Z155)</f>
        <v>0.66926677067082685</v>
      </c>
      <c r="AK155" s="45">
        <f t="shared" si="21"/>
        <v>3.01</v>
      </c>
      <c r="AL155" s="45">
        <f t="shared" si="21"/>
        <v>1.23</v>
      </c>
      <c r="AM155" s="46">
        <f t="shared" si="21"/>
        <v>3</v>
      </c>
      <c r="AN155" s="46">
        <f>BF55</f>
        <v>3</v>
      </c>
      <c r="BJ155" s="41"/>
    </row>
    <row r="156" spans="1:62" ht="18.75">
      <c r="A156" s="48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92"/>
      <c r="W156" s="92"/>
      <c r="X156" s="92"/>
      <c r="Y156" s="92"/>
      <c r="Z156" s="92"/>
      <c r="AA156" s="92"/>
      <c r="AB156" s="92"/>
      <c r="AC156" s="93"/>
      <c r="AD156" s="93"/>
      <c r="AE156" s="93"/>
      <c r="AF156" s="93"/>
      <c r="AG156" s="93"/>
      <c r="AH156" s="93"/>
      <c r="AI156" s="93"/>
      <c r="AJ156" s="93"/>
      <c r="AK156" s="94"/>
      <c r="AL156" s="94"/>
      <c r="AM156" s="95"/>
      <c r="AN156" s="95"/>
    </row>
    <row r="157" spans="1:62" ht="15" customHeight="1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s="2" customFormat="1" ht="15" customHeight="1">
      <c r="A158" s="48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</row>
    <row r="159" spans="1:62" s="2" customFormat="1" ht="15" customHeight="1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8"/>
      <c r="W159" s="98"/>
      <c r="X159" s="98"/>
      <c r="Y159" s="98"/>
      <c r="Z159" s="98"/>
      <c r="AA159" s="98"/>
      <c r="AB159" s="98"/>
      <c r="AC159" s="99"/>
      <c r="AD159" s="99"/>
      <c r="AE159" s="99"/>
      <c r="AF159" s="99"/>
      <c r="AG159" s="99"/>
      <c r="AH159" s="99"/>
      <c r="AI159" s="99"/>
      <c r="AJ159" s="99"/>
      <c r="AK159" s="100"/>
      <c r="AL159" s="100"/>
      <c r="AM159" s="101"/>
      <c r="AN159" s="101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20.2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>
      <c r="A162" t="s">
        <v>142</v>
      </c>
      <c r="B162" t="s">
        <v>143</v>
      </c>
      <c r="C162" s="21"/>
      <c r="D162" s="21"/>
      <c r="E162" s="21"/>
      <c r="F162" s="21"/>
      <c r="G162" s="21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 s="1"/>
      <c r="AN162" s="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s="21">
        <v>233</v>
      </c>
      <c r="B163" s="21">
        <v>1108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 t="s">
        <v>142</v>
      </c>
      <c r="B164" s="21" t="s">
        <v>143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>
      <c r="A165" s="21">
        <v>50</v>
      </c>
      <c r="B165" s="21">
        <v>1291</v>
      </c>
      <c r="C165" s="21"/>
      <c r="D165" s="21"/>
      <c r="E165" s="21"/>
      <c r="F165" s="21"/>
      <c r="G165" s="21"/>
    </row>
    <row r="166" spans="1:59">
      <c r="A166" s="21"/>
      <c r="B166" s="21"/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</row>
    <row r="170" spans="1:59">
      <c r="A170" s="21"/>
      <c r="B170" s="21"/>
    </row>
  </sheetData>
  <sheetProtection sheet="1" objects="1" scenarios="1"/>
  <mergeCells count="120">
    <mergeCell ref="A13:G13"/>
    <mergeCell ref="S13:W13"/>
    <mergeCell ref="Z13:AD13"/>
    <mergeCell ref="S14:W14"/>
    <mergeCell ref="Z14:AD14"/>
    <mergeCell ref="S15:W15"/>
    <mergeCell ref="Z15:AD15"/>
    <mergeCell ref="A1:AE1"/>
    <mergeCell ref="A6:AN6"/>
    <mergeCell ref="A7:AN7"/>
    <mergeCell ref="A8:AN8"/>
    <mergeCell ref="S12:X12"/>
    <mergeCell ref="Z12:AE12"/>
    <mergeCell ref="S19:W19"/>
    <mergeCell ref="Z19:AD19"/>
    <mergeCell ref="S20:W20"/>
    <mergeCell ref="Z20:AD20"/>
    <mergeCell ref="B21:E21"/>
    <mergeCell ref="H21:K21"/>
    <mergeCell ref="Z21:AD21"/>
    <mergeCell ref="S16:W16"/>
    <mergeCell ref="Z16:AD16"/>
    <mergeCell ref="S17:W17"/>
    <mergeCell ref="Z17:AD17"/>
    <mergeCell ref="S18:W18"/>
    <mergeCell ref="Z18:AD18"/>
    <mergeCell ref="V27:AA28"/>
    <mergeCell ref="AC27:AH28"/>
    <mergeCell ref="AI27:AJ28"/>
    <mergeCell ref="A29:U29"/>
    <mergeCell ref="B30:U30"/>
    <mergeCell ref="B31:U31"/>
    <mergeCell ref="B22:D22"/>
    <mergeCell ref="H22:I22"/>
    <mergeCell ref="B23:D23"/>
    <mergeCell ref="H23:I23"/>
    <mergeCell ref="B24:D24"/>
    <mergeCell ref="H24:I24"/>
    <mergeCell ref="B38:U38"/>
    <mergeCell ref="B39:U39"/>
    <mergeCell ref="B40:U40"/>
    <mergeCell ref="A42:U42"/>
    <mergeCell ref="V64:AA65"/>
    <mergeCell ref="AC64:AH65"/>
    <mergeCell ref="B32:U32"/>
    <mergeCell ref="B33:U33"/>
    <mergeCell ref="B34:U34"/>
    <mergeCell ref="B35:U35"/>
    <mergeCell ref="B36:U36"/>
    <mergeCell ref="B37:U37"/>
    <mergeCell ref="A96:U96"/>
    <mergeCell ref="A98:Q98"/>
    <mergeCell ref="V99:AA100"/>
    <mergeCell ref="AC99:AH100"/>
    <mergeCell ref="AI99:AJ100"/>
    <mergeCell ref="AK99:AN100"/>
    <mergeCell ref="AI64:AJ65"/>
    <mergeCell ref="AK64:AN65"/>
    <mergeCell ref="A67:U67"/>
    <mergeCell ref="A71:U71"/>
    <mergeCell ref="Z71:AN71"/>
    <mergeCell ref="V93:AA94"/>
    <mergeCell ref="AC93:AH94"/>
    <mergeCell ref="AI93:AJ94"/>
    <mergeCell ref="AK93:AN94"/>
    <mergeCell ref="B107:U107"/>
    <mergeCell ref="B108:U108"/>
    <mergeCell ref="A110:U110"/>
    <mergeCell ref="A112:H112"/>
    <mergeCell ref="A113:H113"/>
    <mergeCell ref="A114:H114"/>
    <mergeCell ref="B101:U101"/>
    <mergeCell ref="B102:U102"/>
    <mergeCell ref="B103:U103"/>
    <mergeCell ref="B104:U104"/>
    <mergeCell ref="B105:U105"/>
    <mergeCell ref="B106:U106"/>
    <mergeCell ref="A123:Q123"/>
    <mergeCell ref="V124:AA125"/>
    <mergeCell ref="AC124:AH125"/>
    <mergeCell ref="AI124:AJ125"/>
    <mergeCell ref="AK124:AN125"/>
    <mergeCell ref="B126:U126"/>
    <mergeCell ref="A115:H115"/>
    <mergeCell ref="A116:H116"/>
    <mergeCell ref="A117:H117"/>
    <mergeCell ref="A118:H118"/>
    <mergeCell ref="A119:H119"/>
    <mergeCell ref="A120:H120"/>
    <mergeCell ref="A135:H135"/>
    <mergeCell ref="A136:H136"/>
    <mergeCell ref="A138:U138"/>
    <mergeCell ref="A140:H140"/>
    <mergeCell ref="A141:H141"/>
    <mergeCell ref="A142:H142"/>
    <mergeCell ref="B127:U127"/>
    <mergeCell ref="B128:U128"/>
    <mergeCell ref="A130:U130"/>
    <mergeCell ref="A132:H132"/>
    <mergeCell ref="A133:H133"/>
    <mergeCell ref="A134:H134"/>
    <mergeCell ref="AK147:AN149"/>
    <mergeCell ref="A148:H148"/>
    <mergeCell ref="I148:I149"/>
    <mergeCell ref="A149:H149"/>
    <mergeCell ref="A143:H143"/>
    <mergeCell ref="A144:H144"/>
    <mergeCell ref="A145:H145"/>
    <mergeCell ref="A146:H147"/>
    <mergeCell ref="I146:I147"/>
    <mergeCell ref="V147:AA149"/>
    <mergeCell ref="A157:Q157"/>
    <mergeCell ref="B150:U150"/>
    <mergeCell ref="B151:U151"/>
    <mergeCell ref="B152:U152"/>
    <mergeCell ref="B153:U153"/>
    <mergeCell ref="B154:U154"/>
    <mergeCell ref="B155:U155"/>
    <mergeCell ref="AC147:AH149"/>
    <mergeCell ref="AI147:AJ149"/>
  </mergeCells>
  <hyperlinks>
    <hyperlink ref="A120:H120" location="'observaciones globales'!A308" display="pincha aquí para ver Otro"/>
    <hyperlink ref="A148:H148" location="'observaciones globales'!A588" display="pincha aquí para ver el campo OTRO"/>
    <hyperlink ref="A136:H136" location="'observaciones globales'!A557" display="pincha aquí para ver el campo OTRO"/>
  </hyperlink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1"/>
  <sheetViews>
    <sheetView showGridLines="0" view="pageBreakPreview" topLeftCell="A143" zoomScaleNormal="100" zoomScaleSheetLayoutView="100" workbookViewId="0">
      <selection activeCell="A99" sqref="A99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8" width="11.42578125" hidden="1" customWidth="1"/>
    <col min="59" max="62" width="11.42578125" customWidth="1"/>
  </cols>
  <sheetData>
    <row r="1" spans="1:51" ht="15" hidden="1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</row>
    <row r="7" spans="1:51" ht="18.75" customHeight="1">
      <c r="A7" s="177" t="s">
        <v>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51" ht="15.75" customHeight="1">
      <c r="A8" s="178" t="s">
        <v>144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7" t="s">
        <v>145</v>
      </c>
      <c r="T12" s="117"/>
      <c r="U12" s="117"/>
      <c r="V12" s="117"/>
      <c r="W12" s="117"/>
      <c r="X12" s="117"/>
      <c r="Y12" s="7"/>
      <c r="Z12" s="102"/>
      <c r="AA12" s="102"/>
      <c r="AB12" s="102"/>
      <c r="AC12" s="102"/>
      <c r="AD12" s="102"/>
      <c r="AE12" s="102"/>
      <c r="AG12" s="4"/>
      <c r="AH12" s="4"/>
      <c r="AI12" s="4"/>
      <c r="AJ12" s="4"/>
      <c r="AK12" s="4"/>
      <c r="AL12" s="4"/>
      <c r="AM12" s="5"/>
      <c r="AN12" s="5"/>
    </row>
    <row r="13" spans="1:51" ht="36" customHeight="1">
      <c r="A13" s="174"/>
      <c r="B13" s="174"/>
      <c r="C13" s="174"/>
      <c r="D13" s="174"/>
      <c r="E13" s="174"/>
      <c r="F13" s="174"/>
      <c r="G13" s="174"/>
      <c r="S13" s="164" t="s">
        <v>146</v>
      </c>
      <c r="T13" s="165"/>
      <c r="U13" s="165"/>
      <c r="V13" s="165"/>
      <c r="W13" s="166"/>
      <c r="X13" s="8">
        <v>21</v>
      </c>
      <c r="Y13" s="7"/>
      <c r="Z13" s="66"/>
      <c r="AA13" s="66"/>
      <c r="AB13" s="66"/>
      <c r="AC13" s="66"/>
      <c r="AD13" s="66"/>
      <c r="AE13" s="15"/>
      <c r="AL13" s="9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64" t="s">
        <v>147</v>
      </c>
      <c r="T14" s="165"/>
      <c r="U14" s="165"/>
      <c r="V14" s="165"/>
      <c r="W14" s="166"/>
      <c r="X14" s="8">
        <v>4</v>
      </c>
      <c r="Y14" s="7"/>
      <c r="Z14" s="66"/>
      <c r="AA14" s="66"/>
      <c r="AB14" s="66"/>
      <c r="AC14" s="66"/>
      <c r="AD14" s="66"/>
      <c r="AE14" s="15"/>
      <c r="AG14" s="11"/>
      <c r="AH14" s="11"/>
      <c r="AI14" s="11"/>
      <c r="AJ14" s="11"/>
      <c r="AK14" s="11"/>
      <c r="AL14" s="12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64" t="s">
        <v>148</v>
      </c>
      <c r="T15" s="165"/>
      <c r="U15" s="165"/>
      <c r="V15" s="165"/>
      <c r="W15" s="166"/>
      <c r="X15" s="8">
        <v>5</v>
      </c>
      <c r="Y15" s="7"/>
      <c r="Z15" s="66"/>
      <c r="AA15" s="66"/>
      <c r="AB15" s="66"/>
      <c r="AC15" s="66"/>
      <c r="AD15" s="66"/>
      <c r="AE15" s="15"/>
      <c r="AG15" s="11"/>
      <c r="AH15" s="11"/>
      <c r="AI15" s="11"/>
      <c r="AJ15" s="11"/>
      <c r="AK15" s="11"/>
      <c r="AL15" s="12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64" t="s">
        <v>149</v>
      </c>
      <c r="T16" s="165"/>
      <c r="U16" s="165"/>
      <c r="V16" s="165"/>
      <c r="W16" s="166"/>
      <c r="X16" s="8">
        <v>16</v>
      </c>
      <c r="Y16" s="7"/>
      <c r="Z16" s="66"/>
      <c r="AA16" s="66"/>
      <c r="AB16" s="66"/>
      <c r="AC16" s="66"/>
      <c r="AD16" s="66"/>
      <c r="AE16" s="15"/>
      <c r="AG16" s="11"/>
      <c r="AH16" s="11"/>
      <c r="AI16" s="11"/>
      <c r="AJ16" s="11"/>
      <c r="AK16" s="11"/>
      <c r="AL16" s="12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64" t="s">
        <v>150</v>
      </c>
      <c r="T17" s="165"/>
      <c r="U17" s="165"/>
      <c r="V17" s="165"/>
      <c r="W17" s="166"/>
      <c r="X17" s="8">
        <v>45</v>
      </c>
      <c r="Y17" s="7"/>
      <c r="Z17" s="66"/>
      <c r="AA17" s="66"/>
      <c r="AB17" s="66"/>
      <c r="AC17" s="66"/>
      <c r="AD17" s="66"/>
      <c r="AE17" s="15"/>
      <c r="AF17" s="11"/>
      <c r="AG17" s="11"/>
      <c r="AH17" s="11"/>
      <c r="AI17" s="11"/>
      <c r="AJ17" s="11"/>
      <c r="AK17" s="11"/>
      <c r="AL17" s="12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64" t="s">
        <v>151</v>
      </c>
      <c r="T18" s="165"/>
      <c r="U18" s="165"/>
      <c r="V18" s="165"/>
      <c r="W18" s="166"/>
      <c r="X18" s="8">
        <v>6</v>
      </c>
      <c r="Y18" s="7"/>
      <c r="Z18" s="66"/>
      <c r="AA18" s="66"/>
      <c r="AB18" s="66"/>
      <c r="AC18" s="66"/>
      <c r="AD18" s="66"/>
      <c r="AE18" s="15"/>
      <c r="AF18" s="11"/>
      <c r="AG18" s="11"/>
      <c r="AH18" s="11"/>
      <c r="AI18" s="11"/>
      <c r="AJ18" s="11"/>
      <c r="AK18" s="11"/>
      <c r="AL18" s="12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64" t="s">
        <v>152</v>
      </c>
      <c r="T19" s="165"/>
      <c r="U19" s="165"/>
      <c r="V19" s="165"/>
      <c r="W19" s="166"/>
      <c r="X19" s="8">
        <v>11</v>
      </c>
      <c r="Y19" s="7"/>
      <c r="Z19" s="66"/>
      <c r="AA19" s="66"/>
      <c r="AB19" s="66"/>
      <c r="AC19" s="66"/>
      <c r="AD19" s="66"/>
      <c r="AE19" s="15"/>
      <c r="AF19" s="11"/>
      <c r="AG19" s="11"/>
      <c r="AH19" s="11"/>
      <c r="AI19" s="11"/>
      <c r="AJ19" s="11"/>
      <c r="AK19" s="11"/>
      <c r="AL19" s="12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64" t="s">
        <v>153</v>
      </c>
      <c r="T20" s="165"/>
      <c r="U20" s="165"/>
      <c r="V20" s="165"/>
      <c r="W20" s="166"/>
      <c r="X20" s="8">
        <v>3</v>
      </c>
      <c r="Y20" s="12"/>
      <c r="Z20" s="66"/>
      <c r="AA20" s="66"/>
      <c r="AB20" s="66"/>
      <c r="AC20" s="66"/>
      <c r="AD20" s="66"/>
      <c r="AE20" s="15"/>
      <c r="AF20" s="11"/>
      <c r="AG20" s="11"/>
      <c r="AH20" s="11"/>
      <c r="AI20" s="11"/>
      <c r="AJ20" s="11"/>
      <c r="AK20" s="11"/>
      <c r="AL20" s="12"/>
      <c r="AM20" s="10"/>
      <c r="AN20" s="13"/>
      <c r="AX20">
        <v>1</v>
      </c>
      <c r="AY20">
        <v>95.7</v>
      </c>
    </row>
    <row r="21" spans="1:58" ht="36.75" customHeight="1">
      <c r="A21" s="11"/>
      <c r="B21" s="180"/>
      <c r="C21" s="180"/>
      <c r="D21" s="180"/>
      <c r="E21" s="180"/>
      <c r="F21" s="11"/>
      <c r="G21" s="11"/>
      <c r="H21" s="117" t="s">
        <v>17</v>
      </c>
      <c r="I21" s="117"/>
      <c r="J21" s="117"/>
      <c r="K21" s="117"/>
      <c r="L21" s="11"/>
      <c r="M21" s="11"/>
      <c r="N21" s="11"/>
      <c r="O21" s="11"/>
      <c r="P21" s="11"/>
      <c r="Q21" s="11"/>
      <c r="R21" s="11"/>
      <c r="S21" s="164" t="s">
        <v>154</v>
      </c>
      <c r="T21" s="165"/>
      <c r="U21" s="165"/>
      <c r="V21" s="165"/>
      <c r="W21" s="166"/>
      <c r="X21" s="8">
        <v>5</v>
      </c>
      <c r="Y21" s="12"/>
      <c r="Z21" s="66"/>
      <c r="AA21" s="66"/>
      <c r="AB21" s="66"/>
      <c r="AC21" s="66"/>
      <c r="AD21" s="66"/>
      <c r="AE21" s="15"/>
      <c r="AF21" s="11"/>
      <c r="AG21" s="11"/>
      <c r="AH21" s="11"/>
      <c r="AI21" s="11"/>
      <c r="AJ21" s="11"/>
      <c r="AK21" s="11"/>
      <c r="AL21" s="12"/>
      <c r="AM21" s="10"/>
      <c r="AN21" s="13"/>
      <c r="AX21">
        <v>0.5</v>
      </c>
      <c r="AY21">
        <v>96.2</v>
      </c>
    </row>
    <row r="22" spans="1:58" ht="33" customHeight="1">
      <c r="A22" s="11"/>
      <c r="B22" s="179"/>
      <c r="C22" s="179"/>
      <c r="D22" s="179"/>
      <c r="E22" s="15"/>
      <c r="F22" s="11"/>
      <c r="G22" s="11"/>
      <c r="H22" s="164" t="s">
        <v>19</v>
      </c>
      <c r="I22" s="166"/>
      <c r="J22" s="8">
        <v>85</v>
      </c>
      <c r="L22" s="11"/>
      <c r="M22" s="11"/>
      <c r="N22" s="11"/>
      <c r="O22" s="11"/>
      <c r="P22" s="11"/>
      <c r="Q22" s="11"/>
      <c r="R22" s="11"/>
      <c r="S22" s="164" t="s">
        <v>155</v>
      </c>
      <c r="T22" s="165"/>
      <c r="U22" s="165"/>
      <c r="V22" s="165"/>
      <c r="W22" s="166"/>
      <c r="X22" s="8">
        <v>3</v>
      </c>
      <c r="Y22" s="12"/>
      <c r="Z22" s="16"/>
      <c r="AA22" s="17"/>
      <c r="AB22" s="17"/>
      <c r="AC22" s="17"/>
      <c r="AD22" s="17"/>
      <c r="AE22" s="18"/>
      <c r="AF22" s="11"/>
      <c r="AG22" s="11"/>
      <c r="AH22" s="11"/>
      <c r="AI22" s="11"/>
      <c r="AJ22" s="11"/>
      <c r="AK22" s="11"/>
      <c r="AL22" s="12"/>
      <c r="AM22" s="10"/>
      <c r="AN22" s="13"/>
      <c r="AX22">
        <v>3.8</v>
      </c>
      <c r="AY22">
        <v>100</v>
      </c>
    </row>
    <row r="23" spans="1:58" ht="33" customHeight="1">
      <c r="A23" s="11"/>
      <c r="B23" s="179"/>
      <c r="C23" s="179"/>
      <c r="D23" s="179"/>
      <c r="E23" s="15"/>
      <c r="F23" s="11"/>
      <c r="G23" s="11"/>
      <c r="H23" s="164" t="s">
        <v>21</v>
      </c>
      <c r="I23" s="166"/>
      <c r="J23" s="8">
        <v>34</v>
      </c>
      <c r="K23" s="11"/>
      <c r="L23" s="11"/>
      <c r="M23" s="11"/>
      <c r="N23" s="11"/>
      <c r="O23" s="11"/>
      <c r="P23" s="11"/>
      <c r="Q23" s="11"/>
      <c r="R23" s="11"/>
      <c r="S23" s="14"/>
      <c r="T23" s="14"/>
      <c r="U23" s="14"/>
      <c r="V23" s="14"/>
      <c r="W23" s="14"/>
      <c r="X23" s="15"/>
      <c r="Y23" s="12"/>
      <c r="Z23" s="16"/>
      <c r="AA23" s="17"/>
      <c r="AB23" s="17"/>
      <c r="AC23" s="17"/>
      <c r="AD23" s="17"/>
      <c r="AE23" s="18"/>
      <c r="AF23" s="11"/>
      <c r="AG23" s="11"/>
      <c r="AH23" s="11"/>
      <c r="AI23" s="11"/>
      <c r="AJ23" s="11"/>
      <c r="AK23" s="11"/>
      <c r="AL23" s="12"/>
      <c r="AM23" s="10"/>
      <c r="AN23" s="13"/>
      <c r="AX23">
        <v>100</v>
      </c>
    </row>
    <row r="24" spans="1:58" ht="33" customHeight="1">
      <c r="A24" s="11"/>
      <c r="B24" s="66"/>
      <c r="C24" s="66"/>
      <c r="D24" s="66"/>
      <c r="E24" s="15"/>
      <c r="F24" s="11"/>
      <c r="G24" s="11"/>
      <c r="H24" s="162" t="s">
        <v>14</v>
      </c>
      <c r="I24" s="162"/>
      <c r="J24" s="8">
        <f>SUM(J22:J23)</f>
        <v>119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4" t="s">
        <v>22</v>
      </c>
      <c r="W27" s="125"/>
      <c r="X27" s="125"/>
      <c r="Y27" s="125"/>
      <c r="Z27" s="125"/>
      <c r="AA27" s="126"/>
      <c r="AB27" s="21"/>
      <c r="AC27" s="124" t="s">
        <v>23</v>
      </c>
      <c r="AD27" s="125"/>
      <c r="AE27" s="125"/>
      <c r="AF27" s="125"/>
      <c r="AG27" s="125"/>
      <c r="AH27" s="126"/>
      <c r="AI27" s="103"/>
      <c r="AJ27" s="104"/>
      <c r="AK27" s="22"/>
      <c r="AL27" s="23"/>
      <c r="AM27" s="24"/>
      <c r="AN27" s="2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0"/>
      <c r="W28" s="131"/>
      <c r="X28" s="131"/>
      <c r="Y28" s="131"/>
      <c r="Z28" s="131"/>
      <c r="AA28" s="132"/>
      <c r="AB28" s="21"/>
      <c r="AC28" s="130"/>
      <c r="AD28" s="131"/>
      <c r="AE28" s="131"/>
      <c r="AF28" s="131"/>
      <c r="AG28" s="131"/>
      <c r="AH28" s="132"/>
      <c r="AI28" s="105"/>
      <c r="AJ28" s="106"/>
      <c r="AK28" s="26"/>
      <c r="AL28" s="27"/>
      <c r="AM28" s="28"/>
      <c r="AN28" s="29"/>
    </row>
    <row r="29" spans="1:58" s="35" customFormat="1" ht="40.5" customHeight="1">
      <c r="A29" s="156" t="s">
        <v>25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8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4" t="s">
        <v>36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6"/>
      <c r="V30" s="8">
        <f>AP30</f>
        <v>9</v>
      </c>
      <c r="W30" s="8">
        <f t="shared" ref="W30:AB38" si="0">AQ30</f>
        <v>19</v>
      </c>
      <c r="X30" s="8">
        <f t="shared" si="0"/>
        <v>45</v>
      </c>
      <c r="Y30" s="8">
        <f t="shared" si="0"/>
        <v>34</v>
      </c>
      <c r="Z30" s="8">
        <f t="shared" si="0"/>
        <v>12</v>
      </c>
      <c r="AA30" s="8">
        <f t="shared" si="0"/>
        <v>0</v>
      </c>
      <c r="AB30" s="8">
        <f t="shared" si="0"/>
        <v>119</v>
      </c>
      <c r="AC30" s="37">
        <f t="shared" ref="AC30:AH39" si="1">V30/$AB30</f>
        <v>7.5630252100840331E-2</v>
      </c>
      <c r="AD30" s="37">
        <f t="shared" si="1"/>
        <v>0.15966386554621848</v>
      </c>
      <c r="AE30" s="37">
        <f t="shared" si="1"/>
        <v>0.37815126050420167</v>
      </c>
      <c r="AF30" s="37">
        <f t="shared" si="1"/>
        <v>0.2857142857142857</v>
      </c>
      <c r="AG30" s="37">
        <f t="shared" si="1"/>
        <v>0.10084033613445378</v>
      </c>
      <c r="AH30" s="37">
        <f t="shared" si="1"/>
        <v>0</v>
      </c>
      <c r="AI30" s="37">
        <f>(V30+W30)/(V30+W30+X30+Y30+Z30)</f>
        <v>0.23529411764705882</v>
      </c>
      <c r="AJ30" s="37">
        <f>(X30+Y30+Z30)/(V30+W30+X30+Y30+Z30)</f>
        <v>0.76470588235294112</v>
      </c>
      <c r="AK30" s="38">
        <f>BC30</f>
        <v>3.18</v>
      </c>
      <c r="AL30" s="38">
        <f>BD30</f>
        <v>1.06</v>
      </c>
      <c r="AM30" s="39">
        <f>BE30</f>
        <v>3</v>
      </c>
      <c r="AN30" s="39">
        <f>BF30</f>
        <v>3</v>
      </c>
      <c r="AO30" s="40" t="s">
        <v>37</v>
      </c>
      <c r="AP30" s="41">
        <v>9</v>
      </c>
      <c r="AQ30" s="41">
        <v>19</v>
      </c>
      <c r="AR30" s="41">
        <v>45</v>
      </c>
      <c r="AS30" s="41">
        <v>34</v>
      </c>
      <c r="AT30" s="41">
        <v>12</v>
      </c>
      <c r="AU30" s="41">
        <v>0</v>
      </c>
      <c r="AV30" s="41">
        <v>119</v>
      </c>
      <c r="AW30" s="41" t="s">
        <v>37</v>
      </c>
      <c r="AX30" s="41">
        <v>9</v>
      </c>
      <c r="AY30" s="41">
        <v>19</v>
      </c>
      <c r="AZ30" s="41">
        <v>45</v>
      </c>
      <c r="BA30" s="41">
        <v>34</v>
      </c>
      <c r="BB30" s="41">
        <v>12</v>
      </c>
      <c r="BC30" s="41">
        <v>3.18</v>
      </c>
      <c r="BD30" s="41">
        <v>1.06</v>
      </c>
      <c r="BE30" s="41">
        <v>3</v>
      </c>
      <c r="BF30" s="41">
        <v>3</v>
      </c>
    </row>
    <row r="31" spans="1:58" s="41" customFormat="1" ht="20.100000000000001" customHeight="1">
      <c r="A31" s="36" t="s">
        <v>38</v>
      </c>
      <c r="B31" s="164" t="s">
        <v>39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  <c r="V31" s="8">
        <f t="shared" ref="V31:V38" si="2">AP31</f>
        <v>16</v>
      </c>
      <c r="W31" s="8">
        <f t="shared" si="0"/>
        <v>25</v>
      </c>
      <c r="X31" s="8">
        <f t="shared" si="0"/>
        <v>40</v>
      </c>
      <c r="Y31" s="8">
        <f t="shared" si="0"/>
        <v>13</v>
      </c>
      <c r="Z31" s="8">
        <f t="shared" si="0"/>
        <v>8</v>
      </c>
      <c r="AA31" s="8">
        <f t="shared" si="0"/>
        <v>17</v>
      </c>
      <c r="AB31" s="8">
        <f t="shared" si="0"/>
        <v>119</v>
      </c>
      <c r="AC31" s="37">
        <f t="shared" si="1"/>
        <v>0.13445378151260504</v>
      </c>
      <c r="AD31" s="37">
        <f t="shared" si="1"/>
        <v>0.21008403361344538</v>
      </c>
      <c r="AE31" s="37">
        <f t="shared" si="1"/>
        <v>0.33613445378151263</v>
      </c>
      <c r="AF31" s="37">
        <f t="shared" si="1"/>
        <v>0.1092436974789916</v>
      </c>
      <c r="AG31" s="37">
        <f t="shared" si="1"/>
        <v>6.7226890756302518E-2</v>
      </c>
      <c r="AH31" s="37">
        <f t="shared" si="1"/>
        <v>0.14285714285714285</v>
      </c>
      <c r="AI31" s="37">
        <f t="shared" ref="AI31:AI39" si="3">(V31+W31)/(V31+W31+X31+Y31+Z31)</f>
        <v>0.40196078431372551</v>
      </c>
      <c r="AJ31" s="37">
        <f t="shared" ref="AJ31:AJ39" si="4">(X31+Y31+Z31)/(V31+W31+X31+Y31+Z31)</f>
        <v>0.59803921568627449</v>
      </c>
      <c r="AK31" s="38">
        <f t="shared" ref="AK31:AN38" si="5">BC31</f>
        <v>2.73</v>
      </c>
      <c r="AL31" s="38">
        <f t="shared" si="5"/>
        <v>1.1200000000000001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16</v>
      </c>
      <c r="AQ31" s="41">
        <v>25</v>
      </c>
      <c r="AR31" s="41">
        <v>40</v>
      </c>
      <c r="AS31" s="41">
        <v>13</v>
      </c>
      <c r="AT31" s="41">
        <v>8</v>
      </c>
      <c r="AU31" s="41">
        <v>17</v>
      </c>
      <c r="AV31" s="41">
        <v>119</v>
      </c>
      <c r="AW31" s="41" t="s">
        <v>40</v>
      </c>
      <c r="AX31" s="41">
        <v>16</v>
      </c>
      <c r="AY31" s="41">
        <v>25</v>
      </c>
      <c r="AZ31" s="41">
        <v>40</v>
      </c>
      <c r="BA31" s="41">
        <v>13</v>
      </c>
      <c r="BB31" s="41">
        <v>8</v>
      </c>
      <c r="BC31" s="41">
        <v>2.73</v>
      </c>
      <c r="BD31" s="41">
        <v>1.1200000000000001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4" t="s">
        <v>42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6"/>
      <c r="V32" s="8">
        <f t="shared" si="2"/>
        <v>24</v>
      </c>
      <c r="W32" s="8">
        <f t="shared" si="0"/>
        <v>24</v>
      </c>
      <c r="X32" s="8">
        <f t="shared" si="0"/>
        <v>35</v>
      </c>
      <c r="Y32" s="8">
        <f t="shared" si="0"/>
        <v>26</v>
      </c>
      <c r="Z32" s="8">
        <f t="shared" si="0"/>
        <v>10</v>
      </c>
      <c r="AA32" s="8">
        <f t="shared" si="0"/>
        <v>0</v>
      </c>
      <c r="AB32" s="8">
        <f t="shared" si="0"/>
        <v>119</v>
      </c>
      <c r="AC32" s="37">
        <f t="shared" si="1"/>
        <v>0.20168067226890757</v>
      </c>
      <c r="AD32" s="37">
        <f t="shared" si="1"/>
        <v>0.20168067226890757</v>
      </c>
      <c r="AE32" s="37">
        <f t="shared" si="1"/>
        <v>0.29411764705882354</v>
      </c>
      <c r="AF32" s="37">
        <f t="shared" si="1"/>
        <v>0.21848739495798319</v>
      </c>
      <c r="AG32" s="37">
        <f t="shared" si="1"/>
        <v>8.4033613445378158E-2</v>
      </c>
      <c r="AH32" s="37">
        <f t="shared" si="1"/>
        <v>0</v>
      </c>
      <c r="AI32" s="37">
        <f t="shared" si="3"/>
        <v>0.40336134453781514</v>
      </c>
      <c r="AJ32" s="37">
        <f t="shared" si="4"/>
        <v>0.59663865546218486</v>
      </c>
      <c r="AK32" s="38">
        <f t="shared" si="5"/>
        <v>2.78</v>
      </c>
      <c r="AL32" s="38">
        <f t="shared" si="5"/>
        <v>1.24</v>
      </c>
      <c r="AM32" s="39">
        <f t="shared" si="5"/>
        <v>3</v>
      </c>
      <c r="AN32" s="39">
        <f t="shared" si="5"/>
        <v>3</v>
      </c>
      <c r="AO32" s="40" t="s">
        <v>43</v>
      </c>
      <c r="AP32" s="41">
        <v>24</v>
      </c>
      <c r="AQ32" s="41">
        <v>24</v>
      </c>
      <c r="AR32" s="41">
        <v>35</v>
      </c>
      <c r="AS32" s="41">
        <v>26</v>
      </c>
      <c r="AT32" s="41">
        <v>10</v>
      </c>
      <c r="AU32" s="41">
        <v>0</v>
      </c>
      <c r="AV32" s="41">
        <v>119</v>
      </c>
      <c r="AW32" s="41" t="s">
        <v>43</v>
      </c>
      <c r="AX32" s="41">
        <v>24</v>
      </c>
      <c r="AY32" s="41">
        <v>24</v>
      </c>
      <c r="AZ32" s="41">
        <v>35</v>
      </c>
      <c r="BA32" s="41">
        <v>26</v>
      </c>
      <c r="BB32" s="41">
        <v>10</v>
      </c>
      <c r="BC32" s="41">
        <v>2.78</v>
      </c>
      <c r="BD32" s="41">
        <v>1.24</v>
      </c>
      <c r="BE32" s="41">
        <v>3</v>
      </c>
      <c r="BF32" s="41">
        <v>3</v>
      </c>
    </row>
    <row r="33" spans="1:58" s="41" customFormat="1" ht="20.100000000000001" customHeight="1">
      <c r="A33" s="36" t="s">
        <v>44</v>
      </c>
      <c r="B33" s="164" t="s">
        <v>45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6"/>
      <c r="V33" s="8">
        <f t="shared" si="2"/>
        <v>13</v>
      </c>
      <c r="W33" s="8">
        <f t="shared" si="0"/>
        <v>12</v>
      </c>
      <c r="X33" s="8">
        <f t="shared" si="0"/>
        <v>19</v>
      </c>
      <c r="Y33" s="8">
        <f t="shared" si="0"/>
        <v>31</v>
      </c>
      <c r="Z33" s="8">
        <f t="shared" si="0"/>
        <v>26</v>
      </c>
      <c r="AA33" s="8">
        <f t="shared" si="0"/>
        <v>18</v>
      </c>
      <c r="AB33" s="8">
        <f t="shared" si="0"/>
        <v>119</v>
      </c>
      <c r="AC33" s="37">
        <f t="shared" si="1"/>
        <v>0.1092436974789916</v>
      </c>
      <c r="AD33" s="37">
        <f t="shared" si="1"/>
        <v>0.10084033613445378</v>
      </c>
      <c r="AE33" s="37">
        <f t="shared" si="1"/>
        <v>0.15966386554621848</v>
      </c>
      <c r="AF33" s="37">
        <f t="shared" si="1"/>
        <v>0.26050420168067229</v>
      </c>
      <c r="AG33" s="37">
        <f t="shared" si="1"/>
        <v>0.21848739495798319</v>
      </c>
      <c r="AH33" s="37">
        <f t="shared" si="1"/>
        <v>0.15126050420168066</v>
      </c>
      <c r="AI33" s="37">
        <f t="shared" si="3"/>
        <v>0.24752475247524752</v>
      </c>
      <c r="AJ33" s="37">
        <f t="shared" si="4"/>
        <v>0.75247524752475248</v>
      </c>
      <c r="AK33" s="38">
        <f t="shared" si="5"/>
        <v>3.45</v>
      </c>
      <c r="AL33" s="38">
        <f t="shared" si="5"/>
        <v>1.34</v>
      </c>
      <c r="AM33" s="39">
        <f t="shared" si="5"/>
        <v>4</v>
      </c>
      <c r="AN33" s="39">
        <v>4</v>
      </c>
      <c r="AO33" s="40" t="s">
        <v>46</v>
      </c>
      <c r="AP33" s="41">
        <v>13</v>
      </c>
      <c r="AQ33" s="41">
        <v>12</v>
      </c>
      <c r="AR33" s="41">
        <v>19</v>
      </c>
      <c r="AS33" s="41">
        <v>31</v>
      </c>
      <c r="AT33" s="41">
        <v>26</v>
      </c>
      <c r="AU33" s="41">
        <v>18</v>
      </c>
      <c r="AV33" s="41">
        <v>119</v>
      </c>
      <c r="AW33" s="41" t="s">
        <v>46</v>
      </c>
      <c r="AX33" s="41">
        <v>13</v>
      </c>
      <c r="AY33" s="41">
        <v>12</v>
      </c>
      <c r="AZ33" s="41">
        <v>19</v>
      </c>
      <c r="BA33" s="41">
        <v>31</v>
      </c>
      <c r="BB33" s="41">
        <v>26</v>
      </c>
      <c r="BC33" s="41">
        <v>3.45</v>
      </c>
      <c r="BD33" s="41">
        <v>1.34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4" t="s">
        <v>48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V34" s="8">
        <f t="shared" si="2"/>
        <v>14</v>
      </c>
      <c r="W34" s="8">
        <f t="shared" si="0"/>
        <v>20</v>
      </c>
      <c r="X34" s="8">
        <f t="shared" si="0"/>
        <v>35</v>
      </c>
      <c r="Y34" s="8">
        <f t="shared" si="0"/>
        <v>37</v>
      </c>
      <c r="Z34" s="8">
        <f t="shared" si="0"/>
        <v>12</v>
      </c>
      <c r="AA34" s="8">
        <f t="shared" si="0"/>
        <v>1</v>
      </c>
      <c r="AB34" s="8">
        <f t="shared" si="0"/>
        <v>119</v>
      </c>
      <c r="AC34" s="37">
        <f t="shared" si="1"/>
        <v>0.11764705882352941</v>
      </c>
      <c r="AD34" s="37">
        <f t="shared" si="1"/>
        <v>0.16806722689075632</v>
      </c>
      <c r="AE34" s="37">
        <f t="shared" si="1"/>
        <v>0.29411764705882354</v>
      </c>
      <c r="AF34" s="37">
        <f t="shared" si="1"/>
        <v>0.31092436974789917</v>
      </c>
      <c r="AG34" s="37">
        <f t="shared" si="1"/>
        <v>0.10084033613445378</v>
      </c>
      <c r="AH34" s="37">
        <f t="shared" si="1"/>
        <v>8.4033613445378148E-3</v>
      </c>
      <c r="AI34" s="37">
        <f t="shared" si="3"/>
        <v>0.28813559322033899</v>
      </c>
      <c r="AJ34" s="37">
        <f t="shared" si="4"/>
        <v>0.71186440677966101</v>
      </c>
      <c r="AK34" s="38">
        <f t="shared" si="5"/>
        <v>3.11</v>
      </c>
      <c r="AL34" s="38">
        <f t="shared" si="5"/>
        <v>1.17</v>
      </c>
      <c r="AM34" s="39">
        <f t="shared" si="5"/>
        <v>3</v>
      </c>
      <c r="AN34" s="39">
        <v>3</v>
      </c>
      <c r="AO34" s="40" t="s">
        <v>49</v>
      </c>
      <c r="AP34" s="41">
        <v>14</v>
      </c>
      <c r="AQ34" s="41">
        <v>20</v>
      </c>
      <c r="AR34" s="41">
        <v>35</v>
      </c>
      <c r="AS34" s="41">
        <v>37</v>
      </c>
      <c r="AT34" s="41">
        <v>12</v>
      </c>
      <c r="AU34" s="41">
        <v>1</v>
      </c>
      <c r="AV34" s="41">
        <v>119</v>
      </c>
      <c r="AW34" s="41" t="s">
        <v>49</v>
      </c>
      <c r="AX34" s="41">
        <v>14</v>
      </c>
      <c r="AY34" s="41">
        <v>20</v>
      </c>
      <c r="AZ34" s="41">
        <v>35</v>
      </c>
      <c r="BA34" s="41">
        <v>37</v>
      </c>
      <c r="BB34" s="41">
        <v>12</v>
      </c>
      <c r="BC34" s="41">
        <v>3.11</v>
      </c>
      <c r="BD34" s="41">
        <v>1.17</v>
      </c>
      <c r="BE34" s="41">
        <v>3</v>
      </c>
      <c r="BF34" s="41">
        <v>4</v>
      </c>
    </row>
    <row r="35" spans="1:58" s="41" customFormat="1" ht="20.100000000000001" customHeight="1">
      <c r="A35" s="36" t="s">
        <v>50</v>
      </c>
      <c r="B35" s="164" t="s">
        <v>51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6"/>
      <c r="V35" s="8">
        <f t="shared" si="2"/>
        <v>29</v>
      </c>
      <c r="W35" s="8">
        <f t="shared" si="0"/>
        <v>26</v>
      </c>
      <c r="X35" s="8">
        <f t="shared" si="0"/>
        <v>29</v>
      </c>
      <c r="Y35" s="8">
        <f t="shared" si="0"/>
        <v>17</v>
      </c>
      <c r="Z35" s="8">
        <f t="shared" si="0"/>
        <v>13</v>
      </c>
      <c r="AA35" s="8">
        <f t="shared" si="0"/>
        <v>5</v>
      </c>
      <c r="AB35" s="8">
        <f t="shared" si="0"/>
        <v>119</v>
      </c>
      <c r="AC35" s="37">
        <f t="shared" si="1"/>
        <v>0.24369747899159663</v>
      </c>
      <c r="AD35" s="37">
        <f t="shared" si="1"/>
        <v>0.21848739495798319</v>
      </c>
      <c r="AE35" s="37">
        <f t="shared" si="1"/>
        <v>0.24369747899159663</v>
      </c>
      <c r="AF35" s="37">
        <f t="shared" si="1"/>
        <v>0.14285714285714285</v>
      </c>
      <c r="AG35" s="37">
        <f t="shared" si="1"/>
        <v>0.1092436974789916</v>
      </c>
      <c r="AH35" s="37">
        <f t="shared" si="1"/>
        <v>4.2016806722689079E-2</v>
      </c>
      <c r="AI35" s="37">
        <f t="shared" si="3"/>
        <v>0.48245614035087719</v>
      </c>
      <c r="AJ35" s="37">
        <f t="shared" si="4"/>
        <v>0.51754385964912286</v>
      </c>
      <c r="AK35" s="38">
        <f t="shared" si="5"/>
        <v>2.64</v>
      </c>
      <c r="AL35" s="38">
        <f t="shared" si="5"/>
        <v>1.32</v>
      </c>
      <c r="AM35" s="39">
        <f t="shared" si="5"/>
        <v>3</v>
      </c>
      <c r="AN35" s="39">
        <v>1</v>
      </c>
      <c r="AO35" s="40" t="s">
        <v>52</v>
      </c>
      <c r="AP35" s="41">
        <v>29</v>
      </c>
      <c r="AQ35" s="41">
        <v>26</v>
      </c>
      <c r="AR35" s="41">
        <v>29</v>
      </c>
      <c r="AS35" s="41">
        <v>17</v>
      </c>
      <c r="AT35" s="41">
        <v>13</v>
      </c>
      <c r="AU35" s="41">
        <v>5</v>
      </c>
      <c r="AV35" s="41">
        <v>119</v>
      </c>
      <c r="AW35" s="41" t="s">
        <v>52</v>
      </c>
      <c r="AX35" s="41">
        <v>29</v>
      </c>
      <c r="AY35" s="41">
        <v>26</v>
      </c>
      <c r="AZ35" s="41">
        <v>29</v>
      </c>
      <c r="BA35" s="41">
        <v>17</v>
      </c>
      <c r="BB35" s="41">
        <v>13</v>
      </c>
      <c r="BC35" s="41">
        <v>2.64</v>
      </c>
      <c r="BD35" s="41">
        <v>1.32</v>
      </c>
      <c r="BE35" s="41">
        <v>3</v>
      </c>
      <c r="BF35" s="41" t="s">
        <v>156</v>
      </c>
    </row>
    <row r="36" spans="1:58" s="41" customFormat="1" ht="20.100000000000001" customHeight="1">
      <c r="A36" s="36" t="s">
        <v>53</v>
      </c>
      <c r="B36" s="164" t="s">
        <v>54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  <c r="V36" s="8">
        <f t="shared" si="2"/>
        <v>23</v>
      </c>
      <c r="W36" s="8">
        <f t="shared" si="0"/>
        <v>30</v>
      </c>
      <c r="X36" s="8">
        <f t="shared" si="0"/>
        <v>18</v>
      </c>
      <c r="Y36" s="8">
        <f t="shared" si="0"/>
        <v>28</v>
      </c>
      <c r="Z36" s="8">
        <f t="shared" si="0"/>
        <v>18</v>
      </c>
      <c r="AA36" s="8">
        <f t="shared" si="0"/>
        <v>2</v>
      </c>
      <c r="AB36" s="8">
        <f t="shared" si="0"/>
        <v>119</v>
      </c>
      <c r="AC36" s="37">
        <f t="shared" si="1"/>
        <v>0.19327731092436976</v>
      </c>
      <c r="AD36" s="37">
        <f t="shared" si="1"/>
        <v>0.25210084033613445</v>
      </c>
      <c r="AE36" s="37">
        <f t="shared" si="1"/>
        <v>0.15126050420168066</v>
      </c>
      <c r="AF36" s="37">
        <f t="shared" si="1"/>
        <v>0.23529411764705882</v>
      </c>
      <c r="AG36" s="37">
        <f t="shared" si="1"/>
        <v>0.15126050420168066</v>
      </c>
      <c r="AH36" s="37">
        <f t="shared" si="1"/>
        <v>1.680672268907563E-2</v>
      </c>
      <c r="AI36" s="37">
        <f t="shared" si="3"/>
        <v>0.45299145299145299</v>
      </c>
      <c r="AJ36" s="37">
        <f t="shared" si="4"/>
        <v>0.54700854700854706</v>
      </c>
      <c r="AK36" s="38">
        <f t="shared" si="5"/>
        <v>2.9</v>
      </c>
      <c r="AL36" s="38">
        <f t="shared" si="5"/>
        <v>1.38</v>
      </c>
      <c r="AM36" s="39">
        <f t="shared" si="5"/>
        <v>3</v>
      </c>
      <c r="AN36" s="39">
        <v>2</v>
      </c>
      <c r="AO36" s="40" t="s">
        <v>55</v>
      </c>
      <c r="AP36" s="41">
        <v>23</v>
      </c>
      <c r="AQ36" s="41">
        <v>30</v>
      </c>
      <c r="AR36" s="41">
        <v>18</v>
      </c>
      <c r="AS36" s="41">
        <v>28</v>
      </c>
      <c r="AT36" s="41">
        <v>18</v>
      </c>
      <c r="AU36" s="41">
        <v>2</v>
      </c>
      <c r="AV36" s="41">
        <v>119</v>
      </c>
      <c r="AW36" s="41" t="s">
        <v>55</v>
      </c>
      <c r="AX36" s="41">
        <v>23</v>
      </c>
      <c r="AY36" s="41">
        <v>30</v>
      </c>
      <c r="AZ36" s="41">
        <v>18</v>
      </c>
      <c r="BA36" s="41">
        <v>28</v>
      </c>
      <c r="BB36" s="41">
        <v>18</v>
      </c>
      <c r="BC36" s="41">
        <v>2.9</v>
      </c>
      <c r="BD36" s="41">
        <v>1.38</v>
      </c>
      <c r="BE36" s="41">
        <v>3</v>
      </c>
      <c r="BF36" s="41">
        <v>2</v>
      </c>
    </row>
    <row r="37" spans="1:58" s="41" customFormat="1" ht="20.100000000000001" customHeight="1">
      <c r="A37" s="36" t="s">
        <v>53</v>
      </c>
      <c r="B37" s="164" t="s">
        <v>56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8">
        <f t="shared" si="2"/>
        <v>35</v>
      </c>
      <c r="W37" s="8">
        <f t="shared" si="0"/>
        <v>21</v>
      </c>
      <c r="X37" s="8">
        <f t="shared" si="0"/>
        <v>31</v>
      </c>
      <c r="Y37" s="8">
        <f t="shared" si="0"/>
        <v>24</v>
      </c>
      <c r="Z37" s="8">
        <f t="shared" si="0"/>
        <v>6</v>
      </c>
      <c r="AA37" s="8">
        <f t="shared" si="0"/>
        <v>2</v>
      </c>
      <c r="AB37" s="8">
        <f t="shared" si="0"/>
        <v>119</v>
      </c>
      <c r="AC37" s="37">
        <f t="shared" si="1"/>
        <v>0.29411764705882354</v>
      </c>
      <c r="AD37" s="37">
        <f t="shared" si="1"/>
        <v>0.17647058823529413</v>
      </c>
      <c r="AE37" s="37">
        <f t="shared" si="1"/>
        <v>0.26050420168067229</v>
      </c>
      <c r="AF37" s="37">
        <f t="shared" si="1"/>
        <v>0.20168067226890757</v>
      </c>
      <c r="AG37" s="37">
        <f t="shared" si="1"/>
        <v>5.0420168067226892E-2</v>
      </c>
      <c r="AH37" s="37">
        <f t="shared" si="1"/>
        <v>1.680672268907563E-2</v>
      </c>
      <c r="AI37" s="37">
        <f>(V37+W37)/(V37+W37+X37+Y37+Z37)</f>
        <v>0.47863247863247865</v>
      </c>
      <c r="AJ37" s="37">
        <f>(X37+Y37+Z37)/(V37+W37+X37+Y37+Z37)</f>
        <v>0.5213675213675214</v>
      </c>
      <c r="AK37" s="38">
        <f t="shared" si="5"/>
        <v>2.5299999999999998</v>
      </c>
      <c r="AL37" s="38">
        <f t="shared" si="5"/>
        <v>1.26</v>
      </c>
      <c r="AM37" s="39">
        <f t="shared" si="5"/>
        <v>3</v>
      </c>
      <c r="AN37" s="39">
        <f t="shared" si="5"/>
        <v>1</v>
      </c>
      <c r="AO37" s="40" t="s">
        <v>57</v>
      </c>
      <c r="AP37" s="41">
        <v>35</v>
      </c>
      <c r="AQ37" s="41">
        <v>21</v>
      </c>
      <c r="AR37" s="41">
        <v>31</v>
      </c>
      <c r="AS37" s="41">
        <v>24</v>
      </c>
      <c r="AT37" s="41">
        <v>6</v>
      </c>
      <c r="AU37" s="41">
        <v>2</v>
      </c>
      <c r="AV37" s="41">
        <v>119</v>
      </c>
      <c r="AW37" s="41" t="s">
        <v>57</v>
      </c>
      <c r="AX37" s="41">
        <v>35</v>
      </c>
      <c r="AY37" s="41">
        <v>21</v>
      </c>
      <c r="AZ37" s="41">
        <v>31</v>
      </c>
      <c r="BA37" s="41">
        <v>24</v>
      </c>
      <c r="BB37" s="41">
        <v>6</v>
      </c>
      <c r="BC37" s="41">
        <v>2.5299999999999998</v>
      </c>
      <c r="BD37" s="41">
        <v>1.26</v>
      </c>
      <c r="BE37" s="41">
        <v>3</v>
      </c>
      <c r="BF37" s="41">
        <v>1</v>
      </c>
    </row>
    <row r="38" spans="1:58" s="41" customFormat="1" ht="20.100000000000001" customHeight="1">
      <c r="A38" s="36" t="s">
        <v>58</v>
      </c>
      <c r="B38" s="164" t="s">
        <v>59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8">
        <f t="shared" si="2"/>
        <v>18</v>
      </c>
      <c r="W38" s="8">
        <f t="shared" si="0"/>
        <v>23</v>
      </c>
      <c r="X38" s="8">
        <f t="shared" si="0"/>
        <v>39</v>
      </c>
      <c r="Y38" s="8">
        <f t="shared" si="0"/>
        <v>28</v>
      </c>
      <c r="Z38" s="8">
        <f t="shared" si="0"/>
        <v>8</v>
      </c>
      <c r="AA38" s="8">
        <f t="shared" si="0"/>
        <v>3</v>
      </c>
      <c r="AB38" s="8">
        <f t="shared" si="0"/>
        <v>119</v>
      </c>
      <c r="AC38" s="37">
        <f t="shared" si="1"/>
        <v>0.15126050420168066</v>
      </c>
      <c r="AD38" s="37">
        <f t="shared" si="1"/>
        <v>0.19327731092436976</v>
      </c>
      <c r="AE38" s="37">
        <f t="shared" si="1"/>
        <v>0.32773109243697479</v>
      </c>
      <c r="AF38" s="37">
        <f t="shared" si="1"/>
        <v>0.23529411764705882</v>
      </c>
      <c r="AG38" s="37">
        <f t="shared" si="1"/>
        <v>6.7226890756302518E-2</v>
      </c>
      <c r="AH38" s="37">
        <f t="shared" si="1"/>
        <v>2.5210084033613446E-2</v>
      </c>
      <c r="AI38" s="37">
        <f t="shared" si="3"/>
        <v>0.35344827586206895</v>
      </c>
      <c r="AJ38" s="37">
        <f t="shared" si="4"/>
        <v>0.64655172413793105</v>
      </c>
      <c r="AK38" s="38">
        <f t="shared" si="5"/>
        <v>2.87</v>
      </c>
      <c r="AL38" s="38">
        <f t="shared" si="5"/>
        <v>1.1499999999999999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18</v>
      </c>
      <c r="AQ38" s="41">
        <v>23</v>
      </c>
      <c r="AR38" s="41">
        <v>39</v>
      </c>
      <c r="AS38" s="41">
        <v>28</v>
      </c>
      <c r="AT38" s="41">
        <v>8</v>
      </c>
      <c r="AU38" s="41">
        <v>3</v>
      </c>
      <c r="AV38" s="41">
        <v>119</v>
      </c>
      <c r="AW38" s="41" t="s">
        <v>60</v>
      </c>
      <c r="AX38" s="41">
        <v>18</v>
      </c>
      <c r="AY38" s="41">
        <v>23</v>
      </c>
      <c r="AZ38" s="41">
        <v>39</v>
      </c>
      <c r="BA38" s="41">
        <v>28</v>
      </c>
      <c r="BB38" s="41">
        <v>8</v>
      </c>
      <c r="BC38" s="41">
        <v>2.87</v>
      </c>
      <c r="BD38" s="41">
        <v>1.1499999999999999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7" t="s">
        <v>62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  <c r="V39" s="43">
        <f>AP41</f>
        <v>16</v>
      </c>
      <c r="W39" s="43">
        <f t="shared" ref="W39:AB39" si="6">AQ41</f>
        <v>35</v>
      </c>
      <c r="X39" s="43">
        <f t="shared" si="6"/>
        <v>41</v>
      </c>
      <c r="Y39" s="43">
        <f t="shared" si="6"/>
        <v>22</v>
      </c>
      <c r="Z39" s="43">
        <f t="shared" si="6"/>
        <v>5</v>
      </c>
      <c r="AA39" s="43">
        <f t="shared" si="6"/>
        <v>0</v>
      </c>
      <c r="AB39" s="43">
        <f t="shared" si="6"/>
        <v>119</v>
      </c>
      <c r="AC39" s="44">
        <f t="shared" si="1"/>
        <v>0.13445378151260504</v>
      </c>
      <c r="AD39" s="44">
        <f t="shared" si="1"/>
        <v>0.29411764705882354</v>
      </c>
      <c r="AE39" s="44">
        <f t="shared" si="1"/>
        <v>0.34453781512605042</v>
      </c>
      <c r="AF39" s="44">
        <f t="shared" si="1"/>
        <v>0.18487394957983194</v>
      </c>
      <c r="AG39" s="44">
        <f t="shared" si="1"/>
        <v>4.2016806722689079E-2</v>
      </c>
      <c r="AH39" s="44">
        <f t="shared" si="1"/>
        <v>0</v>
      </c>
      <c r="AI39" s="44">
        <f t="shared" si="3"/>
        <v>0.42857142857142855</v>
      </c>
      <c r="AJ39" s="44">
        <f t="shared" si="4"/>
        <v>0.5714285714285714</v>
      </c>
      <c r="AK39" s="45">
        <f>BC41</f>
        <v>2.71</v>
      </c>
      <c r="AL39" s="45">
        <f>BD41</f>
        <v>1.05</v>
      </c>
      <c r="AM39" s="46">
        <f>BE41</f>
        <v>3</v>
      </c>
      <c r="AN39" s="46">
        <f>BF41</f>
        <v>3</v>
      </c>
      <c r="AO39" s="40" t="s">
        <v>63</v>
      </c>
      <c r="AP39" s="41">
        <v>0</v>
      </c>
      <c r="AQ39" s="41">
        <v>1</v>
      </c>
      <c r="AR39" s="41">
        <v>0</v>
      </c>
      <c r="AS39" s="41">
        <v>0</v>
      </c>
      <c r="AT39" s="41">
        <v>1</v>
      </c>
      <c r="AU39" s="41">
        <v>0</v>
      </c>
      <c r="AV39" s="41">
        <v>2</v>
      </c>
      <c r="AW39" s="41" t="s">
        <v>63</v>
      </c>
      <c r="AX39" s="41">
        <v>0</v>
      </c>
      <c r="AY39" s="41">
        <v>1</v>
      </c>
      <c r="AZ39" s="41">
        <v>0</v>
      </c>
      <c r="BA39" s="41">
        <v>0</v>
      </c>
      <c r="BB39" s="41">
        <v>1</v>
      </c>
      <c r="BC39" s="41">
        <v>3.5</v>
      </c>
      <c r="BD39" s="41">
        <v>2.12</v>
      </c>
      <c r="BE39" s="41">
        <v>4</v>
      </c>
      <c r="BF39" s="41" t="s">
        <v>157</v>
      </c>
    </row>
    <row r="40" spans="1:58" s="35" customFormat="1" ht="16.5" customHeight="1">
      <c r="A40" s="47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1</v>
      </c>
      <c r="AQ40" s="35">
        <v>1</v>
      </c>
      <c r="AR40" s="35">
        <v>4</v>
      </c>
      <c r="AS40" s="35">
        <v>5</v>
      </c>
      <c r="AT40" s="35">
        <v>1</v>
      </c>
      <c r="AU40" s="35">
        <v>1</v>
      </c>
      <c r="AV40" s="35">
        <v>13</v>
      </c>
      <c r="AW40" s="35" t="s">
        <v>64</v>
      </c>
      <c r="AX40" s="35">
        <v>1</v>
      </c>
      <c r="AY40" s="35">
        <v>1</v>
      </c>
      <c r="AZ40" s="35">
        <v>4</v>
      </c>
      <c r="BA40" s="35">
        <v>5</v>
      </c>
      <c r="BB40" s="35">
        <v>1</v>
      </c>
      <c r="BC40" s="35">
        <v>3.33</v>
      </c>
      <c r="BD40" s="35">
        <v>1.07</v>
      </c>
      <c r="BE40" s="35">
        <v>4</v>
      </c>
      <c r="BF40" s="35">
        <v>4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16</v>
      </c>
      <c r="AQ41" s="35">
        <v>35</v>
      </c>
      <c r="AR41" s="35">
        <v>41</v>
      </c>
      <c r="AS41" s="35">
        <v>22</v>
      </c>
      <c r="AT41" s="35">
        <v>5</v>
      </c>
      <c r="AU41" s="35">
        <v>0</v>
      </c>
      <c r="AV41" s="35">
        <v>119</v>
      </c>
      <c r="AW41" s="35" t="s">
        <v>65</v>
      </c>
      <c r="AX41" s="35">
        <v>16</v>
      </c>
      <c r="AY41" s="35">
        <v>35</v>
      </c>
      <c r="AZ41" s="35">
        <v>41</v>
      </c>
      <c r="BA41" s="35">
        <v>22</v>
      </c>
      <c r="BB41" s="35">
        <v>5</v>
      </c>
      <c r="BC41" s="35">
        <v>2.71</v>
      </c>
      <c r="BD41" s="35">
        <v>1.05</v>
      </c>
      <c r="BE41" s="35">
        <v>3</v>
      </c>
      <c r="BF41" s="35">
        <v>3</v>
      </c>
    </row>
    <row r="42" spans="1:58" s="35" customFormat="1" ht="36.75" customHeight="1">
      <c r="A42" s="156" t="s">
        <v>66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8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31</v>
      </c>
      <c r="AQ42" s="35">
        <v>28</v>
      </c>
      <c r="AR42" s="35">
        <v>30</v>
      </c>
      <c r="AS42" s="35">
        <v>22</v>
      </c>
      <c r="AT42" s="35">
        <v>7</v>
      </c>
      <c r="AU42" s="35">
        <v>1</v>
      </c>
      <c r="AV42" s="35">
        <v>119</v>
      </c>
      <c r="AW42" s="35" t="s">
        <v>67</v>
      </c>
      <c r="AX42" s="35">
        <v>31</v>
      </c>
      <c r="AY42" s="35">
        <v>28</v>
      </c>
      <c r="AZ42" s="35">
        <v>30</v>
      </c>
      <c r="BA42" s="35">
        <v>22</v>
      </c>
      <c r="BB42" s="35">
        <v>7</v>
      </c>
      <c r="BC42" s="35">
        <v>2.54</v>
      </c>
      <c r="BD42" s="35">
        <v>1.23</v>
      </c>
      <c r="BE42" s="35">
        <v>3</v>
      </c>
      <c r="BF42" s="35">
        <v>1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10</v>
      </c>
      <c r="AQ43" s="35">
        <v>16</v>
      </c>
      <c r="AR43" s="35">
        <v>30</v>
      </c>
      <c r="AS43" s="35">
        <v>45</v>
      </c>
      <c r="AT43" s="35">
        <v>17</v>
      </c>
      <c r="AU43" s="35">
        <v>1</v>
      </c>
      <c r="AV43" s="35">
        <v>119</v>
      </c>
      <c r="AW43" s="35" t="s">
        <v>68</v>
      </c>
      <c r="AX43" s="35">
        <v>10</v>
      </c>
      <c r="AY43" s="35">
        <v>16</v>
      </c>
      <c r="AZ43" s="35">
        <v>30</v>
      </c>
      <c r="BA43" s="35">
        <v>45</v>
      </c>
      <c r="BB43" s="35">
        <v>17</v>
      </c>
      <c r="BC43" s="35">
        <v>3.36</v>
      </c>
      <c r="BD43" s="35">
        <v>1.1399999999999999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19</v>
      </c>
      <c r="AQ44" s="35">
        <v>30</v>
      </c>
      <c r="AR44" s="35">
        <v>27</v>
      </c>
      <c r="AS44" s="35">
        <v>24</v>
      </c>
      <c r="AT44" s="35">
        <v>12</v>
      </c>
      <c r="AU44" s="35">
        <v>7</v>
      </c>
      <c r="AV44" s="35">
        <v>119</v>
      </c>
      <c r="AW44" s="35" t="s">
        <v>69</v>
      </c>
      <c r="AX44" s="35">
        <v>19</v>
      </c>
      <c r="AY44" s="35">
        <v>30</v>
      </c>
      <c r="AZ44" s="35">
        <v>27</v>
      </c>
      <c r="BA44" s="35">
        <v>24</v>
      </c>
      <c r="BB44" s="35">
        <v>12</v>
      </c>
      <c r="BC44" s="35">
        <v>2.82</v>
      </c>
      <c r="BD44" s="35">
        <v>1.25</v>
      </c>
      <c r="BE44" s="35">
        <v>3</v>
      </c>
      <c r="BF44" s="35">
        <v>2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17</v>
      </c>
      <c r="AQ45" s="35">
        <v>22</v>
      </c>
      <c r="AR45" s="35">
        <v>38</v>
      </c>
      <c r="AS45" s="35">
        <v>21</v>
      </c>
      <c r="AT45" s="35">
        <v>15</v>
      </c>
      <c r="AU45" s="35">
        <v>6</v>
      </c>
      <c r="AV45" s="35">
        <v>119</v>
      </c>
      <c r="AW45" s="35" t="s">
        <v>70</v>
      </c>
      <c r="AX45" s="35">
        <v>17</v>
      </c>
      <c r="AY45" s="35">
        <v>22</v>
      </c>
      <c r="AZ45" s="35">
        <v>38</v>
      </c>
      <c r="BA45" s="35">
        <v>21</v>
      </c>
      <c r="BB45" s="35">
        <v>15</v>
      </c>
      <c r="BC45" s="35">
        <v>2.96</v>
      </c>
      <c r="BD45" s="35">
        <v>1.23</v>
      </c>
      <c r="BE45" s="35">
        <v>3</v>
      </c>
      <c r="BF45" s="35">
        <v>3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17</v>
      </c>
      <c r="AQ46" s="35">
        <v>19</v>
      </c>
      <c r="AR46" s="35">
        <v>29</v>
      </c>
      <c r="AS46" s="35">
        <v>30</v>
      </c>
      <c r="AT46" s="35">
        <v>17</v>
      </c>
      <c r="AU46" s="35">
        <v>7</v>
      </c>
      <c r="AV46" s="35">
        <v>119</v>
      </c>
      <c r="AW46" s="35" t="s">
        <v>71</v>
      </c>
      <c r="AX46" s="35">
        <v>17</v>
      </c>
      <c r="AY46" s="35">
        <v>19</v>
      </c>
      <c r="AZ46" s="35">
        <v>29</v>
      </c>
      <c r="BA46" s="35">
        <v>30</v>
      </c>
      <c r="BB46" s="35">
        <v>17</v>
      </c>
      <c r="BC46" s="35">
        <v>3.1</v>
      </c>
      <c r="BD46" s="35">
        <v>1.29</v>
      </c>
      <c r="BE46" s="35">
        <v>3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9</v>
      </c>
      <c r="AQ47" s="35">
        <v>11</v>
      </c>
      <c r="AR47" s="35">
        <v>20</v>
      </c>
      <c r="AS47" s="35">
        <v>47</v>
      </c>
      <c r="AT47" s="35">
        <v>32</v>
      </c>
      <c r="AU47" s="35">
        <v>0</v>
      </c>
      <c r="AV47" s="35">
        <v>119</v>
      </c>
      <c r="AW47" s="35" t="s">
        <v>72</v>
      </c>
      <c r="AX47" s="35">
        <v>9</v>
      </c>
      <c r="AY47" s="35">
        <v>11</v>
      </c>
      <c r="AZ47" s="35">
        <v>20</v>
      </c>
      <c r="BA47" s="35">
        <v>47</v>
      </c>
      <c r="BB47" s="35">
        <v>32</v>
      </c>
      <c r="BC47" s="35">
        <v>3.69</v>
      </c>
      <c r="BD47" s="35">
        <v>1.18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16</v>
      </c>
      <c r="AQ48" s="35">
        <v>23</v>
      </c>
      <c r="AR48" s="35">
        <v>43</v>
      </c>
      <c r="AS48" s="35">
        <v>30</v>
      </c>
      <c r="AT48" s="35">
        <v>5</v>
      </c>
      <c r="AU48" s="35">
        <v>2</v>
      </c>
      <c r="AV48" s="35">
        <v>119</v>
      </c>
      <c r="AW48" s="35" t="s">
        <v>73</v>
      </c>
      <c r="AX48" s="35">
        <v>16</v>
      </c>
      <c r="AY48" s="35">
        <v>23</v>
      </c>
      <c r="AZ48" s="35">
        <v>43</v>
      </c>
      <c r="BA48" s="35">
        <v>30</v>
      </c>
      <c r="BB48" s="35">
        <v>5</v>
      </c>
      <c r="BC48" s="35">
        <v>2.87</v>
      </c>
      <c r="BD48" s="35">
        <v>1.08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19</v>
      </c>
      <c r="AQ49" s="35">
        <v>21</v>
      </c>
      <c r="AR49" s="35">
        <v>25</v>
      </c>
      <c r="AS49" s="35">
        <v>32</v>
      </c>
      <c r="AT49" s="35">
        <v>17</v>
      </c>
      <c r="AU49" s="35">
        <v>5</v>
      </c>
      <c r="AV49" s="35">
        <v>119</v>
      </c>
      <c r="AW49" s="35" t="s">
        <v>74</v>
      </c>
      <c r="AX49" s="35">
        <v>19</v>
      </c>
      <c r="AY49" s="35">
        <v>21</v>
      </c>
      <c r="AZ49" s="35">
        <v>25</v>
      </c>
      <c r="BA49" s="35">
        <v>32</v>
      </c>
      <c r="BB49" s="35">
        <v>17</v>
      </c>
      <c r="BC49" s="35">
        <v>3.06</v>
      </c>
      <c r="BD49" s="35">
        <v>1.32</v>
      </c>
      <c r="BE49" s="35">
        <v>3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24</v>
      </c>
      <c r="AQ50" s="35">
        <v>33</v>
      </c>
      <c r="AR50" s="35">
        <v>39</v>
      </c>
      <c r="AS50" s="35">
        <v>17</v>
      </c>
      <c r="AT50" s="35">
        <v>4</v>
      </c>
      <c r="AU50" s="35">
        <v>2</v>
      </c>
      <c r="AV50" s="35">
        <v>119</v>
      </c>
      <c r="AW50" s="35" t="s">
        <v>75</v>
      </c>
      <c r="AX50" s="35">
        <v>24</v>
      </c>
      <c r="AY50" s="35">
        <v>33</v>
      </c>
      <c r="AZ50" s="35">
        <v>39</v>
      </c>
      <c r="BA50" s="35">
        <v>17</v>
      </c>
      <c r="BB50" s="35">
        <v>4</v>
      </c>
      <c r="BC50" s="35">
        <v>2.52</v>
      </c>
      <c r="BD50" s="35">
        <v>1.08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20</v>
      </c>
      <c r="AQ51" s="35">
        <v>21</v>
      </c>
      <c r="AR51" s="35">
        <v>34</v>
      </c>
      <c r="AS51" s="35">
        <v>22</v>
      </c>
      <c r="AT51" s="35">
        <v>16</v>
      </c>
      <c r="AU51" s="35">
        <v>6</v>
      </c>
      <c r="AV51" s="35">
        <v>119</v>
      </c>
      <c r="AW51" s="35" t="s">
        <v>76</v>
      </c>
      <c r="AX51" s="35">
        <v>20</v>
      </c>
      <c r="AY51" s="35">
        <v>21</v>
      </c>
      <c r="AZ51" s="35">
        <v>34</v>
      </c>
      <c r="BA51" s="35">
        <v>22</v>
      </c>
      <c r="BB51" s="35">
        <v>16</v>
      </c>
      <c r="BC51" s="35">
        <v>2.94</v>
      </c>
      <c r="BD51" s="35">
        <v>1.29</v>
      </c>
      <c r="BE51" s="35">
        <v>3</v>
      </c>
      <c r="BF51" s="35">
        <v>3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15</v>
      </c>
      <c r="AQ52" s="35">
        <v>18</v>
      </c>
      <c r="AR52" s="35">
        <v>22</v>
      </c>
      <c r="AS52" s="35">
        <v>41</v>
      </c>
      <c r="AT52" s="35">
        <v>21</v>
      </c>
      <c r="AU52" s="35">
        <v>2</v>
      </c>
      <c r="AV52" s="35">
        <v>119</v>
      </c>
      <c r="AW52" s="35" t="s">
        <v>78</v>
      </c>
      <c r="AX52" s="35">
        <v>15</v>
      </c>
      <c r="AY52" s="35">
        <v>18</v>
      </c>
      <c r="AZ52" s="35">
        <v>22</v>
      </c>
      <c r="BA52" s="35">
        <v>41</v>
      </c>
      <c r="BB52" s="35">
        <v>21</v>
      </c>
      <c r="BC52" s="35">
        <v>3.3</v>
      </c>
      <c r="BD52" s="35">
        <v>1.29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22</v>
      </c>
      <c r="AQ53" s="35">
        <v>16</v>
      </c>
      <c r="AR53" s="35">
        <v>29</v>
      </c>
      <c r="AS53" s="35">
        <v>11</v>
      </c>
      <c r="AT53" s="35">
        <v>8</v>
      </c>
      <c r="AU53" s="35">
        <v>33</v>
      </c>
      <c r="AV53" s="35">
        <v>119</v>
      </c>
      <c r="AW53" s="35" t="s">
        <v>79</v>
      </c>
      <c r="AX53" s="35">
        <v>22</v>
      </c>
      <c r="AY53" s="35">
        <v>16</v>
      </c>
      <c r="AZ53" s="35">
        <v>29</v>
      </c>
      <c r="BA53" s="35">
        <v>11</v>
      </c>
      <c r="BB53" s="35">
        <v>8</v>
      </c>
      <c r="BC53" s="35">
        <v>2.62</v>
      </c>
      <c r="BD53" s="35">
        <v>1.26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15</v>
      </c>
      <c r="AQ54" s="35">
        <v>12</v>
      </c>
      <c r="AR54" s="35">
        <v>30</v>
      </c>
      <c r="AS54" s="35">
        <v>31</v>
      </c>
      <c r="AT54" s="35">
        <v>28</v>
      </c>
      <c r="AU54" s="35">
        <v>3</v>
      </c>
      <c r="AV54" s="35">
        <v>119</v>
      </c>
      <c r="AW54" s="35" t="s">
        <v>80</v>
      </c>
      <c r="AX54" s="35">
        <v>15</v>
      </c>
      <c r="AY54" s="35">
        <v>12</v>
      </c>
      <c r="AZ54" s="35">
        <v>30</v>
      </c>
      <c r="BA54" s="35">
        <v>31</v>
      </c>
      <c r="BB54" s="35">
        <v>28</v>
      </c>
      <c r="BC54" s="35">
        <v>3.39</v>
      </c>
      <c r="BD54" s="35">
        <v>1.31</v>
      </c>
      <c r="BE54" s="35">
        <v>4</v>
      </c>
      <c r="BF54" s="35">
        <v>4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11</v>
      </c>
      <c r="AQ55" s="35">
        <v>24</v>
      </c>
      <c r="AR55" s="35">
        <v>40</v>
      </c>
      <c r="AS55" s="35">
        <v>29</v>
      </c>
      <c r="AT55" s="35">
        <v>11</v>
      </c>
      <c r="AU55" s="35">
        <v>4</v>
      </c>
      <c r="AV55" s="35">
        <v>119</v>
      </c>
      <c r="AW55" s="35" t="s">
        <v>81</v>
      </c>
      <c r="AX55" s="35">
        <v>11</v>
      </c>
      <c r="AY55" s="35">
        <v>24</v>
      </c>
      <c r="AZ55" s="35">
        <v>40</v>
      </c>
      <c r="BA55" s="35">
        <v>29</v>
      </c>
      <c r="BB55" s="35">
        <v>11</v>
      </c>
      <c r="BC55" s="35">
        <v>3.04</v>
      </c>
      <c r="BD55" s="35">
        <v>1.1100000000000001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 t="s">
        <v>158</v>
      </c>
      <c r="AW56" s="35" t="s">
        <v>158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  <c r="AW57" s="35" t="s">
        <v>159</v>
      </c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9" t="s">
        <v>22</v>
      </c>
      <c r="W64" s="159"/>
      <c r="X64" s="159"/>
      <c r="Y64" s="159"/>
      <c r="Z64" s="159"/>
      <c r="AA64" s="159"/>
      <c r="AB64" s="21"/>
      <c r="AC64" s="159" t="s">
        <v>23</v>
      </c>
      <c r="AD64" s="159"/>
      <c r="AE64" s="159"/>
      <c r="AF64" s="159"/>
      <c r="AG64" s="159"/>
      <c r="AH64" s="159"/>
      <c r="AI64" s="124" t="s">
        <v>24</v>
      </c>
      <c r="AJ64" s="126"/>
      <c r="AK64" s="160" t="s">
        <v>83</v>
      </c>
      <c r="AL64" s="160"/>
      <c r="AM64" s="160"/>
      <c r="AN64" s="160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9"/>
      <c r="W65" s="159"/>
      <c r="X65" s="159"/>
      <c r="Y65" s="159"/>
      <c r="Z65" s="159"/>
      <c r="AA65" s="159"/>
      <c r="AB65" s="21"/>
      <c r="AC65" s="159"/>
      <c r="AD65" s="159"/>
      <c r="AE65" s="159"/>
      <c r="AF65" s="159"/>
      <c r="AG65" s="159"/>
      <c r="AH65" s="159"/>
      <c r="AI65" s="130"/>
      <c r="AJ65" s="132"/>
      <c r="AK65" s="160"/>
      <c r="AL65" s="160"/>
      <c r="AM65" s="160"/>
      <c r="AN65" s="160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4" t="s">
        <v>84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6"/>
      <c r="V67" s="8">
        <f>AP40</f>
        <v>1</v>
      </c>
      <c r="W67" s="8">
        <f t="shared" ref="W67:AB67" si="7">AQ40</f>
        <v>1</v>
      </c>
      <c r="X67" s="8">
        <f t="shared" si="7"/>
        <v>4</v>
      </c>
      <c r="Y67" s="8">
        <f t="shared" si="7"/>
        <v>5</v>
      </c>
      <c r="Z67" s="8">
        <f t="shared" si="7"/>
        <v>1</v>
      </c>
      <c r="AA67" s="8">
        <f t="shared" si="7"/>
        <v>1</v>
      </c>
      <c r="AB67" s="8">
        <f t="shared" si="7"/>
        <v>13</v>
      </c>
      <c r="AC67" s="37">
        <f t="shared" ref="AC67:AH67" si="8">V67/$AB67</f>
        <v>7.6923076923076927E-2</v>
      </c>
      <c r="AD67" s="37">
        <f t="shared" si="8"/>
        <v>7.6923076923076927E-2</v>
      </c>
      <c r="AE67" s="37">
        <f t="shared" si="8"/>
        <v>0.30769230769230771</v>
      </c>
      <c r="AF67" s="37">
        <f t="shared" si="8"/>
        <v>0.38461538461538464</v>
      </c>
      <c r="AG67" s="37">
        <f t="shared" si="8"/>
        <v>7.6923076923076927E-2</v>
      </c>
      <c r="AH67" s="37">
        <f t="shared" si="8"/>
        <v>7.6923076923076927E-2</v>
      </c>
      <c r="AI67" s="37">
        <f>(V67+W67)/(V67+W67+X67+Y67+Z67)</f>
        <v>0.16666666666666666</v>
      </c>
      <c r="AJ67" s="37">
        <f>(X67+Y67+Z67)/(V67+W67+X67+Y67+Z67)</f>
        <v>0.83333333333333337</v>
      </c>
      <c r="AK67" s="38">
        <f>BC40</f>
        <v>3.33</v>
      </c>
      <c r="AL67" s="38">
        <f>BD40</f>
        <v>1.07</v>
      </c>
      <c r="AM67" s="39">
        <f>BE40</f>
        <v>4</v>
      </c>
      <c r="AN67" s="39">
        <f>BF40</f>
        <v>4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6" t="s">
        <v>85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8"/>
      <c r="V71" s="50"/>
      <c r="W71" s="50"/>
      <c r="X71" s="50"/>
      <c r="Y71" s="50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9" t="s">
        <v>22</v>
      </c>
      <c r="W93" s="159"/>
      <c r="X93" s="159"/>
      <c r="Y93" s="159"/>
      <c r="Z93" s="159"/>
      <c r="AA93" s="159"/>
      <c r="AB93" s="21"/>
      <c r="AC93" s="159" t="s">
        <v>23</v>
      </c>
      <c r="AD93" s="159"/>
      <c r="AE93" s="159"/>
      <c r="AF93" s="159"/>
      <c r="AG93" s="159"/>
      <c r="AH93" s="159"/>
      <c r="AI93" s="124" t="s">
        <v>24</v>
      </c>
      <c r="AJ93" s="126"/>
      <c r="AK93" s="160" t="s">
        <v>83</v>
      </c>
      <c r="AL93" s="160"/>
      <c r="AM93" s="160"/>
      <c r="AN93" s="160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9"/>
      <c r="W94" s="159"/>
      <c r="X94" s="159"/>
      <c r="Y94" s="159"/>
      <c r="Z94" s="159"/>
      <c r="AA94" s="159"/>
      <c r="AB94" s="21"/>
      <c r="AC94" s="159"/>
      <c r="AD94" s="159"/>
      <c r="AE94" s="159"/>
      <c r="AF94" s="159"/>
      <c r="AG94" s="159"/>
      <c r="AH94" s="159"/>
      <c r="AI94" s="130"/>
      <c r="AJ94" s="132"/>
      <c r="AK94" s="160"/>
      <c r="AL94" s="160"/>
      <c r="AM94" s="160"/>
      <c r="AN94" s="160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 customHeight="1">
      <c r="A96" s="164" t="s">
        <v>86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6"/>
      <c r="V96" s="8">
        <f>AP39</f>
        <v>0</v>
      </c>
      <c r="W96" s="8">
        <f t="shared" ref="W96:AB96" si="9">AQ39</f>
        <v>1</v>
      </c>
      <c r="X96" s="8">
        <f t="shared" si="9"/>
        <v>0</v>
      </c>
      <c r="Y96" s="8">
        <f t="shared" si="9"/>
        <v>0</v>
      </c>
      <c r="Z96" s="8">
        <f t="shared" si="9"/>
        <v>1</v>
      </c>
      <c r="AA96" s="8">
        <f t="shared" si="9"/>
        <v>0</v>
      </c>
      <c r="AB96" s="8">
        <f t="shared" si="9"/>
        <v>2</v>
      </c>
      <c r="AC96" s="37">
        <f t="shared" ref="AC96:AH96" si="10">V96/$AB96</f>
        <v>0</v>
      </c>
      <c r="AD96" s="37">
        <f t="shared" si="10"/>
        <v>0.5</v>
      </c>
      <c r="AE96" s="37">
        <f t="shared" si="10"/>
        <v>0</v>
      </c>
      <c r="AF96" s="37">
        <f t="shared" si="10"/>
        <v>0</v>
      </c>
      <c r="AG96" s="37">
        <f t="shared" si="10"/>
        <v>0.5</v>
      </c>
      <c r="AH96" s="37">
        <f t="shared" si="10"/>
        <v>0</v>
      </c>
      <c r="AI96" s="37">
        <f>(V96+W96)/(V96+W96+X96+Y96+Z96)</f>
        <v>0.5</v>
      </c>
      <c r="AJ96" s="37">
        <f>(X96+Y96+Z96)/(V96+W96+X96+Y96+Z96)</f>
        <v>0.5</v>
      </c>
      <c r="AK96" s="38">
        <f>BC39</f>
        <v>3.5</v>
      </c>
      <c r="AL96" s="38">
        <f>BD39</f>
        <v>2.12</v>
      </c>
      <c r="AM96" s="39">
        <f>BE39</f>
        <v>4</v>
      </c>
      <c r="AN96" s="39">
        <v>2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9" t="s">
        <v>22</v>
      </c>
      <c r="W99" s="159"/>
      <c r="X99" s="159"/>
      <c r="Y99" s="159"/>
      <c r="Z99" s="159"/>
      <c r="AA99" s="159"/>
      <c r="AB99" s="21"/>
      <c r="AC99" s="159" t="s">
        <v>23</v>
      </c>
      <c r="AD99" s="159"/>
      <c r="AE99" s="159"/>
      <c r="AF99" s="159"/>
      <c r="AG99" s="159"/>
      <c r="AH99" s="159"/>
      <c r="AI99" s="124" t="s">
        <v>24</v>
      </c>
      <c r="AJ99" s="126"/>
      <c r="AK99" s="160" t="s">
        <v>83</v>
      </c>
      <c r="AL99" s="160"/>
      <c r="AM99" s="160"/>
      <c r="AN99" s="160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9"/>
      <c r="W100" s="159"/>
      <c r="X100" s="159"/>
      <c r="Y100" s="159"/>
      <c r="Z100" s="159"/>
      <c r="AA100" s="159"/>
      <c r="AB100" s="21"/>
      <c r="AC100" s="159"/>
      <c r="AD100" s="159"/>
      <c r="AE100" s="159"/>
      <c r="AF100" s="159"/>
      <c r="AG100" s="159"/>
      <c r="AH100" s="159"/>
      <c r="AI100" s="130"/>
      <c r="AJ100" s="132"/>
      <c r="AK100" s="160"/>
      <c r="AL100" s="160"/>
      <c r="AM100" s="160"/>
      <c r="AN100" s="160"/>
      <c r="AO100" s="2"/>
    </row>
    <row r="101" spans="1:59" s="35" customFormat="1" ht="45" customHeight="1">
      <c r="A101" s="72"/>
      <c r="B101" s="156" t="s">
        <v>87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88</v>
      </c>
      <c r="B102" s="118" t="s">
        <v>89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20"/>
      <c r="V102" s="74">
        <f t="shared" ref="V102:AB108" si="11">AP42</f>
        <v>31</v>
      </c>
      <c r="W102" s="74">
        <f t="shared" si="11"/>
        <v>28</v>
      </c>
      <c r="X102" s="74">
        <f t="shared" si="11"/>
        <v>30</v>
      </c>
      <c r="Y102" s="74">
        <f t="shared" si="11"/>
        <v>22</v>
      </c>
      <c r="Z102" s="74">
        <f t="shared" si="11"/>
        <v>7</v>
      </c>
      <c r="AA102" s="74">
        <f t="shared" si="11"/>
        <v>1</v>
      </c>
      <c r="AB102" s="74">
        <f t="shared" si="11"/>
        <v>119</v>
      </c>
      <c r="AC102" s="37">
        <f t="shared" ref="AC102:AH108" si="12">V102/$AB102</f>
        <v>0.26050420168067229</v>
      </c>
      <c r="AD102" s="37">
        <f t="shared" si="12"/>
        <v>0.23529411764705882</v>
      </c>
      <c r="AE102" s="37">
        <f t="shared" si="12"/>
        <v>0.25210084033613445</v>
      </c>
      <c r="AF102" s="37">
        <f t="shared" si="12"/>
        <v>0.18487394957983194</v>
      </c>
      <c r="AG102" s="37">
        <f t="shared" si="12"/>
        <v>5.8823529411764705E-2</v>
      </c>
      <c r="AH102" s="37">
        <f t="shared" si="12"/>
        <v>8.4033613445378148E-3</v>
      </c>
      <c r="AI102" s="37">
        <f t="shared" ref="AI102:AI108" si="13">(V102+W102)/(V102+W102+X102+Y102+Z102)</f>
        <v>0.5</v>
      </c>
      <c r="AJ102" s="37">
        <f t="shared" ref="AJ102:AJ108" si="14">(X102+Y102+Z102)/(V102+W102+X102+Y102+Z102)</f>
        <v>0.5</v>
      </c>
      <c r="AK102" s="75">
        <f>BC42</f>
        <v>2.54</v>
      </c>
      <c r="AL102" s="75">
        <f>BD42</f>
        <v>1.23</v>
      </c>
      <c r="AM102" s="76">
        <f>BE42</f>
        <v>3</v>
      </c>
      <c r="AN102" s="76">
        <f>BF42</f>
        <v>1</v>
      </c>
      <c r="AO102" s="40"/>
    </row>
    <row r="103" spans="1:59" s="41" customFormat="1" ht="18.75" customHeight="1">
      <c r="A103" s="36" t="s">
        <v>90</v>
      </c>
      <c r="B103" s="118" t="s">
        <v>91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20"/>
      <c r="V103" s="74">
        <f t="shared" si="11"/>
        <v>10</v>
      </c>
      <c r="W103" s="74">
        <f t="shared" si="11"/>
        <v>16</v>
      </c>
      <c r="X103" s="74">
        <f t="shared" si="11"/>
        <v>30</v>
      </c>
      <c r="Y103" s="74">
        <f t="shared" si="11"/>
        <v>45</v>
      </c>
      <c r="Z103" s="74">
        <f t="shared" si="11"/>
        <v>17</v>
      </c>
      <c r="AA103" s="74">
        <f t="shared" si="11"/>
        <v>1</v>
      </c>
      <c r="AB103" s="74">
        <f t="shared" si="11"/>
        <v>119</v>
      </c>
      <c r="AC103" s="37">
        <f t="shared" si="12"/>
        <v>8.4033613445378158E-2</v>
      </c>
      <c r="AD103" s="37">
        <f t="shared" si="12"/>
        <v>0.13445378151260504</v>
      </c>
      <c r="AE103" s="37">
        <f t="shared" si="12"/>
        <v>0.25210084033613445</v>
      </c>
      <c r="AF103" s="37">
        <f t="shared" si="12"/>
        <v>0.37815126050420167</v>
      </c>
      <c r="AG103" s="37">
        <f t="shared" si="12"/>
        <v>0.14285714285714285</v>
      </c>
      <c r="AH103" s="37">
        <f t="shared" si="12"/>
        <v>8.4033613445378148E-3</v>
      </c>
      <c r="AI103" s="37">
        <f t="shared" si="13"/>
        <v>0.22033898305084745</v>
      </c>
      <c r="AJ103" s="37">
        <f t="shared" si="14"/>
        <v>0.77966101694915257</v>
      </c>
      <c r="AK103" s="75">
        <f t="shared" ref="AK103:AN108" si="15">BC43</f>
        <v>3.36</v>
      </c>
      <c r="AL103" s="75">
        <f t="shared" si="15"/>
        <v>1.1399999999999999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92</v>
      </c>
      <c r="B104" s="118" t="s">
        <v>93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20"/>
      <c r="V104" s="74">
        <f t="shared" si="11"/>
        <v>19</v>
      </c>
      <c r="W104" s="74">
        <f t="shared" si="11"/>
        <v>30</v>
      </c>
      <c r="X104" s="74">
        <f t="shared" si="11"/>
        <v>27</v>
      </c>
      <c r="Y104" s="74">
        <f t="shared" si="11"/>
        <v>24</v>
      </c>
      <c r="Z104" s="74">
        <f t="shared" si="11"/>
        <v>12</v>
      </c>
      <c r="AA104" s="74">
        <f t="shared" si="11"/>
        <v>7</v>
      </c>
      <c r="AB104" s="74">
        <f t="shared" si="11"/>
        <v>119</v>
      </c>
      <c r="AC104" s="37">
        <f t="shared" si="12"/>
        <v>0.15966386554621848</v>
      </c>
      <c r="AD104" s="37">
        <f t="shared" si="12"/>
        <v>0.25210084033613445</v>
      </c>
      <c r="AE104" s="37">
        <f t="shared" si="12"/>
        <v>0.22689075630252101</v>
      </c>
      <c r="AF104" s="37">
        <f t="shared" si="12"/>
        <v>0.20168067226890757</v>
      </c>
      <c r="AG104" s="37">
        <f t="shared" si="12"/>
        <v>0.10084033613445378</v>
      </c>
      <c r="AH104" s="37">
        <f t="shared" si="12"/>
        <v>5.8823529411764705E-2</v>
      </c>
      <c r="AI104" s="37">
        <f t="shared" si="13"/>
        <v>0.4375</v>
      </c>
      <c r="AJ104" s="37">
        <f t="shared" si="14"/>
        <v>0.5625</v>
      </c>
      <c r="AK104" s="75">
        <f t="shared" si="15"/>
        <v>2.82</v>
      </c>
      <c r="AL104" s="75">
        <f t="shared" si="15"/>
        <v>1.25</v>
      </c>
      <c r="AM104" s="76">
        <f t="shared" si="15"/>
        <v>3</v>
      </c>
      <c r="AN104" s="76">
        <f t="shared" si="15"/>
        <v>2</v>
      </c>
      <c r="AO104" s="40"/>
    </row>
    <row r="105" spans="1:59" s="41" customFormat="1" ht="18.75" customHeight="1">
      <c r="A105" s="36" t="s">
        <v>94</v>
      </c>
      <c r="B105" s="118" t="s">
        <v>95</v>
      </c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20"/>
      <c r="V105" s="74">
        <f t="shared" si="11"/>
        <v>17</v>
      </c>
      <c r="W105" s="74">
        <f t="shared" si="11"/>
        <v>22</v>
      </c>
      <c r="X105" s="74">
        <f t="shared" si="11"/>
        <v>38</v>
      </c>
      <c r="Y105" s="74">
        <f t="shared" si="11"/>
        <v>21</v>
      </c>
      <c r="Z105" s="74">
        <f t="shared" si="11"/>
        <v>15</v>
      </c>
      <c r="AA105" s="74">
        <f t="shared" si="11"/>
        <v>6</v>
      </c>
      <c r="AB105" s="74">
        <f t="shared" si="11"/>
        <v>119</v>
      </c>
      <c r="AC105" s="37">
        <f t="shared" si="12"/>
        <v>0.14285714285714285</v>
      </c>
      <c r="AD105" s="37">
        <f t="shared" si="12"/>
        <v>0.18487394957983194</v>
      </c>
      <c r="AE105" s="37">
        <f t="shared" si="12"/>
        <v>0.31932773109243695</v>
      </c>
      <c r="AF105" s="37">
        <f t="shared" si="12"/>
        <v>0.17647058823529413</v>
      </c>
      <c r="AG105" s="37">
        <f t="shared" si="12"/>
        <v>0.12605042016806722</v>
      </c>
      <c r="AH105" s="37">
        <f t="shared" si="12"/>
        <v>5.0420168067226892E-2</v>
      </c>
      <c r="AI105" s="37">
        <f t="shared" si="13"/>
        <v>0.34513274336283184</v>
      </c>
      <c r="AJ105" s="37">
        <f t="shared" si="14"/>
        <v>0.65486725663716816</v>
      </c>
      <c r="AK105" s="75">
        <f t="shared" si="15"/>
        <v>2.96</v>
      </c>
      <c r="AL105" s="75">
        <f t="shared" si="15"/>
        <v>1.23</v>
      </c>
      <c r="AM105" s="76">
        <f t="shared" si="15"/>
        <v>3</v>
      </c>
      <c r="AN105" s="76">
        <f t="shared" si="15"/>
        <v>3</v>
      </c>
      <c r="AO105" s="40"/>
    </row>
    <row r="106" spans="1:59" s="41" customFormat="1" ht="18.75" customHeight="1">
      <c r="A106" s="73" t="s">
        <v>96</v>
      </c>
      <c r="B106" s="118" t="s">
        <v>97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20"/>
      <c r="V106" s="74">
        <f t="shared" si="11"/>
        <v>17</v>
      </c>
      <c r="W106" s="74">
        <f t="shared" si="11"/>
        <v>19</v>
      </c>
      <c r="X106" s="74">
        <f t="shared" si="11"/>
        <v>29</v>
      </c>
      <c r="Y106" s="74">
        <f t="shared" si="11"/>
        <v>30</v>
      </c>
      <c r="Z106" s="74">
        <f t="shared" si="11"/>
        <v>17</v>
      </c>
      <c r="AA106" s="74">
        <f t="shared" si="11"/>
        <v>7</v>
      </c>
      <c r="AB106" s="74">
        <f t="shared" si="11"/>
        <v>119</v>
      </c>
      <c r="AC106" s="37">
        <f t="shared" si="12"/>
        <v>0.14285714285714285</v>
      </c>
      <c r="AD106" s="37">
        <f t="shared" si="12"/>
        <v>0.15966386554621848</v>
      </c>
      <c r="AE106" s="37">
        <f t="shared" si="12"/>
        <v>0.24369747899159663</v>
      </c>
      <c r="AF106" s="37">
        <f t="shared" si="12"/>
        <v>0.25210084033613445</v>
      </c>
      <c r="AG106" s="37">
        <f t="shared" si="12"/>
        <v>0.14285714285714285</v>
      </c>
      <c r="AH106" s="37">
        <f t="shared" si="12"/>
        <v>5.8823529411764705E-2</v>
      </c>
      <c r="AI106" s="37">
        <f t="shared" si="13"/>
        <v>0.32142857142857145</v>
      </c>
      <c r="AJ106" s="37">
        <f t="shared" si="14"/>
        <v>0.6785714285714286</v>
      </c>
      <c r="AK106" s="75">
        <f t="shared" si="15"/>
        <v>3.1</v>
      </c>
      <c r="AL106" s="75">
        <f t="shared" si="15"/>
        <v>1.29</v>
      </c>
      <c r="AM106" s="76">
        <f t="shared" si="15"/>
        <v>3</v>
      </c>
      <c r="AN106" s="76">
        <v>3</v>
      </c>
      <c r="AO106" s="40"/>
    </row>
    <row r="107" spans="1:59" s="41" customFormat="1" ht="18.75" customHeight="1">
      <c r="A107" s="36" t="s">
        <v>98</v>
      </c>
      <c r="B107" s="118" t="s">
        <v>99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20"/>
      <c r="V107" s="74">
        <f t="shared" si="11"/>
        <v>9</v>
      </c>
      <c r="W107" s="74">
        <f t="shared" si="11"/>
        <v>11</v>
      </c>
      <c r="X107" s="74">
        <f t="shared" si="11"/>
        <v>20</v>
      </c>
      <c r="Y107" s="74">
        <f t="shared" si="11"/>
        <v>47</v>
      </c>
      <c r="Z107" s="74">
        <f t="shared" si="11"/>
        <v>32</v>
      </c>
      <c r="AA107" s="74">
        <f t="shared" si="11"/>
        <v>0</v>
      </c>
      <c r="AB107" s="74">
        <f t="shared" si="11"/>
        <v>119</v>
      </c>
      <c r="AC107" s="37">
        <f t="shared" si="12"/>
        <v>7.5630252100840331E-2</v>
      </c>
      <c r="AD107" s="37">
        <f t="shared" si="12"/>
        <v>9.2436974789915971E-2</v>
      </c>
      <c r="AE107" s="37">
        <f t="shared" si="12"/>
        <v>0.16806722689075632</v>
      </c>
      <c r="AF107" s="37">
        <f t="shared" si="12"/>
        <v>0.3949579831932773</v>
      </c>
      <c r="AG107" s="37">
        <f t="shared" si="12"/>
        <v>0.26890756302521007</v>
      </c>
      <c r="AH107" s="37">
        <f t="shared" si="12"/>
        <v>0</v>
      </c>
      <c r="AI107" s="37">
        <f t="shared" si="13"/>
        <v>0.16806722689075632</v>
      </c>
      <c r="AJ107" s="37">
        <f t="shared" si="14"/>
        <v>0.83193277310924374</v>
      </c>
      <c r="AK107" s="75">
        <f t="shared" si="15"/>
        <v>3.69</v>
      </c>
      <c r="AL107" s="75">
        <f t="shared" si="15"/>
        <v>1.18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100</v>
      </c>
      <c r="B108" s="121" t="s">
        <v>101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3"/>
      <c r="V108" s="77">
        <f t="shared" si="11"/>
        <v>16</v>
      </c>
      <c r="W108" s="77">
        <f t="shared" si="11"/>
        <v>23</v>
      </c>
      <c r="X108" s="77">
        <f t="shared" si="11"/>
        <v>43</v>
      </c>
      <c r="Y108" s="77">
        <f t="shared" si="11"/>
        <v>30</v>
      </c>
      <c r="Z108" s="77">
        <f t="shared" si="11"/>
        <v>5</v>
      </c>
      <c r="AA108" s="77">
        <f t="shared" si="11"/>
        <v>2</v>
      </c>
      <c r="AB108" s="77">
        <f t="shared" si="11"/>
        <v>119</v>
      </c>
      <c r="AC108" s="44">
        <f t="shared" si="12"/>
        <v>0.13445378151260504</v>
      </c>
      <c r="AD108" s="44">
        <f t="shared" si="12"/>
        <v>0.19327731092436976</v>
      </c>
      <c r="AE108" s="44">
        <f t="shared" si="12"/>
        <v>0.36134453781512604</v>
      </c>
      <c r="AF108" s="44">
        <f t="shared" si="12"/>
        <v>0.25210084033613445</v>
      </c>
      <c r="AG108" s="44">
        <f t="shared" si="12"/>
        <v>4.2016806722689079E-2</v>
      </c>
      <c r="AH108" s="44">
        <f t="shared" si="12"/>
        <v>1.680672268907563E-2</v>
      </c>
      <c r="AI108" s="44">
        <f t="shared" si="13"/>
        <v>0.33333333333333331</v>
      </c>
      <c r="AJ108" s="44">
        <f t="shared" si="14"/>
        <v>0.66666666666666663</v>
      </c>
      <c r="AK108" s="45">
        <f t="shared" si="15"/>
        <v>2.87</v>
      </c>
      <c r="AL108" s="45">
        <f t="shared" si="15"/>
        <v>1.08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6" t="s">
        <v>102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8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48" t="s">
        <v>103</v>
      </c>
      <c r="B112" s="149"/>
      <c r="C112" s="149"/>
      <c r="D112" s="149"/>
      <c r="E112" s="149"/>
      <c r="F112" s="149"/>
      <c r="G112" s="149"/>
      <c r="H112" s="150"/>
      <c r="I112" s="84">
        <v>74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48" t="s">
        <v>104</v>
      </c>
      <c r="B113" s="149"/>
      <c r="C113" s="149"/>
      <c r="D113" s="149"/>
      <c r="E113" s="149"/>
      <c r="F113" s="149"/>
      <c r="G113" s="149"/>
      <c r="H113" s="150"/>
      <c r="I113" s="84">
        <v>18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48" t="s">
        <v>105</v>
      </c>
      <c r="B114" s="149"/>
      <c r="C114" s="149"/>
      <c r="D114" s="149"/>
      <c r="E114" s="149"/>
      <c r="F114" s="149"/>
      <c r="G114" s="149"/>
      <c r="H114" s="150"/>
      <c r="I114" s="84">
        <v>69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48" t="s">
        <v>106</v>
      </c>
      <c r="B115" s="149"/>
      <c r="C115" s="149"/>
      <c r="D115" s="149"/>
      <c r="E115" s="149"/>
      <c r="F115" s="149"/>
      <c r="G115" s="149"/>
      <c r="H115" s="150"/>
      <c r="I115" s="84">
        <v>85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48" t="s">
        <v>107</v>
      </c>
      <c r="B116" s="149"/>
      <c r="C116" s="149"/>
      <c r="D116" s="149"/>
      <c r="E116" s="149"/>
      <c r="F116" s="149"/>
      <c r="G116" s="149"/>
      <c r="H116" s="150"/>
      <c r="I116" s="84">
        <v>53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48" t="s">
        <v>108</v>
      </c>
      <c r="B117" s="149"/>
      <c r="C117" s="149"/>
      <c r="D117" s="149"/>
      <c r="E117" s="149"/>
      <c r="F117" s="149"/>
      <c r="G117" s="149"/>
      <c r="H117" s="150"/>
      <c r="I117" s="84">
        <v>65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8" t="s">
        <v>109</v>
      </c>
      <c r="B118" s="149"/>
      <c r="C118" s="149"/>
      <c r="D118" s="149"/>
      <c r="E118" s="149"/>
      <c r="F118" s="149"/>
      <c r="G118" s="149"/>
      <c r="H118" s="150"/>
      <c r="I118" s="84">
        <v>2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48" t="s">
        <v>110</v>
      </c>
      <c r="B119" s="149"/>
      <c r="C119" s="149"/>
      <c r="D119" s="149"/>
      <c r="E119" s="149"/>
      <c r="F119" s="149"/>
      <c r="G119" s="149"/>
      <c r="H119" s="150"/>
      <c r="I119" s="84">
        <v>78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42" t="s">
        <v>111</v>
      </c>
      <c r="B120" s="143"/>
      <c r="C120" s="143"/>
      <c r="D120" s="143"/>
      <c r="E120" s="143"/>
      <c r="F120" s="143"/>
      <c r="G120" s="143"/>
      <c r="H120" s="144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9" t="s">
        <v>22</v>
      </c>
      <c r="W124" s="159"/>
      <c r="X124" s="159"/>
      <c r="Y124" s="159"/>
      <c r="Z124" s="159"/>
      <c r="AA124" s="159"/>
      <c r="AB124" s="21"/>
      <c r="AC124" s="159" t="s">
        <v>23</v>
      </c>
      <c r="AD124" s="159"/>
      <c r="AE124" s="159"/>
      <c r="AF124" s="159"/>
      <c r="AG124" s="159"/>
      <c r="AH124" s="159"/>
      <c r="AI124" s="124" t="s">
        <v>24</v>
      </c>
      <c r="AJ124" s="126"/>
      <c r="AK124" s="160" t="s">
        <v>83</v>
      </c>
      <c r="AL124" s="160"/>
      <c r="AM124" s="160"/>
      <c r="AN124" s="160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9"/>
      <c r="W125" s="159"/>
      <c r="X125" s="159"/>
      <c r="Y125" s="159"/>
      <c r="Z125" s="159"/>
      <c r="AA125" s="159"/>
      <c r="AB125" s="21"/>
      <c r="AC125" s="159"/>
      <c r="AD125" s="159"/>
      <c r="AE125" s="159"/>
      <c r="AF125" s="159"/>
      <c r="AG125" s="159"/>
      <c r="AH125" s="159"/>
      <c r="AI125" s="130"/>
      <c r="AJ125" s="132"/>
      <c r="AK125" s="160"/>
      <c r="AL125" s="160"/>
      <c r="AM125" s="160"/>
      <c r="AN125" s="160"/>
      <c r="AO125" s="83"/>
    </row>
    <row r="126" spans="1:41" s="62" customFormat="1" ht="18.75" customHeight="1">
      <c r="A126" s="72"/>
      <c r="B126" s="156" t="s">
        <v>112</v>
      </c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8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113</v>
      </c>
      <c r="B127" s="118" t="s">
        <v>114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20"/>
      <c r="V127" s="74">
        <f>AP49</f>
        <v>19</v>
      </c>
      <c r="W127" s="74">
        <f t="shared" ref="W127:AB128" si="16">AQ49</f>
        <v>21</v>
      </c>
      <c r="X127" s="74">
        <f t="shared" si="16"/>
        <v>25</v>
      </c>
      <c r="Y127" s="74">
        <f t="shared" si="16"/>
        <v>32</v>
      </c>
      <c r="Z127" s="74">
        <f t="shared" si="16"/>
        <v>17</v>
      </c>
      <c r="AA127" s="74">
        <f t="shared" si="16"/>
        <v>5</v>
      </c>
      <c r="AB127" s="74">
        <f t="shared" si="16"/>
        <v>119</v>
      </c>
      <c r="AC127" s="37">
        <f t="shared" ref="AC127:AH128" si="17">V127/$AB127</f>
        <v>0.15966386554621848</v>
      </c>
      <c r="AD127" s="37">
        <f t="shared" si="17"/>
        <v>0.17647058823529413</v>
      </c>
      <c r="AE127" s="37">
        <f t="shared" si="17"/>
        <v>0.21008403361344538</v>
      </c>
      <c r="AF127" s="37">
        <f t="shared" si="17"/>
        <v>0.26890756302521007</v>
      </c>
      <c r="AG127" s="37">
        <f t="shared" si="17"/>
        <v>0.14285714285714285</v>
      </c>
      <c r="AH127" s="37">
        <f t="shared" si="17"/>
        <v>4.2016806722689079E-2</v>
      </c>
      <c r="AI127" s="37">
        <f>(V127+W127)/(V127+W127+X127+Y127+Z127)</f>
        <v>0.35087719298245612</v>
      </c>
      <c r="AJ127" s="37">
        <f>(X127+Y127+Z127)/(V127+W127+X127+Y127+Z127)</f>
        <v>0.64912280701754388</v>
      </c>
      <c r="AK127" s="75">
        <f t="shared" ref="AK127:AN128" si="18">BC49</f>
        <v>3.06</v>
      </c>
      <c r="AL127" s="75">
        <f t="shared" si="18"/>
        <v>1.32</v>
      </c>
      <c r="AM127" s="76">
        <f t="shared" si="18"/>
        <v>3</v>
      </c>
      <c r="AN127" s="76">
        <f t="shared" si="18"/>
        <v>4</v>
      </c>
      <c r="AO127" s="83"/>
    </row>
    <row r="128" spans="1:41" s="62" customFormat="1" ht="18.75" customHeight="1">
      <c r="A128" s="91" t="s">
        <v>115</v>
      </c>
      <c r="B128" s="121" t="s">
        <v>116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3"/>
      <c r="V128" s="77">
        <f>AP50</f>
        <v>24</v>
      </c>
      <c r="W128" s="77">
        <f t="shared" si="16"/>
        <v>33</v>
      </c>
      <c r="X128" s="77">
        <f t="shared" si="16"/>
        <v>39</v>
      </c>
      <c r="Y128" s="77">
        <f t="shared" si="16"/>
        <v>17</v>
      </c>
      <c r="Z128" s="77">
        <f t="shared" si="16"/>
        <v>4</v>
      </c>
      <c r="AA128" s="77">
        <f t="shared" si="16"/>
        <v>2</v>
      </c>
      <c r="AB128" s="77">
        <f t="shared" si="16"/>
        <v>119</v>
      </c>
      <c r="AC128" s="44">
        <f t="shared" si="17"/>
        <v>0.20168067226890757</v>
      </c>
      <c r="AD128" s="44">
        <f t="shared" si="17"/>
        <v>0.27731092436974791</v>
      </c>
      <c r="AE128" s="44">
        <f t="shared" si="17"/>
        <v>0.32773109243697479</v>
      </c>
      <c r="AF128" s="44">
        <f t="shared" si="17"/>
        <v>0.14285714285714285</v>
      </c>
      <c r="AG128" s="44">
        <f t="shared" si="17"/>
        <v>3.3613445378151259E-2</v>
      </c>
      <c r="AH128" s="44">
        <f t="shared" si="17"/>
        <v>1.680672268907563E-2</v>
      </c>
      <c r="AI128" s="44">
        <f>(V128+W128)/(V128+W128+X128+Y128+Z128)</f>
        <v>0.48717948717948717</v>
      </c>
      <c r="AJ128" s="44">
        <f>(X128+Y128+Z128)/(V128+W128+X128+Y128+Z128)</f>
        <v>0.51282051282051277</v>
      </c>
      <c r="AK128" s="45">
        <f t="shared" si="18"/>
        <v>2.52</v>
      </c>
      <c r="AL128" s="45">
        <f t="shared" si="18"/>
        <v>1.08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6" t="s">
        <v>117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8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48" t="s">
        <v>118</v>
      </c>
      <c r="B132" s="149"/>
      <c r="C132" s="149"/>
      <c r="D132" s="149"/>
      <c r="E132" s="149"/>
      <c r="F132" s="149"/>
      <c r="G132" s="149"/>
      <c r="H132" s="150"/>
      <c r="I132" s="84">
        <v>23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48" t="s">
        <v>119</v>
      </c>
      <c r="B133" s="149"/>
      <c r="C133" s="149"/>
      <c r="D133" s="149"/>
      <c r="E133" s="149"/>
      <c r="F133" s="149"/>
      <c r="G133" s="149"/>
      <c r="H133" s="150"/>
      <c r="I133" s="84">
        <v>26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48" t="s">
        <v>120</v>
      </c>
      <c r="B134" s="149"/>
      <c r="C134" s="149"/>
      <c r="D134" s="149"/>
      <c r="E134" s="149"/>
      <c r="F134" s="149"/>
      <c r="G134" s="149"/>
      <c r="H134" s="150"/>
      <c r="I134" s="84">
        <v>27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48" t="s">
        <v>121</v>
      </c>
      <c r="B135" s="149"/>
      <c r="C135" s="149"/>
      <c r="D135" s="149"/>
      <c r="E135" s="149"/>
      <c r="F135" s="149"/>
      <c r="G135" s="149"/>
      <c r="H135" s="150"/>
      <c r="I135" s="84">
        <v>37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42" t="s">
        <v>160</v>
      </c>
      <c r="B136" s="143"/>
      <c r="C136" s="143"/>
      <c r="D136" s="143"/>
      <c r="E136" s="143"/>
      <c r="F136" s="143"/>
      <c r="G136" s="143"/>
      <c r="H136" s="144"/>
      <c r="I136" s="87"/>
      <c r="J136" s="79"/>
      <c r="K136" s="86"/>
      <c r="L136" s="86"/>
      <c r="M136" s="79"/>
      <c r="N136" s="79"/>
      <c r="O136" s="79"/>
      <c r="P136" s="79"/>
      <c r="Q136" s="79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6" t="s">
        <v>123</v>
      </c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8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8" t="s">
        <v>124</v>
      </c>
      <c r="B140" s="149"/>
      <c r="C140" s="149"/>
      <c r="D140" s="149"/>
      <c r="E140" s="149"/>
      <c r="F140" s="149"/>
      <c r="G140" s="149"/>
      <c r="H140" s="150"/>
      <c r="I140" s="84">
        <v>23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8" t="s">
        <v>125</v>
      </c>
      <c r="B141" s="149"/>
      <c r="C141" s="149"/>
      <c r="D141" s="149"/>
      <c r="E141" s="149"/>
      <c r="F141" s="149"/>
      <c r="G141" s="149"/>
      <c r="H141" s="150"/>
      <c r="I141" s="84">
        <v>83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8" t="s">
        <v>126</v>
      </c>
      <c r="B142" s="149"/>
      <c r="C142" s="149"/>
      <c r="D142" s="149"/>
      <c r="E142" s="149"/>
      <c r="F142" s="149"/>
      <c r="G142" s="149"/>
      <c r="H142" s="150"/>
      <c r="I142" s="84">
        <v>64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8" t="s">
        <v>127</v>
      </c>
      <c r="B143" s="149"/>
      <c r="C143" s="149"/>
      <c r="D143" s="149"/>
      <c r="E143" s="149"/>
      <c r="F143" s="149"/>
      <c r="G143" s="149"/>
      <c r="H143" s="150"/>
      <c r="I143" s="84">
        <v>85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8" t="s">
        <v>128</v>
      </c>
      <c r="B144" s="149"/>
      <c r="C144" s="149"/>
      <c r="D144" s="149"/>
      <c r="E144" s="149"/>
      <c r="F144" s="149"/>
      <c r="G144" s="149"/>
      <c r="H144" s="150"/>
      <c r="I144" s="84">
        <v>14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8" t="s">
        <v>129</v>
      </c>
      <c r="B145" s="149"/>
      <c r="C145" s="149"/>
      <c r="D145" s="149"/>
      <c r="E145" s="149"/>
      <c r="F145" s="149"/>
      <c r="G145" s="149"/>
      <c r="H145" s="150"/>
      <c r="I145" s="84">
        <v>66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48" t="s">
        <v>130</v>
      </c>
      <c r="B146" s="149"/>
      <c r="C146" s="149"/>
      <c r="D146" s="149"/>
      <c r="E146" s="149"/>
      <c r="F146" s="149"/>
      <c r="G146" s="149"/>
      <c r="H146" s="150"/>
      <c r="I146" s="84">
        <v>20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42" t="s">
        <v>160</v>
      </c>
      <c r="B147" s="143"/>
      <c r="C147" s="143"/>
      <c r="D147" s="143"/>
      <c r="E147" s="143"/>
      <c r="F147" s="143"/>
      <c r="G147" s="143"/>
      <c r="H147" s="144"/>
      <c r="I147" s="87"/>
      <c r="J147" s="79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W147" s="107"/>
      <c r="X147" s="107"/>
      <c r="Y147" s="107"/>
      <c r="Z147" s="107"/>
      <c r="AA147" s="107"/>
      <c r="AB147" s="108"/>
      <c r="AC147" s="109"/>
      <c r="AD147" s="107"/>
      <c r="AE147" s="107"/>
      <c r="AF147" s="107"/>
      <c r="AG147" s="107"/>
      <c r="AH147" s="107"/>
      <c r="AI147" s="109"/>
      <c r="AJ147" s="107"/>
      <c r="AK147" s="109"/>
      <c r="AL147" s="110"/>
      <c r="AM147" s="110"/>
      <c r="AN147" s="110"/>
      <c r="AO147" s="40"/>
    </row>
    <row r="148" spans="1:62" s="41" customFormat="1" ht="18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79"/>
      <c r="K148" s="86"/>
      <c r="L148" s="86"/>
      <c r="M148" s="79"/>
      <c r="N148" s="79"/>
      <c r="O148" s="79"/>
      <c r="P148" s="79"/>
      <c r="Q148" s="79"/>
      <c r="R148" s="79"/>
      <c r="S148" s="79"/>
      <c r="T148" s="79"/>
      <c r="U148" s="79"/>
      <c r="V148" s="124" t="s">
        <v>22</v>
      </c>
      <c r="W148" s="125"/>
      <c r="X148" s="125"/>
      <c r="Y148" s="125"/>
      <c r="Z148" s="125"/>
      <c r="AA148" s="126"/>
      <c r="AB148" s="21"/>
      <c r="AC148" s="124" t="s">
        <v>23</v>
      </c>
      <c r="AD148" s="125"/>
      <c r="AE148" s="125"/>
      <c r="AF148" s="125"/>
      <c r="AG148" s="125"/>
      <c r="AH148" s="126"/>
      <c r="AI148" s="124" t="s">
        <v>24</v>
      </c>
      <c r="AJ148" s="126"/>
      <c r="AK148" s="133" t="s">
        <v>83</v>
      </c>
      <c r="AL148" s="134"/>
      <c r="AM148" s="134"/>
      <c r="AN148" s="135"/>
      <c r="AO148" s="40"/>
    </row>
    <row r="149" spans="1:62" s="41" customFormat="1" ht="18.75" customHeight="1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79"/>
      <c r="S149" s="79"/>
      <c r="T149" s="79"/>
      <c r="U149" s="79"/>
      <c r="V149" s="127"/>
      <c r="W149" s="128"/>
      <c r="X149" s="128"/>
      <c r="Y149" s="128"/>
      <c r="Z149" s="128"/>
      <c r="AA149" s="129"/>
      <c r="AB149" s="21"/>
      <c r="AC149" s="127"/>
      <c r="AD149" s="128"/>
      <c r="AE149" s="128"/>
      <c r="AF149" s="128"/>
      <c r="AG149" s="128"/>
      <c r="AH149" s="129"/>
      <c r="AI149" s="127"/>
      <c r="AJ149" s="129"/>
      <c r="AK149" s="136"/>
      <c r="AL149" s="137"/>
      <c r="AM149" s="137"/>
      <c r="AN149" s="138"/>
      <c r="AO149" s="40"/>
    </row>
    <row r="150" spans="1:62" s="41" customFormat="1" ht="18.75" customHeight="1">
      <c r="A150" s="55"/>
      <c r="B150" s="59"/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30"/>
      <c r="W150" s="131"/>
      <c r="X150" s="131"/>
      <c r="Y150" s="131"/>
      <c r="Z150" s="131"/>
      <c r="AA150" s="132"/>
      <c r="AB150" s="21"/>
      <c r="AC150" s="130"/>
      <c r="AD150" s="131"/>
      <c r="AE150" s="131"/>
      <c r="AF150" s="131"/>
      <c r="AG150" s="131"/>
      <c r="AH150" s="132"/>
      <c r="AI150" s="130"/>
      <c r="AJ150" s="132"/>
      <c r="AK150" s="139"/>
      <c r="AL150" s="140"/>
      <c r="AM150" s="140"/>
      <c r="AN150" s="141"/>
      <c r="AO150" s="40"/>
    </row>
    <row r="151" spans="1:62" s="41" customFormat="1" ht="36.75" customHeight="1">
      <c r="A151" s="72"/>
      <c r="B151" s="156" t="s">
        <v>131</v>
      </c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8"/>
      <c r="V151" s="30">
        <v>1</v>
      </c>
      <c r="W151" s="30">
        <v>2</v>
      </c>
      <c r="X151" s="30">
        <v>3</v>
      </c>
      <c r="Y151" s="30">
        <v>4</v>
      </c>
      <c r="Z151" s="30">
        <v>5</v>
      </c>
      <c r="AA151" s="30" t="s">
        <v>26</v>
      </c>
      <c r="AB151" s="31" t="s">
        <v>27</v>
      </c>
      <c r="AC151" s="30">
        <v>1</v>
      </c>
      <c r="AD151" s="30">
        <v>2</v>
      </c>
      <c r="AE151" s="30">
        <v>3</v>
      </c>
      <c r="AF151" s="30">
        <v>4</v>
      </c>
      <c r="AG151" s="30">
        <v>5</v>
      </c>
      <c r="AH151" s="30" t="s">
        <v>26</v>
      </c>
      <c r="AI151" s="32" t="s">
        <v>28</v>
      </c>
      <c r="AJ151" s="32" t="s">
        <v>29</v>
      </c>
      <c r="AK151" s="33" t="s">
        <v>30</v>
      </c>
      <c r="AL151" s="33" t="s">
        <v>31</v>
      </c>
      <c r="AM151" s="34" t="s">
        <v>32</v>
      </c>
      <c r="AN151" s="34" t="s">
        <v>33</v>
      </c>
      <c r="AO151" s="40"/>
    </row>
    <row r="152" spans="1:62" s="41" customFormat="1" ht="18.75" customHeight="1">
      <c r="A152" s="73" t="s">
        <v>132</v>
      </c>
      <c r="B152" s="118" t="s">
        <v>133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20"/>
      <c r="V152" s="74">
        <f>AP51</f>
        <v>20</v>
      </c>
      <c r="W152" s="74">
        <f t="shared" ref="W152:AB156" si="19">AQ51</f>
        <v>21</v>
      </c>
      <c r="X152" s="74">
        <f t="shared" si="19"/>
        <v>34</v>
      </c>
      <c r="Y152" s="74">
        <f t="shared" si="19"/>
        <v>22</v>
      </c>
      <c r="Z152" s="74">
        <f t="shared" si="19"/>
        <v>16</v>
      </c>
      <c r="AA152" s="74">
        <f t="shared" si="19"/>
        <v>6</v>
      </c>
      <c r="AB152" s="74">
        <f t="shared" si="19"/>
        <v>119</v>
      </c>
      <c r="AC152" s="37">
        <f t="shared" ref="AC152:AH156" si="20">V152/$AB152</f>
        <v>0.16806722689075632</v>
      </c>
      <c r="AD152" s="37">
        <f t="shared" si="20"/>
        <v>0.17647058823529413</v>
      </c>
      <c r="AE152" s="37">
        <f t="shared" si="20"/>
        <v>0.2857142857142857</v>
      </c>
      <c r="AF152" s="37">
        <f t="shared" si="20"/>
        <v>0.18487394957983194</v>
      </c>
      <c r="AG152" s="37">
        <f t="shared" si="20"/>
        <v>0.13445378151260504</v>
      </c>
      <c r="AH152" s="37">
        <f t="shared" si="20"/>
        <v>5.0420168067226892E-2</v>
      </c>
      <c r="AI152" s="37">
        <f>(V152+W152)/(V152+W152+X152+Y152+Z152)</f>
        <v>0.36283185840707965</v>
      </c>
      <c r="AJ152" s="37">
        <f>(X152+Y152+Z152)/(V152+W152+X152+Y152+Z152)</f>
        <v>0.63716814159292035</v>
      </c>
      <c r="AK152" s="75">
        <f t="shared" ref="AK152:AM156" si="21">BC51</f>
        <v>2.94</v>
      </c>
      <c r="AL152" s="75">
        <f t="shared" si="21"/>
        <v>1.29</v>
      </c>
      <c r="AM152" s="76">
        <f t="shared" si="21"/>
        <v>3</v>
      </c>
      <c r="AN152" s="76">
        <v>3</v>
      </c>
      <c r="AO152" s="40"/>
    </row>
    <row r="153" spans="1:62" s="41" customFormat="1" ht="18.75" customHeight="1">
      <c r="A153" s="73" t="s">
        <v>134</v>
      </c>
      <c r="B153" s="118" t="s">
        <v>135</v>
      </c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20"/>
      <c r="V153" s="74">
        <f>AP52</f>
        <v>15</v>
      </c>
      <c r="W153" s="74">
        <f t="shared" si="19"/>
        <v>18</v>
      </c>
      <c r="X153" s="74">
        <f t="shared" si="19"/>
        <v>22</v>
      </c>
      <c r="Y153" s="74">
        <f t="shared" si="19"/>
        <v>41</v>
      </c>
      <c r="Z153" s="74">
        <f t="shared" si="19"/>
        <v>21</v>
      </c>
      <c r="AA153" s="74">
        <f t="shared" si="19"/>
        <v>2</v>
      </c>
      <c r="AB153" s="74">
        <f t="shared" si="19"/>
        <v>119</v>
      </c>
      <c r="AC153" s="37">
        <f t="shared" si="20"/>
        <v>0.12605042016806722</v>
      </c>
      <c r="AD153" s="37">
        <f t="shared" si="20"/>
        <v>0.15126050420168066</v>
      </c>
      <c r="AE153" s="37">
        <f t="shared" si="20"/>
        <v>0.18487394957983194</v>
      </c>
      <c r="AF153" s="37">
        <f t="shared" si="20"/>
        <v>0.34453781512605042</v>
      </c>
      <c r="AG153" s="37">
        <f t="shared" si="20"/>
        <v>0.17647058823529413</v>
      </c>
      <c r="AH153" s="37">
        <f t="shared" si="20"/>
        <v>1.680672268907563E-2</v>
      </c>
      <c r="AI153" s="37">
        <f>(V153+W153)/(V153+W153+X153+Y153+Z153)</f>
        <v>0.28205128205128205</v>
      </c>
      <c r="AJ153" s="37">
        <f>(X153+Y153+Z153)/(V153+W153+X153+Y153+Z153)</f>
        <v>0.71794871794871795</v>
      </c>
      <c r="AK153" s="75">
        <f t="shared" si="21"/>
        <v>3.3</v>
      </c>
      <c r="AL153" s="75">
        <f t="shared" si="21"/>
        <v>1.29</v>
      </c>
      <c r="AM153" s="76">
        <f t="shared" si="21"/>
        <v>4</v>
      </c>
      <c r="AN153" s="76">
        <f>BF52</f>
        <v>4</v>
      </c>
      <c r="AO153" s="40"/>
    </row>
    <row r="154" spans="1:62" s="41" customFormat="1" ht="18.75" customHeight="1">
      <c r="A154" s="73" t="s">
        <v>136</v>
      </c>
      <c r="B154" s="118" t="s">
        <v>137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20"/>
      <c r="V154" s="74">
        <f>AP53</f>
        <v>22</v>
      </c>
      <c r="W154" s="74">
        <f t="shared" si="19"/>
        <v>16</v>
      </c>
      <c r="X154" s="74">
        <f t="shared" si="19"/>
        <v>29</v>
      </c>
      <c r="Y154" s="74">
        <f t="shared" si="19"/>
        <v>11</v>
      </c>
      <c r="Z154" s="74">
        <f t="shared" si="19"/>
        <v>8</v>
      </c>
      <c r="AA154" s="74">
        <f t="shared" si="19"/>
        <v>33</v>
      </c>
      <c r="AB154" s="74">
        <f t="shared" si="19"/>
        <v>119</v>
      </c>
      <c r="AC154" s="37">
        <f t="shared" si="20"/>
        <v>0.18487394957983194</v>
      </c>
      <c r="AD154" s="37">
        <f t="shared" si="20"/>
        <v>0.13445378151260504</v>
      </c>
      <c r="AE154" s="37">
        <f t="shared" si="20"/>
        <v>0.24369747899159663</v>
      </c>
      <c r="AF154" s="37">
        <f t="shared" si="20"/>
        <v>9.2436974789915971E-2</v>
      </c>
      <c r="AG154" s="37">
        <f t="shared" si="20"/>
        <v>6.7226890756302518E-2</v>
      </c>
      <c r="AH154" s="37">
        <f t="shared" si="20"/>
        <v>0.27731092436974791</v>
      </c>
      <c r="AI154" s="37">
        <f>(V154+W154)/(V154+W154+X154+Y154+Z154)</f>
        <v>0.44186046511627908</v>
      </c>
      <c r="AJ154" s="37">
        <f>(X154+Y154+Z154)/(V154+W154+X154+Y154+Z154)</f>
        <v>0.55813953488372092</v>
      </c>
      <c r="AK154" s="75">
        <f t="shared" si="21"/>
        <v>2.62</v>
      </c>
      <c r="AL154" s="75">
        <f t="shared" si="21"/>
        <v>1.26</v>
      </c>
      <c r="AM154" s="76">
        <f t="shared" si="21"/>
        <v>3</v>
      </c>
      <c r="AN154" s="76">
        <v>4</v>
      </c>
      <c r="AO154" s="40"/>
    </row>
    <row r="155" spans="1:62" s="41" customFormat="1" ht="18.75" customHeight="1">
      <c r="A155" s="73" t="s">
        <v>138</v>
      </c>
      <c r="B155" s="118" t="s">
        <v>139</v>
      </c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20"/>
      <c r="V155" s="74">
        <f>AP54</f>
        <v>15</v>
      </c>
      <c r="W155" s="74">
        <f t="shared" si="19"/>
        <v>12</v>
      </c>
      <c r="X155" s="74">
        <f t="shared" si="19"/>
        <v>30</v>
      </c>
      <c r="Y155" s="74">
        <f t="shared" si="19"/>
        <v>31</v>
      </c>
      <c r="Z155" s="74">
        <f t="shared" si="19"/>
        <v>28</v>
      </c>
      <c r="AA155" s="74">
        <f t="shared" si="19"/>
        <v>3</v>
      </c>
      <c r="AB155" s="74">
        <f t="shared" si="19"/>
        <v>119</v>
      </c>
      <c r="AC155" s="37">
        <f t="shared" si="20"/>
        <v>0.12605042016806722</v>
      </c>
      <c r="AD155" s="37">
        <f t="shared" si="20"/>
        <v>0.10084033613445378</v>
      </c>
      <c r="AE155" s="37">
        <f t="shared" si="20"/>
        <v>0.25210084033613445</v>
      </c>
      <c r="AF155" s="37">
        <f t="shared" si="20"/>
        <v>0.26050420168067229</v>
      </c>
      <c r="AG155" s="37">
        <f t="shared" si="20"/>
        <v>0.23529411764705882</v>
      </c>
      <c r="AH155" s="37">
        <f t="shared" si="20"/>
        <v>2.5210084033613446E-2</v>
      </c>
      <c r="AI155" s="37">
        <f>(V155+W155)/(V155+W155+X155+Y155+Z155)</f>
        <v>0.23275862068965517</v>
      </c>
      <c r="AJ155" s="37">
        <f>(X155+Y155+Z155)/(V155+W155+X155+Y155+Z155)</f>
        <v>0.76724137931034486</v>
      </c>
      <c r="AK155" s="75">
        <f t="shared" si="21"/>
        <v>3.39</v>
      </c>
      <c r="AL155" s="75">
        <f t="shared" si="21"/>
        <v>1.31</v>
      </c>
      <c r="AM155" s="76">
        <f t="shared" si="21"/>
        <v>4</v>
      </c>
      <c r="AN155" s="76">
        <f>BF54</f>
        <v>4</v>
      </c>
      <c r="AO155" s="40"/>
    </row>
    <row r="156" spans="1:62" ht="18.75" customHeight="1">
      <c r="A156" s="91" t="s">
        <v>140</v>
      </c>
      <c r="B156" s="121" t="s">
        <v>141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3"/>
      <c r="V156" s="77">
        <f>AP55</f>
        <v>11</v>
      </c>
      <c r="W156" s="77">
        <f t="shared" si="19"/>
        <v>24</v>
      </c>
      <c r="X156" s="77">
        <f t="shared" si="19"/>
        <v>40</v>
      </c>
      <c r="Y156" s="77">
        <f t="shared" si="19"/>
        <v>29</v>
      </c>
      <c r="Z156" s="77">
        <f t="shared" si="19"/>
        <v>11</v>
      </c>
      <c r="AA156" s="77">
        <f t="shared" si="19"/>
        <v>4</v>
      </c>
      <c r="AB156" s="77">
        <f t="shared" si="19"/>
        <v>119</v>
      </c>
      <c r="AC156" s="44">
        <f t="shared" si="20"/>
        <v>9.2436974789915971E-2</v>
      </c>
      <c r="AD156" s="44">
        <f t="shared" si="20"/>
        <v>0.20168067226890757</v>
      </c>
      <c r="AE156" s="44">
        <f t="shared" si="20"/>
        <v>0.33613445378151263</v>
      </c>
      <c r="AF156" s="44">
        <f t="shared" si="20"/>
        <v>0.24369747899159663</v>
      </c>
      <c r="AG156" s="44">
        <f t="shared" si="20"/>
        <v>9.2436974789915971E-2</v>
      </c>
      <c r="AH156" s="44">
        <f t="shared" si="20"/>
        <v>3.3613445378151259E-2</v>
      </c>
      <c r="AI156" s="44">
        <f>(V156+W156)/(V156+W156+X156+Y156+Z156)</f>
        <v>0.30434782608695654</v>
      </c>
      <c r="AJ156" s="44">
        <f>(X156+Y156+Z156)/(V156+W156+X156+Y156+Z156)</f>
        <v>0.69565217391304346</v>
      </c>
      <c r="AK156" s="45">
        <f t="shared" si="21"/>
        <v>3.04</v>
      </c>
      <c r="AL156" s="45">
        <f t="shared" si="21"/>
        <v>1.1100000000000001</v>
      </c>
      <c r="AM156" s="46">
        <f t="shared" si="21"/>
        <v>3</v>
      </c>
      <c r="AN156" s="46">
        <f>BF55</f>
        <v>3</v>
      </c>
      <c r="BJ156" s="41"/>
    </row>
    <row r="157" spans="1:62" ht="18.75">
      <c r="A157" s="48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ht="15" customHeight="1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</row>
    <row r="159" spans="1:62" s="2" customFormat="1" ht="15" customHeight="1">
      <c r="A159" s="48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92"/>
      <c r="W159" s="92"/>
      <c r="X159" s="92"/>
      <c r="Y159" s="92"/>
      <c r="Z159" s="92"/>
      <c r="AA159" s="92"/>
      <c r="AB159" s="92"/>
      <c r="AC159" s="93"/>
      <c r="AD159" s="93"/>
      <c r="AE159" s="93"/>
      <c r="AF159" s="93"/>
      <c r="AG159" s="93"/>
      <c r="AH159" s="93"/>
      <c r="AI159" s="93"/>
      <c r="AJ159" s="93"/>
      <c r="AK159" s="94"/>
      <c r="AL159" s="94"/>
      <c r="AM159" s="95"/>
      <c r="AN159" s="95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1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 ht="20.25" customHeight="1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8"/>
      <c r="W162" s="98"/>
      <c r="X162" s="98"/>
      <c r="Y162" s="98"/>
      <c r="Z162" s="98"/>
      <c r="AA162" s="98"/>
      <c r="AB162" s="98"/>
      <c r="AC162" s="99"/>
      <c r="AD162" s="99"/>
      <c r="AE162" s="99"/>
      <c r="AF162" s="99"/>
      <c r="AG162" s="99"/>
      <c r="AH162" s="99"/>
      <c r="AI162" s="99"/>
      <c r="AJ162" s="99"/>
      <c r="AK162" s="100"/>
      <c r="AL162" s="100"/>
      <c r="AM162" s="101"/>
      <c r="AN162" s="10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t="s">
        <v>142</v>
      </c>
      <c r="B163" t="s">
        <v>143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>
        <v>13</v>
      </c>
      <c r="B164" s="21">
        <v>106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s="2" customFormat="1">
      <c r="A165" s="21" t="s">
        <v>142</v>
      </c>
      <c r="B165" s="21" t="s">
        <v>143</v>
      </c>
      <c r="C165" s="21"/>
      <c r="D165" s="21"/>
      <c r="E165" s="21"/>
      <c r="F165" s="21"/>
      <c r="G165" s="2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1"/>
      <c r="AN165" s="1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>
      <c r="A166" s="21">
        <v>2</v>
      </c>
      <c r="B166" s="21">
        <v>117</v>
      </c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  <c r="C169" s="21"/>
      <c r="D169" s="21"/>
      <c r="E169" s="21"/>
      <c r="F169" s="21"/>
      <c r="G169" s="21"/>
    </row>
    <row r="170" spans="1:59">
      <c r="A170" s="21"/>
      <c r="B170" s="21"/>
    </row>
    <row r="171" spans="1:59">
      <c r="A171" s="21"/>
      <c r="B171" s="21"/>
    </row>
  </sheetData>
  <sheetProtection sheet="1" objects="1" scenarios="1"/>
  <mergeCells count="108">
    <mergeCell ref="S14:W14"/>
    <mergeCell ref="S15:W15"/>
    <mergeCell ref="S16:W16"/>
    <mergeCell ref="S17:W17"/>
    <mergeCell ref="S18:W18"/>
    <mergeCell ref="S19:W19"/>
    <mergeCell ref="A1:AE1"/>
    <mergeCell ref="A6:AN6"/>
    <mergeCell ref="A7:AN7"/>
    <mergeCell ref="A8:AN8"/>
    <mergeCell ref="S12:X12"/>
    <mergeCell ref="A13:G13"/>
    <mergeCell ref="S13:W13"/>
    <mergeCell ref="V27:AA28"/>
    <mergeCell ref="AC27:AH28"/>
    <mergeCell ref="A29:U29"/>
    <mergeCell ref="S20:W20"/>
    <mergeCell ref="B21:E21"/>
    <mergeCell ref="H21:K21"/>
    <mergeCell ref="S21:W21"/>
    <mergeCell ref="B22:D22"/>
    <mergeCell ref="H22:I22"/>
    <mergeCell ref="S22:W22"/>
    <mergeCell ref="B30:U30"/>
    <mergeCell ref="B31:U31"/>
    <mergeCell ref="B32:U32"/>
    <mergeCell ref="B33:U33"/>
    <mergeCell ref="B34:U34"/>
    <mergeCell ref="B35:U35"/>
    <mergeCell ref="B23:D23"/>
    <mergeCell ref="H23:I23"/>
    <mergeCell ref="H24:I24"/>
    <mergeCell ref="V64:AA65"/>
    <mergeCell ref="AC64:AH65"/>
    <mergeCell ref="AI64:AJ65"/>
    <mergeCell ref="AK64:AN65"/>
    <mergeCell ref="A67:U67"/>
    <mergeCell ref="A71:U71"/>
    <mergeCell ref="Z71:AN71"/>
    <mergeCell ref="B36:U36"/>
    <mergeCell ref="B37:U37"/>
    <mergeCell ref="B38:U38"/>
    <mergeCell ref="B39:U39"/>
    <mergeCell ref="B40:U40"/>
    <mergeCell ref="A42:U42"/>
    <mergeCell ref="AK99:AN100"/>
    <mergeCell ref="B101:U101"/>
    <mergeCell ref="B102:U102"/>
    <mergeCell ref="V93:AA94"/>
    <mergeCell ref="AC93:AH94"/>
    <mergeCell ref="AI93:AJ94"/>
    <mergeCell ref="AK93:AN94"/>
    <mergeCell ref="A96:U96"/>
    <mergeCell ref="A98:Q98"/>
    <mergeCell ref="B103:U103"/>
    <mergeCell ref="B104:U104"/>
    <mergeCell ref="B105:U105"/>
    <mergeCell ref="B106:U106"/>
    <mergeCell ref="B107:U107"/>
    <mergeCell ref="B108:U108"/>
    <mergeCell ref="V99:AA100"/>
    <mergeCell ref="AC99:AH100"/>
    <mergeCell ref="AI99:AJ100"/>
    <mergeCell ref="A117:H117"/>
    <mergeCell ref="A118:H118"/>
    <mergeCell ref="A119:H119"/>
    <mergeCell ref="A120:H120"/>
    <mergeCell ref="A123:Q123"/>
    <mergeCell ref="V124:AA125"/>
    <mergeCell ref="A110:U110"/>
    <mergeCell ref="A112:H112"/>
    <mergeCell ref="A113:H113"/>
    <mergeCell ref="A114:H114"/>
    <mergeCell ref="A115:H115"/>
    <mergeCell ref="A116:H116"/>
    <mergeCell ref="A130:U130"/>
    <mergeCell ref="A132:H132"/>
    <mergeCell ref="A133:H133"/>
    <mergeCell ref="A134:H134"/>
    <mergeCell ref="A135:H135"/>
    <mergeCell ref="A136:H136"/>
    <mergeCell ref="AC124:AH125"/>
    <mergeCell ref="AI124:AJ125"/>
    <mergeCell ref="AK124:AN125"/>
    <mergeCell ref="B126:U126"/>
    <mergeCell ref="B127:U127"/>
    <mergeCell ref="B128:U128"/>
    <mergeCell ref="A145:H145"/>
    <mergeCell ref="A146:H146"/>
    <mergeCell ref="A147:H147"/>
    <mergeCell ref="V148:AA150"/>
    <mergeCell ref="AC148:AH150"/>
    <mergeCell ref="AI148:AJ150"/>
    <mergeCell ref="A138:U138"/>
    <mergeCell ref="A140:H140"/>
    <mergeCell ref="A141:H141"/>
    <mergeCell ref="A142:H142"/>
    <mergeCell ref="A143:H143"/>
    <mergeCell ref="A144:H144"/>
    <mergeCell ref="B155:U155"/>
    <mergeCell ref="B156:U156"/>
    <mergeCell ref="A158:Q158"/>
    <mergeCell ref="AK148:AN150"/>
    <mergeCell ref="A149:Q149"/>
    <mergeCell ref="B151:U151"/>
    <mergeCell ref="B152:U152"/>
    <mergeCell ref="B153:U153"/>
    <mergeCell ref="B154:U154"/>
  </mergeCells>
  <hyperlinks>
    <hyperlink ref="A120:H120" location="'observaciones EPSJ'!A36" display="Pincha aquí para ver Otro"/>
    <hyperlink ref="A136:H136" location="'observaciones EPSJ'!A82" display="Pincha aquí para ver el campo Otro"/>
    <hyperlink ref="A147:H147" location="'observaciones EPSJ'!A91" display="Pincha aquí para ver el campo Otro"/>
  </hyperlink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1"/>
  <sheetViews>
    <sheetView showGridLines="0" tabSelected="1" view="pageBreakPreview" topLeftCell="AN20" zoomScaleNormal="100" zoomScaleSheetLayoutView="100" workbookViewId="0">
      <selection activeCell="BF20" sqref="AO1:BF1048576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8" width="11.42578125" hidden="1" customWidth="1"/>
    <col min="59" max="62" width="11.42578125" customWidth="1"/>
  </cols>
  <sheetData>
    <row r="1" spans="1:51" ht="15" hidden="1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</row>
    <row r="7" spans="1:51" ht="18.75" customHeight="1">
      <c r="A7" s="177" t="s">
        <v>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51" ht="15.75" customHeight="1">
      <c r="A8" s="178" t="s">
        <v>161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17" t="s">
        <v>3</v>
      </c>
      <c r="R11" s="117"/>
      <c r="S11" s="117"/>
      <c r="T11" s="117"/>
      <c r="U11" s="117"/>
      <c r="V11" s="117"/>
      <c r="W11" s="111"/>
      <c r="X11" s="182"/>
      <c r="Y11" s="182"/>
      <c r="Z11" s="182"/>
      <c r="AA11" s="182"/>
      <c r="AB11" s="182"/>
      <c r="AC11" s="182"/>
      <c r="AD11" s="111"/>
      <c r="AE11" s="182"/>
      <c r="AF11" s="182"/>
      <c r="AG11" s="182"/>
      <c r="AH11" s="182"/>
      <c r="AI11" s="182"/>
      <c r="AJ11" s="182"/>
      <c r="AK11" s="182"/>
      <c r="AL11" s="182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64" t="s">
        <v>5</v>
      </c>
      <c r="R12" s="165"/>
      <c r="S12" s="165"/>
      <c r="T12" s="165"/>
      <c r="U12" s="166"/>
      <c r="V12" s="8">
        <v>92</v>
      </c>
      <c r="W12" s="61"/>
      <c r="X12" s="179"/>
      <c r="Y12" s="179"/>
      <c r="Z12" s="179"/>
      <c r="AA12" s="179"/>
      <c r="AB12" s="179"/>
      <c r="AC12" s="15"/>
      <c r="AD12" s="102"/>
      <c r="AE12" s="179"/>
      <c r="AF12" s="179"/>
      <c r="AG12" s="179"/>
      <c r="AH12" s="179"/>
      <c r="AI12" s="179"/>
      <c r="AJ12" s="179"/>
      <c r="AK12" s="179"/>
      <c r="AL12" s="15"/>
      <c r="AM12" s="5"/>
      <c r="AN12" s="5"/>
    </row>
    <row r="13" spans="1:51" ht="36" customHeight="1">
      <c r="A13" s="174"/>
      <c r="B13" s="174"/>
      <c r="C13" s="174"/>
      <c r="D13" s="174"/>
      <c r="E13" s="174"/>
      <c r="F13" s="174"/>
      <c r="G13" s="174"/>
      <c r="Q13" s="164" t="s">
        <v>6</v>
      </c>
      <c r="R13" s="165"/>
      <c r="S13" s="165"/>
      <c r="T13" s="165"/>
      <c r="U13" s="166"/>
      <c r="V13" s="8">
        <v>74</v>
      </c>
      <c r="W13" s="112"/>
      <c r="X13" s="179"/>
      <c r="Y13" s="179"/>
      <c r="Z13" s="179"/>
      <c r="AA13" s="179"/>
      <c r="AB13" s="179"/>
      <c r="AC13" s="15"/>
      <c r="AD13" s="66"/>
      <c r="AE13" s="179"/>
      <c r="AF13" s="179"/>
      <c r="AG13" s="179"/>
      <c r="AH13" s="179"/>
      <c r="AI13" s="179"/>
      <c r="AJ13" s="179"/>
      <c r="AK13" s="179"/>
      <c r="AL13" s="15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64" t="s">
        <v>9</v>
      </c>
      <c r="R14" s="165"/>
      <c r="S14" s="165"/>
      <c r="T14" s="165"/>
      <c r="U14" s="166"/>
      <c r="V14" s="8">
        <v>236</v>
      </c>
      <c r="W14" s="112"/>
      <c r="X14" s="179"/>
      <c r="Y14" s="179"/>
      <c r="Z14" s="179"/>
      <c r="AA14" s="179"/>
      <c r="AB14" s="179"/>
      <c r="AC14" s="15"/>
      <c r="AD14" s="66"/>
      <c r="AE14" s="179"/>
      <c r="AF14" s="179"/>
      <c r="AG14" s="179"/>
      <c r="AH14" s="179"/>
      <c r="AI14" s="179"/>
      <c r="AJ14" s="179"/>
      <c r="AK14" s="179"/>
      <c r="AL14" s="15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64" t="s">
        <v>10</v>
      </c>
      <c r="R15" s="165"/>
      <c r="S15" s="165"/>
      <c r="T15" s="165"/>
      <c r="U15" s="166"/>
      <c r="V15" s="8">
        <v>581</v>
      </c>
      <c r="W15" s="112"/>
      <c r="X15" s="179"/>
      <c r="Y15" s="179"/>
      <c r="Z15" s="179"/>
      <c r="AA15" s="179"/>
      <c r="AB15" s="179"/>
      <c r="AC15" s="15"/>
      <c r="AD15" s="66"/>
      <c r="AE15" s="179"/>
      <c r="AF15" s="179"/>
      <c r="AG15" s="179"/>
      <c r="AH15" s="179"/>
      <c r="AI15" s="179"/>
      <c r="AJ15" s="179"/>
      <c r="AK15" s="179"/>
      <c r="AL15" s="15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64" t="s">
        <v>11</v>
      </c>
      <c r="R16" s="165"/>
      <c r="S16" s="165"/>
      <c r="T16" s="165"/>
      <c r="U16" s="166"/>
      <c r="V16" s="8">
        <v>71</v>
      </c>
      <c r="W16" s="112"/>
      <c r="X16" s="179"/>
      <c r="Y16" s="179"/>
      <c r="Z16" s="179"/>
      <c r="AA16" s="179"/>
      <c r="AB16" s="179"/>
      <c r="AC16" s="15"/>
      <c r="AD16" s="66"/>
      <c r="AE16" s="179"/>
      <c r="AF16" s="179"/>
      <c r="AG16" s="179"/>
      <c r="AH16" s="179"/>
      <c r="AI16" s="179"/>
      <c r="AJ16" s="179"/>
      <c r="AK16" s="179"/>
      <c r="AL16" s="15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64" t="s">
        <v>12</v>
      </c>
      <c r="R17" s="165"/>
      <c r="S17" s="165"/>
      <c r="T17" s="165"/>
      <c r="U17" s="166"/>
      <c r="V17" s="8">
        <v>119</v>
      </c>
      <c r="W17" s="112"/>
      <c r="X17" s="179"/>
      <c r="Y17" s="179"/>
      <c r="Z17" s="179"/>
      <c r="AA17" s="179"/>
      <c r="AB17" s="179"/>
      <c r="AC17" s="15"/>
      <c r="AD17" s="66"/>
      <c r="AE17" s="179"/>
      <c r="AF17" s="179"/>
      <c r="AG17" s="179"/>
      <c r="AH17" s="179"/>
      <c r="AI17" s="179"/>
      <c r="AJ17" s="179"/>
      <c r="AK17" s="179"/>
      <c r="AL17" s="15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64" t="s">
        <v>13</v>
      </c>
      <c r="R18" s="165"/>
      <c r="S18" s="165"/>
      <c r="T18" s="165"/>
      <c r="U18" s="166"/>
      <c r="V18" s="8">
        <v>53</v>
      </c>
      <c r="W18" s="112"/>
      <c r="X18" s="179"/>
      <c r="Y18" s="179"/>
      <c r="Z18" s="179"/>
      <c r="AA18" s="179"/>
      <c r="AB18" s="179"/>
      <c r="AC18" s="15"/>
      <c r="AD18" s="66"/>
      <c r="AE18" s="179"/>
      <c r="AF18" s="179"/>
      <c r="AG18" s="179"/>
      <c r="AH18" s="179"/>
      <c r="AI18" s="179"/>
      <c r="AJ18" s="179"/>
      <c r="AK18" s="179"/>
      <c r="AL18" s="15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71" t="s">
        <v>14</v>
      </c>
      <c r="R19" s="172"/>
      <c r="S19" s="172"/>
      <c r="T19" s="172"/>
      <c r="U19" s="173"/>
      <c r="V19" s="8">
        <f>SUM(V12:V18)</f>
        <v>1226</v>
      </c>
      <c r="W19" s="112"/>
      <c r="X19" s="179"/>
      <c r="Y19" s="179"/>
      <c r="Z19" s="179"/>
      <c r="AA19" s="179"/>
      <c r="AB19" s="179"/>
      <c r="AC19" s="15"/>
      <c r="AD19" s="66"/>
      <c r="AE19" s="179"/>
      <c r="AF19" s="179"/>
      <c r="AG19" s="179"/>
      <c r="AH19" s="179"/>
      <c r="AI19" s="179"/>
      <c r="AJ19" s="179"/>
      <c r="AK19" s="179"/>
      <c r="AL19" s="15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79"/>
      <c r="R20" s="179"/>
      <c r="S20" s="179"/>
      <c r="T20" s="179"/>
      <c r="U20" s="179"/>
      <c r="V20" s="15"/>
      <c r="W20" s="112"/>
      <c r="X20" s="179"/>
      <c r="Y20" s="179"/>
      <c r="Z20" s="179"/>
      <c r="AA20" s="179"/>
      <c r="AB20" s="179"/>
      <c r="AC20" s="15"/>
      <c r="AD20" s="66"/>
      <c r="AE20" s="14"/>
      <c r="AF20" s="14"/>
      <c r="AG20" s="14"/>
      <c r="AH20" s="14"/>
      <c r="AI20" s="14"/>
      <c r="AJ20" s="14"/>
      <c r="AK20" s="14"/>
      <c r="AL20" s="15"/>
      <c r="AM20" s="10"/>
      <c r="AN20" s="13"/>
      <c r="AX20">
        <v>1</v>
      </c>
      <c r="AY20">
        <v>95.7</v>
      </c>
    </row>
    <row r="21" spans="1:58" ht="36.75" customHeight="1">
      <c r="A21" s="11"/>
      <c r="B21" s="180"/>
      <c r="C21" s="180"/>
      <c r="D21" s="180"/>
      <c r="E21" s="180"/>
      <c r="F21" s="11"/>
      <c r="G21" s="11"/>
      <c r="H21" s="117" t="s">
        <v>17</v>
      </c>
      <c r="I21" s="117"/>
      <c r="J21" s="117"/>
      <c r="K21" s="117"/>
      <c r="L21" s="11"/>
      <c r="M21" s="11"/>
      <c r="N21" s="11"/>
      <c r="O21" s="11"/>
      <c r="P21" s="11"/>
      <c r="Q21" s="179"/>
      <c r="R21" s="179"/>
      <c r="S21" s="179"/>
      <c r="T21" s="179"/>
      <c r="U21" s="179"/>
      <c r="V21" s="15"/>
      <c r="W21" s="112"/>
      <c r="X21" s="179"/>
      <c r="Y21" s="179"/>
      <c r="Z21" s="179"/>
      <c r="AA21" s="179"/>
      <c r="AB21" s="179"/>
      <c r="AC21" s="15"/>
      <c r="AD21" s="66"/>
      <c r="AE21" s="14"/>
      <c r="AF21" s="14"/>
      <c r="AG21" s="14"/>
      <c r="AH21" s="14"/>
      <c r="AI21" s="14"/>
      <c r="AJ21" s="14"/>
      <c r="AK21" s="14"/>
      <c r="AL21" s="15"/>
      <c r="AM21" s="10"/>
      <c r="AN21" s="13"/>
      <c r="AX21">
        <v>0.5</v>
      </c>
      <c r="AY21">
        <v>96.2</v>
      </c>
    </row>
    <row r="22" spans="1:58" ht="33" customHeight="1">
      <c r="A22" s="11"/>
      <c r="B22" s="179"/>
      <c r="C22" s="179"/>
      <c r="D22" s="179"/>
      <c r="E22" s="15"/>
      <c r="F22" s="11"/>
      <c r="G22" s="11"/>
      <c r="H22" s="164" t="s">
        <v>19</v>
      </c>
      <c r="I22" s="166"/>
      <c r="J22" s="8">
        <v>395</v>
      </c>
      <c r="L22" s="11"/>
      <c r="M22" s="11"/>
      <c r="N22" s="11"/>
      <c r="O22" s="11"/>
      <c r="P22" s="11"/>
      <c r="Q22" s="179"/>
      <c r="R22" s="179"/>
      <c r="S22" s="179"/>
      <c r="T22" s="179"/>
      <c r="U22" s="179"/>
      <c r="V22" s="15"/>
      <c r="W22" s="112"/>
      <c r="X22" s="179"/>
      <c r="Y22" s="179"/>
      <c r="Z22" s="179"/>
      <c r="AA22" s="179"/>
      <c r="AB22" s="179"/>
      <c r="AC22" s="15"/>
      <c r="AD22" s="17"/>
      <c r="AE22" s="14"/>
      <c r="AF22" s="14"/>
      <c r="AG22" s="14"/>
      <c r="AH22" s="14"/>
      <c r="AI22" s="14"/>
      <c r="AJ22" s="14"/>
      <c r="AK22" s="14"/>
      <c r="AL22" s="15"/>
      <c r="AM22" s="10"/>
      <c r="AN22" s="13"/>
      <c r="AX22">
        <v>3.8</v>
      </c>
      <c r="AY22">
        <v>100</v>
      </c>
    </row>
    <row r="23" spans="1:58" ht="33" customHeight="1">
      <c r="A23" s="11"/>
      <c r="B23" s="179"/>
      <c r="C23" s="179"/>
      <c r="D23" s="179"/>
      <c r="E23" s="15"/>
      <c r="F23" s="11"/>
      <c r="G23" s="11"/>
      <c r="H23" s="164" t="s">
        <v>21</v>
      </c>
      <c r="I23" s="166"/>
      <c r="J23" s="8">
        <v>831</v>
      </c>
      <c r="K23" s="11"/>
      <c r="L23" s="11"/>
      <c r="M23" s="11"/>
      <c r="N23" s="11"/>
      <c r="O23" s="11"/>
      <c r="P23" s="11"/>
      <c r="Q23" s="179"/>
      <c r="R23" s="179"/>
      <c r="S23" s="179"/>
      <c r="T23" s="179"/>
      <c r="U23" s="179"/>
      <c r="V23" s="15"/>
      <c r="W23" s="112"/>
      <c r="X23" s="179"/>
      <c r="Y23" s="179"/>
      <c r="Z23" s="179"/>
      <c r="AA23" s="179"/>
      <c r="AB23" s="179"/>
      <c r="AC23" s="15"/>
      <c r="AD23" s="17"/>
      <c r="AE23" s="113"/>
      <c r="AF23" s="114"/>
      <c r="AG23" s="114"/>
      <c r="AH23" s="114"/>
      <c r="AI23" s="114"/>
      <c r="AJ23" s="114"/>
      <c r="AK23" s="114"/>
      <c r="AL23" s="12"/>
      <c r="AM23" s="10"/>
      <c r="AN23" s="13"/>
      <c r="AX23">
        <v>100</v>
      </c>
    </row>
    <row r="24" spans="1:58" ht="33" customHeight="1">
      <c r="A24" s="11"/>
      <c r="B24" s="66"/>
      <c r="C24" s="66"/>
      <c r="D24" s="66"/>
      <c r="E24" s="15"/>
      <c r="F24" s="11"/>
      <c r="G24" s="11"/>
      <c r="H24" s="162" t="s">
        <v>14</v>
      </c>
      <c r="I24" s="162"/>
      <c r="J24" s="8">
        <f>SUM(J22:J23)</f>
        <v>1226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4" t="s">
        <v>22</v>
      </c>
      <c r="W27" s="125"/>
      <c r="X27" s="125"/>
      <c r="Y27" s="125"/>
      <c r="Z27" s="125"/>
      <c r="AA27" s="126"/>
      <c r="AB27" s="21"/>
      <c r="AC27" s="124" t="s">
        <v>23</v>
      </c>
      <c r="AD27" s="125"/>
      <c r="AE27" s="125"/>
      <c r="AF27" s="125"/>
      <c r="AG27" s="125"/>
      <c r="AH27" s="126"/>
      <c r="AI27" s="124" t="s">
        <v>24</v>
      </c>
      <c r="AJ27" s="126"/>
      <c r="AK27" s="133" t="s">
        <v>83</v>
      </c>
      <c r="AL27" s="134"/>
      <c r="AM27" s="134"/>
      <c r="AN27" s="13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0"/>
      <c r="W28" s="131"/>
      <c r="X28" s="131"/>
      <c r="Y28" s="131"/>
      <c r="Z28" s="131"/>
      <c r="AA28" s="132"/>
      <c r="AB28" s="21"/>
      <c r="AC28" s="130"/>
      <c r="AD28" s="131"/>
      <c r="AE28" s="131"/>
      <c r="AF28" s="131"/>
      <c r="AG28" s="131"/>
      <c r="AH28" s="132"/>
      <c r="AI28" s="130"/>
      <c r="AJ28" s="132"/>
      <c r="AK28" s="139"/>
      <c r="AL28" s="140"/>
      <c r="AM28" s="140"/>
      <c r="AN28" s="141"/>
    </row>
    <row r="29" spans="1:58" s="35" customFormat="1" ht="40.5" customHeight="1">
      <c r="A29" s="156" t="s">
        <v>25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8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4" t="s">
        <v>36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6"/>
      <c r="V30" s="8">
        <f>AP30</f>
        <v>53</v>
      </c>
      <c r="W30" s="8">
        <f t="shared" ref="W30:AB38" si="0">AQ30</f>
        <v>128</v>
      </c>
      <c r="X30" s="8">
        <f t="shared" si="0"/>
        <v>369</v>
      </c>
      <c r="Y30" s="8">
        <f t="shared" si="0"/>
        <v>479</v>
      </c>
      <c r="Z30" s="8">
        <f t="shared" si="0"/>
        <v>192</v>
      </c>
      <c r="AA30" s="8">
        <f t="shared" si="0"/>
        <v>5</v>
      </c>
      <c r="AB30" s="8">
        <f t="shared" si="0"/>
        <v>1226</v>
      </c>
      <c r="AC30" s="37">
        <f t="shared" ref="AC30:AH39" si="1">V30/$AB30</f>
        <v>4.3230016313213701E-2</v>
      </c>
      <c r="AD30" s="37">
        <f t="shared" si="1"/>
        <v>0.10440456769983687</v>
      </c>
      <c r="AE30" s="37">
        <f t="shared" si="1"/>
        <v>0.30097879282218598</v>
      </c>
      <c r="AF30" s="37">
        <f t="shared" si="1"/>
        <v>0.39070146818923329</v>
      </c>
      <c r="AG30" s="37">
        <f t="shared" si="1"/>
        <v>0.15660685154975529</v>
      </c>
      <c r="AH30" s="37">
        <f t="shared" si="1"/>
        <v>4.0783034257748773E-3</v>
      </c>
      <c r="AI30" s="37">
        <f>(V30+W30)/(V30+W30+X30+Y30+Z30)</f>
        <v>0.14823914823914824</v>
      </c>
      <c r="AJ30" s="37">
        <f>(X30+Y30+Z30)/(V30+W30+X30+Y30+Z30)</f>
        <v>0.85176085176085181</v>
      </c>
      <c r="AK30" s="38">
        <f>BC30</f>
        <v>3.52</v>
      </c>
      <c r="AL30" s="38">
        <f>BD30</f>
        <v>1.02</v>
      </c>
      <c r="AM30" s="39">
        <f>BE30</f>
        <v>4</v>
      </c>
      <c r="AN30" s="39">
        <f>BF30</f>
        <v>4</v>
      </c>
      <c r="AO30" s="40" t="s">
        <v>37</v>
      </c>
      <c r="AP30" s="41">
        <v>53</v>
      </c>
      <c r="AQ30" s="41">
        <v>128</v>
      </c>
      <c r="AR30" s="41">
        <v>369</v>
      </c>
      <c r="AS30" s="41">
        <v>479</v>
      </c>
      <c r="AT30" s="41">
        <v>192</v>
      </c>
      <c r="AU30" s="41">
        <v>5</v>
      </c>
      <c r="AV30" s="41">
        <v>1226</v>
      </c>
      <c r="AW30" s="41" t="s">
        <v>37</v>
      </c>
      <c r="AX30" s="41">
        <v>53</v>
      </c>
      <c r="AY30" s="41">
        <v>128</v>
      </c>
      <c r="AZ30" s="41">
        <v>369</v>
      </c>
      <c r="BA30" s="41">
        <v>479</v>
      </c>
      <c r="BB30" s="41">
        <v>192</v>
      </c>
      <c r="BC30" s="41">
        <v>3.52</v>
      </c>
      <c r="BD30" s="41">
        <v>1.02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4" t="s">
        <v>39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  <c r="V31" s="8">
        <f t="shared" ref="V31:V38" si="2">AP31</f>
        <v>120</v>
      </c>
      <c r="W31" s="8">
        <f t="shared" si="0"/>
        <v>205</v>
      </c>
      <c r="X31" s="8">
        <f t="shared" si="0"/>
        <v>369</v>
      </c>
      <c r="Y31" s="8">
        <f t="shared" si="0"/>
        <v>314</v>
      </c>
      <c r="Z31" s="8">
        <f t="shared" si="0"/>
        <v>153</v>
      </c>
      <c r="AA31" s="8">
        <f t="shared" si="0"/>
        <v>65</v>
      </c>
      <c r="AB31" s="8">
        <f t="shared" si="0"/>
        <v>1226</v>
      </c>
      <c r="AC31" s="37">
        <f t="shared" si="1"/>
        <v>9.7879282218597069E-2</v>
      </c>
      <c r="AD31" s="37">
        <f t="shared" si="1"/>
        <v>0.16721044045676997</v>
      </c>
      <c r="AE31" s="37">
        <f t="shared" si="1"/>
        <v>0.30097879282218598</v>
      </c>
      <c r="AF31" s="37">
        <f t="shared" si="1"/>
        <v>0.2561174551386623</v>
      </c>
      <c r="AG31" s="37">
        <f t="shared" si="1"/>
        <v>0.12479608482871125</v>
      </c>
      <c r="AH31" s="37">
        <f t="shared" si="1"/>
        <v>5.3017944535073407E-2</v>
      </c>
      <c r="AI31" s="37">
        <f t="shared" ref="AI31:AI39" si="3">(V31+W31)/(V31+W31+X31+Y31+Z31)</f>
        <v>0.27993109388458226</v>
      </c>
      <c r="AJ31" s="37">
        <f t="shared" ref="AJ31:AJ39" si="4">(X31+Y31+Z31)/(V31+W31+X31+Y31+Z31)</f>
        <v>0.72006890611541774</v>
      </c>
      <c r="AK31" s="38">
        <f t="shared" ref="AK31:AN38" si="5">BC31</f>
        <v>3.15</v>
      </c>
      <c r="AL31" s="38">
        <f t="shared" si="5"/>
        <v>1.17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120</v>
      </c>
      <c r="AQ31" s="41">
        <v>205</v>
      </c>
      <c r="AR31" s="41">
        <v>369</v>
      </c>
      <c r="AS31" s="41">
        <v>314</v>
      </c>
      <c r="AT31" s="41">
        <v>153</v>
      </c>
      <c r="AU31" s="41">
        <v>65</v>
      </c>
      <c r="AV31" s="41">
        <v>1226</v>
      </c>
      <c r="AW31" s="41" t="s">
        <v>40</v>
      </c>
      <c r="AX31" s="41">
        <v>120</v>
      </c>
      <c r="AY31" s="41">
        <v>205</v>
      </c>
      <c r="AZ31" s="41">
        <v>369</v>
      </c>
      <c r="BA31" s="41">
        <v>314</v>
      </c>
      <c r="BB31" s="41">
        <v>153</v>
      </c>
      <c r="BC31" s="41">
        <v>3.15</v>
      </c>
      <c r="BD31" s="41">
        <v>1.17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4" t="s">
        <v>42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6"/>
      <c r="V32" s="8">
        <f t="shared" si="2"/>
        <v>165</v>
      </c>
      <c r="W32" s="8">
        <f t="shared" si="0"/>
        <v>240</v>
      </c>
      <c r="X32" s="8">
        <f t="shared" si="0"/>
        <v>317</v>
      </c>
      <c r="Y32" s="8">
        <f t="shared" si="0"/>
        <v>324</v>
      </c>
      <c r="Z32" s="8">
        <f t="shared" si="0"/>
        <v>177</v>
      </c>
      <c r="AA32" s="8">
        <f t="shared" si="0"/>
        <v>3</v>
      </c>
      <c r="AB32" s="8">
        <f t="shared" si="0"/>
        <v>1226</v>
      </c>
      <c r="AC32" s="37">
        <f t="shared" si="1"/>
        <v>0.13458401305057097</v>
      </c>
      <c r="AD32" s="37">
        <f t="shared" si="1"/>
        <v>0.19575856443719414</v>
      </c>
      <c r="AE32" s="37">
        <f t="shared" si="1"/>
        <v>0.25856443719412725</v>
      </c>
      <c r="AF32" s="37">
        <f t="shared" si="1"/>
        <v>0.26427406199021208</v>
      </c>
      <c r="AG32" s="37">
        <f t="shared" si="1"/>
        <v>0.14437194127243066</v>
      </c>
      <c r="AH32" s="37">
        <f t="shared" si="1"/>
        <v>2.4469820554649264E-3</v>
      </c>
      <c r="AI32" s="37">
        <f t="shared" si="3"/>
        <v>0.3311529026982829</v>
      </c>
      <c r="AJ32" s="37">
        <f t="shared" si="4"/>
        <v>0.6688470973017171</v>
      </c>
      <c r="AK32" s="38">
        <f t="shared" si="5"/>
        <v>3.09</v>
      </c>
      <c r="AL32" s="38">
        <f t="shared" si="5"/>
        <v>1.25</v>
      </c>
      <c r="AM32" s="39">
        <f t="shared" si="5"/>
        <v>3</v>
      </c>
      <c r="AN32" s="39">
        <f t="shared" si="5"/>
        <v>4</v>
      </c>
      <c r="AO32" s="40" t="s">
        <v>43</v>
      </c>
      <c r="AP32" s="41">
        <v>165</v>
      </c>
      <c r="AQ32" s="41">
        <v>240</v>
      </c>
      <c r="AR32" s="41">
        <v>317</v>
      </c>
      <c r="AS32" s="41">
        <v>324</v>
      </c>
      <c r="AT32" s="41">
        <v>177</v>
      </c>
      <c r="AU32" s="41">
        <v>3</v>
      </c>
      <c r="AV32" s="41">
        <v>1226</v>
      </c>
      <c r="AW32" s="41" t="s">
        <v>43</v>
      </c>
      <c r="AX32" s="41">
        <v>165</v>
      </c>
      <c r="AY32" s="41">
        <v>240</v>
      </c>
      <c r="AZ32" s="41">
        <v>317</v>
      </c>
      <c r="BA32" s="41">
        <v>324</v>
      </c>
      <c r="BB32" s="41">
        <v>177</v>
      </c>
      <c r="BC32" s="41">
        <v>3.09</v>
      </c>
      <c r="BD32" s="41">
        <v>1.25</v>
      </c>
      <c r="BE32" s="41">
        <v>3</v>
      </c>
      <c r="BF32" s="41">
        <v>4</v>
      </c>
    </row>
    <row r="33" spans="1:58" s="41" customFormat="1" ht="20.100000000000001" customHeight="1">
      <c r="A33" s="36" t="s">
        <v>44</v>
      </c>
      <c r="B33" s="164" t="s">
        <v>45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6"/>
      <c r="V33" s="8">
        <f t="shared" si="2"/>
        <v>78</v>
      </c>
      <c r="W33" s="8">
        <f t="shared" si="0"/>
        <v>118</v>
      </c>
      <c r="X33" s="8">
        <f t="shared" si="0"/>
        <v>204</v>
      </c>
      <c r="Y33" s="8">
        <f t="shared" si="0"/>
        <v>342</v>
      </c>
      <c r="Z33" s="8">
        <f t="shared" si="0"/>
        <v>317</v>
      </c>
      <c r="AA33" s="8">
        <f t="shared" si="0"/>
        <v>167</v>
      </c>
      <c r="AB33" s="8">
        <f t="shared" si="0"/>
        <v>1226</v>
      </c>
      <c r="AC33" s="37">
        <f t="shared" si="1"/>
        <v>6.3621533442088096E-2</v>
      </c>
      <c r="AD33" s="37">
        <f t="shared" si="1"/>
        <v>9.6247960848287115E-2</v>
      </c>
      <c r="AE33" s="37">
        <f t="shared" si="1"/>
        <v>0.16639477977161501</v>
      </c>
      <c r="AF33" s="37">
        <f t="shared" si="1"/>
        <v>0.27895595432300163</v>
      </c>
      <c r="AG33" s="37">
        <f t="shared" si="1"/>
        <v>0.25856443719412725</v>
      </c>
      <c r="AH33" s="37">
        <f t="shared" si="1"/>
        <v>0.13621533442088091</v>
      </c>
      <c r="AI33" s="37">
        <f t="shared" si="3"/>
        <v>0.18508026440037773</v>
      </c>
      <c r="AJ33" s="37">
        <f t="shared" si="4"/>
        <v>0.81491973559962227</v>
      </c>
      <c r="AK33" s="38">
        <f t="shared" si="5"/>
        <v>3.66</v>
      </c>
      <c r="AL33" s="38">
        <f t="shared" si="5"/>
        <v>1.22</v>
      </c>
      <c r="AM33" s="39">
        <f t="shared" si="5"/>
        <v>4</v>
      </c>
      <c r="AN33" s="39">
        <v>4</v>
      </c>
      <c r="AO33" s="40" t="s">
        <v>46</v>
      </c>
      <c r="AP33" s="41">
        <v>78</v>
      </c>
      <c r="AQ33" s="41">
        <v>118</v>
      </c>
      <c r="AR33" s="41">
        <v>204</v>
      </c>
      <c r="AS33" s="41">
        <v>342</v>
      </c>
      <c r="AT33" s="41">
        <v>317</v>
      </c>
      <c r="AU33" s="41">
        <v>167</v>
      </c>
      <c r="AV33" s="41">
        <v>1226</v>
      </c>
      <c r="AW33" s="41" t="s">
        <v>46</v>
      </c>
      <c r="AX33" s="41">
        <v>78</v>
      </c>
      <c r="AY33" s="41">
        <v>118</v>
      </c>
      <c r="AZ33" s="41">
        <v>204</v>
      </c>
      <c r="BA33" s="41">
        <v>342</v>
      </c>
      <c r="BB33" s="41">
        <v>317</v>
      </c>
      <c r="BC33" s="41">
        <v>3.66</v>
      </c>
      <c r="BD33" s="41">
        <v>1.22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4" t="s">
        <v>48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V34" s="8">
        <f t="shared" si="2"/>
        <v>86</v>
      </c>
      <c r="W34" s="8">
        <f t="shared" si="0"/>
        <v>176</v>
      </c>
      <c r="X34" s="8">
        <f t="shared" si="0"/>
        <v>316</v>
      </c>
      <c r="Y34" s="8">
        <f t="shared" si="0"/>
        <v>401</v>
      </c>
      <c r="Z34" s="8">
        <f t="shared" si="0"/>
        <v>234</v>
      </c>
      <c r="AA34" s="8">
        <f t="shared" si="0"/>
        <v>13</v>
      </c>
      <c r="AB34" s="8">
        <f t="shared" si="0"/>
        <v>1226</v>
      </c>
      <c r="AC34" s="37">
        <f t="shared" si="1"/>
        <v>7.01468189233279E-2</v>
      </c>
      <c r="AD34" s="37">
        <f t="shared" si="1"/>
        <v>0.14355628058727568</v>
      </c>
      <c r="AE34" s="37">
        <f t="shared" si="1"/>
        <v>0.25774877650897227</v>
      </c>
      <c r="AF34" s="37">
        <f t="shared" si="1"/>
        <v>0.3270799347471452</v>
      </c>
      <c r="AG34" s="37">
        <f t="shared" si="1"/>
        <v>0.19086460032626426</v>
      </c>
      <c r="AH34" s="37">
        <f t="shared" si="1"/>
        <v>1.0603588907014683E-2</v>
      </c>
      <c r="AI34" s="37">
        <f t="shared" si="3"/>
        <v>0.21599340478153339</v>
      </c>
      <c r="AJ34" s="37">
        <f t="shared" si="4"/>
        <v>0.78400659521846661</v>
      </c>
      <c r="AK34" s="38">
        <f t="shared" si="5"/>
        <v>3.43</v>
      </c>
      <c r="AL34" s="38">
        <f t="shared" si="5"/>
        <v>1.1599999999999999</v>
      </c>
      <c r="AM34" s="39">
        <f t="shared" si="5"/>
        <v>4</v>
      </c>
      <c r="AN34" s="39">
        <v>3</v>
      </c>
      <c r="AO34" s="40" t="s">
        <v>49</v>
      </c>
      <c r="AP34" s="41">
        <v>86</v>
      </c>
      <c r="AQ34" s="41">
        <v>176</v>
      </c>
      <c r="AR34" s="41">
        <v>316</v>
      </c>
      <c r="AS34" s="41">
        <v>401</v>
      </c>
      <c r="AT34" s="41">
        <v>234</v>
      </c>
      <c r="AU34" s="41">
        <v>13</v>
      </c>
      <c r="AV34" s="41">
        <v>1226</v>
      </c>
      <c r="AW34" s="41" t="s">
        <v>49</v>
      </c>
      <c r="AX34" s="41">
        <v>86</v>
      </c>
      <c r="AY34" s="41">
        <v>176</v>
      </c>
      <c r="AZ34" s="41">
        <v>316</v>
      </c>
      <c r="BA34" s="41">
        <v>401</v>
      </c>
      <c r="BB34" s="41">
        <v>234</v>
      </c>
      <c r="BC34" s="41">
        <v>3.43</v>
      </c>
      <c r="BD34" s="41">
        <v>1.1599999999999999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4" t="s">
        <v>51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6"/>
      <c r="V35" s="8">
        <f t="shared" si="2"/>
        <v>326</v>
      </c>
      <c r="W35" s="8">
        <f t="shared" si="0"/>
        <v>194</v>
      </c>
      <c r="X35" s="8">
        <f t="shared" si="0"/>
        <v>240</v>
      </c>
      <c r="Y35" s="8">
        <f t="shared" si="0"/>
        <v>204</v>
      </c>
      <c r="Z35" s="8">
        <f t="shared" si="0"/>
        <v>144</v>
      </c>
      <c r="AA35" s="8">
        <f t="shared" si="0"/>
        <v>118</v>
      </c>
      <c r="AB35" s="8">
        <f t="shared" si="0"/>
        <v>1226</v>
      </c>
      <c r="AC35" s="37">
        <f t="shared" si="1"/>
        <v>0.265905383360522</v>
      </c>
      <c r="AD35" s="37">
        <f t="shared" si="1"/>
        <v>0.15823817292006526</v>
      </c>
      <c r="AE35" s="37">
        <f t="shared" si="1"/>
        <v>0.19575856443719414</v>
      </c>
      <c r="AF35" s="37">
        <f t="shared" si="1"/>
        <v>0.16639477977161501</v>
      </c>
      <c r="AG35" s="37">
        <f t="shared" si="1"/>
        <v>0.11745513866231648</v>
      </c>
      <c r="AH35" s="37">
        <f t="shared" si="1"/>
        <v>9.6247960848287115E-2</v>
      </c>
      <c r="AI35" s="37">
        <f t="shared" si="3"/>
        <v>0.46931407942238268</v>
      </c>
      <c r="AJ35" s="37">
        <f t="shared" si="4"/>
        <v>0.53068592057761732</v>
      </c>
      <c r="AK35" s="38">
        <f t="shared" si="5"/>
        <v>2.68</v>
      </c>
      <c r="AL35" s="38">
        <f t="shared" si="5"/>
        <v>1.4</v>
      </c>
      <c r="AM35" s="39">
        <f t="shared" si="5"/>
        <v>3</v>
      </c>
      <c r="AN35" s="39">
        <v>1</v>
      </c>
      <c r="AO35" s="40" t="s">
        <v>52</v>
      </c>
      <c r="AP35" s="41">
        <v>326</v>
      </c>
      <c r="AQ35" s="41">
        <v>194</v>
      </c>
      <c r="AR35" s="41">
        <v>240</v>
      </c>
      <c r="AS35" s="41">
        <v>204</v>
      </c>
      <c r="AT35" s="41">
        <v>144</v>
      </c>
      <c r="AU35" s="41">
        <v>118</v>
      </c>
      <c r="AV35" s="41">
        <v>1226</v>
      </c>
      <c r="AW35" s="41" t="s">
        <v>52</v>
      </c>
      <c r="AX35" s="41">
        <v>326</v>
      </c>
      <c r="AY35" s="41">
        <v>194</v>
      </c>
      <c r="AZ35" s="41">
        <v>240</v>
      </c>
      <c r="BA35" s="41">
        <v>204</v>
      </c>
      <c r="BB35" s="41">
        <v>144</v>
      </c>
      <c r="BC35" s="41">
        <v>2.68</v>
      </c>
      <c r="BD35" s="41">
        <v>1.4</v>
      </c>
      <c r="BE35" s="41">
        <v>3</v>
      </c>
      <c r="BF35" s="41">
        <v>1</v>
      </c>
    </row>
    <row r="36" spans="1:58" s="41" customFormat="1" ht="20.100000000000001" customHeight="1">
      <c r="A36" s="36" t="s">
        <v>53</v>
      </c>
      <c r="B36" s="164" t="s">
        <v>54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  <c r="V36" s="8">
        <f t="shared" si="2"/>
        <v>363</v>
      </c>
      <c r="W36" s="8">
        <f t="shared" si="0"/>
        <v>201</v>
      </c>
      <c r="X36" s="8">
        <f t="shared" si="0"/>
        <v>206</v>
      </c>
      <c r="Y36" s="8">
        <f t="shared" si="0"/>
        <v>209</v>
      </c>
      <c r="Z36" s="8">
        <f t="shared" si="0"/>
        <v>170</v>
      </c>
      <c r="AA36" s="8">
        <f t="shared" si="0"/>
        <v>77</v>
      </c>
      <c r="AB36" s="8">
        <f t="shared" si="0"/>
        <v>1226</v>
      </c>
      <c r="AC36" s="37">
        <f t="shared" si="1"/>
        <v>0.29608482871125613</v>
      </c>
      <c r="AD36" s="37">
        <f t="shared" si="1"/>
        <v>0.16394779771615009</v>
      </c>
      <c r="AE36" s="37">
        <f t="shared" si="1"/>
        <v>0.16802610114192496</v>
      </c>
      <c r="AF36" s="37">
        <f t="shared" si="1"/>
        <v>0.17047308319738988</v>
      </c>
      <c r="AG36" s="37">
        <f t="shared" si="1"/>
        <v>0.13866231647634583</v>
      </c>
      <c r="AH36" s="37">
        <f t="shared" si="1"/>
        <v>6.2805872756933112E-2</v>
      </c>
      <c r="AI36" s="37">
        <f t="shared" si="3"/>
        <v>0.49086161879895562</v>
      </c>
      <c r="AJ36" s="37">
        <f t="shared" si="4"/>
        <v>0.50913838120104438</v>
      </c>
      <c r="AK36" s="38">
        <f t="shared" si="5"/>
        <v>2.67</v>
      </c>
      <c r="AL36" s="38">
        <f t="shared" si="5"/>
        <v>1.45</v>
      </c>
      <c r="AM36" s="39">
        <f t="shared" si="5"/>
        <v>3</v>
      </c>
      <c r="AN36" s="39">
        <v>2</v>
      </c>
      <c r="AO36" s="40" t="s">
        <v>55</v>
      </c>
      <c r="AP36" s="41">
        <v>363</v>
      </c>
      <c r="AQ36" s="41">
        <v>201</v>
      </c>
      <c r="AR36" s="41">
        <v>206</v>
      </c>
      <c r="AS36" s="41">
        <v>209</v>
      </c>
      <c r="AT36" s="41">
        <v>170</v>
      </c>
      <c r="AU36" s="41">
        <v>77</v>
      </c>
      <c r="AV36" s="41">
        <v>1226</v>
      </c>
      <c r="AW36" s="41" t="s">
        <v>55</v>
      </c>
      <c r="AX36" s="41">
        <v>363</v>
      </c>
      <c r="AY36" s="41">
        <v>201</v>
      </c>
      <c r="AZ36" s="41">
        <v>206</v>
      </c>
      <c r="BA36" s="41">
        <v>209</v>
      </c>
      <c r="BB36" s="41">
        <v>170</v>
      </c>
      <c r="BC36" s="41">
        <v>2.67</v>
      </c>
      <c r="BD36" s="41">
        <v>1.45</v>
      </c>
      <c r="BE36" s="41">
        <v>3</v>
      </c>
      <c r="BF36" s="41">
        <v>1</v>
      </c>
    </row>
    <row r="37" spans="1:58" s="41" customFormat="1" ht="20.100000000000001" customHeight="1">
      <c r="A37" s="36" t="s">
        <v>53</v>
      </c>
      <c r="B37" s="164" t="s">
        <v>56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8">
        <f t="shared" si="2"/>
        <v>182</v>
      </c>
      <c r="W37" s="8">
        <f t="shared" si="0"/>
        <v>224</v>
      </c>
      <c r="X37" s="8">
        <f t="shared" si="0"/>
        <v>334</v>
      </c>
      <c r="Y37" s="8">
        <f t="shared" si="0"/>
        <v>335</v>
      </c>
      <c r="Z37" s="8">
        <f t="shared" si="0"/>
        <v>136</v>
      </c>
      <c r="AA37" s="8">
        <f t="shared" si="0"/>
        <v>15</v>
      </c>
      <c r="AB37" s="8">
        <f t="shared" si="0"/>
        <v>1226</v>
      </c>
      <c r="AC37" s="37">
        <f t="shared" si="1"/>
        <v>0.14845024469820556</v>
      </c>
      <c r="AD37" s="37">
        <f t="shared" si="1"/>
        <v>0.18270799347471453</v>
      </c>
      <c r="AE37" s="37">
        <f t="shared" si="1"/>
        <v>0.27243066884176181</v>
      </c>
      <c r="AF37" s="37">
        <f t="shared" si="1"/>
        <v>0.2732463295269168</v>
      </c>
      <c r="AG37" s="37">
        <f t="shared" si="1"/>
        <v>0.11092985318107668</v>
      </c>
      <c r="AH37" s="37">
        <f t="shared" si="1"/>
        <v>1.2234910277324634E-2</v>
      </c>
      <c r="AI37" s="37">
        <f>(V37+W37)/(V37+W37+X37+Y37+Z37)</f>
        <v>0.33526011560693642</v>
      </c>
      <c r="AJ37" s="37">
        <f>(X37+Y37+Z37)/(V37+W37+X37+Y37+Z37)</f>
        <v>0.66473988439306353</v>
      </c>
      <c r="AK37" s="38">
        <f t="shared" si="5"/>
        <v>3.02</v>
      </c>
      <c r="AL37" s="38">
        <f t="shared" si="5"/>
        <v>1.23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182</v>
      </c>
      <c r="AQ37" s="41">
        <v>224</v>
      </c>
      <c r="AR37" s="41">
        <v>334</v>
      </c>
      <c r="AS37" s="41">
        <v>335</v>
      </c>
      <c r="AT37" s="41">
        <v>136</v>
      </c>
      <c r="AU37" s="41">
        <v>15</v>
      </c>
      <c r="AV37" s="41">
        <v>1226</v>
      </c>
      <c r="AW37" s="41" t="s">
        <v>57</v>
      </c>
      <c r="AX37" s="41">
        <v>182</v>
      </c>
      <c r="AY37" s="41">
        <v>224</v>
      </c>
      <c r="AZ37" s="41">
        <v>334</v>
      </c>
      <c r="BA37" s="41">
        <v>335</v>
      </c>
      <c r="BB37" s="41">
        <v>136</v>
      </c>
      <c r="BC37" s="41">
        <v>3.02</v>
      </c>
      <c r="BD37" s="41">
        <v>1.23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4" t="s">
        <v>59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8">
        <f t="shared" si="2"/>
        <v>172</v>
      </c>
      <c r="W38" s="8">
        <f t="shared" si="0"/>
        <v>200</v>
      </c>
      <c r="X38" s="8">
        <f t="shared" si="0"/>
        <v>339</v>
      </c>
      <c r="Y38" s="8">
        <f t="shared" si="0"/>
        <v>308</v>
      </c>
      <c r="Z38" s="8">
        <f t="shared" si="0"/>
        <v>171</v>
      </c>
      <c r="AA38" s="8">
        <f t="shared" si="0"/>
        <v>36</v>
      </c>
      <c r="AB38" s="8">
        <f t="shared" si="0"/>
        <v>1226</v>
      </c>
      <c r="AC38" s="37">
        <f t="shared" si="1"/>
        <v>0.1402936378466558</v>
      </c>
      <c r="AD38" s="37">
        <f t="shared" si="1"/>
        <v>0.16313213703099511</v>
      </c>
      <c r="AE38" s="37">
        <f t="shared" si="1"/>
        <v>0.27650897226753668</v>
      </c>
      <c r="AF38" s="37">
        <f t="shared" si="1"/>
        <v>0.25122349102773245</v>
      </c>
      <c r="AG38" s="37">
        <f t="shared" si="1"/>
        <v>0.13947797716150082</v>
      </c>
      <c r="AH38" s="37">
        <f t="shared" si="1"/>
        <v>2.936378466557912E-2</v>
      </c>
      <c r="AI38" s="37">
        <f t="shared" si="3"/>
        <v>0.31260504201680672</v>
      </c>
      <c r="AJ38" s="37">
        <f t="shared" si="4"/>
        <v>0.68739495798319328</v>
      </c>
      <c r="AK38" s="38">
        <f t="shared" si="5"/>
        <v>3.09</v>
      </c>
      <c r="AL38" s="38">
        <f t="shared" si="5"/>
        <v>1.25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172</v>
      </c>
      <c r="AQ38" s="41">
        <v>200</v>
      </c>
      <c r="AR38" s="41">
        <v>339</v>
      </c>
      <c r="AS38" s="41">
        <v>308</v>
      </c>
      <c r="AT38" s="41">
        <v>171</v>
      </c>
      <c r="AU38" s="41">
        <v>36</v>
      </c>
      <c r="AV38" s="41">
        <v>1226</v>
      </c>
      <c r="AW38" s="41" t="s">
        <v>60</v>
      </c>
      <c r="AX38" s="41">
        <v>172</v>
      </c>
      <c r="AY38" s="41">
        <v>200</v>
      </c>
      <c r="AZ38" s="41">
        <v>339</v>
      </c>
      <c r="BA38" s="41">
        <v>308</v>
      </c>
      <c r="BB38" s="41">
        <v>171</v>
      </c>
      <c r="BC38" s="41">
        <v>3.09</v>
      </c>
      <c r="BD38" s="41">
        <v>1.25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7" t="s">
        <v>62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  <c r="V39" s="43">
        <f>AP41</f>
        <v>230</v>
      </c>
      <c r="W39" s="43">
        <f t="shared" ref="W39:AB39" si="6">AQ41</f>
        <v>294</v>
      </c>
      <c r="X39" s="43">
        <f t="shared" si="6"/>
        <v>354</v>
      </c>
      <c r="Y39" s="43">
        <f t="shared" si="6"/>
        <v>218</v>
      </c>
      <c r="Z39" s="43">
        <f t="shared" si="6"/>
        <v>92</v>
      </c>
      <c r="AA39" s="43">
        <f t="shared" si="6"/>
        <v>38</v>
      </c>
      <c r="AB39" s="43">
        <f t="shared" si="6"/>
        <v>1226</v>
      </c>
      <c r="AC39" s="44">
        <f t="shared" si="1"/>
        <v>0.18760195758564438</v>
      </c>
      <c r="AD39" s="44">
        <f t="shared" si="1"/>
        <v>0.23980424143556281</v>
      </c>
      <c r="AE39" s="44">
        <f t="shared" si="1"/>
        <v>0.28874388254486133</v>
      </c>
      <c r="AF39" s="44">
        <f t="shared" si="1"/>
        <v>0.17781402936378465</v>
      </c>
      <c r="AG39" s="44">
        <f t="shared" si="1"/>
        <v>7.5040783034257749E-2</v>
      </c>
      <c r="AH39" s="44">
        <f t="shared" si="1"/>
        <v>3.0995106035889071E-2</v>
      </c>
      <c r="AI39" s="44">
        <f t="shared" si="3"/>
        <v>0.44107744107744107</v>
      </c>
      <c r="AJ39" s="44">
        <f t="shared" si="4"/>
        <v>0.55892255892255893</v>
      </c>
      <c r="AK39" s="45">
        <f>BC41</f>
        <v>2.7</v>
      </c>
      <c r="AL39" s="45">
        <f>BD41</f>
        <v>1.2</v>
      </c>
      <c r="AM39" s="46">
        <f>BE41</f>
        <v>3</v>
      </c>
      <c r="AN39" s="46">
        <f>BF41</f>
        <v>3</v>
      </c>
      <c r="AO39" s="40" t="s">
        <v>63</v>
      </c>
      <c r="AP39" s="41">
        <v>3</v>
      </c>
      <c r="AQ39" s="41">
        <v>3</v>
      </c>
      <c r="AR39" s="41">
        <v>9</v>
      </c>
      <c r="AS39" s="41">
        <v>10</v>
      </c>
      <c r="AT39" s="41">
        <v>13</v>
      </c>
      <c r="AU39" s="41">
        <v>2</v>
      </c>
      <c r="AV39" s="41">
        <v>40</v>
      </c>
      <c r="AW39" s="41" t="s">
        <v>63</v>
      </c>
      <c r="AX39" s="41">
        <v>3</v>
      </c>
      <c r="AY39" s="41">
        <v>3</v>
      </c>
      <c r="AZ39" s="41">
        <v>9</v>
      </c>
      <c r="BA39" s="41">
        <v>10</v>
      </c>
      <c r="BB39" s="41">
        <v>13</v>
      </c>
      <c r="BC39" s="41">
        <v>3.71</v>
      </c>
      <c r="BD39" s="41">
        <v>1.25</v>
      </c>
      <c r="BE39" s="41">
        <v>4</v>
      </c>
      <c r="BF39" s="41">
        <v>5</v>
      </c>
    </row>
    <row r="40" spans="1:58" s="35" customFormat="1" ht="16.5" customHeight="1">
      <c r="A40" s="47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28</v>
      </c>
      <c r="AQ40" s="35">
        <v>16</v>
      </c>
      <c r="AR40" s="35">
        <v>44</v>
      </c>
      <c r="AS40" s="35">
        <v>58</v>
      </c>
      <c r="AT40" s="35">
        <v>68</v>
      </c>
      <c r="AU40" s="35">
        <v>8</v>
      </c>
      <c r="AV40" s="35">
        <v>222</v>
      </c>
      <c r="AW40" s="35" t="s">
        <v>64</v>
      </c>
      <c r="AX40" s="35">
        <v>28</v>
      </c>
      <c r="AY40" s="35">
        <v>16</v>
      </c>
      <c r="AZ40" s="35">
        <v>44</v>
      </c>
      <c r="BA40" s="35">
        <v>58</v>
      </c>
      <c r="BB40" s="35">
        <v>68</v>
      </c>
      <c r="BC40" s="35">
        <v>3.57</v>
      </c>
      <c r="BD40" s="35">
        <v>1.35</v>
      </c>
      <c r="BE40" s="35">
        <v>4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230</v>
      </c>
      <c r="AQ41" s="35">
        <v>294</v>
      </c>
      <c r="AR41" s="35">
        <v>354</v>
      </c>
      <c r="AS41" s="35">
        <v>218</v>
      </c>
      <c r="AT41" s="35">
        <v>92</v>
      </c>
      <c r="AU41" s="35">
        <v>38</v>
      </c>
      <c r="AV41" s="35">
        <v>1226</v>
      </c>
      <c r="AW41" s="35" t="s">
        <v>65</v>
      </c>
      <c r="AX41" s="35">
        <v>230</v>
      </c>
      <c r="AY41" s="35">
        <v>294</v>
      </c>
      <c r="AZ41" s="35">
        <v>354</v>
      </c>
      <c r="BA41" s="35">
        <v>218</v>
      </c>
      <c r="BB41" s="35">
        <v>92</v>
      </c>
      <c r="BC41" s="35">
        <v>2.7</v>
      </c>
      <c r="BD41" s="35">
        <v>1.2</v>
      </c>
      <c r="BE41" s="35">
        <v>3</v>
      </c>
      <c r="BF41" s="35">
        <v>3</v>
      </c>
    </row>
    <row r="42" spans="1:58" s="35" customFormat="1" ht="36.75" customHeight="1">
      <c r="A42" s="156" t="s">
        <v>66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8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166</v>
      </c>
      <c r="AQ42" s="35">
        <v>224</v>
      </c>
      <c r="AR42" s="35">
        <v>339</v>
      </c>
      <c r="AS42" s="35">
        <v>353</v>
      </c>
      <c r="AT42" s="35">
        <v>127</v>
      </c>
      <c r="AU42" s="35">
        <v>17</v>
      </c>
      <c r="AV42" s="35">
        <v>1226</v>
      </c>
      <c r="AW42" s="35" t="s">
        <v>67</v>
      </c>
      <c r="AX42" s="35">
        <v>166</v>
      </c>
      <c r="AY42" s="35">
        <v>224</v>
      </c>
      <c r="AZ42" s="35">
        <v>339</v>
      </c>
      <c r="BA42" s="35">
        <v>353</v>
      </c>
      <c r="BB42" s="35">
        <v>127</v>
      </c>
      <c r="BC42" s="35">
        <v>3.04</v>
      </c>
      <c r="BD42" s="35">
        <v>1.2</v>
      </c>
      <c r="BE42" s="35">
        <v>3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54</v>
      </c>
      <c r="AQ43" s="35">
        <v>119</v>
      </c>
      <c r="AR43" s="35">
        <v>275</v>
      </c>
      <c r="AS43" s="35">
        <v>441</v>
      </c>
      <c r="AT43" s="35">
        <v>326</v>
      </c>
      <c r="AU43" s="35">
        <v>11</v>
      </c>
      <c r="AV43" s="35">
        <v>1226</v>
      </c>
      <c r="AW43" s="35" t="s">
        <v>68</v>
      </c>
      <c r="AX43" s="35">
        <v>54</v>
      </c>
      <c r="AY43" s="35">
        <v>119</v>
      </c>
      <c r="AZ43" s="35">
        <v>275</v>
      </c>
      <c r="BA43" s="35">
        <v>441</v>
      </c>
      <c r="BB43" s="35">
        <v>326</v>
      </c>
      <c r="BC43" s="35">
        <v>3.71</v>
      </c>
      <c r="BD43" s="35">
        <v>1.1000000000000001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115</v>
      </c>
      <c r="AQ44" s="35">
        <v>205</v>
      </c>
      <c r="AR44" s="35">
        <v>299</v>
      </c>
      <c r="AS44" s="35">
        <v>342</v>
      </c>
      <c r="AT44" s="35">
        <v>226</v>
      </c>
      <c r="AU44" s="35">
        <v>39</v>
      </c>
      <c r="AV44" s="35">
        <v>1226</v>
      </c>
      <c r="AW44" s="35" t="s">
        <v>69</v>
      </c>
      <c r="AX44" s="35">
        <v>115</v>
      </c>
      <c r="AY44" s="35">
        <v>205</v>
      </c>
      <c r="AZ44" s="35">
        <v>299</v>
      </c>
      <c r="BA44" s="35">
        <v>342</v>
      </c>
      <c r="BB44" s="35">
        <v>226</v>
      </c>
      <c r="BC44" s="35">
        <v>3.3</v>
      </c>
      <c r="BD44" s="35">
        <v>1.23</v>
      </c>
      <c r="BE44" s="35">
        <v>3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231</v>
      </c>
      <c r="AQ45" s="35">
        <v>228</v>
      </c>
      <c r="AR45" s="35">
        <v>265</v>
      </c>
      <c r="AS45" s="35">
        <v>247</v>
      </c>
      <c r="AT45" s="35">
        <v>141</v>
      </c>
      <c r="AU45" s="35">
        <v>114</v>
      </c>
      <c r="AV45" s="35">
        <v>1226</v>
      </c>
      <c r="AW45" s="35" t="s">
        <v>70</v>
      </c>
      <c r="AX45" s="35">
        <v>231</v>
      </c>
      <c r="AY45" s="35">
        <v>228</v>
      </c>
      <c r="AZ45" s="35">
        <v>265</v>
      </c>
      <c r="BA45" s="35">
        <v>247</v>
      </c>
      <c r="BB45" s="35">
        <v>141</v>
      </c>
      <c r="BC45" s="35">
        <v>2.86</v>
      </c>
      <c r="BD45" s="35">
        <v>1.32</v>
      </c>
      <c r="BE45" s="35">
        <v>3</v>
      </c>
      <c r="BF45" s="35">
        <v>3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146</v>
      </c>
      <c r="AQ46" s="35">
        <v>167</v>
      </c>
      <c r="AR46" s="35">
        <v>287</v>
      </c>
      <c r="AS46" s="35">
        <v>341</v>
      </c>
      <c r="AT46" s="35">
        <v>216</v>
      </c>
      <c r="AU46" s="35">
        <v>69</v>
      </c>
      <c r="AV46" s="35">
        <v>1226</v>
      </c>
      <c r="AW46" s="35" t="s">
        <v>71</v>
      </c>
      <c r="AX46" s="35">
        <v>146</v>
      </c>
      <c r="AY46" s="35">
        <v>167</v>
      </c>
      <c r="AZ46" s="35">
        <v>287</v>
      </c>
      <c r="BA46" s="35">
        <v>341</v>
      </c>
      <c r="BB46" s="35">
        <v>216</v>
      </c>
      <c r="BC46" s="35">
        <v>3.27</v>
      </c>
      <c r="BD46" s="35">
        <v>1.27</v>
      </c>
      <c r="BE46" s="35">
        <v>3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58</v>
      </c>
      <c r="AQ47" s="35">
        <v>89</v>
      </c>
      <c r="AR47" s="35">
        <v>248</v>
      </c>
      <c r="AS47" s="35">
        <v>420</v>
      </c>
      <c r="AT47" s="35">
        <v>400</v>
      </c>
      <c r="AU47" s="35">
        <v>11</v>
      </c>
      <c r="AV47" s="35">
        <v>1226</v>
      </c>
      <c r="AW47" s="35" t="s">
        <v>72</v>
      </c>
      <c r="AX47" s="35">
        <v>58</v>
      </c>
      <c r="AY47" s="35">
        <v>89</v>
      </c>
      <c r="AZ47" s="35">
        <v>248</v>
      </c>
      <c r="BA47" s="35">
        <v>420</v>
      </c>
      <c r="BB47" s="35">
        <v>400</v>
      </c>
      <c r="BC47" s="35">
        <v>3.84</v>
      </c>
      <c r="BD47" s="35">
        <v>1.1100000000000001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146</v>
      </c>
      <c r="AQ48" s="35">
        <v>238</v>
      </c>
      <c r="AR48" s="35">
        <v>395</v>
      </c>
      <c r="AS48" s="35">
        <v>285</v>
      </c>
      <c r="AT48" s="35">
        <v>110</v>
      </c>
      <c r="AU48" s="35">
        <v>52</v>
      </c>
      <c r="AV48" s="35">
        <v>1226</v>
      </c>
      <c r="AW48" s="35" t="s">
        <v>73</v>
      </c>
      <c r="AX48" s="35">
        <v>146</v>
      </c>
      <c r="AY48" s="35">
        <v>238</v>
      </c>
      <c r="AZ48" s="35">
        <v>395</v>
      </c>
      <c r="BA48" s="35">
        <v>285</v>
      </c>
      <c r="BB48" s="35">
        <v>110</v>
      </c>
      <c r="BC48" s="35">
        <v>2.98</v>
      </c>
      <c r="BD48" s="35">
        <v>1.1499999999999999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84</v>
      </c>
      <c r="AQ49" s="35">
        <v>135</v>
      </c>
      <c r="AR49" s="35">
        <v>288</v>
      </c>
      <c r="AS49" s="35">
        <v>387</v>
      </c>
      <c r="AT49" s="35">
        <v>300</v>
      </c>
      <c r="AU49" s="35">
        <v>32</v>
      </c>
      <c r="AV49" s="35">
        <v>1226</v>
      </c>
      <c r="AW49" s="35" t="s">
        <v>74</v>
      </c>
      <c r="AX49" s="35">
        <v>84</v>
      </c>
      <c r="AY49" s="35">
        <v>135</v>
      </c>
      <c r="AZ49" s="35">
        <v>288</v>
      </c>
      <c r="BA49" s="35">
        <v>387</v>
      </c>
      <c r="BB49" s="35">
        <v>300</v>
      </c>
      <c r="BC49" s="35">
        <v>3.57</v>
      </c>
      <c r="BD49" s="35">
        <v>1.18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205</v>
      </c>
      <c r="AQ50" s="35">
        <v>259</v>
      </c>
      <c r="AR50" s="35">
        <v>373</v>
      </c>
      <c r="AS50" s="35">
        <v>239</v>
      </c>
      <c r="AT50" s="35">
        <v>100</v>
      </c>
      <c r="AU50" s="35">
        <v>50</v>
      </c>
      <c r="AV50" s="35">
        <v>1226</v>
      </c>
      <c r="AW50" s="35" t="s">
        <v>75</v>
      </c>
      <c r="AX50" s="35">
        <v>205</v>
      </c>
      <c r="AY50" s="35">
        <v>259</v>
      </c>
      <c r="AZ50" s="35">
        <v>373</v>
      </c>
      <c r="BA50" s="35">
        <v>239</v>
      </c>
      <c r="BB50" s="35">
        <v>100</v>
      </c>
      <c r="BC50" s="35">
        <v>2.8</v>
      </c>
      <c r="BD50" s="35">
        <v>1.19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142</v>
      </c>
      <c r="AQ51" s="35">
        <v>222</v>
      </c>
      <c r="AR51" s="35">
        <v>323</v>
      </c>
      <c r="AS51" s="35">
        <v>311</v>
      </c>
      <c r="AT51" s="35">
        <v>180</v>
      </c>
      <c r="AU51" s="35">
        <v>48</v>
      </c>
      <c r="AV51" s="35">
        <v>1226</v>
      </c>
      <c r="AW51" s="35" t="s">
        <v>76</v>
      </c>
      <c r="AX51" s="35">
        <v>142</v>
      </c>
      <c r="AY51" s="35">
        <v>222</v>
      </c>
      <c r="AZ51" s="35">
        <v>323</v>
      </c>
      <c r="BA51" s="35">
        <v>311</v>
      </c>
      <c r="BB51" s="35">
        <v>180</v>
      </c>
      <c r="BC51" s="35">
        <v>3.14</v>
      </c>
      <c r="BD51" s="35">
        <v>1.24</v>
      </c>
      <c r="BE51" s="35">
        <v>3</v>
      </c>
      <c r="BF51" s="35">
        <v>3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80</v>
      </c>
      <c r="AQ52" s="35">
        <v>131</v>
      </c>
      <c r="AR52" s="35">
        <v>280</v>
      </c>
      <c r="AS52" s="35">
        <v>430</v>
      </c>
      <c r="AT52" s="35">
        <v>288</v>
      </c>
      <c r="AU52" s="35">
        <v>17</v>
      </c>
      <c r="AV52" s="35">
        <v>1226</v>
      </c>
      <c r="AW52" s="35" t="s">
        <v>78</v>
      </c>
      <c r="AX52" s="35">
        <v>80</v>
      </c>
      <c r="AY52" s="35">
        <v>131</v>
      </c>
      <c r="AZ52" s="35">
        <v>280</v>
      </c>
      <c r="BA52" s="35">
        <v>430</v>
      </c>
      <c r="BB52" s="35">
        <v>288</v>
      </c>
      <c r="BC52" s="35">
        <v>3.59</v>
      </c>
      <c r="BD52" s="35">
        <v>1.1499999999999999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190</v>
      </c>
      <c r="AQ53" s="35">
        <v>181</v>
      </c>
      <c r="AR53" s="35">
        <v>270</v>
      </c>
      <c r="AS53" s="35">
        <v>225</v>
      </c>
      <c r="AT53" s="35">
        <v>143</v>
      </c>
      <c r="AU53" s="35">
        <v>217</v>
      </c>
      <c r="AV53" s="35">
        <v>1226</v>
      </c>
      <c r="AW53" s="35" t="s">
        <v>79</v>
      </c>
      <c r="AX53" s="35">
        <v>190</v>
      </c>
      <c r="AY53" s="35">
        <v>181</v>
      </c>
      <c r="AZ53" s="35">
        <v>270</v>
      </c>
      <c r="BA53" s="35">
        <v>225</v>
      </c>
      <c r="BB53" s="35">
        <v>143</v>
      </c>
      <c r="BC53" s="35">
        <v>2.95</v>
      </c>
      <c r="BD53" s="35">
        <v>1.31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176</v>
      </c>
      <c r="AQ54" s="35">
        <v>175</v>
      </c>
      <c r="AR54" s="35">
        <v>286</v>
      </c>
      <c r="AS54" s="35">
        <v>282</v>
      </c>
      <c r="AT54" s="35">
        <v>222</v>
      </c>
      <c r="AU54" s="35">
        <v>85</v>
      </c>
      <c r="AV54" s="35">
        <v>1226</v>
      </c>
      <c r="AW54" s="35" t="s">
        <v>80</v>
      </c>
      <c r="AX54" s="35">
        <v>176</v>
      </c>
      <c r="AY54" s="35">
        <v>175</v>
      </c>
      <c r="AZ54" s="35">
        <v>286</v>
      </c>
      <c r="BA54" s="35">
        <v>282</v>
      </c>
      <c r="BB54" s="35">
        <v>222</v>
      </c>
      <c r="BC54" s="35">
        <v>3.17</v>
      </c>
      <c r="BD54" s="35">
        <v>1.33</v>
      </c>
      <c r="BE54" s="35">
        <v>3</v>
      </c>
      <c r="BF54" s="35">
        <v>3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181</v>
      </c>
      <c r="AQ55" s="35">
        <v>220</v>
      </c>
      <c r="AR55" s="35">
        <v>346</v>
      </c>
      <c r="AS55" s="35">
        <v>298</v>
      </c>
      <c r="AT55" s="35">
        <v>123</v>
      </c>
      <c r="AU55" s="35">
        <v>58</v>
      </c>
      <c r="AV55" s="35">
        <v>1226</v>
      </c>
      <c r="AW55" s="35" t="s">
        <v>81</v>
      </c>
      <c r="AX55" s="35">
        <v>181</v>
      </c>
      <c r="AY55" s="35">
        <v>220</v>
      </c>
      <c r="AZ55" s="35">
        <v>346</v>
      </c>
      <c r="BA55" s="35">
        <v>298</v>
      </c>
      <c r="BB55" s="35">
        <v>123</v>
      </c>
      <c r="BC55" s="35">
        <v>2.97</v>
      </c>
      <c r="BD55" s="35">
        <v>1.22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 t="s">
        <v>162</v>
      </c>
      <c r="AW56" s="35" t="s">
        <v>162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9" t="s">
        <v>22</v>
      </c>
      <c r="W64" s="159"/>
      <c r="X64" s="159"/>
      <c r="Y64" s="159"/>
      <c r="Z64" s="159"/>
      <c r="AA64" s="159"/>
      <c r="AB64" s="21"/>
      <c r="AC64" s="159" t="s">
        <v>23</v>
      </c>
      <c r="AD64" s="159"/>
      <c r="AE64" s="159"/>
      <c r="AF64" s="159"/>
      <c r="AG64" s="159"/>
      <c r="AH64" s="159"/>
      <c r="AI64" s="124" t="s">
        <v>24</v>
      </c>
      <c r="AJ64" s="126"/>
      <c r="AK64" s="160" t="s">
        <v>83</v>
      </c>
      <c r="AL64" s="160"/>
      <c r="AM64" s="160"/>
      <c r="AN64" s="160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9"/>
      <c r="W65" s="159"/>
      <c r="X65" s="159"/>
      <c r="Y65" s="159"/>
      <c r="Z65" s="159"/>
      <c r="AA65" s="159"/>
      <c r="AB65" s="21"/>
      <c r="AC65" s="159"/>
      <c r="AD65" s="159"/>
      <c r="AE65" s="159"/>
      <c r="AF65" s="159"/>
      <c r="AG65" s="159"/>
      <c r="AH65" s="159"/>
      <c r="AI65" s="130"/>
      <c r="AJ65" s="132"/>
      <c r="AK65" s="160"/>
      <c r="AL65" s="160"/>
      <c r="AM65" s="160"/>
      <c r="AN65" s="160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4" t="s">
        <v>84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6"/>
      <c r="V67" s="8">
        <f>AP40</f>
        <v>28</v>
      </c>
      <c r="W67" s="8">
        <f t="shared" ref="W67:AB67" si="7">AQ40</f>
        <v>16</v>
      </c>
      <c r="X67" s="8">
        <f t="shared" si="7"/>
        <v>44</v>
      </c>
      <c r="Y67" s="8">
        <f t="shared" si="7"/>
        <v>58</v>
      </c>
      <c r="Z67" s="8">
        <f t="shared" si="7"/>
        <v>68</v>
      </c>
      <c r="AA67" s="8">
        <f t="shared" si="7"/>
        <v>8</v>
      </c>
      <c r="AB67" s="8">
        <f t="shared" si="7"/>
        <v>222</v>
      </c>
      <c r="AC67" s="37">
        <f t="shared" ref="AC67:AH67" si="8">V67/$AB67</f>
        <v>0.12612612612612611</v>
      </c>
      <c r="AD67" s="37">
        <f t="shared" si="8"/>
        <v>7.2072072072072071E-2</v>
      </c>
      <c r="AE67" s="37">
        <f t="shared" si="8"/>
        <v>0.1981981981981982</v>
      </c>
      <c r="AF67" s="37">
        <f t="shared" si="8"/>
        <v>0.26126126126126126</v>
      </c>
      <c r="AG67" s="37">
        <f t="shared" si="8"/>
        <v>0.30630630630630629</v>
      </c>
      <c r="AH67" s="37">
        <f t="shared" si="8"/>
        <v>3.6036036036036036E-2</v>
      </c>
      <c r="AI67" s="37">
        <f>(V67+W67)/(V67+W67+X67+Y67+Z67)</f>
        <v>0.20560747663551401</v>
      </c>
      <c r="AJ67" s="37">
        <f>(X67+Y67+Z67)/(V67+W67+X67+Y67+Z67)</f>
        <v>0.79439252336448596</v>
      </c>
      <c r="AK67" s="38">
        <f>BC40</f>
        <v>3.57</v>
      </c>
      <c r="AL67" s="38">
        <f>BD40</f>
        <v>1.35</v>
      </c>
      <c r="AM67" s="39">
        <f>BE40</f>
        <v>4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6" t="s">
        <v>163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8"/>
      <c r="V71" s="50"/>
      <c r="W71" s="50"/>
      <c r="X71" s="50"/>
      <c r="Y71" s="50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9" t="s">
        <v>22</v>
      </c>
      <c r="W93" s="159"/>
      <c r="X93" s="159"/>
      <c r="Y93" s="159"/>
      <c r="Z93" s="159"/>
      <c r="AA93" s="159"/>
      <c r="AB93" s="21"/>
      <c r="AC93" s="159" t="s">
        <v>23</v>
      </c>
      <c r="AD93" s="159"/>
      <c r="AE93" s="159"/>
      <c r="AF93" s="159"/>
      <c r="AG93" s="159"/>
      <c r="AH93" s="159"/>
      <c r="AI93" s="124" t="s">
        <v>24</v>
      </c>
      <c r="AJ93" s="126"/>
      <c r="AK93" s="160" t="s">
        <v>83</v>
      </c>
      <c r="AL93" s="160"/>
      <c r="AM93" s="160"/>
      <c r="AN93" s="160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9"/>
      <c r="W94" s="159"/>
      <c r="X94" s="159"/>
      <c r="Y94" s="159"/>
      <c r="Z94" s="159"/>
      <c r="AA94" s="159"/>
      <c r="AB94" s="21"/>
      <c r="AC94" s="159"/>
      <c r="AD94" s="159"/>
      <c r="AE94" s="159"/>
      <c r="AF94" s="159"/>
      <c r="AG94" s="159"/>
      <c r="AH94" s="159"/>
      <c r="AI94" s="130"/>
      <c r="AJ94" s="132"/>
      <c r="AK94" s="160"/>
      <c r="AL94" s="160"/>
      <c r="AM94" s="160"/>
      <c r="AN94" s="160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 customHeight="1">
      <c r="A96" s="164" t="s">
        <v>86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6"/>
      <c r="V96" s="8">
        <f>AP39</f>
        <v>3</v>
      </c>
      <c r="W96" s="8">
        <f t="shared" ref="W96:AB96" si="9">AQ39</f>
        <v>3</v>
      </c>
      <c r="X96" s="8">
        <f t="shared" si="9"/>
        <v>9</v>
      </c>
      <c r="Y96" s="8">
        <f t="shared" si="9"/>
        <v>10</v>
      </c>
      <c r="Z96" s="8">
        <f t="shared" si="9"/>
        <v>13</v>
      </c>
      <c r="AA96" s="8">
        <f t="shared" si="9"/>
        <v>2</v>
      </c>
      <c r="AB96" s="8">
        <f t="shared" si="9"/>
        <v>40</v>
      </c>
      <c r="AC96" s="37">
        <f t="shared" ref="AC96:AH96" si="10">V96/$AB96</f>
        <v>7.4999999999999997E-2</v>
      </c>
      <c r="AD96" s="37">
        <f t="shared" si="10"/>
        <v>7.4999999999999997E-2</v>
      </c>
      <c r="AE96" s="37">
        <f t="shared" si="10"/>
        <v>0.22500000000000001</v>
      </c>
      <c r="AF96" s="37">
        <f t="shared" si="10"/>
        <v>0.25</v>
      </c>
      <c r="AG96" s="37">
        <f t="shared" si="10"/>
        <v>0.32500000000000001</v>
      </c>
      <c r="AH96" s="37">
        <f t="shared" si="10"/>
        <v>0.05</v>
      </c>
      <c r="AI96" s="37">
        <f>(V96+W96)/(V96+W96+X96+Y96+Z96)</f>
        <v>0.15789473684210525</v>
      </c>
      <c r="AJ96" s="37">
        <f>(X96+Y96+Z96)/(V96+W96+X96+Y96+Z96)</f>
        <v>0.84210526315789469</v>
      </c>
      <c r="AK96" s="38">
        <f>BC39</f>
        <v>3.71</v>
      </c>
      <c r="AL96" s="38">
        <f>BD39</f>
        <v>1.25</v>
      </c>
      <c r="AM96" s="39">
        <f>BE39</f>
        <v>4</v>
      </c>
      <c r="AN96" s="39">
        <v>2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9" t="s">
        <v>22</v>
      </c>
      <c r="W99" s="159"/>
      <c r="X99" s="159"/>
      <c r="Y99" s="159"/>
      <c r="Z99" s="159"/>
      <c r="AA99" s="159"/>
      <c r="AB99" s="21"/>
      <c r="AC99" s="159" t="s">
        <v>23</v>
      </c>
      <c r="AD99" s="159"/>
      <c r="AE99" s="159"/>
      <c r="AF99" s="159"/>
      <c r="AG99" s="159"/>
      <c r="AH99" s="159"/>
      <c r="AI99" s="124" t="s">
        <v>24</v>
      </c>
      <c r="AJ99" s="126"/>
      <c r="AK99" s="160" t="s">
        <v>83</v>
      </c>
      <c r="AL99" s="160"/>
      <c r="AM99" s="160"/>
      <c r="AN99" s="160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9"/>
      <c r="W100" s="159"/>
      <c r="X100" s="159"/>
      <c r="Y100" s="159"/>
      <c r="Z100" s="159"/>
      <c r="AA100" s="159"/>
      <c r="AB100" s="21"/>
      <c r="AC100" s="159"/>
      <c r="AD100" s="159"/>
      <c r="AE100" s="159"/>
      <c r="AF100" s="159"/>
      <c r="AG100" s="159"/>
      <c r="AH100" s="159"/>
      <c r="AI100" s="130"/>
      <c r="AJ100" s="132"/>
      <c r="AK100" s="160"/>
      <c r="AL100" s="160"/>
      <c r="AM100" s="160"/>
      <c r="AN100" s="160"/>
      <c r="AO100" s="2"/>
    </row>
    <row r="101" spans="1:59" s="35" customFormat="1" ht="45" customHeight="1">
      <c r="A101" s="72"/>
      <c r="B101" s="156" t="s">
        <v>87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88</v>
      </c>
      <c r="B102" s="118" t="s">
        <v>89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20"/>
      <c r="V102" s="74">
        <f t="shared" ref="V102:AB108" si="11">AP42</f>
        <v>166</v>
      </c>
      <c r="W102" s="74">
        <f t="shared" si="11"/>
        <v>224</v>
      </c>
      <c r="X102" s="74">
        <f t="shared" si="11"/>
        <v>339</v>
      </c>
      <c r="Y102" s="74">
        <f t="shared" si="11"/>
        <v>353</v>
      </c>
      <c r="Z102" s="74">
        <f t="shared" si="11"/>
        <v>127</v>
      </c>
      <c r="AA102" s="74">
        <f t="shared" si="11"/>
        <v>17</v>
      </c>
      <c r="AB102" s="74">
        <f t="shared" si="11"/>
        <v>1226</v>
      </c>
      <c r="AC102" s="37">
        <f t="shared" ref="AC102:AH108" si="12">V102/$AB102</f>
        <v>0.13539967373572595</v>
      </c>
      <c r="AD102" s="37">
        <f t="shared" si="12"/>
        <v>0.18270799347471453</v>
      </c>
      <c r="AE102" s="37">
        <f t="shared" si="12"/>
        <v>0.27650897226753668</v>
      </c>
      <c r="AF102" s="37">
        <f t="shared" si="12"/>
        <v>0.28792822185970635</v>
      </c>
      <c r="AG102" s="37">
        <f t="shared" si="12"/>
        <v>0.10358890701468189</v>
      </c>
      <c r="AH102" s="37">
        <f t="shared" si="12"/>
        <v>1.3866231647634585E-2</v>
      </c>
      <c r="AI102" s="37">
        <f t="shared" ref="AI102:AI108" si="13">(V102+W102)/(V102+W102+X102+Y102+Z102)</f>
        <v>0.32258064516129031</v>
      </c>
      <c r="AJ102" s="37">
        <f t="shared" ref="AJ102:AJ108" si="14">(X102+Y102+Z102)/(V102+W102+X102+Y102+Z102)</f>
        <v>0.67741935483870963</v>
      </c>
      <c r="AK102" s="75">
        <f>BC42</f>
        <v>3.04</v>
      </c>
      <c r="AL102" s="75">
        <f>BD42</f>
        <v>1.2</v>
      </c>
      <c r="AM102" s="76">
        <f>BE42</f>
        <v>3</v>
      </c>
      <c r="AN102" s="76">
        <f>BF42</f>
        <v>4</v>
      </c>
      <c r="AO102" s="40"/>
    </row>
    <row r="103" spans="1:59" s="41" customFormat="1" ht="18.75" customHeight="1">
      <c r="A103" s="36" t="s">
        <v>90</v>
      </c>
      <c r="B103" s="118" t="s">
        <v>91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20"/>
      <c r="V103" s="74">
        <f t="shared" si="11"/>
        <v>54</v>
      </c>
      <c r="W103" s="74">
        <f t="shared" si="11"/>
        <v>119</v>
      </c>
      <c r="X103" s="74">
        <f t="shared" si="11"/>
        <v>275</v>
      </c>
      <c r="Y103" s="74">
        <f t="shared" si="11"/>
        <v>441</v>
      </c>
      <c r="Z103" s="74">
        <f t="shared" si="11"/>
        <v>326</v>
      </c>
      <c r="AA103" s="74">
        <f t="shared" si="11"/>
        <v>11</v>
      </c>
      <c r="AB103" s="74">
        <f t="shared" si="11"/>
        <v>1226</v>
      </c>
      <c r="AC103" s="37">
        <f t="shared" si="12"/>
        <v>4.4045676998368678E-2</v>
      </c>
      <c r="AD103" s="37">
        <f t="shared" si="12"/>
        <v>9.7063621533442085E-2</v>
      </c>
      <c r="AE103" s="37">
        <f t="shared" si="12"/>
        <v>0.22430668841761828</v>
      </c>
      <c r="AF103" s="37">
        <f t="shared" si="12"/>
        <v>0.35970636215334423</v>
      </c>
      <c r="AG103" s="37">
        <f t="shared" si="12"/>
        <v>0.265905383360522</v>
      </c>
      <c r="AH103" s="37">
        <f t="shared" si="12"/>
        <v>8.9722675367047301E-3</v>
      </c>
      <c r="AI103" s="37">
        <f t="shared" si="13"/>
        <v>0.14238683127572016</v>
      </c>
      <c r="AJ103" s="37">
        <f t="shared" si="14"/>
        <v>0.85761316872427984</v>
      </c>
      <c r="AK103" s="75">
        <f t="shared" ref="AK103:AN108" si="15">BC43</f>
        <v>3.71</v>
      </c>
      <c r="AL103" s="75">
        <f t="shared" si="15"/>
        <v>1.1000000000000001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92</v>
      </c>
      <c r="B104" s="118" t="s">
        <v>93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20"/>
      <c r="V104" s="74">
        <f t="shared" si="11"/>
        <v>115</v>
      </c>
      <c r="W104" s="74">
        <f t="shared" si="11"/>
        <v>205</v>
      </c>
      <c r="X104" s="74">
        <f t="shared" si="11"/>
        <v>299</v>
      </c>
      <c r="Y104" s="74">
        <f t="shared" si="11"/>
        <v>342</v>
      </c>
      <c r="Z104" s="74">
        <f t="shared" si="11"/>
        <v>226</v>
      </c>
      <c r="AA104" s="74">
        <f t="shared" si="11"/>
        <v>39</v>
      </c>
      <c r="AB104" s="74">
        <f t="shared" si="11"/>
        <v>1226</v>
      </c>
      <c r="AC104" s="37">
        <f t="shared" si="12"/>
        <v>9.380097879282219E-2</v>
      </c>
      <c r="AD104" s="37">
        <f t="shared" si="12"/>
        <v>0.16721044045676997</v>
      </c>
      <c r="AE104" s="37">
        <f t="shared" si="12"/>
        <v>0.24388254486133767</v>
      </c>
      <c r="AF104" s="37">
        <f t="shared" si="12"/>
        <v>0.27895595432300163</v>
      </c>
      <c r="AG104" s="37">
        <f t="shared" si="12"/>
        <v>0.18433931484502447</v>
      </c>
      <c r="AH104" s="37">
        <f t="shared" si="12"/>
        <v>3.1810766721044048E-2</v>
      </c>
      <c r="AI104" s="37">
        <f t="shared" si="13"/>
        <v>0.26958719460825609</v>
      </c>
      <c r="AJ104" s="37">
        <f t="shared" si="14"/>
        <v>0.73041280539174391</v>
      </c>
      <c r="AK104" s="75">
        <f t="shared" si="15"/>
        <v>3.3</v>
      </c>
      <c r="AL104" s="75">
        <f t="shared" si="15"/>
        <v>1.23</v>
      </c>
      <c r="AM104" s="76">
        <f t="shared" si="15"/>
        <v>3</v>
      </c>
      <c r="AN104" s="76">
        <v>2</v>
      </c>
      <c r="AO104" s="40"/>
    </row>
    <row r="105" spans="1:59" s="41" customFormat="1" ht="18.75" customHeight="1">
      <c r="A105" s="36" t="s">
        <v>94</v>
      </c>
      <c r="B105" s="118" t="s">
        <v>95</v>
      </c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20"/>
      <c r="V105" s="74">
        <f t="shared" si="11"/>
        <v>231</v>
      </c>
      <c r="W105" s="74">
        <f t="shared" si="11"/>
        <v>228</v>
      </c>
      <c r="X105" s="74">
        <f t="shared" si="11"/>
        <v>265</v>
      </c>
      <c r="Y105" s="74">
        <f t="shared" si="11"/>
        <v>247</v>
      </c>
      <c r="Z105" s="74">
        <f t="shared" si="11"/>
        <v>141</v>
      </c>
      <c r="AA105" s="74">
        <f t="shared" si="11"/>
        <v>114</v>
      </c>
      <c r="AB105" s="74">
        <f t="shared" si="11"/>
        <v>1226</v>
      </c>
      <c r="AC105" s="37">
        <f t="shared" si="12"/>
        <v>0.18841761827079934</v>
      </c>
      <c r="AD105" s="37">
        <f t="shared" si="12"/>
        <v>0.18597063621533441</v>
      </c>
      <c r="AE105" s="37">
        <f t="shared" si="12"/>
        <v>0.21615008156606852</v>
      </c>
      <c r="AF105" s="37">
        <f t="shared" si="12"/>
        <v>0.20146818923327894</v>
      </c>
      <c r="AG105" s="37">
        <f t="shared" si="12"/>
        <v>0.11500815660685156</v>
      </c>
      <c r="AH105" s="37">
        <f t="shared" si="12"/>
        <v>9.2985318107667206E-2</v>
      </c>
      <c r="AI105" s="37">
        <f t="shared" si="13"/>
        <v>0.41276978417266186</v>
      </c>
      <c r="AJ105" s="37">
        <f t="shared" si="14"/>
        <v>0.58723021582733814</v>
      </c>
      <c r="AK105" s="75">
        <f t="shared" si="15"/>
        <v>2.86</v>
      </c>
      <c r="AL105" s="75">
        <f t="shared" si="15"/>
        <v>1.32</v>
      </c>
      <c r="AM105" s="76">
        <f t="shared" si="15"/>
        <v>3</v>
      </c>
      <c r="AN105" s="76">
        <v>3</v>
      </c>
      <c r="AO105" s="40"/>
    </row>
    <row r="106" spans="1:59" s="41" customFormat="1" ht="18.75" customHeight="1">
      <c r="A106" s="73" t="s">
        <v>96</v>
      </c>
      <c r="B106" s="118" t="s">
        <v>97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20"/>
      <c r="V106" s="74">
        <f t="shared" si="11"/>
        <v>146</v>
      </c>
      <c r="W106" s="74">
        <f t="shared" si="11"/>
        <v>167</v>
      </c>
      <c r="X106" s="74">
        <f t="shared" si="11"/>
        <v>287</v>
      </c>
      <c r="Y106" s="74">
        <f t="shared" si="11"/>
        <v>341</v>
      </c>
      <c r="Z106" s="74">
        <f t="shared" si="11"/>
        <v>216</v>
      </c>
      <c r="AA106" s="74">
        <f t="shared" si="11"/>
        <v>69</v>
      </c>
      <c r="AB106" s="74">
        <f t="shared" si="11"/>
        <v>1226</v>
      </c>
      <c r="AC106" s="37">
        <f t="shared" si="12"/>
        <v>0.11908646003262642</v>
      </c>
      <c r="AD106" s="37">
        <f t="shared" si="12"/>
        <v>0.13621533442088091</v>
      </c>
      <c r="AE106" s="37">
        <f t="shared" si="12"/>
        <v>0.23409461663947798</v>
      </c>
      <c r="AF106" s="37">
        <f t="shared" si="12"/>
        <v>0.27814029363784665</v>
      </c>
      <c r="AG106" s="37">
        <f t="shared" si="12"/>
        <v>0.17618270799347471</v>
      </c>
      <c r="AH106" s="37">
        <f t="shared" si="12"/>
        <v>5.6280587275693308E-2</v>
      </c>
      <c r="AI106" s="37">
        <f t="shared" si="13"/>
        <v>0.27052722558340536</v>
      </c>
      <c r="AJ106" s="37">
        <f t="shared" si="14"/>
        <v>0.72947277441659464</v>
      </c>
      <c r="AK106" s="75">
        <f t="shared" si="15"/>
        <v>3.27</v>
      </c>
      <c r="AL106" s="75">
        <f t="shared" si="15"/>
        <v>1.27</v>
      </c>
      <c r="AM106" s="76">
        <f t="shared" si="15"/>
        <v>3</v>
      </c>
      <c r="AN106" s="76">
        <v>3</v>
      </c>
      <c r="AO106" s="40"/>
    </row>
    <row r="107" spans="1:59" s="41" customFormat="1" ht="18.75" customHeight="1">
      <c r="A107" s="36" t="s">
        <v>98</v>
      </c>
      <c r="B107" s="118" t="s">
        <v>99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20"/>
      <c r="V107" s="74">
        <f t="shared" si="11"/>
        <v>58</v>
      </c>
      <c r="W107" s="74">
        <f t="shared" si="11"/>
        <v>89</v>
      </c>
      <c r="X107" s="74">
        <f t="shared" si="11"/>
        <v>248</v>
      </c>
      <c r="Y107" s="74">
        <f t="shared" si="11"/>
        <v>420</v>
      </c>
      <c r="Z107" s="74">
        <f t="shared" si="11"/>
        <v>400</v>
      </c>
      <c r="AA107" s="74">
        <f t="shared" si="11"/>
        <v>11</v>
      </c>
      <c r="AB107" s="74">
        <f t="shared" si="11"/>
        <v>1226</v>
      </c>
      <c r="AC107" s="37">
        <f t="shared" si="12"/>
        <v>4.730831973898858E-2</v>
      </c>
      <c r="AD107" s="37">
        <f t="shared" si="12"/>
        <v>7.2593800978792825E-2</v>
      </c>
      <c r="AE107" s="37">
        <f t="shared" si="12"/>
        <v>0.20228384991843393</v>
      </c>
      <c r="AF107" s="37">
        <f t="shared" si="12"/>
        <v>0.34257748776508973</v>
      </c>
      <c r="AG107" s="37">
        <f t="shared" si="12"/>
        <v>0.32626427406199021</v>
      </c>
      <c r="AH107" s="37">
        <f t="shared" si="12"/>
        <v>8.9722675367047301E-3</v>
      </c>
      <c r="AI107" s="37">
        <f t="shared" si="13"/>
        <v>0.12098765432098765</v>
      </c>
      <c r="AJ107" s="37">
        <f t="shared" si="14"/>
        <v>0.87901234567901232</v>
      </c>
      <c r="AK107" s="75">
        <f t="shared" si="15"/>
        <v>3.84</v>
      </c>
      <c r="AL107" s="75">
        <f t="shared" si="15"/>
        <v>1.1100000000000001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100</v>
      </c>
      <c r="B108" s="121" t="s">
        <v>101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3"/>
      <c r="V108" s="77">
        <f t="shared" si="11"/>
        <v>146</v>
      </c>
      <c r="W108" s="77">
        <f t="shared" si="11"/>
        <v>238</v>
      </c>
      <c r="X108" s="77">
        <f t="shared" si="11"/>
        <v>395</v>
      </c>
      <c r="Y108" s="77">
        <f t="shared" si="11"/>
        <v>285</v>
      </c>
      <c r="Z108" s="77">
        <f t="shared" si="11"/>
        <v>110</v>
      </c>
      <c r="AA108" s="77">
        <f t="shared" si="11"/>
        <v>52</v>
      </c>
      <c r="AB108" s="77">
        <f t="shared" si="11"/>
        <v>1226</v>
      </c>
      <c r="AC108" s="44">
        <f t="shared" si="12"/>
        <v>0.11908646003262642</v>
      </c>
      <c r="AD108" s="44">
        <f t="shared" si="12"/>
        <v>0.19412724306688417</v>
      </c>
      <c r="AE108" s="44">
        <f t="shared" si="12"/>
        <v>0.32218597063621535</v>
      </c>
      <c r="AF108" s="44">
        <f t="shared" si="12"/>
        <v>0.23246329526916804</v>
      </c>
      <c r="AG108" s="44">
        <f t="shared" si="12"/>
        <v>8.9722675367047311E-2</v>
      </c>
      <c r="AH108" s="44">
        <f t="shared" si="12"/>
        <v>4.2414355628058731E-2</v>
      </c>
      <c r="AI108" s="44">
        <f t="shared" si="13"/>
        <v>0.3270868824531516</v>
      </c>
      <c r="AJ108" s="44">
        <f t="shared" si="14"/>
        <v>0.67291311754684835</v>
      </c>
      <c r="AK108" s="45">
        <f t="shared" si="15"/>
        <v>2.98</v>
      </c>
      <c r="AL108" s="45">
        <f t="shared" si="15"/>
        <v>1.1499999999999999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6" t="s">
        <v>102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8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48" t="s">
        <v>103</v>
      </c>
      <c r="B112" s="149"/>
      <c r="C112" s="149"/>
      <c r="D112" s="149"/>
      <c r="E112" s="149"/>
      <c r="F112" s="149"/>
      <c r="G112" s="149"/>
      <c r="H112" s="150"/>
      <c r="I112" s="84">
        <v>890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48" t="s">
        <v>104</v>
      </c>
      <c r="B113" s="149"/>
      <c r="C113" s="149"/>
      <c r="D113" s="149"/>
      <c r="E113" s="149"/>
      <c r="F113" s="149"/>
      <c r="G113" s="149"/>
      <c r="H113" s="150"/>
      <c r="I113" s="84">
        <v>220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48" t="s">
        <v>105</v>
      </c>
      <c r="B114" s="149"/>
      <c r="C114" s="149"/>
      <c r="D114" s="149"/>
      <c r="E114" s="149"/>
      <c r="F114" s="149"/>
      <c r="G114" s="149"/>
      <c r="H114" s="150"/>
      <c r="I114" s="84">
        <v>760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48" t="s">
        <v>106</v>
      </c>
      <c r="B115" s="149"/>
      <c r="C115" s="149"/>
      <c r="D115" s="149"/>
      <c r="E115" s="149"/>
      <c r="F115" s="149"/>
      <c r="G115" s="149"/>
      <c r="H115" s="150"/>
      <c r="I115" s="84">
        <v>647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48" t="s">
        <v>107</v>
      </c>
      <c r="B116" s="149"/>
      <c r="C116" s="149"/>
      <c r="D116" s="149"/>
      <c r="E116" s="149"/>
      <c r="F116" s="149"/>
      <c r="G116" s="149"/>
      <c r="H116" s="150"/>
      <c r="I116" s="84">
        <v>800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48" t="s">
        <v>108</v>
      </c>
      <c r="B117" s="149"/>
      <c r="C117" s="149"/>
      <c r="D117" s="149"/>
      <c r="E117" s="149"/>
      <c r="F117" s="149"/>
      <c r="G117" s="149"/>
      <c r="H117" s="150"/>
      <c r="I117" s="84">
        <v>665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8" t="s">
        <v>109</v>
      </c>
      <c r="B118" s="149"/>
      <c r="C118" s="149"/>
      <c r="D118" s="149"/>
      <c r="E118" s="149"/>
      <c r="F118" s="149"/>
      <c r="G118" s="149"/>
      <c r="H118" s="150"/>
      <c r="I118" s="84">
        <v>32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48" t="s">
        <v>110</v>
      </c>
      <c r="B119" s="149"/>
      <c r="C119" s="149"/>
      <c r="D119" s="149"/>
      <c r="E119" s="149"/>
      <c r="F119" s="149"/>
      <c r="G119" s="149"/>
      <c r="H119" s="150"/>
      <c r="I119" s="84">
        <v>545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81" t="s">
        <v>164</v>
      </c>
      <c r="B120" s="181"/>
      <c r="C120" s="181"/>
      <c r="D120" s="181"/>
      <c r="E120" s="181"/>
      <c r="F120" s="181"/>
      <c r="G120" s="181"/>
      <c r="H120" s="181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9" t="s">
        <v>22</v>
      </c>
      <c r="W124" s="159"/>
      <c r="X124" s="159"/>
      <c r="Y124" s="159"/>
      <c r="Z124" s="159"/>
      <c r="AA124" s="159"/>
      <c r="AB124" s="21"/>
      <c r="AC124" s="159" t="s">
        <v>23</v>
      </c>
      <c r="AD124" s="159"/>
      <c r="AE124" s="159"/>
      <c r="AF124" s="159"/>
      <c r="AG124" s="159"/>
      <c r="AH124" s="159"/>
      <c r="AI124" s="124" t="s">
        <v>24</v>
      </c>
      <c r="AJ124" s="126"/>
      <c r="AK124" s="160" t="s">
        <v>83</v>
      </c>
      <c r="AL124" s="160"/>
      <c r="AM124" s="160"/>
      <c r="AN124" s="160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9"/>
      <c r="W125" s="159"/>
      <c r="X125" s="159"/>
      <c r="Y125" s="159"/>
      <c r="Z125" s="159"/>
      <c r="AA125" s="159"/>
      <c r="AB125" s="21"/>
      <c r="AC125" s="159"/>
      <c r="AD125" s="159"/>
      <c r="AE125" s="159"/>
      <c r="AF125" s="159"/>
      <c r="AG125" s="159"/>
      <c r="AH125" s="159"/>
      <c r="AI125" s="130"/>
      <c r="AJ125" s="132"/>
      <c r="AK125" s="160"/>
      <c r="AL125" s="160"/>
      <c r="AM125" s="160"/>
      <c r="AN125" s="160"/>
      <c r="AO125" s="83"/>
    </row>
    <row r="126" spans="1:41" s="62" customFormat="1" ht="18.75" customHeight="1">
      <c r="A126" s="72"/>
      <c r="B126" s="156" t="s">
        <v>112</v>
      </c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8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113</v>
      </c>
      <c r="B127" s="118" t="s">
        <v>114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20"/>
      <c r="V127" s="74">
        <f>AP49</f>
        <v>84</v>
      </c>
      <c r="W127" s="74">
        <f t="shared" ref="W127:AB128" si="16">AQ49</f>
        <v>135</v>
      </c>
      <c r="X127" s="74">
        <f t="shared" si="16"/>
        <v>288</v>
      </c>
      <c r="Y127" s="74">
        <f t="shared" si="16"/>
        <v>387</v>
      </c>
      <c r="Z127" s="74">
        <f t="shared" si="16"/>
        <v>300</v>
      </c>
      <c r="AA127" s="74">
        <f t="shared" si="16"/>
        <v>32</v>
      </c>
      <c r="AB127" s="74">
        <f t="shared" si="16"/>
        <v>1226</v>
      </c>
      <c r="AC127" s="37">
        <f t="shared" ref="AC127:AH128" si="17">V127/$AB127</f>
        <v>6.8515497553017946E-2</v>
      </c>
      <c r="AD127" s="37">
        <f t="shared" si="17"/>
        <v>0.11011419249592169</v>
      </c>
      <c r="AE127" s="37">
        <f t="shared" si="17"/>
        <v>0.23491027732463296</v>
      </c>
      <c r="AF127" s="37">
        <f t="shared" si="17"/>
        <v>0.31566068515497553</v>
      </c>
      <c r="AG127" s="37">
        <f t="shared" si="17"/>
        <v>0.24469820554649266</v>
      </c>
      <c r="AH127" s="37">
        <f t="shared" si="17"/>
        <v>2.6101141924959218E-2</v>
      </c>
      <c r="AI127" s="37">
        <f>(V127+W127)/(V127+W127+X127+Y127+Z127)</f>
        <v>0.18341708542713567</v>
      </c>
      <c r="AJ127" s="37">
        <f>(X127+Y127+Z127)/(V127+W127+X127+Y127+Z127)</f>
        <v>0.81658291457286436</v>
      </c>
      <c r="AK127" s="75">
        <f t="shared" ref="AK127:AN128" si="18">BC49</f>
        <v>3.57</v>
      </c>
      <c r="AL127" s="75">
        <f t="shared" si="18"/>
        <v>1.18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91" t="s">
        <v>115</v>
      </c>
      <c r="B128" s="121" t="s">
        <v>116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3"/>
      <c r="V128" s="77">
        <f>AP50</f>
        <v>205</v>
      </c>
      <c r="W128" s="77">
        <f t="shared" si="16"/>
        <v>259</v>
      </c>
      <c r="X128" s="77">
        <f t="shared" si="16"/>
        <v>373</v>
      </c>
      <c r="Y128" s="77">
        <f t="shared" si="16"/>
        <v>239</v>
      </c>
      <c r="Z128" s="77">
        <f t="shared" si="16"/>
        <v>100</v>
      </c>
      <c r="AA128" s="77">
        <f t="shared" si="16"/>
        <v>50</v>
      </c>
      <c r="AB128" s="77">
        <f t="shared" si="16"/>
        <v>1226</v>
      </c>
      <c r="AC128" s="44">
        <f t="shared" si="17"/>
        <v>0.16721044045676997</v>
      </c>
      <c r="AD128" s="44">
        <f t="shared" si="17"/>
        <v>0.21125611745513867</v>
      </c>
      <c r="AE128" s="44">
        <f t="shared" si="17"/>
        <v>0.30424143556280586</v>
      </c>
      <c r="AF128" s="44">
        <f t="shared" si="17"/>
        <v>0.19494290375203915</v>
      </c>
      <c r="AG128" s="44">
        <f t="shared" si="17"/>
        <v>8.1566068515497553E-2</v>
      </c>
      <c r="AH128" s="44">
        <f t="shared" si="17"/>
        <v>4.0783034257748776E-2</v>
      </c>
      <c r="AI128" s="44">
        <f>(V128+W128)/(V128+W128+X128+Y128+Z128)</f>
        <v>0.39455782312925169</v>
      </c>
      <c r="AJ128" s="44">
        <f>(X128+Y128+Z128)/(V128+W128+X128+Y128+Z128)</f>
        <v>0.60544217687074831</v>
      </c>
      <c r="AK128" s="45">
        <f t="shared" si="18"/>
        <v>2.8</v>
      </c>
      <c r="AL128" s="45">
        <f t="shared" si="18"/>
        <v>1.19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6" t="s">
        <v>117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8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48" t="s">
        <v>118</v>
      </c>
      <c r="B132" s="149"/>
      <c r="C132" s="149"/>
      <c r="D132" s="149"/>
      <c r="E132" s="149"/>
      <c r="F132" s="149"/>
      <c r="G132" s="149"/>
      <c r="H132" s="150"/>
      <c r="I132" s="84">
        <v>183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48" t="s">
        <v>119</v>
      </c>
      <c r="B133" s="149"/>
      <c r="C133" s="149"/>
      <c r="D133" s="149"/>
      <c r="E133" s="149"/>
      <c r="F133" s="149"/>
      <c r="G133" s="149"/>
      <c r="H133" s="150"/>
      <c r="I133" s="84">
        <v>262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48" t="s">
        <v>120</v>
      </c>
      <c r="B134" s="149"/>
      <c r="C134" s="149"/>
      <c r="D134" s="149"/>
      <c r="E134" s="149"/>
      <c r="F134" s="149"/>
      <c r="G134" s="149"/>
      <c r="H134" s="150"/>
      <c r="I134" s="84">
        <v>266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48" t="s">
        <v>121</v>
      </c>
      <c r="B135" s="149"/>
      <c r="C135" s="149"/>
      <c r="D135" s="149"/>
      <c r="E135" s="149"/>
      <c r="F135" s="149"/>
      <c r="G135" s="149"/>
      <c r="H135" s="150"/>
      <c r="I135" s="84">
        <v>487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81" t="s">
        <v>164</v>
      </c>
      <c r="B136" s="181"/>
      <c r="C136" s="181"/>
      <c r="D136" s="181"/>
      <c r="E136" s="181"/>
      <c r="F136" s="181"/>
      <c r="G136" s="181"/>
      <c r="H136" s="181"/>
      <c r="I136" s="87"/>
      <c r="J136" s="79"/>
      <c r="K136" s="86"/>
      <c r="L136" s="86"/>
      <c r="M136" s="79"/>
      <c r="N136" s="79"/>
      <c r="O136" s="79"/>
      <c r="P136" s="79"/>
      <c r="Q136" s="79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6" t="s">
        <v>123</v>
      </c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8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8" t="s">
        <v>124</v>
      </c>
      <c r="B140" s="149"/>
      <c r="C140" s="149"/>
      <c r="D140" s="149"/>
      <c r="E140" s="149"/>
      <c r="F140" s="149"/>
      <c r="G140" s="149"/>
      <c r="H140" s="150"/>
      <c r="I140" s="84">
        <v>212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8" t="s">
        <v>125</v>
      </c>
      <c r="B141" s="149"/>
      <c r="C141" s="149"/>
      <c r="D141" s="149"/>
      <c r="E141" s="149"/>
      <c r="F141" s="149"/>
      <c r="G141" s="149"/>
      <c r="H141" s="150"/>
      <c r="I141" s="84">
        <v>757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8" t="s">
        <v>126</v>
      </c>
      <c r="B142" s="149"/>
      <c r="C142" s="149"/>
      <c r="D142" s="149"/>
      <c r="E142" s="149"/>
      <c r="F142" s="149"/>
      <c r="G142" s="149"/>
      <c r="H142" s="150"/>
      <c r="I142" s="84">
        <v>644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8" t="s">
        <v>127</v>
      </c>
      <c r="B143" s="149"/>
      <c r="C143" s="149"/>
      <c r="D143" s="149"/>
      <c r="E143" s="149"/>
      <c r="F143" s="149"/>
      <c r="G143" s="149"/>
      <c r="H143" s="150"/>
      <c r="I143" s="84">
        <v>872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8" t="s">
        <v>128</v>
      </c>
      <c r="B144" s="149"/>
      <c r="C144" s="149"/>
      <c r="D144" s="149"/>
      <c r="E144" s="149"/>
      <c r="F144" s="149"/>
      <c r="G144" s="149"/>
      <c r="H144" s="150"/>
      <c r="I144" s="84">
        <v>197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8" t="s">
        <v>129</v>
      </c>
      <c r="B145" s="149"/>
      <c r="C145" s="149"/>
      <c r="D145" s="149"/>
      <c r="E145" s="149"/>
      <c r="F145" s="149"/>
      <c r="G145" s="149"/>
      <c r="H145" s="150"/>
      <c r="I145" s="84">
        <v>628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48" t="s">
        <v>130</v>
      </c>
      <c r="B146" s="149"/>
      <c r="C146" s="149"/>
      <c r="D146" s="149"/>
      <c r="E146" s="149"/>
      <c r="F146" s="149"/>
      <c r="G146" s="149"/>
      <c r="H146" s="150"/>
      <c r="I146" s="84">
        <v>218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81" t="s">
        <v>164</v>
      </c>
      <c r="B147" s="181"/>
      <c r="C147" s="181"/>
      <c r="D147" s="181"/>
      <c r="E147" s="181"/>
      <c r="F147" s="181"/>
      <c r="G147" s="181"/>
      <c r="H147" s="181"/>
      <c r="I147" s="87"/>
      <c r="J147" s="79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W147" s="107"/>
      <c r="X147" s="107"/>
      <c r="Y147" s="107"/>
      <c r="Z147" s="107"/>
      <c r="AA147" s="107"/>
      <c r="AB147" s="108"/>
      <c r="AC147" s="109"/>
      <c r="AD147" s="107"/>
      <c r="AE147" s="107"/>
      <c r="AF147" s="107"/>
      <c r="AG147" s="107"/>
      <c r="AH147" s="107"/>
      <c r="AI147" s="109"/>
      <c r="AJ147" s="107"/>
      <c r="AK147" s="109"/>
      <c r="AL147" s="110"/>
      <c r="AM147" s="110"/>
      <c r="AN147" s="110"/>
      <c r="AO147" s="40"/>
    </row>
    <row r="148" spans="1:62" s="41" customFormat="1" ht="18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79"/>
      <c r="K148" s="86"/>
      <c r="L148" s="86"/>
      <c r="M148" s="79"/>
      <c r="N148" s="79"/>
      <c r="O148" s="79"/>
      <c r="P148" s="79"/>
      <c r="Q148" s="79"/>
      <c r="R148" s="79"/>
      <c r="S148" s="79"/>
      <c r="T148" s="79"/>
      <c r="U148" s="79"/>
      <c r="V148" s="124" t="s">
        <v>22</v>
      </c>
      <c r="W148" s="125"/>
      <c r="X148" s="125"/>
      <c r="Y148" s="125"/>
      <c r="Z148" s="125"/>
      <c r="AA148" s="126"/>
      <c r="AB148" s="21"/>
      <c r="AC148" s="124" t="s">
        <v>23</v>
      </c>
      <c r="AD148" s="125"/>
      <c r="AE148" s="125"/>
      <c r="AF148" s="125"/>
      <c r="AG148" s="125"/>
      <c r="AH148" s="126"/>
      <c r="AI148" s="124" t="s">
        <v>24</v>
      </c>
      <c r="AJ148" s="126"/>
      <c r="AK148" s="133" t="s">
        <v>83</v>
      </c>
      <c r="AL148" s="134"/>
      <c r="AM148" s="134"/>
      <c r="AN148" s="135"/>
      <c r="AO148" s="40"/>
    </row>
    <row r="149" spans="1:62" s="41" customFormat="1" ht="18.7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79"/>
      <c r="S149" s="79"/>
      <c r="T149" s="79"/>
      <c r="U149" s="79"/>
      <c r="V149" s="127"/>
      <c r="W149" s="128"/>
      <c r="X149" s="128"/>
      <c r="Y149" s="128"/>
      <c r="Z149" s="128"/>
      <c r="AA149" s="129"/>
      <c r="AB149" s="21"/>
      <c r="AC149" s="127"/>
      <c r="AD149" s="128"/>
      <c r="AE149" s="128"/>
      <c r="AF149" s="128"/>
      <c r="AG149" s="128"/>
      <c r="AH149" s="129"/>
      <c r="AI149" s="127"/>
      <c r="AJ149" s="129"/>
      <c r="AK149" s="136"/>
      <c r="AL149" s="137"/>
      <c r="AM149" s="137"/>
      <c r="AN149" s="138"/>
      <c r="AO149" s="40"/>
    </row>
    <row r="150" spans="1:62" s="41" customFormat="1" ht="18.75" customHeight="1">
      <c r="A150" s="55"/>
      <c r="B150" s="59"/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30"/>
      <c r="W150" s="131"/>
      <c r="X150" s="131"/>
      <c r="Y150" s="131"/>
      <c r="Z150" s="131"/>
      <c r="AA150" s="132"/>
      <c r="AB150" s="21"/>
      <c r="AC150" s="130"/>
      <c r="AD150" s="131"/>
      <c r="AE150" s="131"/>
      <c r="AF150" s="131"/>
      <c r="AG150" s="131"/>
      <c r="AH150" s="132"/>
      <c r="AI150" s="130"/>
      <c r="AJ150" s="132"/>
      <c r="AK150" s="139"/>
      <c r="AL150" s="140"/>
      <c r="AM150" s="140"/>
      <c r="AN150" s="141"/>
      <c r="AO150" s="40"/>
    </row>
    <row r="151" spans="1:62" s="41" customFormat="1" ht="36.75" customHeight="1">
      <c r="A151" s="72"/>
      <c r="B151" s="156" t="s">
        <v>131</v>
      </c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8"/>
      <c r="V151" s="30">
        <v>1</v>
      </c>
      <c r="W151" s="30">
        <v>2</v>
      </c>
      <c r="X151" s="30">
        <v>3</v>
      </c>
      <c r="Y151" s="30">
        <v>4</v>
      </c>
      <c r="Z151" s="30">
        <v>5</v>
      </c>
      <c r="AA151" s="30" t="s">
        <v>26</v>
      </c>
      <c r="AB151" s="31" t="s">
        <v>27</v>
      </c>
      <c r="AC151" s="30">
        <v>1</v>
      </c>
      <c r="AD151" s="30">
        <v>2</v>
      </c>
      <c r="AE151" s="30">
        <v>3</v>
      </c>
      <c r="AF151" s="30">
        <v>4</v>
      </c>
      <c r="AG151" s="30">
        <v>5</v>
      </c>
      <c r="AH151" s="30" t="s">
        <v>26</v>
      </c>
      <c r="AI151" s="32" t="s">
        <v>28</v>
      </c>
      <c r="AJ151" s="32" t="s">
        <v>29</v>
      </c>
      <c r="AK151" s="33" t="s">
        <v>30</v>
      </c>
      <c r="AL151" s="33" t="s">
        <v>31</v>
      </c>
      <c r="AM151" s="34" t="s">
        <v>32</v>
      </c>
      <c r="AN151" s="34" t="s">
        <v>33</v>
      </c>
      <c r="AO151" s="40"/>
    </row>
    <row r="152" spans="1:62" s="41" customFormat="1" ht="18.75" customHeight="1">
      <c r="A152" s="73" t="s">
        <v>132</v>
      </c>
      <c r="B152" s="118" t="s">
        <v>133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20"/>
      <c r="V152" s="74">
        <f>AP51</f>
        <v>142</v>
      </c>
      <c r="W152" s="74">
        <f t="shared" ref="W152:AB156" si="19">AQ51</f>
        <v>222</v>
      </c>
      <c r="X152" s="74">
        <f t="shared" si="19"/>
        <v>323</v>
      </c>
      <c r="Y152" s="74">
        <f t="shared" si="19"/>
        <v>311</v>
      </c>
      <c r="Z152" s="74">
        <f t="shared" si="19"/>
        <v>180</v>
      </c>
      <c r="AA152" s="74">
        <f t="shared" si="19"/>
        <v>48</v>
      </c>
      <c r="AB152" s="74">
        <f t="shared" si="19"/>
        <v>1226</v>
      </c>
      <c r="AC152" s="37">
        <f t="shared" ref="AC152:AH156" si="20">V152/$AB152</f>
        <v>0.11582381729200653</v>
      </c>
      <c r="AD152" s="37">
        <f t="shared" si="20"/>
        <v>0.18107667210440456</v>
      </c>
      <c r="AE152" s="37">
        <f t="shared" si="20"/>
        <v>0.2634584013050571</v>
      </c>
      <c r="AF152" s="37">
        <f t="shared" si="20"/>
        <v>0.2536704730831974</v>
      </c>
      <c r="AG152" s="37">
        <f t="shared" si="20"/>
        <v>0.14681892332789559</v>
      </c>
      <c r="AH152" s="37">
        <f t="shared" si="20"/>
        <v>3.9151712887438822E-2</v>
      </c>
      <c r="AI152" s="37">
        <f>(V152+W152)/(V152+W152+X152+Y152+Z152)</f>
        <v>0.3089983022071307</v>
      </c>
      <c r="AJ152" s="37">
        <f>(X152+Y152+Z152)/(V152+W152+X152+Y152+Z152)</f>
        <v>0.69100169779286924</v>
      </c>
      <c r="AK152" s="75">
        <f t="shared" ref="AK152:AM156" si="21">BC51</f>
        <v>3.14</v>
      </c>
      <c r="AL152" s="75">
        <f t="shared" si="21"/>
        <v>1.24</v>
      </c>
      <c r="AM152" s="76">
        <f t="shared" si="21"/>
        <v>3</v>
      </c>
      <c r="AN152" s="76">
        <v>3</v>
      </c>
      <c r="AO152" s="40"/>
    </row>
    <row r="153" spans="1:62" s="41" customFormat="1" ht="18.75" customHeight="1">
      <c r="A153" s="73" t="s">
        <v>134</v>
      </c>
      <c r="B153" s="118" t="s">
        <v>135</v>
      </c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20"/>
      <c r="V153" s="74">
        <f>AP52</f>
        <v>80</v>
      </c>
      <c r="W153" s="74">
        <f t="shared" si="19"/>
        <v>131</v>
      </c>
      <c r="X153" s="74">
        <f t="shared" si="19"/>
        <v>280</v>
      </c>
      <c r="Y153" s="74">
        <f t="shared" si="19"/>
        <v>430</v>
      </c>
      <c r="Z153" s="74">
        <f t="shared" si="19"/>
        <v>288</v>
      </c>
      <c r="AA153" s="74">
        <f t="shared" si="19"/>
        <v>17</v>
      </c>
      <c r="AB153" s="74">
        <f t="shared" si="19"/>
        <v>1226</v>
      </c>
      <c r="AC153" s="37">
        <f t="shared" si="20"/>
        <v>6.5252854812398037E-2</v>
      </c>
      <c r="AD153" s="37">
        <f t="shared" si="20"/>
        <v>0.1068515497553018</v>
      </c>
      <c r="AE153" s="37">
        <f t="shared" si="20"/>
        <v>0.22838499184339314</v>
      </c>
      <c r="AF153" s="37">
        <f t="shared" si="20"/>
        <v>0.35073409461663946</v>
      </c>
      <c r="AG153" s="37">
        <f t="shared" si="20"/>
        <v>0.23491027732463296</v>
      </c>
      <c r="AH153" s="37">
        <f t="shared" si="20"/>
        <v>1.3866231647634585E-2</v>
      </c>
      <c r="AI153" s="37">
        <f>(V153+W153)/(V153+W153+X153+Y153+Z153)</f>
        <v>0.17452440033085195</v>
      </c>
      <c r="AJ153" s="37">
        <f>(X153+Y153+Z153)/(V153+W153+X153+Y153+Z153)</f>
        <v>0.82547559966914807</v>
      </c>
      <c r="AK153" s="75">
        <f t="shared" si="21"/>
        <v>3.59</v>
      </c>
      <c r="AL153" s="75">
        <f t="shared" si="21"/>
        <v>1.1499999999999999</v>
      </c>
      <c r="AM153" s="76">
        <f t="shared" si="21"/>
        <v>4</v>
      </c>
      <c r="AN153" s="76">
        <v>3</v>
      </c>
      <c r="AO153" s="40"/>
    </row>
    <row r="154" spans="1:62" s="41" customFormat="1" ht="18.75" customHeight="1">
      <c r="A154" s="73" t="s">
        <v>136</v>
      </c>
      <c r="B154" s="118" t="s">
        <v>137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20"/>
      <c r="V154" s="74">
        <f>AP53</f>
        <v>190</v>
      </c>
      <c r="W154" s="74">
        <f t="shared" si="19"/>
        <v>181</v>
      </c>
      <c r="X154" s="74">
        <f t="shared" si="19"/>
        <v>270</v>
      </c>
      <c r="Y154" s="74">
        <f t="shared" si="19"/>
        <v>225</v>
      </c>
      <c r="Z154" s="74">
        <f t="shared" si="19"/>
        <v>143</v>
      </c>
      <c r="AA154" s="74">
        <f t="shared" si="19"/>
        <v>217</v>
      </c>
      <c r="AB154" s="74">
        <f t="shared" si="19"/>
        <v>1226</v>
      </c>
      <c r="AC154" s="37">
        <f t="shared" si="20"/>
        <v>0.15497553017944535</v>
      </c>
      <c r="AD154" s="37">
        <f t="shared" si="20"/>
        <v>0.14763458401305057</v>
      </c>
      <c r="AE154" s="37">
        <f t="shared" si="20"/>
        <v>0.22022838499184338</v>
      </c>
      <c r="AF154" s="37">
        <f t="shared" si="20"/>
        <v>0.18352365415986949</v>
      </c>
      <c r="AG154" s="37">
        <f t="shared" si="20"/>
        <v>0.1166394779771615</v>
      </c>
      <c r="AH154" s="37">
        <f t="shared" si="20"/>
        <v>0.1769983686786297</v>
      </c>
      <c r="AI154" s="37">
        <f>(V154+W154)/(V154+W154+X154+Y154+Z154)</f>
        <v>0.36769078295341923</v>
      </c>
      <c r="AJ154" s="37">
        <f>(X154+Y154+Z154)/(V154+W154+X154+Y154+Z154)</f>
        <v>0.63230921704658072</v>
      </c>
      <c r="AK154" s="75">
        <f t="shared" si="21"/>
        <v>2.95</v>
      </c>
      <c r="AL154" s="75">
        <f t="shared" si="21"/>
        <v>1.31</v>
      </c>
      <c r="AM154" s="76">
        <f t="shared" si="21"/>
        <v>3</v>
      </c>
      <c r="AN154" s="76">
        <v>4</v>
      </c>
      <c r="AO154" s="40"/>
    </row>
    <row r="155" spans="1:62" s="41" customFormat="1" ht="18.75" customHeight="1">
      <c r="A155" s="73" t="s">
        <v>138</v>
      </c>
      <c r="B155" s="118" t="s">
        <v>139</v>
      </c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20"/>
      <c r="V155" s="74">
        <f>AP54</f>
        <v>176</v>
      </c>
      <c r="W155" s="74">
        <f t="shared" si="19"/>
        <v>175</v>
      </c>
      <c r="X155" s="74">
        <f t="shared" si="19"/>
        <v>286</v>
      </c>
      <c r="Y155" s="74">
        <f t="shared" si="19"/>
        <v>282</v>
      </c>
      <c r="Z155" s="74">
        <f t="shared" si="19"/>
        <v>222</v>
      </c>
      <c r="AA155" s="74">
        <f t="shared" si="19"/>
        <v>85</v>
      </c>
      <c r="AB155" s="74">
        <f t="shared" si="19"/>
        <v>1226</v>
      </c>
      <c r="AC155" s="37">
        <f t="shared" si="20"/>
        <v>0.14355628058727568</v>
      </c>
      <c r="AD155" s="37">
        <f t="shared" si="20"/>
        <v>0.14274061990212072</v>
      </c>
      <c r="AE155" s="37">
        <f t="shared" si="20"/>
        <v>0.23327895595432299</v>
      </c>
      <c r="AF155" s="37">
        <f t="shared" si="20"/>
        <v>0.23001631321370311</v>
      </c>
      <c r="AG155" s="37">
        <f t="shared" si="20"/>
        <v>0.18107667210440456</v>
      </c>
      <c r="AH155" s="37">
        <f t="shared" si="20"/>
        <v>6.9331158238172916E-2</v>
      </c>
      <c r="AI155" s="37">
        <f>(V155+W155)/(V155+W155+X155+Y155+Z155)</f>
        <v>0.30762489044697633</v>
      </c>
      <c r="AJ155" s="37">
        <f>(X155+Y155+Z155)/(V155+W155+X155+Y155+Z155)</f>
        <v>0.69237510955302362</v>
      </c>
      <c r="AK155" s="75">
        <f t="shared" si="21"/>
        <v>3.17</v>
      </c>
      <c r="AL155" s="75">
        <f t="shared" si="21"/>
        <v>1.33</v>
      </c>
      <c r="AM155" s="76">
        <f t="shared" si="21"/>
        <v>3</v>
      </c>
      <c r="AN155" s="76">
        <v>4</v>
      </c>
      <c r="AO155" s="40"/>
    </row>
    <row r="156" spans="1:62" ht="18.75" customHeight="1">
      <c r="A156" s="91" t="s">
        <v>140</v>
      </c>
      <c r="B156" s="121" t="s">
        <v>141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3"/>
      <c r="V156" s="77">
        <f>AP55</f>
        <v>181</v>
      </c>
      <c r="W156" s="77">
        <f t="shared" si="19"/>
        <v>220</v>
      </c>
      <c r="X156" s="77">
        <f t="shared" si="19"/>
        <v>346</v>
      </c>
      <c r="Y156" s="77">
        <f t="shared" si="19"/>
        <v>298</v>
      </c>
      <c r="Z156" s="77">
        <f t="shared" si="19"/>
        <v>123</v>
      </c>
      <c r="AA156" s="77">
        <f t="shared" si="19"/>
        <v>58</v>
      </c>
      <c r="AB156" s="77">
        <f t="shared" si="19"/>
        <v>1226</v>
      </c>
      <c r="AC156" s="44">
        <f t="shared" si="20"/>
        <v>0.14763458401305057</v>
      </c>
      <c r="AD156" s="44">
        <f t="shared" si="20"/>
        <v>0.17944535073409462</v>
      </c>
      <c r="AE156" s="44">
        <f t="shared" si="20"/>
        <v>0.28221859706362151</v>
      </c>
      <c r="AF156" s="44">
        <f t="shared" si="20"/>
        <v>0.24306688417618272</v>
      </c>
      <c r="AG156" s="44">
        <f t="shared" si="20"/>
        <v>0.10032626427406199</v>
      </c>
      <c r="AH156" s="44">
        <f t="shared" si="20"/>
        <v>4.730831973898858E-2</v>
      </c>
      <c r="AI156" s="44">
        <f>(V156+W156)/(V156+W156+X156+Y156+Z156)</f>
        <v>0.34332191780821919</v>
      </c>
      <c r="AJ156" s="44">
        <f>(X156+Y156+Z156)/(V156+W156+X156+Y156+Z156)</f>
        <v>0.65667808219178081</v>
      </c>
      <c r="AK156" s="45">
        <f t="shared" si="21"/>
        <v>2.97</v>
      </c>
      <c r="AL156" s="45">
        <f t="shared" si="21"/>
        <v>1.22</v>
      </c>
      <c r="AM156" s="46">
        <f t="shared" si="21"/>
        <v>3</v>
      </c>
      <c r="AN156" s="46">
        <f>BF55</f>
        <v>3</v>
      </c>
      <c r="BJ156" s="41"/>
    </row>
    <row r="157" spans="1:62" ht="18.75">
      <c r="A157" s="48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ht="1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</row>
    <row r="159" spans="1:62" s="2" customFormat="1" ht="15" customHeight="1">
      <c r="A159" s="48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92"/>
      <c r="W159" s="92"/>
      <c r="X159" s="92"/>
      <c r="Y159" s="92"/>
      <c r="Z159" s="92"/>
      <c r="AA159" s="92"/>
      <c r="AB159" s="92"/>
      <c r="AC159" s="93"/>
      <c r="AD159" s="93"/>
      <c r="AE159" s="93"/>
      <c r="AF159" s="93"/>
      <c r="AG159" s="93"/>
      <c r="AH159" s="93"/>
      <c r="AI159" s="93"/>
      <c r="AJ159" s="93"/>
      <c r="AK159" s="94"/>
      <c r="AL159" s="94"/>
      <c r="AM159" s="95"/>
      <c r="AN159" s="95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1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 ht="20.25" customHeight="1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8"/>
      <c r="W162" s="98"/>
      <c r="X162" s="98"/>
      <c r="Y162" s="98"/>
      <c r="Z162" s="98"/>
      <c r="AA162" s="98"/>
      <c r="AB162" s="98"/>
      <c r="AC162" s="99"/>
      <c r="AD162" s="99"/>
      <c r="AE162" s="99"/>
      <c r="AF162" s="99"/>
      <c r="AG162" s="99"/>
      <c r="AH162" s="99"/>
      <c r="AI162" s="99"/>
      <c r="AJ162" s="99"/>
      <c r="AK162" s="100"/>
      <c r="AL162" s="100"/>
      <c r="AM162" s="101"/>
      <c r="AN162" s="10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t="s">
        <v>142</v>
      </c>
      <c r="B163" t="s">
        <v>143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>
        <v>222</v>
      </c>
      <c r="B164" s="21">
        <v>1004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s="2" customFormat="1">
      <c r="A165" s="21" t="s">
        <v>142</v>
      </c>
      <c r="B165" s="21" t="s">
        <v>143</v>
      </c>
      <c r="C165" s="21"/>
      <c r="D165" s="21"/>
      <c r="E165" s="21"/>
      <c r="F165" s="21"/>
      <c r="G165" s="2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1"/>
      <c r="AN165" s="1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>
      <c r="A166" s="21">
        <v>40</v>
      </c>
      <c r="B166" s="21">
        <v>1186</v>
      </c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  <c r="C169" s="21"/>
      <c r="D169" s="21"/>
      <c r="E169" s="21"/>
      <c r="F169" s="21"/>
      <c r="G169" s="21"/>
    </row>
    <row r="170" spans="1:59">
      <c r="A170" s="21"/>
      <c r="B170" s="21"/>
    </row>
    <row r="171" spans="1:59">
      <c r="A171" s="21"/>
      <c r="B171" s="21"/>
    </row>
  </sheetData>
  <sheetProtection sheet="1" objects="1" scenarios="1"/>
  <mergeCells count="134">
    <mergeCell ref="Q12:U12"/>
    <mergeCell ref="X12:AB12"/>
    <mergeCell ref="AE12:AK12"/>
    <mergeCell ref="A13:G13"/>
    <mergeCell ref="Q13:U13"/>
    <mergeCell ref="X13:AB13"/>
    <mergeCell ref="AE13:AK13"/>
    <mergeCell ref="A1:AE1"/>
    <mergeCell ref="A6:AN6"/>
    <mergeCell ref="A7:AN7"/>
    <mergeCell ref="A8:AN8"/>
    <mergeCell ref="Q11:V11"/>
    <mergeCell ref="X11:AC11"/>
    <mergeCell ref="AE11:AL11"/>
    <mergeCell ref="Q16:U16"/>
    <mergeCell ref="X16:AB16"/>
    <mergeCell ref="AE16:AK16"/>
    <mergeCell ref="Q17:U17"/>
    <mergeCell ref="X17:AB17"/>
    <mergeCell ref="AE17:AK17"/>
    <mergeCell ref="Q14:U14"/>
    <mergeCell ref="X14:AB14"/>
    <mergeCell ref="AE14:AK14"/>
    <mergeCell ref="Q15:U15"/>
    <mergeCell ref="X15:AB15"/>
    <mergeCell ref="AE15:AK15"/>
    <mergeCell ref="Q20:U20"/>
    <mergeCell ref="X20:AB20"/>
    <mergeCell ref="B21:E21"/>
    <mergeCell ref="H21:K21"/>
    <mergeCell ref="Q21:U21"/>
    <mergeCell ref="X21:AB21"/>
    <mergeCell ref="Q18:U18"/>
    <mergeCell ref="X18:AB18"/>
    <mergeCell ref="AE18:AK18"/>
    <mergeCell ref="Q19:U19"/>
    <mergeCell ref="X19:AB19"/>
    <mergeCell ref="AE19:AK19"/>
    <mergeCell ref="AI27:AJ28"/>
    <mergeCell ref="AK27:AN28"/>
    <mergeCell ref="A29:U29"/>
    <mergeCell ref="B22:D22"/>
    <mergeCell ref="H22:I22"/>
    <mergeCell ref="Q22:U22"/>
    <mergeCell ref="X22:AB22"/>
    <mergeCell ref="B23:D23"/>
    <mergeCell ref="H23:I23"/>
    <mergeCell ref="Q23:U23"/>
    <mergeCell ref="X23:AB23"/>
    <mergeCell ref="B30:U30"/>
    <mergeCell ref="B31:U31"/>
    <mergeCell ref="B32:U32"/>
    <mergeCell ref="B33:U33"/>
    <mergeCell ref="B34:U34"/>
    <mergeCell ref="B35:U35"/>
    <mergeCell ref="H24:I24"/>
    <mergeCell ref="V27:AA28"/>
    <mergeCell ref="AC27:AH28"/>
    <mergeCell ref="V64:AA65"/>
    <mergeCell ref="AC64:AH65"/>
    <mergeCell ref="AI64:AJ65"/>
    <mergeCell ref="AK64:AN65"/>
    <mergeCell ref="A67:U67"/>
    <mergeCell ref="A71:U71"/>
    <mergeCell ref="Z71:AN71"/>
    <mergeCell ref="B36:U36"/>
    <mergeCell ref="B37:U37"/>
    <mergeCell ref="B38:U38"/>
    <mergeCell ref="B39:U39"/>
    <mergeCell ref="B40:U40"/>
    <mergeCell ref="A42:U42"/>
    <mergeCell ref="AK99:AN100"/>
    <mergeCell ref="B101:U101"/>
    <mergeCell ref="B102:U102"/>
    <mergeCell ref="V93:AA94"/>
    <mergeCell ref="AC93:AH94"/>
    <mergeCell ref="AI93:AJ94"/>
    <mergeCell ref="AK93:AN94"/>
    <mergeCell ref="A96:U96"/>
    <mergeCell ref="A98:Q98"/>
    <mergeCell ref="B103:U103"/>
    <mergeCell ref="B104:U104"/>
    <mergeCell ref="B105:U105"/>
    <mergeCell ref="B106:U106"/>
    <mergeCell ref="B107:U107"/>
    <mergeCell ref="B108:U108"/>
    <mergeCell ref="V99:AA100"/>
    <mergeCell ref="AC99:AH100"/>
    <mergeCell ref="AI99:AJ100"/>
    <mergeCell ref="A117:H117"/>
    <mergeCell ref="A118:H118"/>
    <mergeCell ref="A119:H119"/>
    <mergeCell ref="A120:H120"/>
    <mergeCell ref="A123:Q123"/>
    <mergeCell ref="V124:AA125"/>
    <mergeCell ref="A110:U110"/>
    <mergeCell ref="A112:H112"/>
    <mergeCell ref="A113:H113"/>
    <mergeCell ref="A114:H114"/>
    <mergeCell ref="A115:H115"/>
    <mergeCell ref="A116:H116"/>
    <mergeCell ref="A130:U130"/>
    <mergeCell ref="A132:H132"/>
    <mergeCell ref="A133:H133"/>
    <mergeCell ref="A134:H134"/>
    <mergeCell ref="A135:H135"/>
    <mergeCell ref="A136:H136"/>
    <mergeCell ref="AC124:AH125"/>
    <mergeCell ref="AI124:AJ125"/>
    <mergeCell ref="AK124:AN125"/>
    <mergeCell ref="B126:U126"/>
    <mergeCell ref="B127:U127"/>
    <mergeCell ref="B128:U128"/>
    <mergeCell ref="A145:H145"/>
    <mergeCell ref="A146:H146"/>
    <mergeCell ref="A147:H147"/>
    <mergeCell ref="V148:AA150"/>
    <mergeCell ref="AC148:AH150"/>
    <mergeCell ref="AI148:AJ150"/>
    <mergeCell ref="A138:U138"/>
    <mergeCell ref="A140:H140"/>
    <mergeCell ref="A141:H141"/>
    <mergeCell ref="A142:H142"/>
    <mergeCell ref="A143:H143"/>
    <mergeCell ref="A144:H144"/>
    <mergeCell ref="B155:U155"/>
    <mergeCell ref="B156:U156"/>
    <mergeCell ref="A158:Q158"/>
    <mergeCell ref="AK148:AN150"/>
    <mergeCell ref="A149:Q149"/>
    <mergeCell ref="B151:U151"/>
    <mergeCell ref="B152:U152"/>
    <mergeCell ref="B153:U153"/>
    <mergeCell ref="B154:U154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global</vt:lpstr>
      <vt:lpstr>EPSJ</vt:lpstr>
      <vt:lpstr>GRADOS</vt:lpstr>
      <vt:lpstr>EPSJ!Área_de_impresión</vt:lpstr>
      <vt:lpstr>global!Área_de_impresión</vt:lpstr>
      <vt:lpstr>GRADOS!Área_de_impresión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2021-06-22T07:43:05Z</dcterms:created>
  <dcterms:modified xsi:type="dcterms:W3CDTF">2021-09-16T09:42:12Z</dcterms:modified>
</cp:coreProperties>
</file>