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EPSL\2021\"/>
    </mc:Choice>
  </mc:AlternateContent>
  <bookViews>
    <workbookView xWindow="0" yWindow="0" windowWidth="19200" windowHeight="11295" tabRatio="868"/>
  </bookViews>
  <sheets>
    <sheet name="Global" sheetId="1" r:id="rId1"/>
    <sheet name="I CIVIL" sheetId="3" r:id="rId2"/>
    <sheet name="I TELECOMUNICACIONES" sheetId="5" r:id="rId3"/>
    <sheet name="I TELEMATICA" sheetId="6" r:id="rId4"/>
    <sheet name="I RECURSOS ENERGETICO" sheetId="16" r:id="rId5"/>
    <sheet name="I ELECTRICA" sheetId="17" r:id="rId6"/>
    <sheet name="I MECÁNICA" sheetId="19" r:id="rId7"/>
    <sheet name="I QUÍMICA INDUSTRIAL" sheetId="20" r:id="rId8"/>
    <sheet name="I TECNOLOGIA MINERA" sheetId="21" r:id="rId9"/>
    <sheet name="DOB_ELEC_MECA" sheetId="31" r:id="rId10"/>
    <sheet name="DOB_MIN_CIV" sheetId="32" r:id="rId11"/>
    <sheet name="DOB_REC_ENER_QUIM" sheetId="33" r:id="rId12"/>
    <sheet name="DOB_TEL_TEL" sheetId="34" r:id="rId13"/>
  </sheets>
  <definedNames>
    <definedName name="_xlnm._FilterDatabase" localSheetId="1" hidden="1">'I CIVIL'!$A$1:$AR$1</definedName>
    <definedName name="_xlnm.Print_Area" localSheetId="9">DOB_ELEC_MECA!$A$1:$AL$100</definedName>
    <definedName name="_xlnm.Print_Area" localSheetId="10">DOB_MIN_CIV!$A$1:$AL$100</definedName>
    <definedName name="_xlnm.Print_Area" localSheetId="11">DOB_REC_ENER_QUIM!$A$1:$AL$100</definedName>
    <definedName name="_xlnm.Print_Area" localSheetId="12">DOB_TEL_TEL!$A$1:$AL$100</definedName>
    <definedName name="_xlnm.Print_Area" localSheetId="0">Global!$A$1:$AL$107</definedName>
    <definedName name="_xlnm.Print_Area" localSheetId="1">'I CIVIL'!$A$1:$AL$100</definedName>
    <definedName name="_xlnm.Print_Area" localSheetId="5">'I ELECTRICA'!$A$1:$AL$100</definedName>
    <definedName name="_xlnm.Print_Area" localSheetId="6">'I MECÁNICA'!$A$1:$AL$100</definedName>
    <definedName name="_xlnm.Print_Area" localSheetId="7">'I QUÍMICA INDUSTRIAL'!$A$1:$AL$100</definedName>
    <definedName name="_xlnm.Print_Area" localSheetId="4">'I RECURSOS ENERGETICO'!$A$1:$AL$100</definedName>
    <definedName name="_xlnm.Print_Area" localSheetId="8">'I TECNOLOGIA MINERA'!$A$1:$AL$100</definedName>
    <definedName name="_xlnm.Print_Area" localSheetId="2">'I TELECOMUNICACIONES'!$A$1:$AL$100</definedName>
    <definedName name="_xlnm.Print_Area" localSheetId="3">'I TELEMATICA'!$A$1:$AL$100</definedName>
  </definedNames>
  <calcPr calcId="152511"/>
</workbook>
</file>

<file path=xl/calcChain.xml><?xml version="1.0" encoding="utf-8"?>
<calcChain xmlns="http://schemas.openxmlformats.org/spreadsheetml/2006/main">
  <c r="V72" i="33" l="1"/>
  <c r="W72" i="33"/>
  <c r="X72" i="33"/>
  <c r="Y72" i="33"/>
  <c r="Z72" i="33"/>
  <c r="AA72" i="33"/>
  <c r="V73" i="33"/>
  <c r="W73" i="33"/>
  <c r="X73" i="33"/>
  <c r="Y73" i="33"/>
  <c r="Z73" i="33"/>
  <c r="AA73" i="33"/>
  <c r="V74" i="33"/>
  <c r="W74" i="33"/>
  <c r="X74" i="33"/>
  <c r="Y74" i="33"/>
  <c r="Z74" i="33"/>
  <c r="AA74" i="33"/>
  <c r="V75" i="33"/>
  <c r="W75" i="33"/>
  <c r="X75" i="33"/>
  <c r="Y75" i="33"/>
  <c r="Z75" i="33"/>
  <c r="AA75" i="33"/>
  <c r="V76" i="33"/>
  <c r="W76" i="33"/>
  <c r="X76" i="33"/>
  <c r="Y76" i="33"/>
  <c r="Z76" i="33"/>
  <c r="AA76" i="33"/>
  <c r="V77" i="33"/>
  <c r="W77" i="33"/>
  <c r="X77" i="33"/>
  <c r="Y77" i="33"/>
  <c r="Z77" i="33"/>
  <c r="AA77" i="33"/>
  <c r="V78" i="33"/>
  <c r="W78" i="33"/>
  <c r="X78" i="33"/>
  <c r="Y78" i="33"/>
  <c r="Z78" i="33"/>
  <c r="AA78" i="33"/>
  <c r="V79" i="33"/>
  <c r="W79" i="33"/>
  <c r="X79" i="33"/>
  <c r="Y79" i="33"/>
  <c r="Z79" i="33"/>
  <c r="AA79" i="33"/>
  <c r="V80" i="33"/>
  <c r="W80" i="33"/>
  <c r="X80" i="33"/>
  <c r="Y80" i="33"/>
  <c r="Z80" i="33"/>
  <c r="AA80" i="33"/>
  <c r="V81" i="33"/>
  <c r="W81" i="33"/>
  <c r="X81" i="33"/>
  <c r="Y81" i="33"/>
  <c r="Z81" i="33"/>
  <c r="AA81" i="33"/>
  <c r="W71" i="33"/>
  <c r="X71" i="33"/>
  <c r="Y71" i="33"/>
  <c r="Z71" i="33"/>
  <c r="AA71" i="33"/>
  <c r="V71" i="33"/>
  <c r="V60" i="33"/>
  <c r="W60" i="33"/>
  <c r="X60" i="33"/>
  <c r="Y60" i="33"/>
  <c r="Z60" i="33"/>
  <c r="AA60" i="33"/>
  <c r="V61" i="33"/>
  <c r="W61" i="33"/>
  <c r="X61" i="33"/>
  <c r="Y61" i="33"/>
  <c r="Z61" i="33"/>
  <c r="AA61" i="33"/>
  <c r="W59" i="33"/>
  <c r="X59" i="33"/>
  <c r="Y59" i="33"/>
  <c r="AB59" i="33" s="1"/>
  <c r="Z59" i="33"/>
  <c r="AA59" i="33"/>
  <c r="V59" i="33"/>
  <c r="V52" i="33"/>
  <c r="W52" i="33"/>
  <c r="X52" i="33"/>
  <c r="Y52" i="33"/>
  <c r="Z52" i="33"/>
  <c r="AA52" i="33"/>
  <c r="V53" i="33"/>
  <c r="W53" i="33"/>
  <c r="X53" i="33"/>
  <c r="Y53" i="33"/>
  <c r="Z53" i="33"/>
  <c r="AA53" i="33"/>
  <c r="V54" i="33"/>
  <c r="W54" i="33"/>
  <c r="X54" i="33"/>
  <c r="Y54" i="33"/>
  <c r="Z54" i="33"/>
  <c r="AA54" i="33"/>
  <c r="V55" i="33"/>
  <c r="W55" i="33"/>
  <c r="X55" i="33"/>
  <c r="Y55" i="33"/>
  <c r="Z55" i="33"/>
  <c r="AA55" i="33"/>
  <c r="V56" i="33"/>
  <c r="W56" i="33"/>
  <c r="X56" i="33"/>
  <c r="Y56" i="33"/>
  <c r="Z56" i="33"/>
  <c r="AA56" i="33"/>
  <c r="V57" i="33"/>
  <c r="W57" i="33"/>
  <c r="X57" i="33"/>
  <c r="Y57" i="33"/>
  <c r="Z57" i="33"/>
  <c r="AA57" i="33"/>
  <c r="W51" i="33"/>
  <c r="X51" i="33"/>
  <c r="Y51" i="33"/>
  <c r="Z51" i="33"/>
  <c r="AA51" i="33"/>
  <c r="V51" i="33"/>
  <c r="V60" i="16"/>
  <c r="W60" i="16"/>
  <c r="X60" i="16"/>
  <c r="Y60" i="16"/>
  <c r="Z60" i="16"/>
  <c r="AA60" i="16"/>
  <c r="V61" i="16"/>
  <c r="W61" i="16"/>
  <c r="X61" i="16"/>
  <c r="Y61" i="16"/>
  <c r="Z61" i="16"/>
  <c r="AA61" i="16"/>
  <c r="V60" i="32"/>
  <c r="W60" i="32"/>
  <c r="X60" i="32"/>
  <c r="Y60" i="32"/>
  <c r="Z60" i="32"/>
  <c r="AA60" i="32"/>
  <c r="V61" i="32"/>
  <c r="W61" i="32"/>
  <c r="X61" i="32"/>
  <c r="Y61" i="32"/>
  <c r="Z61" i="32"/>
  <c r="AA61" i="32"/>
  <c r="V72" i="31"/>
  <c r="W72" i="31"/>
  <c r="X72" i="31"/>
  <c r="Y72" i="31"/>
  <c r="Z72" i="31"/>
  <c r="AA72" i="31"/>
  <c r="V73" i="31"/>
  <c r="W73" i="31"/>
  <c r="X73" i="31"/>
  <c r="Y73" i="31"/>
  <c r="Z73" i="31"/>
  <c r="AA73" i="31"/>
  <c r="V74" i="31"/>
  <c r="W74" i="31"/>
  <c r="X74" i="31"/>
  <c r="Y74" i="31"/>
  <c r="Z74" i="31"/>
  <c r="AA74" i="31"/>
  <c r="V75" i="31"/>
  <c r="W75" i="31"/>
  <c r="X75" i="31"/>
  <c r="Y75" i="31"/>
  <c r="Z75" i="31"/>
  <c r="AA75" i="31"/>
  <c r="V76" i="31"/>
  <c r="W76" i="31"/>
  <c r="X76" i="31"/>
  <c r="Y76" i="31"/>
  <c r="Z76" i="31"/>
  <c r="AA76" i="31"/>
  <c r="V77" i="31"/>
  <c r="W77" i="31"/>
  <c r="X77" i="31"/>
  <c r="Y77" i="31"/>
  <c r="Z77" i="31"/>
  <c r="AA77" i="31"/>
  <c r="V78" i="31"/>
  <c r="W78" i="31"/>
  <c r="X78" i="31"/>
  <c r="Y78" i="31"/>
  <c r="Z78" i="31"/>
  <c r="AA78" i="31"/>
  <c r="V79" i="31"/>
  <c r="W79" i="31"/>
  <c r="X79" i="31"/>
  <c r="Y79" i="31"/>
  <c r="Z79" i="31"/>
  <c r="AA79" i="31"/>
  <c r="V80" i="31"/>
  <c r="W80" i="31"/>
  <c r="X80" i="31"/>
  <c r="Y80" i="31"/>
  <c r="Z80" i="31"/>
  <c r="AA80" i="31"/>
  <c r="V81" i="31"/>
  <c r="W81" i="31"/>
  <c r="X81" i="31"/>
  <c r="Y81" i="31"/>
  <c r="Z81" i="31"/>
  <c r="AA81" i="31"/>
  <c r="W71" i="31"/>
  <c r="X71" i="31"/>
  <c r="Y71" i="31"/>
  <c r="Z71" i="31"/>
  <c r="AA71" i="31"/>
  <c r="V71" i="31"/>
  <c r="V60" i="31"/>
  <c r="W60" i="31"/>
  <c r="X60" i="31"/>
  <c r="Y60" i="31"/>
  <c r="Z60" i="31"/>
  <c r="AA60" i="31"/>
  <c r="V61" i="31"/>
  <c r="W61" i="31"/>
  <c r="X61" i="31"/>
  <c r="Y61" i="31"/>
  <c r="Z61" i="31"/>
  <c r="AA61" i="31"/>
  <c r="W59" i="31"/>
  <c r="X59" i="31"/>
  <c r="Y59" i="31"/>
  <c r="Z59" i="31"/>
  <c r="AA59" i="31"/>
  <c r="V59" i="31"/>
  <c r="V52" i="31"/>
  <c r="W52" i="31"/>
  <c r="X52" i="31"/>
  <c r="Y52" i="31"/>
  <c r="Z52" i="31"/>
  <c r="AA52" i="31"/>
  <c r="V53" i="31"/>
  <c r="W53" i="31"/>
  <c r="X53" i="31"/>
  <c r="Y53" i="31"/>
  <c r="Z53" i="31"/>
  <c r="AA53" i="31"/>
  <c r="V54" i="31"/>
  <c r="W54" i="31"/>
  <c r="X54" i="31"/>
  <c r="Y54" i="31"/>
  <c r="Z54" i="31"/>
  <c r="AA54" i="31"/>
  <c r="V55" i="31"/>
  <c r="W55" i="31"/>
  <c r="X55" i="31"/>
  <c r="Y55" i="31"/>
  <c r="Z55" i="31"/>
  <c r="AA55" i="31"/>
  <c r="V56" i="31"/>
  <c r="W56" i="31"/>
  <c r="X56" i="31"/>
  <c r="Y56" i="31"/>
  <c r="Z56" i="31"/>
  <c r="AA56" i="31"/>
  <c r="V57" i="31"/>
  <c r="W57" i="31"/>
  <c r="X57" i="31"/>
  <c r="Y57" i="31"/>
  <c r="Z57" i="31"/>
  <c r="AA57" i="31"/>
  <c r="W51" i="31"/>
  <c r="X51" i="31"/>
  <c r="Y51" i="31"/>
  <c r="Z51" i="31"/>
  <c r="AA51" i="31"/>
  <c r="V51" i="31"/>
  <c r="V72" i="6"/>
  <c r="W72" i="6"/>
  <c r="X72" i="6"/>
  <c r="Y72" i="6"/>
  <c r="Z72" i="6"/>
  <c r="AA72" i="6"/>
  <c r="V73" i="6"/>
  <c r="W73" i="6"/>
  <c r="X73" i="6"/>
  <c r="Y73" i="6"/>
  <c r="Z73" i="6"/>
  <c r="AA73" i="6"/>
  <c r="V74" i="6"/>
  <c r="W74" i="6"/>
  <c r="X74" i="6"/>
  <c r="Y74" i="6"/>
  <c r="Z74" i="6"/>
  <c r="AA74" i="6"/>
  <c r="V75" i="6"/>
  <c r="W75" i="6"/>
  <c r="X75" i="6"/>
  <c r="Y75" i="6"/>
  <c r="Z75" i="6"/>
  <c r="AA75" i="6"/>
  <c r="V76" i="6"/>
  <c r="W76" i="6"/>
  <c r="X76" i="6"/>
  <c r="Y76" i="6"/>
  <c r="Z76" i="6"/>
  <c r="AA76" i="6"/>
  <c r="V77" i="6"/>
  <c r="W77" i="6"/>
  <c r="X77" i="6"/>
  <c r="Y77" i="6"/>
  <c r="Z77" i="6"/>
  <c r="AA77" i="6"/>
  <c r="V78" i="6"/>
  <c r="W78" i="6"/>
  <c r="X78" i="6"/>
  <c r="Y78" i="6"/>
  <c r="Z78" i="6"/>
  <c r="AA78" i="6"/>
  <c r="V79" i="6"/>
  <c r="W79" i="6"/>
  <c r="X79" i="6"/>
  <c r="Y79" i="6"/>
  <c r="Z79" i="6"/>
  <c r="AA79" i="6"/>
  <c r="V80" i="6"/>
  <c r="W80" i="6"/>
  <c r="X80" i="6"/>
  <c r="Y80" i="6"/>
  <c r="Z80" i="6"/>
  <c r="AA80" i="6"/>
  <c r="V81" i="6"/>
  <c r="W81" i="6"/>
  <c r="X81" i="6"/>
  <c r="Y81" i="6"/>
  <c r="Z81" i="6"/>
  <c r="AA81" i="6"/>
  <c r="W71" i="6"/>
  <c r="X71" i="6"/>
  <c r="Y71" i="6"/>
  <c r="Z71" i="6"/>
  <c r="AA71" i="6"/>
  <c r="V71" i="6"/>
  <c r="V60" i="6"/>
  <c r="W60" i="6"/>
  <c r="X60" i="6"/>
  <c r="Y60" i="6"/>
  <c r="Z60" i="6"/>
  <c r="AA60" i="6"/>
  <c r="V61" i="6"/>
  <c r="W61" i="6"/>
  <c r="X61" i="6"/>
  <c r="Y61" i="6"/>
  <c r="Z61" i="6"/>
  <c r="AA61" i="6"/>
  <c r="W59" i="6"/>
  <c r="X59" i="6"/>
  <c r="Y59" i="6"/>
  <c r="Z59" i="6"/>
  <c r="AA59" i="6"/>
  <c r="V59" i="6"/>
  <c r="V52" i="6"/>
  <c r="W52" i="6"/>
  <c r="X52" i="6"/>
  <c r="Y52" i="6"/>
  <c r="Z52" i="6"/>
  <c r="AA52" i="6"/>
  <c r="V53" i="6"/>
  <c r="W53" i="6"/>
  <c r="X53" i="6"/>
  <c r="Y53" i="6"/>
  <c r="Z53" i="6"/>
  <c r="AA53" i="6"/>
  <c r="V54" i="6"/>
  <c r="W54" i="6"/>
  <c r="X54" i="6"/>
  <c r="Y54" i="6"/>
  <c r="Z54" i="6"/>
  <c r="AA54" i="6"/>
  <c r="V55" i="6"/>
  <c r="W55" i="6"/>
  <c r="X55" i="6"/>
  <c r="Y55" i="6"/>
  <c r="Z55" i="6"/>
  <c r="AA55" i="6"/>
  <c r="V56" i="6"/>
  <c r="W56" i="6"/>
  <c r="X56" i="6"/>
  <c r="Y56" i="6"/>
  <c r="Z56" i="6"/>
  <c r="AA56" i="6"/>
  <c r="V57" i="6"/>
  <c r="W57" i="6"/>
  <c r="X57" i="6"/>
  <c r="Y57" i="6"/>
  <c r="Z57" i="6"/>
  <c r="AA57" i="6"/>
  <c r="W51" i="6"/>
  <c r="X51" i="6"/>
  <c r="Y51" i="6"/>
  <c r="Z51" i="6"/>
  <c r="AA51" i="6"/>
  <c r="V51" i="6"/>
  <c r="F20" i="1"/>
  <c r="F21" i="1"/>
  <c r="F22" i="1"/>
  <c r="F23" i="1"/>
  <c r="F24" i="1"/>
  <c r="F25" i="1"/>
  <c r="F26" i="1"/>
  <c r="F27" i="1"/>
  <c r="F28" i="1"/>
  <c r="F29" i="1"/>
  <c r="F30" i="1"/>
  <c r="F19" i="1"/>
  <c r="A20" i="1"/>
  <c r="A21" i="1"/>
  <c r="A22" i="1"/>
  <c r="A23" i="1"/>
  <c r="A24" i="1"/>
  <c r="A25" i="1"/>
  <c r="A26" i="1"/>
  <c r="A27" i="1"/>
  <c r="A28" i="1"/>
  <c r="A29" i="1"/>
  <c r="A30" i="1"/>
  <c r="A19" i="1"/>
  <c r="A9" i="34"/>
  <c r="A9" i="32"/>
  <c r="A9" i="21"/>
  <c r="A9" i="20"/>
  <c r="AJ71" i="34" l="1"/>
  <c r="AK71" i="34"/>
  <c r="AL71" i="34"/>
  <c r="AJ72" i="34"/>
  <c r="AK72" i="34"/>
  <c r="AL72" i="34"/>
  <c r="AJ73" i="34"/>
  <c r="AK73" i="34"/>
  <c r="AL73" i="34"/>
  <c r="AJ74" i="34"/>
  <c r="AK74" i="34"/>
  <c r="AL74" i="34"/>
  <c r="AJ75" i="34"/>
  <c r="AK75" i="34"/>
  <c r="AL75" i="34"/>
  <c r="AJ76" i="34"/>
  <c r="AK76" i="34"/>
  <c r="AL76" i="34"/>
  <c r="AJ77" i="34"/>
  <c r="AK77" i="34"/>
  <c r="AL77" i="34"/>
  <c r="AJ78" i="34"/>
  <c r="AK78" i="34"/>
  <c r="AL78" i="34"/>
  <c r="AJ79" i="34"/>
  <c r="AK79" i="34"/>
  <c r="AL79" i="34"/>
  <c r="AJ80" i="34"/>
  <c r="AK80" i="34"/>
  <c r="AL80" i="34"/>
  <c r="AJ81" i="34"/>
  <c r="AK81" i="34"/>
  <c r="AL81" i="34"/>
  <c r="AI72" i="34"/>
  <c r="AI73" i="34"/>
  <c r="AI74" i="34"/>
  <c r="AI75" i="34"/>
  <c r="AI76" i="34"/>
  <c r="AI77" i="34"/>
  <c r="AI78" i="34"/>
  <c r="AI79" i="34"/>
  <c r="AI80" i="34"/>
  <c r="AI81" i="34"/>
  <c r="AI71" i="34"/>
  <c r="W71" i="34"/>
  <c r="X71" i="34"/>
  <c r="Y71" i="34"/>
  <c r="Z71" i="34"/>
  <c r="AA71" i="34"/>
  <c r="W72" i="34"/>
  <c r="X72" i="34"/>
  <c r="Y72" i="34"/>
  <c r="Z72" i="34"/>
  <c r="AA72" i="34"/>
  <c r="W73" i="34"/>
  <c r="X73" i="34"/>
  <c r="Y73" i="34"/>
  <c r="Z73" i="34"/>
  <c r="AA73" i="34"/>
  <c r="W74" i="34"/>
  <c r="X74" i="34"/>
  <c r="Y74" i="34"/>
  <c r="Z74" i="34"/>
  <c r="AA74" i="34"/>
  <c r="W75" i="34"/>
  <c r="X75" i="34"/>
  <c r="Y75" i="34"/>
  <c r="Z75" i="34"/>
  <c r="AA75" i="34"/>
  <c r="W76" i="34"/>
  <c r="X76" i="34"/>
  <c r="Y76" i="34"/>
  <c r="Z76" i="34"/>
  <c r="AA76" i="34"/>
  <c r="W77" i="34"/>
  <c r="X77" i="34"/>
  <c r="Y77" i="34"/>
  <c r="Z77" i="34"/>
  <c r="AA77" i="34"/>
  <c r="W78" i="34"/>
  <c r="X78" i="34"/>
  <c r="Y78" i="34"/>
  <c r="Z78" i="34"/>
  <c r="AA78" i="34"/>
  <c r="W79" i="34"/>
  <c r="X79" i="34"/>
  <c r="Y79" i="34"/>
  <c r="Z79" i="34"/>
  <c r="AA79" i="34"/>
  <c r="W80" i="34"/>
  <c r="X80" i="34"/>
  <c r="Y80" i="34"/>
  <c r="Z80" i="34"/>
  <c r="AA80" i="34"/>
  <c r="W81" i="34"/>
  <c r="X81" i="34"/>
  <c r="Y81" i="34"/>
  <c r="Z81" i="34"/>
  <c r="AA81" i="34"/>
  <c r="V72" i="34"/>
  <c r="V73" i="34"/>
  <c r="V74" i="34"/>
  <c r="V75" i="34"/>
  <c r="V76" i="34"/>
  <c r="V77" i="34"/>
  <c r="V78" i="34"/>
  <c r="V79" i="34"/>
  <c r="V80" i="34"/>
  <c r="V81" i="34"/>
  <c r="V71" i="34"/>
  <c r="AJ59" i="34"/>
  <c r="AK59" i="34"/>
  <c r="AL59" i="34"/>
  <c r="AJ60" i="34"/>
  <c r="AK60" i="34"/>
  <c r="AL60" i="34"/>
  <c r="AJ61" i="34"/>
  <c r="AK61" i="34"/>
  <c r="AL61" i="34"/>
  <c r="AI60" i="34"/>
  <c r="AI61" i="34"/>
  <c r="AI59" i="34"/>
  <c r="AJ51" i="34"/>
  <c r="AK51" i="34"/>
  <c r="AL51" i="34"/>
  <c r="AJ52" i="34"/>
  <c r="AK52" i="34"/>
  <c r="AL52" i="34"/>
  <c r="AJ53" i="34"/>
  <c r="AK53" i="34"/>
  <c r="AL53" i="34"/>
  <c r="AJ54" i="34"/>
  <c r="AK54" i="34"/>
  <c r="AL54" i="34"/>
  <c r="AJ55" i="34"/>
  <c r="AK55" i="34"/>
  <c r="AL55" i="34"/>
  <c r="AJ56" i="34"/>
  <c r="AK56" i="34"/>
  <c r="AL56" i="34"/>
  <c r="AJ57" i="34"/>
  <c r="AK57" i="34"/>
  <c r="AL57" i="34"/>
  <c r="AI52" i="34"/>
  <c r="AI53" i="34"/>
  <c r="AI54" i="34"/>
  <c r="AI55" i="34"/>
  <c r="AI56" i="34"/>
  <c r="AI57" i="34"/>
  <c r="AI51" i="34"/>
  <c r="W59" i="34"/>
  <c r="X59" i="34"/>
  <c r="Y59" i="34"/>
  <c r="Z59" i="34"/>
  <c r="AA59" i="34"/>
  <c r="W60" i="34"/>
  <c r="X60" i="34"/>
  <c r="Y60" i="34"/>
  <c r="Z60" i="34"/>
  <c r="AA60" i="34"/>
  <c r="W61" i="34"/>
  <c r="X61" i="34"/>
  <c r="Y61" i="34"/>
  <c r="Z61" i="34"/>
  <c r="AA61" i="34"/>
  <c r="V60" i="34"/>
  <c r="V61" i="34"/>
  <c r="V59" i="34"/>
  <c r="W51" i="34"/>
  <c r="X51" i="34"/>
  <c r="Y51" i="34"/>
  <c r="Z51" i="34"/>
  <c r="AA51" i="34"/>
  <c r="W52" i="34"/>
  <c r="X52" i="34"/>
  <c r="Y52" i="34"/>
  <c r="Z52" i="34"/>
  <c r="AA52" i="34"/>
  <c r="W53" i="34"/>
  <c r="X53" i="34"/>
  <c r="Y53" i="34"/>
  <c r="Z53" i="34"/>
  <c r="AA53" i="34"/>
  <c r="W54" i="34"/>
  <c r="X54" i="34"/>
  <c r="Y54" i="34"/>
  <c r="Z54" i="34"/>
  <c r="AA54" i="34"/>
  <c r="W55" i="34"/>
  <c r="X55" i="34"/>
  <c r="Y55" i="34"/>
  <c r="Z55" i="34"/>
  <c r="AA55" i="34"/>
  <c r="W56" i="34"/>
  <c r="X56" i="34"/>
  <c r="Y56" i="34"/>
  <c r="Z56" i="34"/>
  <c r="AA56" i="34"/>
  <c r="W57" i="34"/>
  <c r="X57" i="34"/>
  <c r="Y57" i="34"/>
  <c r="Z57" i="34"/>
  <c r="AA57" i="34"/>
  <c r="V52" i="34"/>
  <c r="V53" i="34"/>
  <c r="V54" i="34"/>
  <c r="V55" i="34"/>
  <c r="V56" i="34"/>
  <c r="V57" i="34"/>
  <c r="V51" i="34"/>
  <c r="AJ71" i="32" l="1"/>
  <c r="AK71" i="32"/>
  <c r="AL71" i="32"/>
  <c r="AJ72" i="32"/>
  <c r="AK72" i="32"/>
  <c r="AL72" i="32"/>
  <c r="AJ73" i="32"/>
  <c r="AK73" i="32"/>
  <c r="AL73" i="32"/>
  <c r="AJ74" i="32"/>
  <c r="AK74" i="32"/>
  <c r="AL74" i="32"/>
  <c r="AJ75" i="32"/>
  <c r="AK75" i="32"/>
  <c r="AL75" i="32"/>
  <c r="AJ76" i="32"/>
  <c r="AK76" i="32"/>
  <c r="AL76" i="32"/>
  <c r="AJ77" i="32"/>
  <c r="AK77" i="32"/>
  <c r="AL77" i="32"/>
  <c r="AJ78" i="32"/>
  <c r="AK78" i="32"/>
  <c r="AL78" i="32"/>
  <c r="AJ79" i="32"/>
  <c r="AK79" i="32"/>
  <c r="AL79" i="32"/>
  <c r="AJ80" i="32"/>
  <c r="AK80" i="32"/>
  <c r="AL80" i="32"/>
  <c r="AJ81" i="32"/>
  <c r="AK81" i="32"/>
  <c r="AL81" i="32"/>
  <c r="AI72" i="32"/>
  <c r="AI73" i="32"/>
  <c r="AI74" i="32"/>
  <c r="AI75" i="32"/>
  <c r="AI76" i="32"/>
  <c r="AI77" i="32"/>
  <c r="AI78" i="32"/>
  <c r="AI79" i="32"/>
  <c r="AI80" i="32"/>
  <c r="AI81" i="32"/>
  <c r="AI71" i="32"/>
  <c r="W71" i="32"/>
  <c r="X71" i="32"/>
  <c r="Y71" i="32"/>
  <c r="Z71" i="32"/>
  <c r="AA71" i="32"/>
  <c r="W72" i="32"/>
  <c r="X72" i="32"/>
  <c r="Y72" i="32"/>
  <c r="Z72" i="32"/>
  <c r="AA72" i="32"/>
  <c r="W73" i="32"/>
  <c r="X73" i="32"/>
  <c r="Y73" i="32"/>
  <c r="Z73" i="32"/>
  <c r="AA73" i="32"/>
  <c r="W74" i="32"/>
  <c r="X74" i="32"/>
  <c r="Y74" i="32"/>
  <c r="Z74" i="32"/>
  <c r="AA74" i="32"/>
  <c r="W75" i="32"/>
  <c r="X75" i="32"/>
  <c r="Y75" i="32"/>
  <c r="Z75" i="32"/>
  <c r="AA75" i="32"/>
  <c r="W76" i="32"/>
  <c r="X76" i="32"/>
  <c r="Y76" i="32"/>
  <c r="Z76" i="32"/>
  <c r="AA76" i="32"/>
  <c r="W77" i="32"/>
  <c r="X77" i="32"/>
  <c r="Y77" i="32"/>
  <c r="Z77" i="32"/>
  <c r="AA77" i="32"/>
  <c r="W78" i="32"/>
  <c r="X78" i="32"/>
  <c r="Y78" i="32"/>
  <c r="Z78" i="32"/>
  <c r="AA78" i="32"/>
  <c r="W79" i="32"/>
  <c r="X79" i="32"/>
  <c r="Y79" i="32"/>
  <c r="Z79" i="32"/>
  <c r="AA79" i="32"/>
  <c r="W80" i="32"/>
  <c r="X80" i="32"/>
  <c r="Y80" i="32"/>
  <c r="Z80" i="32"/>
  <c r="AA80" i="32"/>
  <c r="W81" i="32"/>
  <c r="X81" i="32"/>
  <c r="Y81" i="32"/>
  <c r="Z81" i="32"/>
  <c r="AA81" i="32"/>
  <c r="V72" i="32"/>
  <c r="V73" i="32"/>
  <c r="V74" i="32"/>
  <c r="V75" i="32"/>
  <c r="V76" i="32"/>
  <c r="V77" i="32"/>
  <c r="V78" i="32"/>
  <c r="V79" i="32"/>
  <c r="V80" i="32"/>
  <c r="V81" i="32"/>
  <c r="V71" i="32"/>
  <c r="AJ59" i="32"/>
  <c r="AK59" i="32"/>
  <c r="AL59" i="32"/>
  <c r="AJ60" i="32"/>
  <c r="AK60" i="32"/>
  <c r="AL60" i="32"/>
  <c r="AJ61" i="32"/>
  <c r="AK61" i="32"/>
  <c r="AL61" i="32"/>
  <c r="AI60" i="32"/>
  <c r="AI61" i="32"/>
  <c r="AI59" i="32"/>
  <c r="AJ51" i="32"/>
  <c r="AK51" i="32"/>
  <c r="AL51" i="32"/>
  <c r="AJ52" i="32"/>
  <c r="AK52" i="32"/>
  <c r="AL52" i="32"/>
  <c r="AJ53" i="32"/>
  <c r="AK53" i="32"/>
  <c r="AL53" i="32"/>
  <c r="AJ54" i="32"/>
  <c r="AK54" i="32"/>
  <c r="AL54" i="32"/>
  <c r="AJ55" i="32"/>
  <c r="AK55" i="32"/>
  <c r="AL55" i="32"/>
  <c r="AJ56" i="32"/>
  <c r="AK56" i="32"/>
  <c r="AL56" i="32"/>
  <c r="AJ57" i="32"/>
  <c r="AK57" i="32"/>
  <c r="AL57" i="32"/>
  <c r="AI52" i="32"/>
  <c r="AI53" i="32"/>
  <c r="AI54" i="32"/>
  <c r="AI55" i="32"/>
  <c r="AI56" i="32"/>
  <c r="AI57" i="32"/>
  <c r="AI51" i="32"/>
  <c r="W59" i="32"/>
  <c r="X59" i="32"/>
  <c r="Y59" i="32"/>
  <c r="Z59" i="32"/>
  <c r="AA59" i="32"/>
  <c r="V59" i="32"/>
  <c r="W51" i="32"/>
  <c r="X51" i="32"/>
  <c r="Y51" i="32"/>
  <c r="Z51" i="32"/>
  <c r="AA51" i="32"/>
  <c r="W52" i="32"/>
  <c r="X52" i="32"/>
  <c r="Y52" i="32"/>
  <c r="Z52" i="32"/>
  <c r="AA52" i="32"/>
  <c r="W53" i="32"/>
  <c r="X53" i="32"/>
  <c r="Y53" i="32"/>
  <c r="Z53" i="32"/>
  <c r="AA53" i="32"/>
  <c r="W54" i="32"/>
  <c r="X54" i="32"/>
  <c r="Y54" i="32"/>
  <c r="Z54" i="32"/>
  <c r="AA54" i="32"/>
  <c r="W55" i="32"/>
  <c r="X55" i="32"/>
  <c r="Y55" i="32"/>
  <c r="Z55" i="32"/>
  <c r="AA55" i="32"/>
  <c r="W56" i="32"/>
  <c r="X56" i="32"/>
  <c r="Y56" i="32"/>
  <c r="Z56" i="32"/>
  <c r="AA56" i="32"/>
  <c r="W57" i="32"/>
  <c r="X57" i="32"/>
  <c r="Y57" i="32"/>
  <c r="Z57" i="32"/>
  <c r="AA57" i="32"/>
  <c r="V52" i="32"/>
  <c r="V53" i="32"/>
  <c r="V54" i="32"/>
  <c r="V55" i="32"/>
  <c r="V56" i="32"/>
  <c r="V57" i="32"/>
  <c r="V51" i="32"/>
  <c r="AJ71" i="21"/>
  <c r="AK71" i="21"/>
  <c r="AL71" i="21"/>
  <c r="AJ72" i="21"/>
  <c r="AK72" i="21"/>
  <c r="AL72" i="21"/>
  <c r="AJ73" i="21"/>
  <c r="AK73" i="21"/>
  <c r="AL73" i="21"/>
  <c r="AJ74" i="21"/>
  <c r="AK74" i="21"/>
  <c r="AL74" i="21"/>
  <c r="AJ75" i="21"/>
  <c r="AK75" i="21"/>
  <c r="AL75" i="21"/>
  <c r="AJ76" i="21"/>
  <c r="AK76" i="21"/>
  <c r="AL76" i="21"/>
  <c r="AJ77" i="21"/>
  <c r="AK77" i="21"/>
  <c r="AL77" i="21"/>
  <c r="AJ78" i="21"/>
  <c r="AK78" i="21"/>
  <c r="AL78" i="21"/>
  <c r="AJ79" i="21"/>
  <c r="AK79" i="21"/>
  <c r="AL79" i="21"/>
  <c r="AJ80" i="21"/>
  <c r="AK80" i="21"/>
  <c r="AL80" i="21"/>
  <c r="AJ81" i="21"/>
  <c r="AK81" i="21"/>
  <c r="AL81" i="21"/>
  <c r="AI72" i="21"/>
  <c r="AI73" i="21"/>
  <c r="AI74" i="21"/>
  <c r="AI75" i="21"/>
  <c r="AI76" i="21"/>
  <c r="AI77" i="21"/>
  <c r="AI78" i="21"/>
  <c r="AI79" i="21"/>
  <c r="AI80" i="21"/>
  <c r="AI81" i="21"/>
  <c r="AI71" i="21"/>
  <c r="W71" i="21"/>
  <c r="X71" i="21"/>
  <c r="Y71" i="21"/>
  <c r="Z71" i="21"/>
  <c r="AA71" i="21"/>
  <c r="W72" i="21"/>
  <c r="X72" i="21"/>
  <c r="Y72" i="21"/>
  <c r="Z72" i="21"/>
  <c r="AA72" i="21"/>
  <c r="W73" i="21"/>
  <c r="X73" i="21"/>
  <c r="Y73" i="21"/>
  <c r="Z73" i="21"/>
  <c r="AA73" i="21"/>
  <c r="W74" i="21"/>
  <c r="X74" i="21"/>
  <c r="Y74" i="21"/>
  <c r="Z74" i="21"/>
  <c r="AA74" i="21"/>
  <c r="W75" i="21"/>
  <c r="X75" i="21"/>
  <c r="Y75" i="21"/>
  <c r="Z75" i="21"/>
  <c r="AA75" i="21"/>
  <c r="W76" i="21"/>
  <c r="X76" i="21"/>
  <c r="Y76" i="21"/>
  <c r="Z76" i="21"/>
  <c r="AA76" i="21"/>
  <c r="W77" i="21"/>
  <c r="X77" i="21"/>
  <c r="Y77" i="21"/>
  <c r="Z77" i="21"/>
  <c r="AA77" i="21"/>
  <c r="W78" i="21"/>
  <c r="X78" i="21"/>
  <c r="Y78" i="21"/>
  <c r="Z78" i="21"/>
  <c r="AA78" i="21"/>
  <c r="W79" i="21"/>
  <c r="X79" i="21"/>
  <c r="Y79" i="21"/>
  <c r="Z79" i="21"/>
  <c r="AA79" i="21"/>
  <c r="W80" i="21"/>
  <c r="X80" i="21"/>
  <c r="Y80" i="21"/>
  <c r="Z80" i="21"/>
  <c r="AA80" i="21"/>
  <c r="W81" i="21"/>
  <c r="X81" i="21"/>
  <c r="Y81" i="21"/>
  <c r="Z81" i="21"/>
  <c r="AA81" i="21"/>
  <c r="V72" i="21"/>
  <c r="V73" i="21"/>
  <c r="V74" i="21"/>
  <c r="V75" i="21"/>
  <c r="V76" i="21"/>
  <c r="V77" i="21"/>
  <c r="V78" i="21"/>
  <c r="V79" i="21"/>
  <c r="V80" i="21"/>
  <c r="V81" i="21"/>
  <c r="V71" i="21"/>
  <c r="AJ59" i="21"/>
  <c r="AK59" i="21"/>
  <c r="AL59" i="21"/>
  <c r="AJ60" i="21"/>
  <c r="AK60" i="21"/>
  <c r="AL60" i="21"/>
  <c r="AJ61" i="21"/>
  <c r="AK61" i="21"/>
  <c r="AL61" i="21"/>
  <c r="AI60" i="21"/>
  <c r="AI61" i="21"/>
  <c r="AI59" i="21"/>
  <c r="AJ51" i="21"/>
  <c r="AK51" i="21"/>
  <c r="AL51" i="21"/>
  <c r="AJ52" i="21"/>
  <c r="AK52" i="21"/>
  <c r="AL52" i="21"/>
  <c r="AJ53" i="21"/>
  <c r="AK53" i="21"/>
  <c r="AL53" i="21"/>
  <c r="AJ54" i="21"/>
  <c r="AK54" i="21"/>
  <c r="AL54" i="21"/>
  <c r="AJ55" i="21"/>
  <c r="AK55" i="21"/>
  <c r="AL55" i="21"/>
  <c r="AJ56" i="21"/>
  <c r="AK56" i="21"/>
  <c r="AL56" i="21"/>
  <c r="AJ57" i="21"/>
  <c r="AK57" i="21"/>
  <c r="AL57" i="21"/>
  <c r="AI52" i="21"/>
  <c r="AI53" i="21"/>
  <c r="AI54" i="21"/>
  <c r="AI55" i="21"/>
  <c r="AI56" i="21"/>
  <c r="AI57" i="21"/>
  <c r="AI51" i="21"/>
  <c r="W59" i="21"/>
  <c r="X59" i="21"/>
  <c r="Y59" i="21"/>
  <c r="Z59" i="21"/>
  <c r="AA59" i="21"/>
  <c r="W60" i="21"/>
  <c r="X60" i="21"/>
  <c r="Y60" i="21"/>
  <c r="Z60" i="21"/>
  <c r="AA60" i="21"/>
  <c r="W61" i="21"/>
  <c r="X61" i="21"/>
  <c r="Y61" i="21"/>
  <c r="Z61" i="21"/>
  <c r="AA61" i="21"/>
  <c r="V60" i="21"/>
  <c r="V61" i="21"/>
  <c r="V59" i="21"/>
  <c r="W51" i="21"/>
  <c r="X51" i="21"/>
  <c r="Y51" i="21"/>
  <c r="Z51" i="21"/>
  <c r="AA51" i="21"/>
  <c r="W52" i="21"/>
  <c r="X52" i="21"/>
  <c r="Y52" i="21"/>
  <c r="Z52" i="21"/>
  <c r="AA52" i="21"/>
  <c r="W53" i="21"/>
  <c r="X53" i="21"/>
  <c r="Y53" i="21"/>
  <c r="Z53" i="21"/>
  <c r="AA53" i="21"/>
  <c r="W54" i="21"/>
  <c r="X54" i="21"/>
  <c r="Y54" i="21"/>
  <c r="Z54" i="21"/>
  <c r="AA54" i="21"/>
  <c r="W55" i="21"/>
  <c r="X55" i="21"/>
  <c r="Y55" i="21"/>
  <c r="Z55" i="21"/>
  <c r="AA55" i="21"/>
  <c r="W56" i="21"/>
  <c r="X56" i="21"/>
  <c r="Y56" i="21"/>
  <c r="Z56" i="21"/>
  <c r="AA56" i="21"/>
  <c r="W57" i="21"/>
  <c r="X57" i="21"/>
  <c r="Y57" i="21"/>
  <c r="Z57" i="21"/>
  <c r="AA57" i="21"/>
  <c r="V52" i="21"/>
  <c r="V53" i="21"/>
  <c r="V54" i="21"/>
  <c r="V55" i="21"/>
  <c r="V56" i="21"/>
  <c r="V57" i="21"/>
  <c r="V51" i="21"/>
  <c r="AJ71" i="20"/>
  <c r="AK71" i="20"/>
  <c r="AL71" i="20"/>
  <c r="AJ72" i="20"/>
  <c r="AK72" i="20"/>
  <c r="AL72" i="20"/>
  <c r="AJ73" i="20"/>
  <c r="AK73" i="20"/>
  <c r="AL73" i="20"/>
  <c r="AJ74" i="20"/>
  <c r="AK74" i="20"/>
  <c r="AL74" i="20"/>
  <c r="AJ75" i="20"/>
  <c r="AK75" i="20"/>
  <c r="AL75" i="20"/>
  <c r="AJ76" i="20"/>
  <c r="AK76" i="20"/>
  <c r="AL76" i="20"/>
  <c r="AJ77" i="20"/>
  <c r="AK77" i="20"/>
  <c r="AL77" i="20"/>
  <c r="AJ78" i="20"/>
  <c r="AK78" i="20"/>
  <c r="AL78" i="20"/>
  <c r="AJ79" i="20"/>
  <c r="AK79" i="20"/>
  <c r="AL79" i="20"/>
  <c r="AJ80" i="20"/>
  <c r="AK80" i="20"/>
  <c r="AL80" i="20"/>
  <c r="AJ81" i="20"/>
  <c r="AK81" i="20"/>
  <c r="AL81" i="20"/>
  <c r="AI72" i="20"/>
  <c r="AI73" i="20"/>
  <c r="AI74" i="20"/>
  <c r="AI75" i="20"/>
  <c r="AI76" i="20"/>
  <c r="AI77" i="20"/>
  <c r="AI78" i="20"/>
  <c r="AI79" i="20"/>
  <c r="AI80" i="20"/>
  <c r="AI81" i="20"/>
  <c r="AI71" i="20"/>
  <c r="W71" i="20"/>
  <c r="X71" i="20"/>
  <c r="Y71" i="20"/>
  <c r="Z71" i="20"/>
  <c r="AA71" i="20"/>
  <c r="W72" i="20"/>
  <c r="X72" i="20"/>
  <c r="Y72" i="20"/>
  <c r="Z72" i="20"/>
  <c r="AA72" i="20"/>
  <c r="W73" i="20"/>
  <c r="X73" i="20"/>
  <c r="Y73" i="20"/>
  <c r="Z73" i="20"/>
  <c r="AA73" i="20"/>
  <c r="W74" i="20"/>
  <c r="X74" i="20"/>
  <c r="Y74" i="20"/>
  <c r="Z74" i="20"/>
  <c r="AA74" i="20"/>
  <c r="W75" i="20"/>
  <c r="X75" i="20"/>
  <c r="Y75" i="20"/>
  <c r="Z75" i="20"/>
  <c r="AA75" i="20"/>
  <c r="W76" i="20"/>
  <c r="X76" i="20"/>
  <c r="Y76" i="20"/>
  <c r="Z76" i="20"/>
  <c r="AA76" i="20"/>
  <c r="W77" i="20"/>
  <c r="X77" i="20"/>
  <c r="Y77" i="20"/>
  <c r="Z77" i="20"/>
  <c r="AA77" i="20"/>
  <c r="W78" i="20"/>
  <c r="X78" i="20"/>
  <c r="Y78" i="20"/>
  <c r="Z78" i="20"/>
  <c r="AA78" i="20"/>
  <c r="W79" i="20"/>
  <c r="X79" i="20"/>
  <c r="Y79" i="20"/>
  <c r="Z79" i="20"/>
  <c r="AA79" i="20"/>
  <c r="W80" i="20"/>
  <c r="X80" i="20"/>
  <c r="Y80" i="20"/>
  <c r="Z80" i="20"/>
  <c r="AA80" i="20"/>
  <c r="W81" i="20"/>
  <c r="X81" i="20"/>
  <c r="Y81" i="20"/>
  <c r="Z81" i="20"/>
  <c r="AA81" i="20"/>
  <c r="V72" i="20"/>
  <c r="V73" i="20"/>
  <c r="V74" i="20"/>
  <c r="V75" i="20"/>
  <c r="V76" i="20"/>
  <c r="V77" i="20"/>
  <c r="V78" i="20"/>
  <c r="V79" i="20"/>
  <c r="V80" i="20"/>
  <c r="V81" i="20"/>
  <c r="V71" i="20"/>
  <c r="AJ59" i="20"/>
  <c r="AK59" i="20"/>
  <c r="AL59" i="20"/>
  <c r="AJ60" i="20"/>
  <c r="AK60" i="20"/>
  <c r="AL60" i="20"/>
  <c r="AJ61" i="20"/>
  <c r="AK61" i="20"/>
  <c r="AL61" i="20"/>
  <c r="AI60" i="20"/>
  <c r="AI61" i="20"/>
  <c r="AI59" i="20"/>
  <c r="AJ51" i="20"/>
  <c r="AK51" i="20"/>
  <c r="AL51" i="20"/>
  <c r="AJ52" i="20"/>
  <c r="AK52" i="20"/>
  <c r="AL52" i="20"/>
  <c r="AJ53" i="20"/>
  <c r="AK53" i="20"/>
  <c r="AL53" i="20"/>
  <c r="AJ54" i="20"/>
  <c r="AK54" i="20"/>
  <c r="AL54" i="20"/>
  <c r="AJ55" i="20"/>
  <c r="AK55" i="20"/>
  <c r="AL55" i="20"/>
  <c r="AJ56" i="20"/>
  <c r="AK56" i="20"/>
  <c r="AL56" i="20"/>
  <c r="AJ57" i="20"/>
  <c r="AK57" i="20"/>
  <c r="AL57" i="20"/>
  <c r="AI52" i="20"/>
  <c r="AI53" i="20"/>
  <c r="AI54" i="20"/>
  <c r="AI55" i="20"/>
  <c r="AI56" i="20"/>
  <c r="AI57" i="20"/>
  <c r="AI51" i="20"/>
  <c r="W59" i="20"/>
  <c r="X59" i="20"/>
  <c r="Y59" i="20"/>
  <c r="Z59" i="20"/>
  <c r="AA59" i="20"/>
  <c r="W60" i="20"/>
  <c r="X60" i="20"/>
  <c r="Y60" i="20"/>
  <c r="Z60" i="20"/>
  <c r="AA60" i="20"/>
  <c r="W61" i="20"/>
  <c r="X61" i="20"/>
  <c r="Y61" i="20"/>
  <c r="Z61" i="20"/>
  <c r="AA61" i="20"/>
  <c r="V60" i="20"/>
  <c r="V61" i="20"/>
  <c r="V59" i="20"/>
  <c r="W51" i="20"/>
  <c r="X51" i="20"/>
  <c r="Y51" i="20"/>
  <c r="Z51" i="20"/>
  <c r="AA51" i="20"/>
  <c r="W52" i="20"/>
  <c r="X52" i="20"/>
  <c r="Y52" i="20"/>
  <c r="Z52" i="20"/>
  <c r="AA52" i="20"/>
  <c r="W53" i="20"/>
  <c r="X53" i="20"/>
  <c r="Y53" i="20"/>
  <c r="Z53" i="20"/>
  <c r="AA53" i="20"/>
  <c r="W54" i="20"/>
  <c r="X54" i="20"/>
  <c r="Y54" i="20"/>
  <c r="Z54" i="20"/>
  <c r="AA54" i="20"/>
  <c r="W55" i="20"/>
  <c r="X55" i="20"/>
  <c r="Y55" i="20"/>
  <c r="Z55" i="20"/>
  <c r="AA55" i="20"/>
  <c r="W56" i="20"/>
  <c r="X56" i="20"/>
  <c r="Y56" i="20"/>
  <c r="Z56" i="20"/>
  <c r="AA56" i="20"/>
  <c r="W57" i="20"/>
  <c r="X57" i="20"/>
  <c r="Y57" i="20"/>
  <c r="Z57" i="20"/>
  <c r="AA57" i="20"/>
  <c r="V52" i="20"/>
  <c r="V53" i="20"/>
  <c r="V54" i="20"/>
  <c r="V55" i="20"/>
  <c r="V56" i="20"/>
  <c r="V57" i="20"/>
  <c r="V51" i="20"/>
  <c r="W71" i="19"/>
  <c r="X71" i="19"/>
  <c r="Y71" i="19"/>
  <c r="Z71" i="19"/>
  <c r="AA71" i="19"/>
  <c r="W72" i="19"/>
  <c r="X72" i="19"/>
  <c r="Y72" i="19"/>
  <c r="Z72" i="19"/>
  <c r="AA72" i="19"/>
  <c r="W73" i="19"/>
  <c r="X73" i="19"/>
  <c r="Y73" i="19"/>
  <c r="Z73" i="19"/>
  <c r="AA73" i="19"/>
  <c r="W74" i="19"/>
  <c r="X74" i="19"/>
  <c r="Y74" i="19"/>
  <c r="Z74" i="19"/>
  <c r="AA74" i="19"/>
  <c r="W75" i="19"/>
  <c r="X75" i="19"/>
  <c r="Y75" i="19"/>
  <c r="Z75" i="19"/>
  <c r="AA75" i="19"/>
  <c r="W76" i="19"/>
  <c r="X76" i="19"/>
  <c r="Y76" i="19"/>
  <c r="Z76" i="19"/>
  <c r="AA76" i="19"/>
  <c r="W77" i="19"/>
  <c r="X77" i="19"/>
  <c r="Y77" i="19"/>
  <c r="Z77" i="19"/>
  <c r="AA77" i="19"/>
  <c r="W78" i="19"/>
  <c r="X78" i="19"/>
  <c r="Y78" i="19"/>
  <c r="Z78" i="19"/>
  <c r="AA78" i="19"/>
  <c r="W79" i="19"/>
  <c r="X79" i="19"/>
  <c r="Y79" i="19"/>
  <c r="Z79" i="19"/>
  <c r="AA79" i="19"/>
  <c r="W80" i="19"/>
  <c r="X80" i="19"/>
  <c r="Y80" i="19"/>
  <c r="Z80" i="19"/>
  <c r="AA80" i="19"/>
  <c r="W81" i="19"/>
  <c r="X81" i="19"/>
  <c r="Y81" i="19"/>
  <c r="Z81" i="19"/>
  <c r="AA81" i="19"/>
  <c r="V72" i="19"/>
  <c r="V73" i="19"/>
  <c r="V74" i="19"/>
  <c r="V75" i="19"/>
  <c r="V76" i="19"/>
  <c r="V77" i="19"/>
  <c r="V78" i="19"/>
  <c r="V79" i="19"/>
  <c r="V80" i="19"/>
  <c r="V81" i="19"/>
  <c r="V71" i="19"/>
  <c r="AJ71" i="19"/>
  <c r="AK71" i="19"/>
  <c r="AL71" i="19"/>
  <c r="AJ72" i="19"/>
  <c r="AK72" i="19"/>
  <c r="AL72" i="19"/>
  <c r="AJ73" i="19"/>
  <c r="AK73" i="19"/>
  <c r="AL73" i="19"/>
  <c r="AJ74" i="19"/>
  <c r="AK74" i="19"/>
  <c r="AL74" i="19"/>
  <c r="AJ75" i="19"/>
  <c r="AK75" i="19"/>
  <c r="AL75" i="19"/>
  <c r="AJ76" i="19"/>
  <c r="AK76" i="19"/>
  <c r="AL76" i="19"/>
  <c r="AJ77" i="19"/>
  <c r="AK77" i="19"/>
  <c r="AL77" i="19"/>
  <c r="AJ78" i="19"/>
  <c r="AK78" i="19"/>
  <c r="AL78" i="19"/>
  <c r="AJ79" i="19"/>
  <c r="AK79" i="19"/>
  <c r="AL79" i="19"/>
  <c r="AJ80" i="19"/>
  <c r="AK80" i="19"/>
  <c r="AL80" i="19"/>
  <c r="AJ81" i="19"/>
  <c r="AK81" i="19"/>
  <c r="AL81" i="19"/>
  <c r="AI72" i="19"/>
  <c r="AI73" i="19"/>
  <c r="AI74" i="19"/>
  <c r="AI75" i="19"/>
  <c r="AI76" i="19"/>
  <c r="AI77" i="19"/>
  <c r="AI78" i="19"/>
  <c r="AI79" i="19"/>
  <c r="AI80" i="19"/>
  <c r="AI81" i="19"/>
  <c r="AI71" i="19"/>
  <c r="AJ59" i="19"/>
  <c r="AK59" i="19"/>
  <c r="AL59" i="19"/>
  <c r="AJ60" i="19"/>
  <c r="AK60" i="19"/>
  <c r="AL60" i="19"/>
  <c r="AJ61" i="19"/>
  <c r="AK61" i="19"/>
  <c r="AL61" i="19"/>
  <c r="AI60" i="19"/>
  <c r="AI61" i="19"/>
  <c r="AI59" i="19"/>
  <c r="AJ51" i="19"/>
  <c r="AK51" i="19"/>
  <c r="AL51" i="19"/>
  <c r="AJ52" i="19"/>
  <c r="AK52" i="19"/>
  <c r="AL52" i="19"/>
  <c r="AJ53" i="19"/>
  <c r="AK53" i="19"/>
  <c r="AL53" i="19"/>
  <c r="AJ54" i="19"/>
  <c r="AK54" i="19"/>
  <c r="AL54" i="19"/>
  <c r="AJ55" i="19"/>
  <c r="AK55" i="19"/>
  <c r="AL55" i="19"/>
  <c r="AJ56" i="19"/>
  <c r="AK56" i="19"/>
  <c r="AL56" i="19"/>
  <c r="AJ57" i="19"/>
  <c r="AK57" i="19"/>
  <c r="AL57" i="19"/>
  <c r="AI52" i="19"/>
  <c r="AI53" i="19"/>
  <c r="AI54" i="19"/>
  <c r="AI55" i="19"/>
  <c r="AI56" i="19"/>
  <c r="AI57" i="19"/>
  <c r="AI51" i="19"/>
  <c r="W59" i="19"/>
  <c r="X59" i="19"/>
  <c r="Y59" i="19"/>
  <c r="Z59" i="19"/>
  <c r="AA59" i="19"/>
  <c r="W60" i="19"/>
  <c r="X60" i="19"/>
  <c r="Y60" i="19"/>
  <c r="Z60" i="19"/>
  <c r="AA60" i="19"/>
  <c r="W61" i="19"/>
  <c r="X61" i="19"/>
  <c r="Y61" i="19"/>
  <c r="Z61" i="19"/>
  <c r="AA61" i="19"/>
  <c r="W51" i="19"/>
  <c r="X51" i="19"/>
  <c r="Y51" i="19"/>
  <c r="Z51" i="19"/>
  <c r="AA51" i="19"/>
  <c r="W52" i="19"/>
  <c r="X52" i="19"/>
  <c r="Y52" i="19"/>
  <c r="Z52" i="19"/>
  <c r="AA52" i="19"/>
  <c r="W53" i="19"/>
  <c r="X53" i="19"/>
  <c r="Y53" i="19"/>
  <c r="Z53" i="19"/>
  <c r="AA53" i="19"/>
  <c r="W54" i="19"/>
  <c r="X54" i="19"/>
  <c r="Y54" i="19"/>
  <c r="Z54" i="19"/>
  <c r="AA54" i="19"/>
  <c r="W55" i="19"/>
  <c r="X55" i="19"/>
  <c r="Y55" i="19"/>
  <c r="Z55" i="19"/>
  <c r="AA55" i="19"/>
  <c r="W56" i="19"/>
  <c r="X56" i="19"/>
  <c r="Y56" i="19"/>
  <c r="Z56" i="19"/>
  <c r="AA56" i="19"/>
  <c r="W57" i="19"/>
  <c r="X57" i="19"/>
  <c r="Y57" i="19"/>
  <c r="Z57" i="19"/>
  <c r="AA57" i="19"/>
  <c r="V60" i="19"/>
  <c r="V61" i="19"/>
  <c r="V59" i="19"/>
  <c r="V52" i="19"/>
  <c r="V53" i="19"/>
  <c r="V54" i="19"/>
  <c r="V55" i="19"/>
  <c r="V56" i="19"/>
  <c r="V57" i="19"/>
  <c r="V51" i="19"/>
  <c r="AJ71" i="17"/>
  <c r="AK71" i="17"/>
  <c r="AL71" i="17"/>
  <c r="AJ72" i="17"/>
  <c r="AK72" i="17"/>
  <c r="AL72" i="17"/>
  <c r="AJ73" i="17"/>
  <c r="AK73" i="17"/>
  <c r="AL73" i="17"/>
  <c r="AJ74" i="17"/>
  <c r="AK74" i="17"/>
  <c r="AL74" i="17"/>
  <c r="AJ75" i="17"/>
  <c r="AK75" i="17"/>
  <c r="AL75" i="17"/>
  <c r="AJ76" i="17"/>
  <c r="AK76" i="17"/>
  <c r="AL76" i="17"/>
  <c r="AJ77" i="17"/>
  <c r="AK77" i="17"/>
  <c r="AL77" i="17"/>
  <c r="AJ78" i="17"/>
  <c r="AK78" i="17"/>
  <c r="AL78" i="17"/>
  <c r="AJ79" i="17"/>
  <c r="AK79" i="17"/>
  <c r="AL79" i="17"/>
  <c r="AJ80" i="17"/>
  <c r="AK80" i="17"/>
  <c r="AL80" i="17"/>
  <c r="AJ81" i="17"/>
  <c r="AK81" i="17"/>
  <c r="AL81" i="17"/>
  <c r="AI72" i="17"/>
  <c r="AI73" i="17"/>
  <c r="AI74" i="17"/>
  <c r="AI75" i="17"/>
  <c r="AI76" i="17"/>
  <c r="AI77" i="17"/>
  <c r="AI78" i="17"/>
  <c r="AI79" i="17"/>
  <c r="AI80" i="17"/>
  <c r="AI81" i="17"/>
  <c r="AI71" i="17"/>
  <c r="W71" i="17"/>
  <c r="X71" i="17"/>
  <c r="Y71" i="17"/>
  <c r="Z71" i="17"/>
  <c r="AA71" i="17"/>
  <c r="W72" i="17"/>
  <c r="X72" i="17"/>
  <c r="Y72" i="17"/>
  <c r="Z72" i="17"/>
  <c r="AA72" i="17"/>
  <c r="W73" i="17"/>
  <c r="X73" i="17"/>
  <c r="Y73" i="17"/>
  <c r="Z73" i="17"/>
  <c r="AA73" i="17"/>
  <c r="W74" i="17"/>
  <c r="X74" i="17"/>
  <c r="Y74" i="17"/>
  <c r="Z74" i="17"/>
  <c r="AA74" i="17"/>
  <c r="W75" i="17"/>
  <c r="X75" i="17"/>
  <c r="Y75" i="17"/>
  <c r="Z75" i="17"/>
  <c r="AA75" i="17"/>
  <c r="W76" i="17"/>
  <c r="X76" i="17"/>
  <c r="Y76" i="17"/>
  <c r="Z76" i="17"/>
  <c r="AA76" i="17"/>
  <c r="W77" i="17"/>
  <c r="X77" i="17"/>
  <c r="Y77" i="17"/>
  <c r="Z77" i="17"/>
  <c r="AA77" i="17"/>
  <c r="W78" i="17"/>
  <c r="X78" i="17"/>
  <c r="Y78" i="17"/>
  <c r="Z78" i="17"/>
  <c r="AA78" i="17"/>
  <c r="W79" i="17"/>
  <c r="X79" i="17"/>
  <c r="Y79" i="17"/>
  <c r="Z79" i="17"/>
  <c r="AA79" i="17"/>
  <c r="W80" i="17"/>
  <c r="X80" i="17"/>
  <c r="Y80" i="17"/>
  <c r="Z80" i="17"/>
  <c r="AA80" i="17"/>
  <c r="W81" i="17"/>
  <c r="X81" i="17"/>
  <c r="Y81" i="17"/>
  <c r="Z81" i="17"/>
  <c r="AA81" i="17"/>
  <c r="V72" i="17"/>
  <c r="V73" i="17"/>
  <c r="V74" i="17"/>
  <c r="V75" i="17"/>
  <c r="V76" i="17"/>
  <c r="V77" i="17"/>
  <c r="V78" i="17"/>
  <c r="V79" i="17"/>
  <c r="V80" i="17"/>
  <c r="V81" i="17"/>
  <c r="V71" i="17"/>
  <c r="AJ59" i="17"/>
  <c r="AK59" i="17"/>
  <c r="AL59" i="17"/>
  <c r="AJ60" i="17"/>
  <c r="AK60" i="17"/>
  <c r="AL60" i="17"/>
  <c r="AJ61" i="17"/>
  <c r="AK61" i="17"/>
  <c r="AL61" i="17"/>
  <c r="AI60" i="17"/>
  <c r="AI61" i="17"/>
  <c r="AI59" i="17"/>
  <c r="W59" i="17"/>
  <c r="X59" i="17"/>
  <c r="Y59" i="17"/>
  <c r="Z59" i="17"/>
  <c r="AA59" i="17"/>
  <c r="W60" i="17"/>
  <c r="X60" i="17"/>
  <c r="Y60" i="17"/>
  <c r="Z60" i="17"/>
  <c r="AA60" i="17"/>
  <c r="W61" i="17"/>
  <c r="X61" i="17"/>
  <c r="Y61" i="17"/>
  <c r="Z61" i="17"/>
  <c r="AA61" i="17"/>
  <c r="V60" i="17"/>
  <c r="V61" i="17"/>
  <c r="V59" i="17"/>
  <c r="AJ51" i="17"/>
  <c r="AK51" i="17"/>
  <c r="AL51" i="17"/>
  <c r="AJ52" i="17"/>
  <c r="AK52" i="17"/>
  <c r="AL52" i="17"/>
  <c r="AJ53" i="17"/>
  <c r="AK53" i="17"/>
  <c r="AL53" i="17"/>
  <c r="AJ54" i="17"/>
  <c r="AK54" i="17"/>
  <c r="AL54" i="17"/>
  <c r="AJ55" i="17"/>
  <c r="AK55" i="17"/>
  <c r="AL55" i="17"/>
  <c r="AJ56" i="17"/>
  <c r="AK56" i="17"/>
  <c r="AL56" i="17"/>
  <c r="AJ57" i="17"/>
  <c r="AK57" i="17"/>
  <c r="AL57" i="17"/>
  <c r="AI52" i="17"/>
  <c r="AI53" i="17"/>
  <c r="AI54" i="17"/>
  <c r="AI55" i="17"/>
  <c r="AI56" i="17"/>
  <c r="AI57" i="17"/>
  <c r="AI51" i="17"/>
  <c r="W51" i="17"/>
  <c r="X51" i="17"/>
  <c r="Y51" i="17"/>
  <c r="Z51" i="17"/>
  <c r="AA51" i="17"/>
  <c r="W52" i="17"/>
  <c r="X52" i="17"/>
  <c r="Y52" i="17"/>
  <c r="Z52" i="17"/>
  <c r="AA52" i="17"/>
  <c r="W53" i="17"/>
  <c r="X53" i="17"/>
  <c r="Y53" i="17"/>
  <c r="Z53" i="17"/>
  <c r="AA53" i="17"/>
  <c r="W54" i="17"/>
  <c r="X54" i="17"/>
  <c r="Y54" i="17"/>
  <c r="Z54" i="17"/>
  <c r="AA54" i="17"/>
  <c r="W55" i="17"/>
  <c r="X55" i="17"/>
  <c r="Y55" i="17"/>
  <c r="Z55" i="17"/>
  <c r="AA55" i="17"/>
  <c r="W56" i="17"/>
  <c r="X56" i="17"/>
  <c r="Y56" i="17"/>
  <c r="Z56" i="17"/>
  <c r="AA56" i="17"/>
  <c r="W57" i="17"/>
  <c r="X57" i="17"/>
  <c r="Y57" i="17"/>
  <c r="Z57" i="17"/>
  <c r="AA57" i="17"/>
  <c r="V52" i="17"/>
  <c r="V53" i="17"/>
  <c r="V54" i="17"/>
  <c r="V55" i="17"/>
  <c r="V56" i="17"/>
  <c r="V57" i="17"/>
  <c r="V51" i="17"/>
  <c r="AJ90" i="16"/>
  <c r="AK90" i="16"/>
  <c r="AL90" i="16"/>
  <c r="AJ91" i="16"/>
  <c r="AK91" i="16"/>
  <c r="AL91" i="16"/>
  <c r="AI91" i="16"/>
  <c r="AI90" i="16"/>
  <c r="AJ71" i="16"/>
  <c r="AK71" i="16"/>
  <c r="AL71" i="16"/>
  <c r="AJ72" i="16"/>
  <c r="AK72" i="16"/>
  <c r="AL72" i="16"/>
  <c r="AJ73" i="16"/>
  <c r="AK73" i="16"/>
  <c r="AL73" i="16"/>
  <c r="AJ74" i="16"/>
  <c r="AK74" i="16"/>
  <c r="AL74" i="16"/>
  <c r="AJ75" i="16"/>
  <c r="AK75" i="16"/>
  <c r="AL75" i="16"/>
  <c r="AJ76" i="16"/>
  <c r="AK76" i="16"/>
  <c r="AL76" i="16"/>
  <c r="AJ77" i="16"/>
  <c r="AK77" i="16"/>
  <c r="AL77" i="16"/>
  <c r="AJ78" i="16"/>
  <c r="AK78" i="16"/>
  <c r="AL78" i="16"/>
  <c r="AJ79" i="16"/>
  <c r="AK79" i="16"/>
  <c r="AL79" i="16"/>
  <c r="AJ80" i="16"/>
  <c r="AK80" i="16"/>
  <c r="AL80" i="16"/>
  <c r="AJ81" i="16"/>
  <c r="AK81" i="16"/>
  <c r="AL81" i="16"/>
  <c r="AI72" i="16"/>
  <c r="AI73" i="16"/>
  <c r="AI74" i="16"/>
  <c r="AI75" i="16"/>
  <c r="AI76" i="16"/>
  <c r="AI77" i="16"/>
  <c r="AI78" i="16"/>
  <c r="AI79" i="16"/>
  <c r="AI80" i="16"/>
  <c r="AI81" i="16"/>
  <c r="AI71" i="16"/>
  <c r="W71" i="16"/>
  <c r="X71" i="16"/>
  <c r="Y71" i="16"/>
  <c r="Z71" i="16"/>
  <c r="AA71" i="16"/>
  <c r="W72" i="16"/>
  <c r="X72" i="16"/>
  <c r="Y72" i="16"/>
  <c r="Z72" i="16"/>
  <c r="AA72" i="16"/>
  <c r="W73" i="16"/>
  <c r="X73" i="16"/>
  <c r="Y73" i="16"/>
  <c r="Z73" i="16"/>
  <c r="AA73" i="16"/>
  <c r="W74" i="16"/>
  <c r="X74" i="16"/>
  <c r="Y74" i="16"/>
  <c r="Z74" i="16"/>
  <c r="AA74" i="16"/>
  <c r="W75" i="16"/>
  <c r="X75" i="16"/>
  <c r="Y75" i="16"/>
  <c r="Z75" i="16"/>
  <c r="AA75" i="16"/>
  <c r="W76" i="16"/>
  <c r="X76" i="16"/>
  <c r="Y76" i="16"/>
  <c r="Z76" i="16"/>
  <c r="AA76" i="16"/>
  <c r="W77" i="16"/>
  <c r="X77" i="16"/>
  <c r="Y77" i="16"/>
  <c r="Z77" i="16"/>
  <c r="AA77" i="16"/>
  <c r="W78" i="16"/>
  <c r="X78" i="16"/>
  <c r="Y78" i="16"/>
  <c r="Z78" i="16"/>
  <c r="AA78" i="16"/>
  <c r="W79" i="16"/>
  <c r="X79" i="16"/>
  <c r="Y79" i="16"/>
  <c r="Z79" i="16"/>
  <c r="AA79" i="16"/>
  <c r="W80" i="16"/>
  <c r="X80" i="16"/>
  <c r="Y80" i="16"/>
  <c r="Z80" i="16"/>
  <c r="AA80" i="16"/>
  <c r="W81" i="16"/>
  <c r="X81" i="16"/>
  <c r="Y81" i="16"/>
  <c r="Z81" i="16"/>
  <c r="AA81" i="16"/>
  <c r="V72" i="16"/>
  <c r="V73" i="16"/>
  <c r="V74" i="16"/>
  <c r="V75" i="16"/>
  <c r="V76" i="16"/>
  <c r="V77" i="16"/>
  <c r="V78" i="16"/>
  <c r="V79" i="16"/>
  <c r="V80" i="16"/>
  <c r="V81" i="16"/>
  <c r="V71" i="16"/>
  <c r="AJ59" i="16"/>
  <c r="AK59" i="16"/>
  <c r="AL59" i="16"/>
  <c r="AJ60" i="16"/>
  <c r="AK60" i="16"/>
  <c r="AL60" i="16"/>
  <c r="AJ61" i="16"/>
  <c r="AK61" i="16"/>
  <c r="AL61" i="16"/>
  <c r="AI60" i="16"/>
  <c r="AI61" i="16"/>
  <c r="AI59" i="16"/>
  <c r="W59" i="16"/>
  <c r="X59" i="16"/>
  <c r="Y59" i="16"/>
  <c r="Z59" i="16"/>
  <c r="AA59" i="16"/>
  <c r="V59" i="16"/>
  <c r="AJ51" i="16"/>
  <c r="AK51" i="16"/>
  <c r="AL51" i="16"/>
  <c r="AJ52" i="16"/>
  <c r="AK52" i="16"/>
  <c r="AL52" i="16"/>
  <c r="AJ53" i="16"/>
  <c r="AK53" i="16"/>
  <c r="AL53" i="16"/>
  <c r="AJ54" i="16"/>
  <c r="AK54" i="16"/>
  <c r="AL54" i="16"/>
  <c r="AJ55" i="16"/>
  <c r="AK55" i="16"/>
  <c r="AL55" i="16"/>
  <c r="AJ56" i="16"/>
  <c r="AK56" i="16"/>
  <c r="AL56" i="16"/>
  <c r="AJ57" i="16"/>
  <c r="AK57" i="16"/>
  <c r="AL57" i="16"/>
  <c r="AI52" i="16"/>
  <c r="AI53" i="16"/>
  <c r="AI54" i="16"/>
  <c r="AI55" i="16"/>
  <c r="AI56" i="16"/>
  <c r="AI57" i="16"/>
  <c r="AI51" i="16"/>
  <c r="W51" i="16"/>
  <c r="X51" i="16"/>
  <c r="Y51" i="16"/>
  <c r="Z51" i="16"/>
  <c r="AA51" i="16"/>
  <c r="W52" i="16"/>
  <c r="X52" i="16"/>
  <c r="Y52" i="16"/>
  <c r="Z52" i="16"/>
  <c r="AA52" i="16"/>
  <c r="W53" i="16"/>
  <c r="X53" i="16"/>
  <c r="Y53" i="16"/>
  <c r="Z53" i="16"/>
  <c r="AA53" i="16"/>
  <c r="W54" i="16"/>
  <c r="X54" i="16"/>
  <c r="Y54" i="16"/>
  <c r="Z54" i="16"/>
  <c r="AA54" i="16"/>
  <c r="W55" i="16"/>
  <c r="X55" i="16"/>
  <c r="Y55" i="16"/>
  <c r="Z55" i="16"/>
  <c r="AA55" i="16"/>
  <c r="W56" i="16"/>
  <c r="X56" i="16"/>
  <c r="Y56" i="16"/>
  <c r="Z56" i="16"/>
  <c r="AA56" i="16"/>
  <c r="W57" i="16"/>
  <c r="X57" i="16"/>
  <c r="Y57" i="16"/>
  <c r="Z57" i="16"/>
  <c r="AA57" i="16"/>
  <c r="V52" i="16"/>
  <c r="V53" i="16"/>
  <c r="V54" i="16"/>
  <c r="V55" i="16"/>
  <c r="V56" i="16"/>
  <c r="V57" i="16"/>
  <c r="V51" i="16"/>
  <c r="W93" i="5" l="1"/>
  <c r="X93" i="5"/>
  <c r="Y93" i="5"/>
  <c r="Z93" i="5"/>
  <c r="AA93" i="5"/>
  <c r="W94" i="5"/>
  <c r="X94" i="5"/>
  <c r="Y94" i="5"/>
  <c r="Z94" i="5"/>
  <c r="AA94" i="5"/>
  <c r="W95" i="5"/>
  <c r="AB95" i="5" s="1"/>
  <c r="X95" i="5"/>
  <c r="Y95" i="5"/>
  <c r="Z95" i="5"/>
  <c r="AA95" i="5"/>
  <c r="W96" i="5"/>
  <c r="X96" i="5"/>
  <c r="Y96" i="5"/>
  <c r="Z96" i="5"/>
  <c r="AA96" i="5"/>
  <c r="W97" i="5"/>
  <c r="X97" i="5"/>
  <c r="Y97" i="5"/>
  <c r="Z97" i="5"/>
  <c r="AA97" i="5"/>
  <c r="W98" i="5"/>
  <c r="X98" i="5"/>
  <c r="Y98" i="5"/>
  <c r="Z98" i="5"/>
  <c r="AA98" i="5"/>
  <c r="V94" i="5"/>
  <c r="AB94" i="5" s="1"/>
  <c r="V95" i="5"/>
  <c r="V96" i="5"/>
  <c r="AB96" i="5" s="1"/>
  <c r="V97" i="5"/>
  <c r="AB97" i="5" s="1"/>
  <c r="V98" i="5"/>
  <c r="AB98" i="5" s="1"/>
  <c r="V93" i="5"/>
  <c r="AB93" i="5" s="1"/>
  <c r="AJ71" i="5"/>
  <c r="AK71" i="5"/>
  <c r="AL71" i="5"/>
  <c r="AJ72" i="5"/>
  <c r="AK72" i="5"/>
  <c r="AL72" i="5"/>
  <c r="AJ73" i="5"/>
  <c r="AK73" i="5"/>
  <c r="AL73" i="5"/>
  <c r="AJ74" i="5"/>
  <c r="AK74" i="5"/>
  <c r="AL74" i="5"/>
  <c r="AJ75" i="5"/>
  <c r="AK75" i="5"/>
  <c r="AL75" i="5"/>
  <c r="AJ76" i="5"/>
  <c r="AK76" i="5"/>
  <c r="AL76" i="5"/>
  <c r="AJ77" i="5"/>
  <c r="AK77" i="5"/>
  <c r="AL77" i="5"/>
  <c r="AJ78" i="5"/>
  <c r="AK78" i="5"/>
  <c r="AL78" i="5"/>
  <c r="AJ79" i="5"/>
  <c r="AK79" i="5"/>
  <c r="AL79" i="5"/>
  <c r="AJ80" i="5"/>
  <c r="AK80" i="5"/>
  <c r="AL80" i="5"/>
  <c r="AJ81" i="5"/>
  <c r="AK81" i="5"/>
  <c r="AL81" i="5"/>
  <c r="AI72" i="5"/>
  <c r="AI73" i="5"/>
  <c r="AI74" i="5"/>
  <c r="AI75" i="5"/>
  <c r="AI76" i="5"/>
  <c r="AI77" i="5"/>
  <c r="AI78" i="5"/>
  <c r="AI79" i="5"/>
  <c r="AI80" i="5"/>
  <c r="AI81" i="5"/>
  <c r="AI71" i="5"/>
  <c r="W71" i="5"/>
  <c r="X71" i="5"/>
  <c r="Y71" i="5"/>
  <c r="Z71" i="5"/>
  <c r="AA71" i="5"/>
  <c r="W72" i="5"/>
  <c r="X72" i="5"/>
  <c r="Y72" i="5"/>
  <c r="Z72" i="5"/>
  <c r="AA72" i="5"/>
  <c r="W73" i="5"/>
  <c r="X73" i="5"/>
  <c r="Y73" i="5"/>
  <c r="Z73" i="5"/>
  <c r="AA73" i="5"/>
  <c r="W74" i="5"/>
  <c r="X74" i="5"/>
  <c r="Y74" i="5"/>
  <c r="Z74" i="5"/>
  <c r="AA74" i="5"/>
  <c r="W75" i="5"/>
  <c r="X75" i="5"/>
  <c r="Y75" i="5"/>
  <c r="Z75" i="5"/>
  <c r="AA75" i="5"/>
  <c r="W76" i="5"/>
  <c r="X76" i="5"/>
  <c r="Y76" i="5"/>
  <c r="Z76" i="5"/>
  <c r="AA76" i="5"/>
  <c r="W77" i="5"/>
  <c r="X77" i="5"/>
  <c r="Y77" i="5"/>
  <c r="Z77" i="5"/>
  <c r="AA77" i="5"/>
  <c r="W78" i="5"/>
  <c r="X78" i="5"/>
  <c r="Y78" i="5"/>
  <c r="Z78" i="5"/>
  <c r="AA78" i="5"/>
  <c r="W79" i="5"/>
  <c r="X79" i="5"/>
  <c r="Y79" i="5"/>
  <c r="Z79" i="5"/>
  <c r="AA79" i="5"/>
  <c r="W80" i="5"/>
  <c r="X80" i="5"/>
  <c r="Y80" i="5"/>
  <c r="Z80" i="5"/>
  <c r="AA80" i="5"/>
  <c r="W81" i="5"/>
  <c r="X81" i="5"/>
  <c r="Y81" i="5"/>
  <c r="Z81" i="5"/>
  <c r="AA81" i="5"/>
  <c r="V72" i="5"/>
  <c r="V73" i="5"/>
  <c r="V74" i="5"/>
  <c r="V75" i="5"/>
  <c r="V76" i="5"/>
  <c r="V77" i="5"/>
  <c r="V78" i="5"/>
  <c r="V79" i="5"/>
  <c r="V80" i="5"/>
  <c r="V81" i="5"/>
  <c r="V71" i="5"/>
  <c r="AJ59" i="5"/>
  <c r="AK59" i="5"/>
  <c r="AL59" i="5"/>
  <c r="AJ60" i="5"/>
  <c r="AK60" i="5"/>
  <c r="AL60" i="5"/>
  <c r="AJ61" i="5"/>
  <c r="AK61" i="5"/>
  <c r="AL61" i="5"/>
  <c r="AI60" i="5"/>
  <c r="AI61" i="5"/>
  <c r="AI59" i="5"/>
  <c r="AJ51" i="5"/>
  <c r="AK51" i="5"/>
  <c r="AL51" i="5"/>
  <c r="AJ52" i="5"/>
  <c r="AK52" i="5"/>
  <c r="AL52" i="5"/>
  <c r="AJ53" i="5"/>
  <c r="AK53" i="5"/>
  <c r="AL53" i="5"/>
  <c r="AJ54" i="5"/>
  <c r="AK54" i="5"/>
  <c r="AL54" i="5"/>
  <c r="AJ55" i="5"/>
  <c r="AK55" i="5"/>
  <c r="AL55" i="5"/>
  <c r="AJ56" i="5"/>
  <c r="AK56" i="5"/>
  <c r="AL56" i="5"/>
  <c r="AJ57" i="5"/>
  <c r="AK57" i="5"/>
  <c r="AL57" i="5"/>
  <c r="AI52" i="5"/>
  <c r="AI53" i="5"/>
  <c r="AI54" i="5"/>
  <c r="AI55" i="5"/>
  <c r="AI56" i="5"/>
  <c r="AI57" i="5"/>
  <c r="AI51" i="5"/>
  <c r="W59" i="5"/>
  <c r="X59" i="5"/>
  <c r="Y59" i="5"/>
  <c r="Z59" i="5"/>
  <c r="AA59" i="5"/>
  <c r="W60" i="5"/>
  <c r="X60" i="5"/>
  <c r="Y60" i="5"/>
  <c r="Z60" i="5"/>
  <c r="AA60" i="5"/>
  <c r="W61" i="5"/>
  <c r="X61" i="5"/>
  <c r="Y61" i="5"/>
  <c r="Z61" i="5"/>
  <c r="AA61" i="5"/>
  <c r="V60" i="5"/>
  <c r="V61" i="5"/>
  <c r="V59" i="5"/>
  <c r="W51" i="5"/>
  <c r="X51" i="5"/>
  <c r="Y51" i="5"/>
  <c r="Z51" i="5"/>
  <c r="AA51" i="5"/>
  <c r="W52" i="5"/>
  <c r="X52" i="5"/>
  <c r="Y52" i="5"/>
  <c r="Z52" i="5"/>
  <c r="AA52" i="5"/>
  <c r="W53" i="5"/>
  <c r="X53" i="5"/>
  <c r="Y53" i="5"/>
  <c r="Z53" i="5"/>
  <c r="AA53" i="5"/>
  <c r="W54" i="5"/>
  <c r="X54" i="5"/>
  <c r="Y54" i="5"/>
  <c r="Z54" i="5"/>
  <c r="AA54" i="5"/>
  <c r="W55" i="5"/>
  <c r="X55" i="5"/>
  <c r="Y55" i="5"/>
  <c r="Z55" i="5"/>
  <c r="AA55" i="5"/>
  <c r="W56" i="5"/>
  <c r="X56" i="5"/>
  <c r="Y56" i="5"/>
  <c r="Z56" i="5"/>
  <c r="AA56" i="5"/>
  <c r="W57" i="5"/>
  <c r="X57" i="5"/>
  <c r="Y57" i="5"/>
  <c r="Z57" i="5"/>
  <c r="AA57" i="5"/>
  <c r="V52" i="5"/>
  <c r="V53" i="5"/>
  <c r="V54" i="5"/>
  <c r="V55" i="5"/>
  <c r="V56" i="5"/>
  <c r="V57" i="5"/>
  <c r="V51" i="5"/>
  <c r="AJ71" i="3" l="1"/>
  <c r="AK71" i="3"/>
  <c r="AL71" i="3"/>
  <c r="AJ72" i="3"/>
  <c r="AK72" i="3"/>
  <c r="AL72" i="3"/>
  <c r="AJ73" i="3"/>
  <c r="AK73" i="3"/>
  <c r="AL73" i="3"/>
  <c r="AJ74" i="3"/>
  <c r="AK74" i="3"/>
  <c r="AL74" i="3"/>
  <c r="AJ75" i="3"/>
  <c r="AK75" i="3"/>
  <c r="AL75" i="3"/>
  <c r="AJ76" i="3"/>
  <c r="AK76" i="3"/>
  <c r="AL76" i="3"/>
  <c r="AJ77" i="3"/>
  <c r="AK77" i="3"/>
  <c r="AL77" i="3"/>
  <c r="AJ78" i="3"/>
  <c r="AK78" i="3"/>
  <c r="AL78" i="3"/>
  <c r="AJ79" i="3"/>
  <c r="AK79" i="3"/>
  <c r="AL79" i="3"/>
  <c r="AJ80" i="3"/>
  <c r="AK80" i="3"/>
  <c r="AL80" i="3"/>
  <c r="AJ81" i="3"/>
  <c r="AK81" i="3"/>
  <c r="AL81" i="3"/>
  <c r="AI72" i="3"/>
  <c r="AI73" i="3"/>
  <c r="AI74" i="3"/>
  <c r="AI75" i="3"/>
  <c r="AI76" i="3"/>
  <c r="AI77" i="3"/>
  <c r="AI78" i="3"/>
  <c r="AI79" i="3"/>
  <c r="AI80" i="3"/>
  <c r="AI81" i="3"/>
  <c r="AI71" i="3"/>
  <c r="AJ59" i="3"/>
  <c r="AK59" i="3"/>
  <c r="AL59" i="3"/>
  <c r="AJ60" i="3"/>
  <c r="AK60" i="3"/>
  <c r="AL60" i="3"/>
  <c r="AJ61" i="3"/>
  <c r="AK61" i="3"/>
  <c r="AL61" i="3"/>
  <c r="AI60" i="3"/>
  <c r="AI61" i="3"/>
  <c r="AI59" i="3"/>
  <c r="AJ51" i="3"/>
  <c r="AK51" i="3"/>
  <c r="AL51" i="3"/>
  <c r="AJ52" i="3"/>
  <c r="AK52" i="3"/>
  <c r="AL52" i="3"/>
  <c r="AJ53" i="3"/>
  <c r="AK53" i="3"/>
  <c r="AL53" i="3"/>
  <c r="AJ54" i="3"/>
  <c r="AK54" i="3"/>
  <c r="AL54" i="3"/>
  <c r="AJ55" i="3"/>
  <c r="AK55" i="3"/>
  <c r="AL55" i="3"/>
  <c r="AJ56" i="3"/>
  <c r="AK56" i="3"/>
  <c r="AL56" i="3"/>
  <c r="AJ57" i="3"/>
  <c r="AK57" i="3"/>
  <c r="AL57" i="3"/>
  <c r="AI52" i="3"/>
  <c r="AI53" i="3"/>
  <c r="AI54" i="3"/>
  <c r="AI55" i="3"/>
  <c r="AI56" i="3"/>
  <c r="AI57" i="3"/>
  <c r="AI51" i="3"/>
  <c r="W93" i="3"/>
  <c r="X93" i="3"/>
  <c r="Y93" i="3"/>
  <c r="Z93" i="3"/>
  <c r="AA93" i="3"/>
  <c r="W94" i="3"/>
  <c r="X94" i="3"/>
  <c r="Y94" i="3"/>
  <c r="Z94" i="3"/>
  <c r="AA94" i="3"/>
  <c r="W95" i="3"/>
  <c r="X95" i="3"/>
  <c r="Y95" i="3"/>
  <c r="Z95" i="3"/>
  <c r="AA95" i="3"/>
  <c r="W96" i="3"/>
  <c r="X96" i="3"/>
  <c r="Y96" i="3"/>
  <c r="Z96" i="3"/>
  <c r="AA96" i="3"/>
  <c r="W97" i="3"/>
  <c r="X97" i="3"/>
  <c r="Y97" i="3"/>
  <c r="Z97" i="3"/>
  <c r="AA97" i="3"/>
  <c r="W98" i="3"/>
  <c r="X98" i="3"/>
  <c r="Y98" i="3"/>
  <c r="Z98" i="3"/>
  <c r="AA98" i="3"/>
  <c r="W90" i="3"/>
  <c r="X90" i="3"/>
  <c r="Y90" i="3"/>
  <c r="Z90" i="3"/>
  <c r="AA90" i="3"/>
  <c r="W91" i="3"/>
  <c r="X91" i="3"/>
  <c r="Y91" i="3"/>
  <c r="Z91" i="3"/>
  <c r="AA91" i="3"/>
  <c r="W71" i="3"/>
  <c r="X71" i="3"/>
  <c r="Y71" i="3"/>
  <c r="Z71" i="3"/>
  <c r="AA71" i="3"/>
  <c r="W72" i="3"/>
  <c r="X72" i="3"/>
  <c r="Y72" i="3"/>
  <c r="Z72" i="3"/>
  <c r="AA72" i="3"/>
  <c r="W73" i="3"/>
  <c r="X73" i="3"/>
  <c r="Y73" i="3"/>
  <c r="Z73" i="3"/>
  <c r="AA73" i="3"/>
  <c r="W74" i="3"/>
  <c r="X74" i="3"/>
  <c r="Y74" i="3"/>
  <c r="Z74" i="3"/>
  <c r="AA74" i="3"/>
  <c r="W75" i="3"/>
  <c r="X75" i="3"/>
  <c r="Y75" i="3"/>
  <c r="Z75" i="3"/>
  <c r="AA75" i="3"/>
  <c r="W76" i="3"/>
  <c r="X76" i="3"/>
  <c r="Y76" i="3"/>
  <c r="Z76" i="3"/>
  <c r="AA76" i="3"/>
  <c r="W77" i="3"/>
  <c r="X77" i="3"/>
  <c r="Y77" i="3"/>
  <c r="Z77" i="3"/>
  <c r="AA77" i="3"/>
  <c r="W78" i="3"/>
  <c r="X78" i="3"/>
  <c r="Y78" i="3"/>
  <c r="Z78" i="3"/>
  <c r="AA78" i="3"/>
  <c r="W79" i="3"/>
  <c r="X79" i="3"/>
  <c r="Y79" i="3"/>
  <c r="Z79" i="3"/>
  <c r="AA79" i="3"/>
  <c r="W80" i="3"/>
  <c r="X80" i="3"/>
  <c r="Y80" i="3"/>
  <c r="Z80" i="3"/>
  <c r="AA80" i="3"/>
  <c r="W81" i="3"/>
  <c r="X81" i="3"/>
  <c r="Y81" i="3"/>
  <c r="Z81" i="3"/>
  <c r="AA81" i="3"/>
  <c r="W59" i="3"/>
  <c r="X59" i="3"/>
  <c r="Y59" i="3"/>
  <c r="Z59" i="3"/>
  <c r="AA59" i="3"/>
  <c r="W60" i="3"/>
  <c r="X60" i="3"/>
  <c r="Y60" i="3"/>
  <c r="Z60" i="3"/>
  <c r="AA60" i="3"/>
  <c r="W61" i="3"/>
  <c r="X61" i="3"/>
  <c r="Y61" i="3"/>
  <c r="Z61" i="3"/>
  <c r="AA61" i="3"/>
  <c r="W51" i="3"/>
  <c r="X51" i="3"/>
  <c r="Y51" i="3"/>
  <c r="Z51" i="3"/>
  <c r="AA51" i="3"/>
  <c r="W52" i="3"/>
  <c r="X52" i="3"/>
  <c r="Y52" i="3"/>
  <c r="Z52" i="3"/>
  <c r="AA52" i="3"/>
  <c r="W53" i="3"/>
  <c r="X53" i="3"/>
  <c r="Y53" i="3"/>
  <c r="Z53" i="3"/>
  <c r="AA53" i="3"/>
  <c r="W54" i="3"/>
  <c r="X54" i="3"/>
  <c r="Y54" i="3"/>
  <c r="Z54" i="3"/>
  <c r="AA54" i="3"/>
  <c r="W55" i="3"/>
  <c r="X55" i="3"/>
  <c r="Y55" i="3"/>
  <c r="Z55" i="3"/>
  <c r="AA55" i="3"/>
  <c r="W56" i="3"/>
  <c r="X56" i="3"/>
  <c r="Y56" i="3"/>
  <c r="Z56" i="3"/>
  <c r="AA56" i="3"/>
  <c r="W57" i="3"/>
  <c r="X57" i="3"/>
  <c r="Y57" i="3"/>
  <c r="Z57" i="3"/>
  <c r="AA57" i="3"/>
  <c r="V72" i="3"/>
  <c r="V73" i="3"/>
  <c r="V74" i="3"/>
  <c r="V75" i="3"/>
  <c r="V76" i="3"/>
  <c r="V77" i="3"/>
  <c r="V78" i="3"/>
  <c r="V79" i="3"/>
  <c r="V80" i="3"/>
  <c r="V81" i="3"/>
  <c r="V71" i="3"/>
  <c r="V60" i="3"/>
  <c r="V61" i="3"/>
  <c r="V59" i="3"/>
  <c r="V52" i="3"/>
  <c r="V53" i="3"/>
  <c r="V54" i="3"/>
  <c r="V55" i="3"/>
  <c r="V56" i="3"/>
  <c r="V57" i="3"/>
  <c r="V51" i="3"/>
  <c r="AJ100" i="1"/>
  <c r="AK100" i="1"/>
  <c r="AL100" i="1"/>
  <c r="AJ101" i="1"/>
  <c r="AK101" i="1"/>
  <c r="AL101" i="1"/>
  <c r="AJ102" i="1"/>
  <c r="AK102" i="1"/>
  <c r="AL102" i="1"/>
  <c r="AJ103" i="1"/>
  <c r="AK103" i="1"/>
  <c r="AL103" i="1"/>
  <c r="AJ104" i="1"/>
  <c r="AK104" i="1"/>
  <c r="AL104" i="1"/>
  <c r="AJ105" i="1"/>
  <c r="AK105" i="1"/>
  <c r="AL105" i="1"/>
  <c r="AI101" i="1"/>
  <c r="AI102" i="1"/>
  <c r="AI103" i="1"/>
  <c r="AI104" i="1"/>
  <c r="AI105" i="1"/>
  <c r="AI100" i="1"/>
  <c r="W100" i="1"/>
  <c r="X100" i="1"/>
  <c r="Y100" i="1"/>
  <c r="Z100" i="1"/>
  <c r="AA100" i="1"/>
  <c r="W101" i="1"/>
  <c r="X101" i="1"/>
  <c r="Y101" i="1"/>
  <c r="Z101" i="1"/>
  <c r="AA101" i="1"/>
  <c r="W102" i="1"/>
  <c r="X102" i="1"/>
  <c r="Y102" i="1"/>
  <c r="Z102" i="1"/>
  <c r="AA102" i="1"/>
  <c r="W103" i="1"/>
  <c r="X103" i="1"/>
  <c r="Y103" i="1"/>
  <c r="Z103" i="1"/>
  <c r="AA103" i="1"/>
  <c r="W104" i="1"/>
  <c r="X104" i="1"/>
  <c r="Y104" i="1"/>
  <c r="Z104" i="1"/>
  <c r="AA104" i="1"/>
  <c r="W105" i="1"/>
  <c r="X105" i="1"/>
  <c r="Y105" i="1"/>
  <c r="Z105" i="1"/>
  <c r="AA105" i="1"/>
  <c r="V101" i="1"/>
  <c r="V102" i="1"/>
  <c r="V103" i="1"/>
  <c r="V104" i="1"/>
  <c r="V105" i="1"/>
  <c r="V100" i="1"/>
  <c r="AJ97" i="1"/>
  <c r="AK97" i="1"/>
  <c r="AL97" i="1"/>
  <c r="AJ98" i="1"/>
  <c r="AK98" i="1"/>
  <c r="AL98" i="1"/>
  <c r="AI98" i="1"/>
  <c r="AI97" i="1"/>
  <c r="W97" i="1"/>
  <c r="X97" i="1"/>
  <c r="Y97" i="1"/>
  <c r="Z97" i="1"/>
  <c r="AA97" i="1"/>
  <c r="W98" i="1"/>
  <c r="X98" i="1"/>
  <c r="Y98" i="1"/>
  <c r="Z98" i="1"/>
  <c r="AA98" i="1"/>
  <c r="V98" i="1"/>
  <c r="V97" i="1"/>
  <c r="AL88" i="1" l="1"/>
  <c r="AK88" i="1"/>
  <c r="AJ88" i="1"/>
  <c r="AI88" i="1"/>
  <c r="AL87" i="1"/>
  <c r="AK87" i="1"/>
  <c r="AJ87" i="1"/>
  <c r="AI87" i="1"/>
  <c r="AL86" i="1"/>
  <c r="AK86" i="1"/>
  <c r="AJ86" i="1"/>
  <c r="AI86" i="1"/>
  <c r="AL85" i="1"/>
  <c r="AK85" i="1"/>
  <c r="AJ85" i="1"/>
  <c r="AI85" i="1"/>
  <c r="AL84" i="1"/>
  <c r="AK84" i="1"/>
  <c r="AJ84" i="1"/>
  <c r="AI84" i="1"/>
  <c r="AL83" i="1"/>
  <c r="AK83" i="1"/>
  <c r="AJ83" i="1"/>
  <c r="AI83" i="1"/>
  <c r="AL82" i="1"/>
  <c r="AK82" i="1"/>
  <c r="AJ82" i="1"/>
  <c r="AI82" i="1"/>
  <c r="AL81" i="1"/>
  <c r="AK81" i="1"/>
  <c r="AJ81" i="1"/>
  <c r="AI81" i="1"/>
  <c r="AL80" i="1"/>
  <c r="AK80" i="1"/>
  <c r="AJ80" i="1"/>
  <c r="AI80" i="1"/>
  <c r="AL79" i="1"/>
  <c r="AK79" i="1"/>
  <c r="AJ79" i="1"/>
  <c r="AI79" i="1"/>
  <c r="AL78" i="1"/>
  <c r="AK78" i="1"/>
  <c r="AJ78" i="1"/>
  <c r="AI78" i="1"/>
  <c r="AA88" i="1"/>
  <c r="Z88" i="1"/>
  <c r="Y88" i="1"/>
  <c r="X88" i="1"/>
  <c r="W88" i="1"/>
  <c r="V88" i="1"/>
  <c r="AA87" i="1"/>
  <c r="Z87" i="1"/>
  <c r="Y87" i="1"/>
  <c r="X87" i="1"/>
  <c r="W87" i="1"/>
  <c r="V87" i="1"/>
  <c r="AA86" i="1"/>
  <c r="Z86" i="1"/>
  <c r="Y86" i="1"/>
  <c r="X86" i="1"/>
  <c r="W86" i="1"/>
  <c r="V86" i="1"/>
  <c r="AA85" i="1"/>
  <c r="Z85" i="1"/>
  <c r="Y85" i="1"/>
  <c r="X85" i="1"/>
  <c r="W85" i="1"/>
  <c r="V85" i="1"/>
  <c r="AA84" i="1"/>
  <c r="Z84" i="1"/>
  <c r="Y84" i="1"/>
  <c r="X84" i="1"/>
  <c r="W84" i="1"/>
  <c r="V84" i="1"/>
  <c r="AA83" i="1"/>
  <c r="Z83" i="1"/>
  <c r="Y83" i="1"/>
  <c r="X83" i="1"/>
  <c r="W83" i="1"/>
  <c r="V83" i="1"/>
  <c r="AA82" i="1"/>
  <c r="Z82" i="1"/>
  <c r="Y82" i="1"/>
  <c r="X82" i="1"/>
  <c r="W82" i="1"/>
  <c r="V82" i="1"/>
  <c r="AA81" i="1"/>
  <c r="Z81" i="1"/>
  <c r="Y81" i="1"/>
  <c r="X81" i="1"/>
  <c r="W81" i="1"/>
  <c r="V81" i="1"/>
  <c r="AA80" i="1"/>
  <c r="Z80" i="1"/>
  <c r="Y80" i="1"/>
  <c r="X80" i="1"/>
  <c r="W80" i="1"/>
  <c r="V80" i="1"/>
  <c r="AA79" i="1"/>
  <c r="Z79" i="1"/>
  <c r="Y79" i="1"/>
  <c r="X79" i="1"/>
  <c r="W79" i="1"/>
  <c r="V79" i="1"/>
  <c r="AA78" i="1"/>
  <c r="Z78" i="1"/>
  <c r="Y78" i="1"/>
  <c r="X78" i="1"/>
  <c r="W78" i="1"/>
  <c r="V78" i="1"/>
  <c r="AL68" i="1"/>
  <c r="AK68" i="1"/>
  <c r="AJ68" i="1"/>
  <c r="AI68" i="1"/>
  <c r="AL67" i="1"/>
  <c r="AK67" i="1"/>
  <c r="AJ67" i="1"/>
  <c r="AI67" i="1"/>
  <c r="AL66" i="1"/>
  <c r="AK66" i="1"/>
  <c r="AJ66" i="1"/>
  <c r="AI66" i="1"/>
  <c r="AA68" i="1"/>
  <c r="Z68" i="1"/>
  <c r="Y68" i="1"/>
  <c r="X68" i="1"/>
  <c r="W68" i="1"/>
  <c r="V68" i="1"/>
  <c r="AA67" i="1"/>
  <c r="Z67" i="1"/>
  <c r="Y67" i="1"/>
  <c r="X67" i="1"/>
  <c r="W67" i="1"/>
  <c r="V67" i="1"/>
  <c r="AA66" i="1"/>
  <c r="Z66" i="1"/>
  <c r="Y66" i="1"/>
  <c r="X66" i="1"/>
  <c r="W66" i="1"/>
  <c r="V66" i="1"/>
  <c r="AL64" i="1"/>
  <c r="AK64" i="1"/>
  <c r="AJ64" i="1"/>
  <c r="AI64" i="1"/>
  <c r="AL63" i="1"/>
  <c r="AK63" i="1"/>
  <c r="AJ63" i="1"/>
  <c r="AI63" i="1"/>
  <c r="AL62" i="1"/>
  <c r="AK62" i="1"/>
  <c r="AJ62" i="1"/>
  <c r="AI62" i="1"/>
  <c r="AL61" i="1"/>
  <c r="AK61" i="1"/>
  <c r="AJ61" i="1"/>
  <c r="AI61" i="1"/>
  <c r="AL60" i="1"/>
  <c r="AK60" i="1"/>
  <c r="AJ60" i="1"/>
  <c r="AI60" i="1"/>
  <c r="AL59" i="1"/>
  <c r="AK59" i="1"/>
  <c r="AJ59" i="1"/>
  <c r="AI59" i="1"/>
  <c r="AL58" i="1"/>
  <c r="AK58" i="1"/>
  <c r="AJ58" i="1"/>
  <c r="AI58" i="1"/>
  <c r="AA64" i="1"/>
  <c r="Z64" i="1"/>
  <c r="Y64" i="1"/>
  <c r="X64" i="1"/>
  <c r="W64" i="1"/>
  <c r="V64" i="1"/>
  <c r="AA63" i="1"/>
  <c r="Z63" i="1"/>
  <c r="Y63" i="1"/>
  <c r="X63" i="1"/>
  <c r="W63" i="1"/>
  <c r="V63" i="1"/>
  <c r="AA62" i="1"/>
  <c r="Z62" i="1"/>
  <c r="Y62" i="1"/>
  <c r="X62" i="1"/>
  <c r="W62" i="1"/>
  <c r="V62" i="1"/>
  <c r="AA61" i="1"/>
  <c r="Z61" i="1"/>
  <c r="Y61" i="1"/>
  <c r="X61" i="1"/>
  <c r="W61" i="1"/>
  <c r="V61" i="1"/>
  <c r="AA60" i="1"/>
  <c r="Z60" i="1"/>
  <c r="Y60" i="1"/>
  <c r="X60" i="1"/>
  <c r="W60" i="1"/>
  <c r="V60" i="1"/>
  <c r="AA59" i="1"/>
  <c r="Z59" i="1"/>
  <c r="Y59" i="1"/>
  <c r="X59" i="1"/>
  <c r="W59" i="1"/>
  <c r="V59" i="1"/>
  <c r="AA58" i="1"/>
  <c r="Z58" i="1"/>
  <c r="Y58" i="1"/>
  <c r="X58" i="1"/>
  <c r="W58" i="1"/>
  <c r="V58" i="1"/>
  <c r="AL98" i="34"/>
  <c r="AK98" i="34"/>
  <c r="AJ98" i="34"/>
  <c r="AI98" i="34"/>
  <c r="AA98" i="34"/>
  <c r="Z98" i="34"/>
  <c r="Y98" i="34"/>
  <c r="X98" i="34"/>
  <c r="W98" i="34"/>
  <c r="V98" i="34"/>
  <c r="AL97" i="34"/>
  <c r="AK97" i="34"/>
  <c r="AJ97" i="34"/>
  <c r="AI97" i="34"/>
  <c r="AA97" i="34"/>
  <c r="Z97" i="34"/>
  <c r="Y97" i="34"/>
  <c r="X97" i="34"/>
  <c r="W97" i="34"/>
  <c r="V97" i="34"/>
  <c r="AL96" i="34"/>
  <c r="AK96" i="34"/>
  <c r="AJ96" i="34"/>
  <c r="AI96" i="34"/>
  <c r="AA96" i="34"/>
  <c r="Z96" i="34"/>
  <c r="Y96" i="34"/>
  <c r="X96" i="34"/>
  <c r="W96" i="34"/>
  <c r="V96" i="34"/>
  <c r="AL95" i="34"/>
  <c r="AK95" i="34"/>
  <c r="AJ95" i="34"/>
  <c r="AI95" i="34"/>
  <c r="AA95" i="34"/>
  <c r="Z95" i="34"/>
  <c r="Y95" i="34"/>
  <c r="X95" i="34"/>
  <c r="W95" i="34"/>
  <c r="V95" i="34"/>
  <c r="AL94" i="34"/>
  <c r="AK94" i="34"/>
  <c r="AJ94" i="34"/>
  <c r="AI94" i="34"/>
  <c r="AA94" i="34"/>
  <c r="Z94" i="34"/>
  <c r="Y94" i="34"/>
  <c r="X94" i="34"/>
  <c r="W94" i="34"/>
  <c r="V94" i="34"/>
  <c r="AL93" i="34"/>
  <c r="AK93" i="34"/>
  <c r="AJ93" i="34"/>
  <c r="AI93" i="34"/>
  <c r="AA93" i="34"/>
  <c r="Z93" i="34"/>
  <c r="Y93" i="34"/>
  <c r="X93" i="34"/>
  <c r="W93" i="34"/>
  <c r="V93" i="34"/>
  <c r="AL91" i="34"/>
  <c r="AK91" i="34"/>
  <c r="AJ91" i="34"/>
  <c r="AI91" i="34"/>
  <c r="AA91" i="34"/>
  <c r="Z91" i="34"/>
  <c r="Y91" i="34"/>
  <c r="X91" i="34"/>
  <c r="W91" i="34"/>
  <c r="V91" i="34"/>
  <c r="AL90" i="34"/>
  <c r="AK90" i="34"/>
  <c r="AJ90" i="34"/>
  <c r="AI90" i="34"/>
  <c r="AA90" i="34"/>
  <c r="Z90" i="34"/>
  <c r="Y90" i="34"/>
  <c r="X90" i="34"/>
  <c r="W90" i="34"/>
  <c r="V90" i="34"/>
  <c r="AL98" i="33"/>
  <c r="AK98" i="33"/>
  <c r="AJ98" i="33"/>
  <c r="AI98" i="33"/>
  <c r="AA98" i="33"/>
  <c r="Z98" i="33"/>
  <c r="Y98" i="33"/>
  <c r="X98" i="33"/>
  <c r="W98" i="33"/>
  <c r="V98" i="33"/>
  <c r="AL97" i="33"/>
  <c r="AK97" i="33"/>
  <c r="AJ97" i="33"/>
  <c r="AI97" i="33"/>
  <c r="AA97" i="33"/>
  <c r="Z97" i="33"/>
  <c r="Y97" i="33"/>
  <c r="X97" i="33"/>
  <c r="W97" i="33"/>
  <c r="V97" i="33"/>
  <c r="AL96" i="33"/>
  <c r="AK96" i="33"/>
  <c r="AJ96" i="33"/>
  <c r="AI96" i="33"/>
  <c r="AA96" i="33"/>
  <c r="Z96" i="33"/>
  <c r="Y96" i="33"/>
  <c r="X96" i="33"/>
  <c r="W96" i="33"/>
  <c r="V96" i="33"/>
  <c r="AL95" i="33"/>
  <c r="AK95" i="33"/>
  <c r="AJ95" i="33"/>
  <c r="AI95" i="33"/>
  <c r="AA95" i="33"/>
  <c r="Z95" i="33"/>
  <c r="Y95" i="33"/>
  <c r="X95" i="33"/>
  <c r="W95" i="33"/>
  <c r="V95" i="33"/>
  <c r="AL94" i="33"/>
  <c r="AK94" i="33"/>
  <c r="AJ94" i="33"/>
  <c r="AI94" i="33"/>
  <c r="AA94" i="33"/>
  <c r="Z94" i="33"/>
  <c r="Y94" i="33"/>
  <c r="X94" i="33"/>
  <c r="W94" i="33"/>
  <c r="V94" i="33"/>
  <c r="AL93" i="33"/>
  <c r="AK93" i="33"/>
  <c r="AJ93" i="33"/>
  <c r="AI93" i="33"/>
  <c r="AA93" i="33"/>
  <c r="Z93" i="33"/>
  <c r="Y93" i="33"/>
  <c r="X93" i="33"/>
  <c r="W93" i="33"/>
  <c r="V93" i="33"/>
  <c r="AL91" i="33"/>
  <c r="AK91" i="33"/>
  <c r="AJ91" i="33"/>
  <c r="AI91" i="33"/>
  <c r="AA91" i="33"/>
  <c r="Z91" i="33"/>
  <c r="Y91" i="33"/>
  <c r="X91" i="33"/>
  <c r="W91" i="33"/>
  <c r="V91" i="33"/>
  <c r="AL90" i="33"/>
  <c r="AK90" i="33"/>
  <c r="AJ90" i="33"/>
  <c r="AI90" i="33"/>
  <c r="AA90" i="33"/>
  <c r="Z90" i="33"/>
  <c r="Y90" i="33"/>
  <c r="X90" i="33"/>
  <c r="W90" i="33"/>
  <c r="V90" i="33"/>
  <c r="AL81" i="33"/>
  <c r="AK81" i="33"/>
  <c r="AJ81" i="33"/>
  <c r="AI81" i="33"/>
  <c r="AL80" i="33"/>
  <c r="AK80" i="33"/>
  <c r="AJ80" i="33"/>
  <c r="AI80" i="33"/>
  <c r="AL79" i="33"/>
  <c r="AK79" i="33"/>
  <c r="AJ79" i="33"/>
  <c r="AI79" i="33"/>
  <c r="AL78" i="33"/>
  <c r="AK78" i="33"/>
  <c r="AJ78" i="33"/>
  <c r="AI78" i="33"/>
  <c r="AL77" i="33"/>
  <c r="AK77" i="33"/>
  <c r="AJ77" i="33"/>
  <c r="AI77" i="33"/>
  <c r="AL76" i="33"/>
  <c r="AK76" i="33"/>
  <c r="AJ76" i="33"/>
  <c r="AI76" i="33"/>
  <c r="AL75" i="33"/>
  <c r="AK75" i="33"/>
  <c r="AJ75" i="33"/>
  <c r="AI75" i="33"/>
  <c r="AB75" i="33"/>
  <c r="AL74" i="33"/>
  <c r="AK74" i="33"/>
  <c r="AJ74" i="33"/>
  <c r="AI74" i="33"/>
  <c r="AL73" i="33"/>
  <c r="AK73" i="33"/>
  <c r="AJ73" i="33"/>
  <c r="AI73" i="33"/>
  <c r="AL72" i="33"/>
  <c r="AK72" i="33"/>
  <c r="AJ72" i="33"/>
  <c r="AI72" i="33"/>
  <c r="AL71" i="33"/>
  <c r="AK71" i="33"/>
  <c r="AJ71" i="33"/>
  <c r="AI71" i="33"/>
  <c r="AB71" i="33"/>
  <c r="AL61" i="33"/>
  <c r="AK61" i="33"/>
  <c r="AJ61" i="33"/>
  <c r="AI61" i="33"/>
  <c r="AL60" i="33"/>
  <c r="AK60" i="33"/>
  <c r="AJ60" i="33"/>
  <c r="AI60" i="33"/>
  <c r="AL59" i="33"/>
  <c r="AK59" i="33"/>
  <c r="AJ59" i="33"/>
  <c r="AI59" i="33"/>
  <c r="AL57" i="33"/>
  <c r="AK57" i="33"/>
  <c r="AJ57" i="33"/>
  <c r="AI57" i="33"/>
  <c r="AB57" i="33"/>
  <c r="AL56" i="33"/>
  <c r="AK56" i="33"/>
  <c r="AJ56" i="33"/>
  <c r="AI56" i="33"/>
  <c r="AL55" i="33"/>
  <c r="AK55" i="33"/>
  <c r="AJ55" i="33"/>
  <c r="AI55" i="33"/>
  <c r="AL54" i="33"/>
  <c r="AK54" i="33"/>
  <c r="AJ54" i="33"/>
  <c r="AI54" i="33"/>
  <c r="AL53" i="33"/>
  <c r="AK53" i="33"/>
  <c r="AJ53" i="33"/>
  <c r="AI53" i="33"/>
  <c r="AB53" i="33"/>
  <c r="AL52" i="33"/>
  <c r="AK52" i="33"/>
  <c r="AJ52" i="33"/>
  <c r="AI52" i="33"/>
  <c r="AL51" i="33"/>
  <c r="AK51" i="33"/>
  <c r="AJ51" i="33"/>
  <c r="AI51" i="33"/>
  <c r="AL98" i="32"/>
  <c r="AK98" i="32"/>
  <c r="AJ98" i="32"/>
  <c r="AI98" i="32"/>
  <c r="AA98" i="32"/>
  <c r="Z98" i="32"/>
  <c r="Y98" i="32"/>
  <c r="X98" i="32"/>
  <c r="W98" i="32"/>
  <c r="V98" i="32"/>
  <c r="AL97" i="32"/>
  <c r="AK97" i="32"/>
  <c r="AJ97" i="32"/>
  <c r="AI97" i="32"/>
  <c r="AA97" i="32"/>
  <c r="Z97" i="32"/>
  <c r="Y97" i="32"/>
  <c r="X97" i="32"/>
  <c r="W97" i="32"/>
  <c r="V97" i="32"/>
  <c r="AL96" i="32"/>
  <c r="AK96" i="32"/>
  <c r="AJ96" i="32"/>
  <c r="AI96" i="32"/>
  <c r="AA96" i="32"/>
  <c r="Z96" i="32"/>
  <c r="Y96" i="32"/>
  <c r="X96" i="32"/>
  <c r="W96" i="32"/>
  <c r="V96" i="32"/>
  <c r="AL95" i="32"/>
  <c r="AK95" i="32"/>
  <c r="AJ95" i="32"/>
  <c r="AI95" i="32"/>
  <c r="AA95" i="32"/>
  <c r="Z95" i="32"/>
  <c r="Y95" i="32"/>
  <c r="X95" i="32"/>
  <c r="W95" i="32"/>
  <c r="V95" i="32"/>
  <c r="AL94" i="32"/>
  <c r="AK94" i="32"/>
  <c r="AJ94" i="32"/>
  <c r="AI94" i="32"/>
  <c r="AA94" i="32"/>
  <c r="Z94" i="32"/>
  <c r="Y94" i="32"/>
  <c r="X94" i="32"/>
  <c r="W94" i="32"/>
  <c r="V94" i="32"/>
  <c r="AL93" i="32"/>
  <c r="AK93" i="32"/>
  <c r="AJ93" i="32"/>
  <c r="AI93" i="32"/>
  <c r="AA93" i="32"/>
  <c r="Z93" i="32"/>
  <c r="Y93" i="32"/>
  <c r="X93" i="32"/>
  <c r="W93" i="32"/>
  <c r="V93" i="32"/>
  <c r="AL91" i="32"/>
  <c r="AK91" i="32"/>
  <c r="AJ91" i="32"/>
  <c r="AI91" i="32"/>
  <c r="AA91" i="32"/>
  <c r="Z91" i="32"/>
  <c r="Y91" i="32"/>
  <c r="X91" i="32"/>
  <c r="W91" i="32"/>
  <c r="V91" i="32"/>
  <c r="AL90" i="32"/>
  <c r="AK90" i="32"/>
  <c r="AJ90" i="32"/>
  <c r="AI90" i="32"/>
  <c r="AA90" i="32"/>
  <c r="Z90" i="32"/>
  <c r="Y90" i="32"/>
  <c r="X90" i="32"/>
  <c r="W90" i="32"/>
  <c r="V90" i="32"/>
  <c r="AL98" i="31"/>
  <c r="AK98" i="31"/>
  <c r="AJ98" i="31"/>
  <c r="AI98" i="31"/>
  <c r="AA98" i="31"/>
  <c r="Z98" i="31"/>
  <c r="Y98" i="31"/>
  <c r="X98" i="31"/>
  <c r="W98" i="31"/>
  <c r="V98" i="31"/>
  <c r="AL97" i="31"/>
  <c r="AK97" i="31"/>
  <c r="AJ97" i="31"/>
  <c r="AI97" i="31"/>
  <c r="AA97" i="31"/>
  <c r="Z97" i="31"/>
  <c r="Y97" i="31"/>
  <c r="X97" i="31"/>
  <c r="W97" i="31"/>
  <c r="V97" i="31"/>
  <c r="AL96" i="31"/>
  <c r="AK96" i="31"/>
  <c r="AJ96" i="31"/>
  <c r="AI96" i="31"/>
  <c r="AA96" i="31"/>
  <c r="Z96" i="31"/>
  <c r="Y96" i="31"/>
  <c r="X96" i="31"/>
  <c r="W96" i="31"/>
  <c r="V96" i="31"/>
  <c r="AL95" i="31"/>
  <c r="AK95" i="31"/>
  <c r="AJ95" i="31"/>
  <c r="AI95" i="31"/>
  <c r="AA95" i="31"/>
  <c r="Z95" i="31"/>
  <c r="Y95" i="31"/>
  <c r="X95" i="31"/>
  <c r="W95" i="31"/>
  <c r="V95" i="31"/>
  <c r="AL94" i="31"/>
  <c r="AK94" i="31"/>
  <c r="AJ94" i="31"/>
  <c r="AI94" i="31"/>
  <c r="AA94" i="31"/>
  <c r="Z94" i="31"/>
  <c r="Y94" i="31"/>
  <c r="X94" i="31"/>
  <c r="W94" i="31"/>
  <c r="V94" i="31"/>
  <c r="AL93" i="31"/>
  <c r="AK93" i="31"/>
  <c r="AJ93" i="31"/>
  <c r="AI93" i="31"/>
  <c r="AA93" i="31"/>
  <c r="Z93" i="31"/>
  <c r="Y93" i="31"/>
  <c r="X93" i="31"/>
  <c r="W93" i="31"/>
  <c r="V93" i="31"/>
  <c r="AL91" i="31"/>
  <c r="AK91" i="31"/>
  <c r="AJ91" i="31"/>
  <c r="AI91" i="31"/>
  <c r="AA91" i="31"/>
  <c r="Z91" i="31"/>
  <c r="Y91" i="31"/>
  <c r="X91" i="31"/>
  <c r="W91" i="31"/>
  <c r="V91" i="31"/>
  <c r="AL90" i="31"/>
  <c r="AK90" i="31"/>
  <c r="AJ90" i="31"/>
  <c r="AI90" i="31"/>
  <c r="AA90" i="31"/>
  <c r="Z90" i="31"/>
  <c r="Y90" i="31"/>
  <c r="X90" i="31"/>
  <c r="W90" i="31"/>
  <c r="V90" i="31"/>
  <c r="AL81" i="31"/>
  <c r="AK81" i="31"/>
  <c r="AJ81" i="31"/>
  <c r="AI81" i="31"/>
  <c r="AL80" i="31"/>
  <c r="AK80" i="31"/>
  <c r="AJ80" i="31"/>
  <c r="AI80" i="31"/>
  <c r="AL79" i="31"/>
  <c r="AK79" i="31"/>
  <c r="AJ79" i="31"/>
  <c r="AI79" i="31"/>
  <c r="AL78" i="31"/>
  <c r="AK78" i="31"/>
  <c r="AJ78" i="31"/>
  <c r="AI78" i="31"/>
  <c r="AL77" i="31"/>
  <c r="AK77" i="31"/>
  <c r="AJ77" i="31"/>
  <c r="AI77" i="31"/>
  <c r="AL76" i="31"/>
  <c r="AK76" i="31"/>
  <c r="AJ76" i="31"/>
  <c r="AI76" i="31"/>
  <c r="AL75" i="31"/>
  <c r="AK75" i="31"/>
  <c r="AJ75" i="31"/>
  <c r="AI75" i="31"/>
  <c r="AL74" i="31"/>
  <c r="AK74" i="31"/>
  <c r="AJ74" i="31"/>
  <c r="AI74" i="31"/>
  <c r="AL73" i="31"/>
  <c r="AK73" i="31"/>
  <c r="AJ73" i="31"/>
  <c r="AI73" i="31"/>
  <c r="AL72" i="31"/>
  <c r="AK72" i="31"/>
  <c r="AJ72" i="31"/>
  <c r="AI72" i="31"/>
  <c r="AL71" i="31"/>
  <c r="AK71" i="31"/>
  <c r="AJ71" i="31"/>
  <c r="AI71" i="31"/>
  <c r="AL61" i="31"/>
  <c r="AK61" i="31"/>
  <c r="AJ61" i="31"/>
  <c r="AI61" i="31"/>
  <c r="AL60" i="31"/>
  <c r="AK60" i="31"/>
  <c r="AJ60" i="31"/>
  <c r="AI60" i="31"/>
  <c r="AL59" i="31"/>
  <c r="AK59" i="31"/>
  <c r="AJ59" i="31"/>
  <c r="AI59" i="31"/>
  <c r="AL57" i="31"/>
  <c r="AK57" i="31"/>
  <c r="AJ57" i="31"/>
  <c r="AI57" i="31"/>
  <c r="AL56" i="31"/>
  <c r="AK56" i="31"/>
  <c r="AJ56" i="31"/>
  <c r="AI56" i="31"/>
  <c r="AL55" i="31"/>
  <c r="AK55" i="31"/>
  <c r="AJ55" i="31"/>
  <c r="AI55" i="31"/>
  <c r="AL54" i="31"/>
  <c r="AK54" i="31"/>
  <c r="AJ54" i="31"/>
  <c r="AI54" i="31"/>
  <c r="AL53" i="31"/>
  <c r="AK53" i="31"/>
  <c r="AJ53" i="31"/>
  <c r="AI53" i="31"/>
  <c r="AL52" i="31"/>
  <c r="AK52" i="31"/>
  <c r="AJ52" i="31"/>
  <c r="AI52" i="31"/>
  <c r="AL51" i="31"/>
  <c r="AK51" i="31"/>
  <c r="AJ51" i="31"/>
  <c r="AI51" i="31"/>
  <c r="AL98" i="21"/>
  <c r="AK98" i="21"/>
  <c r="AJ98" i="21"/>
  <c r="AI98" i="21"/>
  <c r="AL97" i="21"/>
  <c r="AK97" i="21"/>
  <c r="AJ97" i="21"/>
  <c r="AI97" i="21"/>
  <c r="AL96" i="21"/>
  <c r="AK96" i="21"/>
  <c r="AJ96" i="21"/>
  <c r="AI96" i="21"/>
  <c r="AL95" i="21"/>
  <c r="AK95" i="21"/>
  <c r="AJ95" i="21"/>
  <c r="AI95" i="21"/>
  <c r="AL94" i="21"/>
  <c r="AK94" i="21"/>
  <c r="AJ94" i="21"/>
  <c r="AI94" i="21"/>
  <c r="AL93" i="21"/>
  <c r="AK93" i="21"/>
  <c r="AJ93" i="21"/>
  <c r="AI93" i="21"/>
  <c r="AA98" i="21"/>
  <c r="Z98" i="21"/>
  <c r="Y98" i="21"/>
  <c r="X98" i="21"/>
  <c r="W98" i="21"/>
  <c r="V98" i="21"/>
  <c r="AA97" i="21"/>
  <c r="Z97" i="21"/>
  <c r="Y97" i="21"/>
  <c r="X97" i="21"/>
  <c r="W97" i="21"/>
  <c r="V97" i="21"/>
  <c r="AA96" i="21"/>
  <c r="Z96" i="21"/>
  <c r="Y96" i="21"/>
  <c r="X96" i="21"/>
  <c r="W96" i="21"/>
  <c r="V96" i="21"/>
  <c r="AA95" i="21"/>
  <c r="Z95" i="21"/>
  <c r="Y95" i="21"/>
  <c r="X95" i="21"/>
  <c r="W95" i="21"/>
  <c r="V95" i="21"/>
  <c r="AA94" i="21"/>
  <c r="Z94" i="21"/>
  <c r="Y94" i="21"/>
  <c r="X94" i="21"/>
  <c r="W94" i="21"/>
  <c r="V94" i="21"/>
  <c r="AA93" i="21"/>
  <c r="Z93" i="21"/>
  <c r="Y93" i="21"/>
  <c r="X93" i="21"/>
  <c r="W93" i="21"/>
  <c r="V93" i="21"/>
  <c r="AL91" i="21"/>
  <c r="AK91" i="21"/>
  <c r="AJ91" i="21"/>
  <c r="AI91" i="21"/>
  <c r="AL90" i="21"/>
  <c r="AK90" i="21"/>
  <c r="AJ90" i="21"/>
  <c r="AI90" i="21"/>
  <c r="AA91" i="21"/>
  <c r="Z91" i="21"/>
  <c r="Y91" i="21"/>
  <c r="X91" i="21"/>
  <c r="W91" i="21"/>
  <c r="V91" i="21"/>
  <c r="AA90" i="21"/>
  <c r="Z90" i="21"/>
  <c r="Y90" i="21"/>
  <c r="X90" i="21"/>
  <c r="W90" i="21"/>
  <c r="V90" i="21"/>
  <c r="AL98" i="20"/>
  <c r="AK98" i="20"/>
  <c r="AJ98" i="20"/>
  <c r="AI98" i="20"/>
  <c r="AL97" i="20"/>
  <c r="AK97" i="20"/>
  <c r="AJ97" i="20"/>
  <c r="AI97" i="20"/>
  <c r="AL96" i="20"/>
  <c r="AK96" i="20"/>
  <c r="AJ96" i="20"/>
  <c r="AI96" i="20"/>
  <c r="AL95" i="20"/>
  <c r="AK95" i="20"/>
  <c r="AJ95" i="20"/>
  <c r="AI95" i="20"/>
  <c r="AL94" i="20"/>
  <c r="AK94" i="20"/>
  <c r="AJ94" i="20"/>
  <c r="AI94" i="20"/>
  <c r="AL93" i="20"/>
  <c r="AK93" i="20"/>
  <c r="AJ93" i="20"/>
  <c r="AI93" i="20"/>
  <c r="AA98" i="20"/>
  <c r="Z98" i="20"/>
  <c r="Y98" i="20"/>
  <c r="X98" i="20"/>
  <c r="W98" i="20"/>
  <c r="V98" i="20"/>
  <c r="AA97" i="20"/>
  <c r="Z97" i="20"/>
  <c r="Y97" i="20"/>
  <c r="X97" i="20"/>
  <c r="W97" i="20"/>
  <c r="V97" i="20"/>
  <c r="AA96" i="20"/>
  <c r="Z96" i="20"/>
  <c r="Y96" i="20"/>
  <c r="X96" i="20"/>
  <c r="W96" i="20"/>
  <c r="V96" i="20"/>
  <c r="AA95" i="20"/>
  <c r="Z95" i="20"/>
  <c r="Y95" i="20"/>
  <c r="X95" i="20"/>
  <c r="W95" i="20"/>
  <c r="V95" i="20"/>
  <c r="AA94" i="20"/>
  <c r="Z94" i="20"/>
  <c r="Y94" i="20"/>
  <c r="X94" i="20"/>
  <c r="W94" i="20"/>
  <c r="V94" i="20"/>
  <c r="AA93" i="20"/>
  <c r="Z93" i="20"/>
  <c r="Y93" i="20"/>
  <c r="X93" i="20"/>
  <c r="W93" i="20"/>
  <c r="V93" i="20"/>
  <c r="AL91" i="20"/>
  <c r="AK91" i="20"/>
  <c r="AJ91" i="20"/>
  <c r="AI91" i="20"/>
  <c r="AL90" i="20"/>
  <c r="AK90" i="20"/>
  <c r="AJ90" i="20"/>
  <c r="AI90" i="20"/>
  <c r="AA91" i="20"/>
  <c r="Z91" i="20"/>
  <c r="Y91" i="20"/>
  <c r="X91" i="20"/>
  <c r="W91" i="20"/>
  <c r="V91" i="20"/>
  <c r="AA90" i="20"/>
  <c r="Z90" i="20"/>
  <c r="Y90" i="20"/>
  <c r="X90" i="20"/>
  <c r="W90" i="20"/>
  <c r="V90" i="20"/>
  <c r="AB60" i="20"/>
  <c r="AL98" i="19"/>
  <c r="AK98" i="19"/>
  <c r="AJ98" i="19"/>
  <c r="AI98" i="19"/>
  <c r="AL97" i="19"/>
  <c r="AK97" i="19"/>
  <c r="AJ97" i="19"/>
  <c r="AI97" i="19"/>
  <c r="AL96" i="19"/>
  <c r="AK96" i="19"/>
  <c r="AJ96" i="19"/>
  <c r="AI96" i="19"/>
  <c r="AL95" i="19"/>
  <c r="AK95" i="19"/>
  <c r="AJ95" i="19"/>
  <c r="AI95" i="19"/>
  <c r="AL94" i="19"/>
  <c r="AK94" i="19"/>
  <c r="AJ94" i="19"/>
  <c r="AI94" i="19"/>
  <c r="AL93" i="19"/>
  <c r="AK93" i="19"/>
  <c r="AJ93" i="19"/>
  <c r="AI93" i="19"/>
  <c r="AL91" i="19"/>
  <c r="AK91" i="19"/>
  <c r="AJ91" i="19"/>
  <c r="AI91" i="19"/>
  <c r="AL90" i="19"/>
  <c r="AK90" i="19"/>
  <c r="AJ90" i="19"/>
  <c r="AI90" i="19"/>
  <c r="AA98" i="19"/>
  <c r="Z98" i="19"/>
  <c r="Y98" i="19"/>
  <c r="X98" i="19"/>
  <c r="W98" i="19"/>
  <c r="V98" i="19"/>
  <c r="AA97" i="19"/>
  <c r="Z97" i="19"/>
  <c r="Y97" i="19"/>
  <c r="X97" i="19"/>
  <c r="W97" i="19"/>
  <c r="AB97" i="19" s="1"/>
  <c r="V97" i="19"/>
  <c r="AA96" i="19"/>
  <c r="Z96" i="19"/>
  <c r="Y96" i="19"/>
  <c r="X96" i="19"/>
  <c r="W96" i="19"/>
  <c r="V96" i="19"/>
  <c r="AA95" i="19"/>
  <c r="Z95" i="19"/>
  <c r="Y95" i="19"/>
  <c r="X95" i="19"/>
  <c r="W95" i="19"/>
  <c r="V95" i="19"/>
  <c r="AA94" i="19"/>
  <c r="Z94" i="19"/>
  <c r="Y94" i="19"/>
  <c r="X94" i="19"/>
  <c r="W94" i="19"/>
  <c r="V94" i="19"/>
  <c r="AA93" i="19"/>
  <c r="Z93" i="19"/>
  <c r="Y93" i="19"/>
  <c r="X93" i="19"/>
  <c r="W93" i="19"/>
  <c r="V93" i="19"/>
  <c r="AA91" i="19"/>
  <c r="Z91" i="19"/>
  <c r="Y91" i="19"/>
  <c r="X91" i="19"/>
  <c r="W91" i="19"/>
  <c r="V91" i="19"/>
  <c r="AA90" i="19"/>
  <c r="Z90" i="19"/>
  <c r="Y90" i="19"/>
  <c r="X90" i="19"/>
  <c r="W90" i="19"/>
  <c r="V90" i="19"/>
  <c r="AB81" i="19"/>
  <c r="AB80" i="19"/>
  <c r="AB79" i="19"/>
  <c r="AB78" i="19"/>
  <c r="AB77" i="19"/>
  <c r="AB76" i="19"/>
  <c r="AB75" i="19"/>
  <c r="AB74" i="19"/>
  <c r="AB73" i="19"/>
  <c r="AB72" i="19"/>
  <c r="AB71" i="19"/>
  <c r="AB61" i="19"/>
  <c r="AB60" i="19"/>
  <c r="AB59" i="19"/>
  <c r="AB57" i="19"/>
  <c r="AB56" i="19"/>
  <c r="AB55" i="19"/>
  <c r="AB54" i="19"/>
  <c r="AB53" i="19"/>
  <c r="AB52" i="19"/>
  <c r="AB51" i="19"/>
  <c r="AL98" i="17"/>
  <c r="AK98" i="17"/>
  <c r="AJ98" i="17"/>
  <c r="AI98" i="17"/>
  <c r="AL97" i="17"/>
  <c r="AK97" i="17"/>
  <c r="AJ97" i="17"/>
  <c r="AI97" i="17"/>
  <c r="AL96" i="17"/>
  <c r="AK96" i="17"/>
  <c r="AJ96" i="17"/>
  <c r="AI96" i="17"/>
  <c r="AL95" i="17"/>
  <c r="AK95" i="17"/>
  <c r="AJ95" i="17"/>
  <c r="AI95" i="17"/>
  <c r="AL94" i="17"/>
  <c r="AK94" i="17"/>
  <c r="AJ94" i="17"/>
  <c r="AI94" i="17"/>
  <c r="AL93" i="17"/>
  <c r="AK93" i="17"/>
  <c r="AJ93" i="17"/>
  <c r="AI93" i="17"/>
  <c r="AA98" i="17"/>
  <c r="Z98" i="17"/>
  <c r="Y98" i="17"/>
  <c r="X98" i="17"/>
  <c r="W98" i="17"/>
  <c r="V98" i="17"/>
  <c r="AA97" i="17"/>
  <c r="Z97" i="17"/>
  <c r="Y97" i="17"/>
  <c r="X97" i="17"/>
  <c r="W97" i="17"/>
  <c r="V97" i="17"/>
  <c r="AA96" i="17"/>
  <c r="Z96" i="17"/>
  <c r="Y96" i="17"/>
  <c r="X96" i="17"/>
  <c r="W96" i="17"/>
  <c r="V96" i="17"/>
  <c r="AA95" i="17"/>
  <c r="Z95" i="17"/>
  <c r="Y95" i="17"/>
  <c r="X95" i="17"/>
  <c r="W95" i="17"/>
  <c r="V95" i="17"/>
  <c r="AA94" i="17"/>
  <c r="Z94" i="17"/>
  <c r="Y94" i="17"/>
  <c r="X94" i="17"/>
  <c r="W94" i="17"/>
  <c r="V94" i="17"/>
  <c r="AA93" i="17"/>
  <c r="Z93" i="17"/>
  <c r="Y93" i="17"/>
  <c r="X93" i="17"/>
  <c r="W93" i="17"/>
  <c r="V93" i="17"/>
  <c r="AL91" i="17"/>
  <c r="AK91" i="17"/>
  <c r="AJ91" i="17"/>
  <c r="AI91" i="17"/>
  <c r="AL90" i="17"/>
  <c r="AK90" i="17"/>
  <c r="AJ90" i="17"/>
  <c r="AI90" i="17"/>
  <c r="W90" i="17"/>
  <c r="X90" i="17"/>
  <c r="Y90" i="17"/>
  <c r="Z90" i="17"/>
  <c r="AA90" i="17"/>
  <c r="W91" i="17"/>
  <c r="X91" i="17"/>
  <c r="Y91" i="17"/>
  <c r="Z91" i="17"/>
  <c r="AA91" i="17"/>
  <c r="V91" i="17"/>
  <c r="AB91" i="17" s="1"/>
  <c r="V90" i="17"/>
  <c r="AB71" i="17"/>
  <c r="AB74" i="17"/>
  <c r="AB78" i="17"/>
  <c r="AB72" i="17"/>
  <c r="AB73" i="17"/>
  <c r="AB75" i="17"/>
  <c r="AB76" i="17"/>
  <c r="AB77" i="17"/>
  <c r="AB79" i="17"/>
  <c r="AB80" i="17"/>
  <c r="AB81" i="17"/>
  <c r="AB60" i="17"/>
  <c r="AB61" i="17"/>
  <c r="AB59" i="17"/>
  <c r="AB52" i="17"/>
  <c r="AB56" i="17"/>
  <c r="AB53" i="17"/>
  <c r="AB54" i="17"/>
  <c r="AB55" i="17"/>
  <c r="AB57" i="17"/>
  <c r="AB51" i="17"/>
  <c r="AJ93" i="16"/>
  <c r="AK93" i="16"/>
  <c r="AL93" i="16"/>
  <c r="AJ94" i="16"/>
  <c r="AK94" i="16"/>
  <c r="AL94" i="16"/>
  <c r="AJ95" i="16"/>
  <c r="AK95" i="16"/>
  <c r="AL95" i="16"/>
  <c r="AJ96" i="16"/>
  <c r="AK96" i="16"/>
  <c r="AL96" i="16"/>
  <c r="AJ97" i="16"/>
  <c r="AK97" i="16"/>
  <c r="AL97" i="16"/>
  <c r="AJ98" i="16"/>
  <c r="AK98" i="16"/>
  <c r="AL98" i="16"/>
  <c r="AI98" i="16"/>
  <c r="AI97" i="16"/>
  <c r="AI96" i="16"/>
  <c r="AI95" i="16"/>
  <c r="AI94" i="16"/>
  <c r="AI93" i="16"/>
  <c r="W93" i="16"/>
  <c r="X93" i="16"/>
  <c r="Y93" i="16"/>
  <c r="Z93" i="16"/>
  <c r="AA93" i="16"/>
  <c r="W94" i="16"/>
  <c r="X94" i="16"/>
  <c r="Y94" i="16"/>
  <c r="Z94" i="16"/>
  <c r="AA94" i="16"/>
  <c r="W95" i="16"/>
  <c r="X95" i="16"/>
  <c r="Y95" i="16"/>
  <c r="Z95" i="16"/>
  <c r="AA95" i="16"/>
  <c r="W96" i="16"/>
  <c r="X96" i="16"/>
  <c r="Y96" i="16"/>
  <c r="Z96" i="16"/>
  <c r="AA96" i="16"/>
  <c r="W97" i="16"/>
  <c r="X97" i="16"/>
  <c r="Y97" i="16"/>
  <c r="Z97" i="16"/>
  <c r="AA97" i="16"/>
  <c r="W98" i="16"/>
  <c r="X98" i="16"/>
  <c r="Y98" i="16"/>
  <c r="Z98" i="16"/>
  <c r="AA98" i="16"/>
  <c r="V94" i="16"/>
  <c r="AB94" i="16" s="1"/>
  <c r="V95" i="16"/>
  <c r="V96" i="16"/>
  <c r="V97" i="16"/>
  <c r="V98" i="16"/>
  <c r="AB98" i="16" s="1"/>
  <c r="V93" i="16"/>
  <c r="W90" i="16"/>
  <c r="X90" i="16"/>
  <c r="Y90" i="16"/>
  <c r="Z90" i="16"/>
  <c r="AA90" i="16"/>
  <c r="W91" i="16"/>
  <c r="X91" i="16"/>
  <c r="Y91" i="16"/>
  <c r="Z91" i="16"/>
  <c r="AA91" i="16"/>
  <c r="V91" i="16"/>
  <c r="AB91" i="16" s="1"/>
  <c r="V90" i="16"/>
  <c r="AB71" i="16"/>
  <c r="AB75" i="16"/>
  <c r="AB79" i="16"/>
  <c r="AB72" i="16"/>
  <c r="AB73" i="16"/>
  <c r="AB74" i="16"/>
  <c r="AB76" i="16"/>
  <c r="AB77" i="16"/>
  <c r="AB78" i="16"/>
  <c r="AB80" i="16"/>
  <c r="AB81" i="16"/>
  <c r="AB60" i="16"/>
  <c r="AB61" i="16"/>
  <c r="AB59" i="16"/>
  <c r="AB52" i="16"/>
  <c r="AB54" i="16"/>
  <c r="AB56" i="16"/>
  <c r="AJ93" i="6"/>
  <c r="AK93" i="6"/>
  <c r="AL93" i="6"/>
  <c r="AJ94" i="6"/>
  <c r="AK94" i="6"/>
  <c r="AL94" i="6"/>
  <c r="AJ95" i="6"/>
  <c r="AK95" i="6"/>
  <c r="AL95" i="6"/>
  <c r="AJ96" i="6"/>
  <c r="AK96" i="6"/>
  <c r="AL96" i="6"/>
  <c r="AJ97" i="6"/>
  <c r="AK97" i="6"/>
  <c r="AL97" i="6"/>
  <c r="AJ98" i="6"/>
  <c r="AK98" i="6"/>
  <c r="AL98" i="6"/>
  <c r="AI98" i="6"/>
  <c r="AI97" i="6"/>
  <c r="AI96" i="6"/>
  <c r="AI95" i="6"/>
  <c r="AI94" i="6"/>
  <c r="AI93" i="6"/>
  <c r="W93" i="6"/>
  <c r="X93" i="6"/>
  <c r="Y93" i="6"/>
  <c r="Z93" i="6"/>
  <c r="AA93" i="6"/>
  <c r="W94" i="6"/>
  <c r="X94" i="6"/>
  <c r="Y94" i="6"/>
  <c r="Z94" i="6"/>
  <c r="AA94" i="6"/>
  <c r="W95" i="6"/>
  <c r="X95" i="6"/>
  <c r="Y95" i="6"/>
  <c r="Z95" i="6"/>
  <c r="AA95" i="6"/>
  <c r="W96" i="6"/>
  <c r="X96" i="6"/>
  <c r="Y96" i="6"/>
  <c r="Z96" i="6"/>
  <c r="AA96" i="6"/>
  <c r="W97" i="6"/>
  <c r="X97" i="6"/>
  <c r="Y97" i="6"/>
  <c r="Z97" i="6"/>
  <c r="AA97" i="6"/>
  <c r="W98" i="6"/>
  <c r="X98" i="6"/>
  <c r="Y98" i="6"/>
  <c r="Z98" i="6"/>
  <c r="AA98" i="6"/>
  <c r="V94" i="6"/>
  <c r="V95" i="6"/>
  <c r="V96" i="6"/>
  <c r="V97" i="6"/>
  <c r="V98" i="6"/>
  <c r="V93" i="6"/>
  <c r="AJ90" i="6"/>
  <c r="AK90" i="6"/>
  <c r="AL90" i="6"/>
  <c r="AJ91" i="6"/>
  <c r="AK91" i="6"/>
  <c r="AL91" i="6"/>
  <c r="AI91" i="6"/>
  <c r="AI90" i="6"/>
  <c r="W90" i="6"/>
  <c r="X90" i="6"/>
  <c r="Y90" i="6"/>
  <c r="Z90" i="6"/>
  <c r="AA90" i="6"/>
  <c r="W91" i="6"/>
  <c r="X91" i="6"/>
  <c r="Y91" i="6"/>
  <c r="Z91" i="6"/>
  <c r="AA91" i="6"/>
  <c r="V91" i="6"/>
  <c r="V90" i="6"/>
  <c r="AJ71" i="6"/>
  <c r="AK71" i="6"/>
  <c r="AL71" i="6"/>
  <c r="AJ72" i="6"/>
  <c r="AK72" i="6"/>
  <c r="AL72" i="6"/>
  <c r="AJ73" i="6"/>
  <c r="AK73" i="6"/>
  <c r="AL73" i="6"/>
  <c r="AJ74" i="6"/>
  <c r="AK74" i="6"/>
  <c r="AL74" i="6"/>
  <c r="AJ75" i="6"/>
  <c r="AK75" i="6"/>
  <c r="AL75" i="6"/>
  <c r="AJ76" i="6"/>
  <c r="AK76" i="6"/>
  <c r="AL76" i="6"/>
  <c r="AJ77" i="6"/>
  <c r="AK77" i="6"/>
  <c r="AL77" i="6"/>
  <c r="AJ78" i="6"/>
  <c r="AK78" i="6"/>
  <c r="AL78" i="6"/>
  <c r="AJ79" i="6"/>
  <c r="AK79" i="6"/>
  <c r="AL79" i="6"/>
  <c r="AJ80" i="6"/>
  <c r="AK80" i="6"/>
  <c r="AL80" i="6"/>
  <c r="AJ81" i="6"/>
  <c r="AK81" i="6"/>
  <c r="AL81" i="6"/>
  <c r="AI81" i="6"/>
  <c r="AI80" i="6"/>
  <c r="AI79" i="6"/>
  <c r="AI78" i="6"/>
  <c r="AI77" i="6"/>
  <c r="AI76" i="6"/>
  <c r="AI75" i="6"/>
  <c r="AI74" i="6"/>
  <c r="AI73" i="6"/>
  <c r="AI72" i="6"/>
  <c r="AI71" i="6"/>
  <c r="AB73" i="6"/>
  <c r="AB77" i="6"/>
  <c r="AB81" i="6"/>
  <c r="AJ59" i="6"/>
  <c r="AK59" i="6"/>
  <c r="AL59" i="6"/>
  <c r="AJ60" i="6"/>
  <c r="AK60" i="6"/>
  <c r="AL60" i="6"/>
  <c r="AJ61" i="6"/>
  <c r="AK61" i="6"/>
  <c r="AL61" i="6"/>
  <c r="AI60" i="6"/>
  <c r="AI61" i="6"/>
  <c r="AI59" i="6"/>
  <c r="AJ51" i="6"/>
  <c r="AK51" i="6"/>
  <c r="AL51" i="6"/>
  <c r="AJ52" i="6"/>
  <c r="AK52" i="6"/>
  <c r="AL52" i="6"/>
  <c r="AJ53" i="6"/>
  <c r="AK53" i="6"/>
  <c r="AL53" i="6"/>
  <c r="AJ54" i="6"/>
  <c r="AK54" i="6"/>
  <c r="AL54" i="6"/>
  <c r="AJ55" i="6"/>
  <c r="AK55" i="6"/>
  <c r="AL55" i="6"/>
  <c r="AJ56" i="6"/>
  <c r="AK56" i="6"/>
  <c r="AL56" i="6"/>
  <c r="AJ57" i="6"/>
  <c r="AK57" i="6"/>
  <c r="AL57" i="6"/>
  <c r="AI52" i="6"/>
  <c r="AI53" i="6"/>
  <c r="AI54" i="6"/>
  <c r="AI55" i="6"/>
  <c r="AI56" i="6"/>
  <c r="AI57" i="6"/>
  <c r="AI51" i="6"/>
  <c r="AB53" i="6"/>
  <c r="AB57" i="6"/>
  <c r="AJ93" i="5"/>
  <c r="AK93" i="5"/>
  <c r="AL93" i="5"/>
  <c r="AJ94" i="5"/>
  <c r="AK94" i="5"/>
  <c r="AL94" i="5"/>
  <c r="AJ95" i="5"/>
  <c r="AK95" i="5"/>
  <c r="AL95" i="5"/>
  <c r="AJ96" i="5"/>
  <c r="AK96" i="5"/>
  <c r="AL96" i="5"/>
  <c r="AJ97" i="5"/>
  <c r="AK97" i="5"/>
  <c r="AL97" i="5"/>
  <c r="AJ98" i="5"/>
  <c r="AK98" i="5"/>
  <c r="AL98" i="5"/>
  <c r="AI94" i="5"/>
  <c r="AI95" i="5"/>
  <c r="AI96" i="5"/>
  <c r="AI97" i="5"/>
  <c r="AI98" i="5"/>
  <c r="AI93" i="5"/>
  <c r="AJ90" i="5"/>
  <c r="AK90" i="5"/>
  <c r="AL90" i="5"/>
  <c r="AJ91" i="5"/>
  <c r="AK91" i="5"/>
  <c r="AL91" i="5"/>
  <c r="AI91" i="5"/>
  <c r="AI90" i="5"/>
  <c r="W90" i="5"/>
  <c r="X90" i="5"/>
  <c r="Y90" i="5"/>
  <c r="Z90" i="5"/>
  <c r="AA90" i="5"/>
  <c r="W91" i="5"/>
  <c r="X91" i="5"/>
  <c r="Y91" i="5"/>
  <c r="Z91" i="5"/>
  <c r="AA91" i="5"/>
  <c r="V91" i="5"/>
  <c r="AB91" i="5" s="1"/>
  <c r="V90" i="5"/>
  <c r="AB75" i="5"/>
  <c r="AB79" i="5"/>
  <c r="AB59" i="5"/>
  <c r="AB61" i="5"/>
  <c r="AB51" i="5"/>
  <c r="AJ93" i="3"/>
  <c r="AK93" i="3"/>
  <c r="AL93" i="3"/>
  <c r="AJ94" i="3"/>
  <c r="AK94" i="3"/>
  <c r="AL94" i="3"/>
  <c r="AJ95" i="3"/>
  <c r="AK95" i="3"/>
  <c r="AL95" i="3"/>
  <c r="AJ96" i="3"/>
  <c r="AK96" i="3"/>
  <c r="AL96" i="3"/>
  <c r="AJ97" i="3"/>
  <c r="AK97" i="3"/>
  <c r="AL97" i="3"/>
  <c r="AJ98" i="3"/>
  <c r="AK98" i="3"/>
  <c r="AL98" i="3"/>
  <c r="AI94" i="3"/>
  <c r="AI95" i="3"/>
  <c r="AI96" i="3"/>
  <c r="AI97" i="3"/>
  <c r="AI98" i="3"/>
  <c r="AI93" i="3"/>
  <c r="AJ90" i="3"/>
  <c r="AK90" i="3"/>
  <c r="AL90" i="3"/>
  <c r="AJ91" i="3"/>
  <c r="AK91" i="3"/>
  <c r="AL91" i="3"/>
  <c r="AI91" i="3"/>
  <c r="AI90" i="3"/>
  <c r="V94" i="3"/>
  <c r="V95" i="3"/>
  <c r="V96" i="3"/>
  <c r="V97" i="3"/>
  <c r="V98" i="3"/>
  <c r="V93" i="3"/>
  <c r="AB96" i="3"/>
  <c r="V91" i="3"/>
  <c r="AB91" i="3" s="1"/>
  <c r="V90" i="3"/>
  <c r="AB90" i="3" s="1"/>
  <c r="AB78" i="3"/>
  <c r="AB59" i="3"/>
  <c r="AB61" i="3"/>
  <c r="AB60" i="3"/>
  <c r="AB53" i="3"/>
  <c r="AB57" i="3"/>
  <c r="AB52" i="3"/>
  <c r="AB54" i="3"/>
  <c r="AB55" i="3"/>
  <c r="AB56" i="3"/>
  <c r="AB51" i="3"/>
  <c r="AB90" i="33" l="1"/>
  <c r="AG90" i="33" s="1"/>
  <c r="AB96" i="21"/>
  <c r="AB90" i="19"/>
  <c r="AB91" i="19"/>
  <c r="AB96" i="17"/>
  <c r="AB94" i="17"/>
  <c r="AB98" i="17"/>
  <c r="AB90" i="17"/>
  <c r="AB93" i="17"/>
  <c r="AB95" i="17"/>
  <c r="AB97" i="17"/>
  <c r="AB90" i="16"/>
  <c r="AB96" i="16"/>
  <c r="AB93" i="16"/>
  <c r="AB95" i="16"/>
  <c r="AB97" i="16"/>
  <c r="AB56" i="6"/>
  <c r="AB59" i="6"/>
  <c r="AB90" i="6"/>
  <c r="AB71" i="6"/>
  <c r="AB78" i="6"/>
  <c r="AB74" i="6"/>
  <c r="AB80" i="6"/>
  <c r="AB76" i="6"/>
  <c r="AB72" i="6"/>
  <c r="AB52" i="6"/>
  <c r="AB54" i="6"/>
  <c r="AB51" i="6"/>
  <c r="AB96" i="6"/>
  <c r="AB55" i="6"/>
  <c r="AB61" i="6"/>
  <c r="AB79" i="6"/>
  <c r="AB75" i="6"/>
  <c r="AB91" i="6"/>
  <c r="AB67" i="1"/>
  <c r="AB81" i="33"/>
  <c r="AE81" i="33" s="1"/>
  <c r="AB52" i="33"/>
  <c r="AG52" i="33" s="1"/>
  <c r="AB78" i="33"/>
  <c r="AG78" i="33" s="1"/>
  <c r="AB51" i="32"/>
  <c r="AD51" i="32" s="1"/>
  <c r="AB79" i="31"/>
  <c r="AF79" i="31" s="1"/>
  <c r="AB52" i="21"/>
  <c r="AB54" i="21"/>
  <c r="AB56" i="21"/>
  <c r="AB59" i="21"/>
  <c r="AB61" i="21"/>
  <c r="AB74" i="21"/>
  <c r="AB78" i="21"/>
  <c r="AB90" i="21"/>
  <c r="AB72" i="21"/>
  <c r="AB80" i="21"/>
  <c r="AB53" i="21"/>
  <c r="AB57" i="21"/>
  <c r="AB60" i="21"/>
  <c r="AB71" i="21"/>
  <c r="AB73" i="21"/>
  <c r="AB75" i="21"/>
  <c r="AB77" i="21"/>
  <c r="AB79" i="21"/>
  <c r="AB81" i="21"/>
  <c r="AB91" i="21"/>
  <c r="AB76" i="21"/>
  <c r="AB51" i="21"/>
  <c r="AB55" i="21"/>
  <c r="AB94" i="21"/>
  <c r="AB95" i="21"/>
  <c r="AB97" i="21"/>
  <c r="AB98" i="21"/>
  <c r="AB57" i="20"/>
  <c r="AB55" i="20"/>
  <c r="AB53" i="20"/>
  <c r="AB71" i="20"/>
  <c r="AB75" i="20"/>
  <c r="AB79" i="20"/>
  <c r="AB51" i="20"/>
  <c r="AB56" i="20"/>
  <c r="AB52" i="20"/>
  <c r="AB73" i="20"/>
  <c r="AB77" i="20"/>
  <c r="AB81" i="20"/>
  <c r="AB54" i="20"/>
  <c r="AB59" i="20"/>
  <c r="AB61" i="20"/>
  <c r="AB72" i="20"/>
  <c r="AB74" i="20"/>
  <c r="AB76" i="20"/>
  <c r="AB78" i="20"/>
  <c r="AB80" i="20"/>
  <c r="AB90" i="20"/>
  <c r="AB91" i="20"/>
  <c r="AB95" i="20"/>
  <c r="AB93" i="20"/>
  <c r="AB94" i="20"/>
  <c r="AB96" i="20"/>
  <c r="AB97" i="20"/>
  <c r="AB98" i="20"/>
  <c r="AB94" i="19"/>
  <c r="AB95" i="19"/>
  <c r="AB98" i="19"/>
  <c r="AB96" i="19"/>
  <c r="AB55" i="16"/>
  <c r="AB57" i="16"/>
  <c r="AB53" i="16"/>
  <c r="AB51" i="16"/>
  <c r="AB60" i="6"/>
  <c r="AB97" i="6"/>
  <c r="AB93" i="6"/>
  <c r="AB98" i="6"/>
  <c r="AB95" i="6"/>
  <c r="AB94" i="6"/>
  <c r="AB52" i="5"/>
  <c r="AB55" i="5"/>
  <c r="AB57" i="5"/>
  <c r="AB53" i="5"/>
  <c r="AB80" i="5"/>
  <c r="AB76" i="5"/>
  <c r="AB72" i="5"/>
  <c r="AB90" i="5"/>
  <c r="AB60" i="5"/>
  <c r="AB71" i="5"/>
  <c r="AB78" i="5"/>
  <c r="AB74" i="5"/>
  <c r="AB81" i="5"/>
  <c r="AB77" i="5"/>
  <c r="AB73" i="5"/>
  <c r="AB56" i="5"/>
  <c r="AB54" i="5"/>
  <c r="AB74" i="3"/>
  <c r="AB97" i="3"/>
  <c r="AB95" i="3"/>
  <c r="AB81" i="3"/>
  <c r="AB77" i="3"/>
  <c r="AB73" i="3"/>
  <c r="AB79" i="3"/>
  <c r="AB75" i="3"/>
  <c r="AB60" i="1"/>
  <c r="AB56" i="34"/>
  <c r="AG56" i="34" s="1"/>
  <c r="AB95" i="34"/>
  <c r="AC95" i="34" s="1"/>
  <c r="AB74" i="34"/>
  <c r="AG74" i="34" s="1"/>
  <c r="AB90" i="34"/>
  <c r="AG90" i="34" s="1"/>
  <c r="AB91" i="34"/>
  <c r="AC91" i="34" s="1"/>
  <c r="AB51" i="34"/>
  <c r="AG51" i="34" s="1"/>
  <c r="AB52" i="34"/>
  <c r="AF52" i="34" s="1"/>
  <c r="AB59" i="34"/>
  <c r="AD59" i="34" s="1"/>
  <c r="AB71" i="34"/>
  <c r="AE71" i="34" s="1"/>
  <c r="AB77" i="34"/>
  <c r="AF77" i="34" s="1"/>
  <c r="AB78" i="34"/>
  <c r="AF78" i="34" s="1"/>
  <c r="AH95" i="34"/>
  <c r="AB54" i="34"/>
  <c r="AH54" i="34" s="1"/>
  <c r="AB57" i="34"/>
  <c r="AE57" i="34" s="1"/>
  <c r="AB73" i="34"/>
  <c r="AC73" i="34" s="1"/>
  <c r="AB80" i="34"/>
  <c r="AH80" i="34" s="1"/>
  <c r="AB53" i="34"/>
  <c r="AD53" i="34" s="1"/>
  <c r="AB60" i="34"/>
  <c r="AG60" i="34" s="1"/>
  <c r="AB61" i="34"/>
  <c r="AF61" i="34" s="1"/>
  <c r="AB76" i="34"/>
  <c r="AC76" i="34" s="1"/>
  <c r="AB79" i="34"/>
  <c r="AE79" i="34" s="1"/>
  <c r="AB55" i="34"/>
  <c r="AB72" i="34"/>
  <c r="AH72" i="34" s="1"/>
  <c r="AB75" i="34"/>
  <c r="AH75" i="34" s="1"/>
  <c r="AB81" i="34"/>
  <c r="AG81" i="34" s="1"/>
  <c r="AB96" i="34"/>
  <c r="AH96" i="34" s="1"/>
  <c r="AG91" i="34"/>
  <c r="AB93" i="34"/>
  <c r="AB97" i="34"/>
  <c r="AC97" i="34" s="1"/>
  <c r="AB94" i="34"/>
  <c r="AC94" i="34" s="1"/>
  <c r="AB98" i="34"/>
  <c r="AF98" i="34" s="1"/>
  <c r="AF91" i="34"/>
  <c r="AC53" i="33"/>
  <c r="AB55" i="33"/>
  <c r="AD55" i="33" s="1"/>
  <c r="AB60" i="33"/>
  <c r="AC60" i="33" s="1"/>
  <c r="AB61" i="33"/>
  <c r="AH61" i="33" s="1"/>
  <c r="AB73" i="33"/>
  <c r="AG73" i="33" s="1"/>
  <c r="AB77" i="33"/>
  <c r="AE78" i="33"/>
  <c r="AD90" i="33"/>
  <c r="AH90" i="33"/>
  <c r="AE90" i="33"/>
  <c r="AF51" i="33"/>
  <c r="AE77" i="33"/>
  <c r="AB79" i="33"/>
  <c r="AD79" i="33" s="1"/>
  <c r="AB94" i="33"/>
  <c r="AG94" i="33" s="1"/>
  <c r="AB95" i="33"/>
  <c r="AG95" i="33" s="1"/>
  <c r="AB98" i="33"/>
  <c r="AF98" i="33" s="1"/>
  <c r="AB51" i="33"/>
  <c r="AD51" i="33" s="1"/>
  <c r="AF55" i="33"/>
  <c r="AD61" i="33"/>
  <c r="AF77" i="33"/>
  <c r="AD78" i="33"/>
  <c r="AH78" i="33"/>
  <c r="AB91" i="33"/>
  <c r="AH91" i="33" s="1"/>
  <c r="AB96" i="33"/>
  <c r="AG96" i="33" s="1"/>
  <c r="AH79" i="33"/>
  <c r="AG53" i="33"/>
  <c r="AC55" i="33"/>
  <c r="AG55" i="33"/>
  <c r="AC57" i="33"/>
  <c r="AG57" i="33"/>
  <c r="AC71" i="33"/>
  <c r="AG71" i="33"/>
  <c r="AC75" i="33"/>
  <c r="AG75" i="33"/>
  <c r="AH77" i="33"/>
  <c r="AD77" i="33"/>
  <c r="AG77" i="33"/>
  <c r="AC77" i="33"/>
  <c r="AE98" i="33"/>
  <c r="AF79" i="33"/>
  <c r="AE79" i="33"/>
  <c r="AC51" i="33"/>
  <c r="AE51" i="33"/>
  <c r="AF53" i="33"/>
  <c r="AE53" i="33"/>
  <c r="AH53" i="33"/>
  <c r="AF57" i="33"/>
  <c r="AE57" i="33"/>
  <c r="AH57" i="33"/>
  <c r="AF71" i="33"/>
  <c r="AE71" i="33"/>
  <c r="AH71" i="33"/>
  <c r="AF75" i="33"/>
  <c r="AE75" i="33"/>
  <c r="AH75" i="33"/>
  <c r="AC79" i="33"/>
  <c r="AG79" i="33"/>
  <c r="AH95" i="33"/>
  <c r="AH98" i="33"/>
  <c r="AC98" i="33"/>
  <c r="AE91" i="33"/>
  <c r="AH96" i="33"/>
  <c r="AF78" i="33"/>
  <c r="AB54" i="33"/>
  <c r="AF54" i="33" s="1"/>
  <c r="AG59" i="33"/>
  <c r="AB72" i="33"/>
  <c r="AG72" i="33" s="1"/>
  <c r="AB76" i="33"/>
  <c r="AG76" i="33" s="1"/>
  <c r="AB80" i="33"/>
  <c r="AG80" i="33" s="1"/>
  <c r="AB93" i="33"/>
  <c r="AC93" i="33" s="1"/>
  <c r="AB97" i="33"/>
  <c r="AC97" i="33" s="1"/>
  <c r="AB56" i="33"/>
  <c r="AB74" i="33"/>
  <c r="AE74" i="33" s="1"/>
  <c r="AF90" i="33"/>
  <c r="AD53" i="33"/>
  <c r="AD57" i="33"/>
  <c r="AD71" i="33"/>
  <c r="AD75" i="33"/>
  <c r="AD91" i="33"/>
  <c r="AD96" i="33"/>
  <c r="AC78" i="33"/>
  <c r="AC90" i="33"/>
  <c r="AB77" i="32"/>
  <c r="AC77" i="32" s="1"/>
  <c r="AB97" i="32"/>
  <c r="AC97" i="32" s="1"/>
  <c r="AB59" i="32"/>
  <c r="AE59" i="32" s="1"/>
  <c r="AB72" i="32"/>
  <c r="AF72" i="32" s="1"/>
  <c r="AB76" i="32"/>
  <c r="AG76" i="32" s="1"/>
  <c r="AB78" i="32"/>
  <c r="AD78" i="32"/>
  <c r="AB74" i="32"/>
  <c r="AD74" i="32" s="1"/>
  <c r="AB93" i="32"/>
  <c r="AF93" i="32" s="1"/>
  <c r="AB52" i="32"/>
  <c r="AB54" i="32"/>
  <c r="AF54" i="32" s="1"/>
  <c r="AB55" i="32"/>
  <c r="AE55" i="32" s="1"/>
  <c r="AB61" i="32"/>
  <c r="AD61" i="32" s="1"/>
  <c r="AB73" i="32"/>
  <c r="AE73" i="32" s="1"/>
  <c r="AB79" i="32"/>
  <c r="AC79" i="32" s="1"/>
  <c r="AB80" i="32"/>
  <c r="AB95" i="32"/>
  <c r="AD95" i="32" s="1"/>
  <c r="AB98" i="32"/>
  <c r="AE98" i="32" s="1"/>
  <c r="AB56" i="32"/>
  <c r="AH56" i="32" s="1"/>
  <c r="AB60" i="32"/>
  <c r="AB71" i="32"/>
  <c r="AC71" i="32" s="1"/>
  <c r="AH78" i="32"/>
  <c r="AB81" i="32"/>
  <c r="AE81" i="32" s="1"/>
  <c r="AB96" i="32"/>
  <c r="AE97" i="32"/>
  <c r="AH97" i="32"/>
  <c r="AD97" i="32"/>
  <c r="AB53" i="32"/>
  <c r="AG53" i="32" s="1"/>
  <c r="AB91" i="32"/>
  <c r="AG91" i="32" s="1"/>
  <c r="AG51" i="32"/>
  <c r="AB57" i="32"/>
  <c r="AC57" i="32" s="1"/>
  <c r="AF59" i="32"/>
  <c r="AB75" i="32"/>
  <c r="AC75" i="32" s="1"/>
  <c r="AB90" i="32"/>
  <c r="AH90" i="32" s="1"/>
  <c r="AB94" i="32"/>
  <c r="AE94" i="32" s="1"/>
  <c r="AF97" i="32"/>
  <c r="AG97" i="32"/>
  <c r="AB52" i="31"/>
  <c r="AG52" i="31" s="1"/>
  <c r="AB53" i="31"/>
  <c r="AF53" i="31" s="1"/>
  <c r="AB71" i="31"/>
  <c r="AF71" i="31" s="1"/>
  <c r="AB56" i="31"/>
  <c r="AF56" i="31" s="1"/>
  <c r="AB61" i="31"/>
  <c r="AF61" i="31" s="1"/>
  <c r="AB95" i="31"/>
  <c r="AH95" i="31" s="1"/>
  <c r="AG79" i="31"/>
  <c r="AH61" i="31"/>
  <c r="AB74" i="31"/>
  <c r="AF74" i="31" s="1"/>
  <c r="AB78" i="31"/>
  <c r="AE78" i="31" s="1"/>
  <c r="AE79" i="31"/>
  <c r="AF95" i="31"/>
  <c r="AB90" i="31"/>
  <c r="AE90" i="31" s="1"/>
  <c r="AB96" i="31"/>
  <c r="AF96" i="31" s="1"/>
  <c r="AC52" i="31"/>
  <c r="AD52" i="31"/>
  <c r="AH52" i="31"/>
  <c r="AG61" i="31"/>
  <c r="AG95" i="31"/>
  <c r="AB54" i="31"/>
  <c r="AE54" i="31" s="1"/>
  <c r="AB59" i="31"/>
  <c r="AD59" i="31" s="1"/>
  <c r="AB72" i="31"/>
  <c r="AF72" i="31" s="1"/>
  <c r="AB76" i="31"/>
  <c r="AE76" i="31" s="1"/>
  <c r="AB80" i="31"/>
  <c r="AE80" i="31" s="1"/>
  <c r="AB93" i="31"/>
  <c r="AE93" i="31" s="1"/>
  <c r="AB97" i="31"/>
  <c r="AE97" i="31" s="1"/>
  <c r="AB57" i="31"/>
  <c r="AC57" i="31" s="1"/>
  <c r="AB51" i="31"/>
  <c r="AC51" i="31" s="1"/>
  <c r="AB55" i="31"/>
  <c r="AE55" i="31" s="1"/>
  <c r="AB60" i="31"/>
  <c r="AB73" i="31"/>
  <c r="AG73" i="31" s="1"/>
  <c r="AB77" i="31"/>
  <c r="AC77" i="31" s="1"/>
  <c r="AB81" i="31"/>
  <c r="AF81" i="31" s="1"/>
  <c r="AB94" i="31"/>
  <c r="AC94" i="31" s="1"/>
  <c r="AE95" i="31"/>
  <c r="AB98" i="31"/>
  <c r="AB75" i="31"/>
  <c r="AF75" i="31" s="1"/>
  <c r="AB91" i="31"/>
  <c r="AF91" i="31" s="1"/>
  <c r="AB93" i="21"/>
  <c r="AB93" i="19"/>
  <c r="AB64" i="1"/>
  <c r="AB93" i="3"/>
  <c r="AB98" i="3"/>
  <c r="AB94" i="3"/>
  <c r="AB80" i="3"/>
  <c r="AB76" i="3"/>
  <c r="AB72" i="3"/>
  <c r="AB71" i="3"/>
  <c r="AB62" i="1"/>
  <c r="AB63" i="1"/>
  <c r="AB68" i="1"/>
  <c r="AB85" i="1"/>
  <c r="AB58" i="1"/>
  <c r="AB61" i="1"/>
  <c r="AB66" i="1"/>
  <c r="AB97" i="1"/>
  <c r="AB98" i="1"/>
  <c r="AB102" i="1"/>
  <c r="AB88" i="1"/>
  <c r="AB86" i="1"/>
  <c r="AB84" i="1"/>
  <c r="AB82" i="1"/>
  <c r="AB80" i="1"/>
  <c r="AB78" i="1"/>
  <c r="AB87" i="1"/>
  <c r="AB83" i="1"/>
  <c r="AB79" i="1"/>
  <c r="AB59" i="1"/>
  <c r="AB81" i="1"/>
  <c r="AB104" i="1"/>
  <c r="AB103" i="1"/>
  <c r="AB105" i="1"/>
  <c r="AB101" i="1"/>
  <c r="AB100" i="1"/>
  <c r="AG59" i="34" l="1"/>
  <c r="AD81" i="33"/>
  <c r="AH55" i="33"/>
  <c r="AE55" i="33"/>
  <c r="AH51" i="33"/>
  <c r="AF95" i="33"/>
  <c r="AH81" i="33"/>
  <c r="AE95" i="33"/>
  <c r="AC95" i="33"/>
  <c r="AC81" i="33"/>
  <c r="AE94" i="33"/>
  <c r="AC73" i="33"/>
  <c r="AC61" i="33"/>
  <c r="AD95" i="33"/>
  <c r="AF61" i="33"/>
  <c r="AE61" i="33"/>
  <c r="AG81" i="33"/>
  <c r="AF81" i="33"/>
  <c r="AG61" i="33"/>
  <c r="AD94" i="33"/>
  <c r="AD90" i="32"/>
  <c r="AC51" i="32"/>
  <c r="AH51" i="32"/>
  <c r="AF51" i="32"/>
  <c r="AF76" i="32"/>
  <c r="AD79" i="31"/>
  <c r="AC79" i="31"/>
  <c r="AH79" i="31"/>
  <c r="AC71" i="31"/>
  <c r="AH56" i="31"/>
  <c r="AH53" i="31"/>
  <c r="AC95" i="31"/>
  <c r="AE74" i="31"/>
  <c r="AD61" i="31"/>
  <c r="AG73" i="34"/>
  <c r="AD56" i="34"/>
  <c r="AF73" i="34"/>
  <c r="AG98" i="34"/>
  <c r="AC56" i="34"/>
  <c r="AD96" i="34"/>
  <c r="AE53" i="34"/>
  <c r="AH56" i="34"/>
  <c r="AF56" i="34"/>
  <c r="AH74" i="34"/>
  <c r="AG77" i="34"/>
  <c r="AE56" i="34"/>
  <c r="AC96" i="33"/>
  <c r="AC52" i="33"/>
  <c r="AF96" i="33"/>
  <c r="AH52" i="33"/>
  <c r="AF52" i="33"/>
  <c r="AF94" i="33"/>
  <c r="AG51" i="33"/>
  <c r="AD73" i="33"/>
  <c r="AD52" i="33"/>
  <c r="AE96" i="33"/>
  <c r="AH60" i="33"/>
  <c r="AC94" i="33"/>
  <c r="AE52" i="33"/>
  <c r="AE60" i="33"/>
  <c r="AG60" i="33"/>
  <c r="AF60" i="33"/>
  <c r="AD76" i="32"/>
  <c r="AH76" i="32"/>
  <c r="AC72" i="32"/>
  <c r="AE76" i="32"/>
  <c r="AH59" i="32"/>
  <c r="AE51" i="32"/>
  <c r="AD59" i="32"/>
  <c r="AD72" i="32"/>
  <c r="AG77" i="32"/>
  <c r="AE71" i="31"/>
  <c r="AD71" i="31"/>
  <c r="AF52" i="31"/>
  <c r="AE61" i="31"/>
  <c r="AG71" i="31"/>
  <c r="AE53" i="31"/>
  <c r="AE52" i="31"/>
  <c r="AD95" i="31"/>
  <c r="AH71" i="31"/>
  <c r="AC61" i="31"/>
  <c r="AC90" i="34"/>
  <c r="AC81" i="34"/>
  <c r="AE75" i="34"/>
  <c r="AD72" i="34"/>
  <c r="AC59" i="34"/>
  <c r="AD97" i="34"/>
  <c r="AG95" i="34"/>
  <c r="AH57" i="34"/>
  <c r="AF95" i="34"/>
  <c r="AD90" i="34"/>
  <c r="AC74" i="34"/>
  <c r="AH71" i="34"/>
  <c r="AE95" i="34"/>
  <c r="AD76" i="34"/>
  <c r="AD95" i="34"/>
  <c r="AC77" i="34"/>
  <c r="AE61" i="34"/>
  <c r="AD57" i="34"/>
  <c r="AE90" i="34"/>
  <c r="AE74" i="34"/>
  <c r="AD71" i="34"/>
  <c r="AF90" i="34"/>
  <c r="AD74" i="34"/>
  <c r="AF74" i="34"/>
  <c r="AH59" i="34"/>
  <c r="AE91" i="34"/>
  <c r="AD91" i="34"/>
  <c r="AD79" i="34"/>
  <c r="AF60" i="34"/>
  <c r="AC51" i="34"/>
  <c r="AH90" i="34"/>
  <c r="AG94" i="34"/>
  <c r="AC72" i="34"/>
  <c r="AF94" i="34"/>
  <c r="AG76" i="34"/>
  <c r="AC60" i="34"/>
  <c r="AF51" i="34"/>
  <c r="AG97" i="34"/>
  <c r="AH91" i="34"/>
  <c r="AF93" i="34"/>
  <c r="AE93" i="34"/>
  <c r="AE55" i="34"/>
  <c r="AH55" i="34"/>
  <c r="AD55" i="34"/>
  <c r="AG93" i="34"/>
  <c r="AC98" i="34"/>
  <c r="AH61" i="34"/>
  <c r="AD61" i="34"/>
  <c r="AG61" i="34"/>
  <c r="AC61" i="34"/>
  <c r="AE52" i="34"/>
  <c r="AF80" i="34"/>
  <c r="AE80" i="34"/>
  <c r="AF54" i="34"/>
  <c r="AE54" i="34"/>
  <c r="AC93" i="34"/>
  <c r="AE94" i="34"/>
  <c r="AD94" i="34"/>
  <c r="AH94" i="34"/>
  <c r="AG96" i="34"/>
  <c r="AC96" i="34"/>
  <c r="AF96" i="34"/>
  <c r="AE81" i="34"/>
  <c r="AH81" i="34"/>
  <c r="AD81" i="34"/>
  <c r="AG75" i="34"/>
  <c r="AC75" i="34"/>
  <c r="AF75" i="34"/>
  <c r="AF81" i="34"/>
  <c r="AH76" i="34"/>
  <c r="AD75" i="34"/>
  <c r="AF55" i="34"/>
  <c r="AH93" i="34"/>
  <c r="AD80" i="34"/>
  <c r="AE73" i="34"/>
  <c r="AD73" i="34"/>
  <c r="AH73" i="34"/>
  <c r="AC57" i="34"/>
  <c r="AG57" i="34"/>
  <c r="AF57" i="34"/>
  <c r="AD54" i="34"/>
  <c r="AG80" i="34"/>
  <c r="AE77" i="34"/>
  <c r="AH77" i="34"/>
  <c r="AD77" i="34"/>
  <c r="AG71" i="34"/>
  <c r="AC71" i="34"/>
  <c r="AF71" i="34"/>
  <c r="AF59" i="34"/>
  <c r="AE59" i="34"/>
  <c r="AG54" i="34"/>
  <c r="AE51" i="34"/>
  <c r="AH51" i="34"/>
  <c r="AD51" i="34"/>
  <c r="AH78" i="34"/>
  <c r="AD78" i="34"/>
  <c r="AG78" i="34"/>
  <c r="AC78" i="34"/>
  <c r="AH52" i="34"/>
  <c r="AD52" i="34"/>
  <c r="AG52" i="34"/>
  <c r="AC52" i="34"/>
  <c r="AE98" i="34"/>
  <c r="AH98" i="34"/>
  <c r="AD98" i="34"/>
  <c r="AC55" i="34"/>
  <c r="AE78" i="34"/>
  <c r="AF97" i="34"/>
  <c r="AE97" i="34"/>
  <c r="AF72" i="34"/>
  <c r="AE72" i="34"/>
  <c r="AG55" i="34"/>
  <c r="AC79" i="34"/>
  <c r="AG79" i="34"/>
  <c r="AF79" i="34"/>
  <c r="AF76" i="34"/>
  <c r="AE76" i="34"/>
  <c r="AG72" i="34"/>
  <c r="AE60" i="34"/>
  <c r="AH60" i="34"/>
  <c r="AD60" i="34"/>
  <c r="AC53" i="34"/>
  <c r="AG53" i="34"/>
  <c r="AF53" i="34"/>
  <c r="AH97" i="34"/>
  <c r="AD93" i="34"/>
  <c r="AH79" i="34"/>
  <c r="AH53" i="34"/>
  <c r="AE96" i="34"/>
  <c r="AC80" i="34"/>
  <c r="AC54" i="34"/>
  <c r="AF91" i="33"/>
  <c r="AD98" i="33"/>
  <c r="AF76" i="33"/>
  <c r="AF72" i="33"/>
  <c r="AH73" i="33"/>
  <c r="AD60" i="33"/>
  <c r="AH94" i="33"/>
  <c r="AF73" i="33"/>
  <c r="AG91" i="33"/>
  <c r="AE73" i="33"/>
  <c r="AC80" i="33"/>
  <c r="AC91" i="33"/>
  <c r="AG98" i="33"/>
  <c r="AG56" i="33"/>
  <c r="AC56" i="33"/>
  <c r="AF56" i="33"/>
  <c r="AE76" i="33"/>
  <c r="AH76" i="33"/>
  <c r="AD76" i="33"/>
  <c r="AD74" i="33"/>
  <c r="AF80" i="33"/>
  <c r="AG93" i="33"/>
  <c r="AE59" i="33"/>
  <c r="AH59" i="33"/>
  <c r="AD59" i="33"/>
  <c r="AF59" i="33"/>
  <c r="AE97" i="33"/>
  <c r="AH97" i="33"/>
  <c r="AD97" i="33"/>
  <c r="AE72" i="33"/>
  <c r="AD72" i="33"/>
  <c r="AH72" i="33"/>
  <c r="AF97" i="33"/>
  <c r="AF93" i="33"/>
  <c r="AC76" i="33"/>
  <c r="AG97" i="33"/>
  <c r="AE56" i="33"/>
  <c r="AC72" i="33"/>
  <c r="AE93" i="33"/>
  <c r="AH93" i="33"/>
  <c r="AD93" i="33"/>
  <c r="AG74" i="33"/>
  <c r="AC74" i="33"/>
  <c r="AF74" i="33"/>
  <c r="AE80" i="33"/>
  <c r="AD80" i="33"/>
  <c r="AH80" i="33"/>
  <c r="AE54" i="33"/>
  <c r="AH54" i="33"/>
  <c r="AD54" i="33"/>
  <c r="AH74" i="33"/>
  <c r="AC54" i="33"/>
  <c r="AH56" i="33"/>
  <c r="AC59" i="33"/>
  <c r="AD56" i="33"/>
  <c r="AG54" i="33"/>
  <c r="AE77" i="32"/>
  <c r="AH72" i="32"/>
  <c r="AD77" i="32"/>
  <c r="AG72" i="32"/>
  <c r="AH74" i="32"/>
  <c r="AC59" i="32"/>
  <c r="AE72" i="32"/>
  <c r="AF77" i="32"/>
  <c r="AH77" i="32"/>
  <c r="AH61" i="32"/>
  <c r="AG59" i="32"/>
  <c r="AG57" i="32"/>
  <c r="AC91" i="32"/>
  <c r="AG71" i="32"/>
  <c r="AG79" i="32"/>
  <c r="AD56" i="32"/>
  <c r="AC53" i="32"/>
  <c r="AH95" i="32"/>
  <c r="AC76" i="32"/>
  <c r="AF96" i="32"/>
  <c r="AE96" i="32"/>
  <c r="AH96" i="32"/>
  <c r="AD96" i="32"/>
  <c r="AG52" i="32"/>
  <c r="AC52" i="32"/>
  <c r="AE52" i="32"/>
  <c r="AF52" i="32"/>
  <c r="AF75" i="32"/>
  <c r="AE75" i="32"/>
  <c r="AD75" i="32"/>
  <c r="AH75" i="32"/>
  <c r="AF91" i="32"/>
  <c r="AE91" i="32"/>
  <c r="AD91" i="32"/>
  <c r="AH91" i="32"/>
  <c r="AC96" i="32"/>
  <c r="AH60" i="32"/>
  <c r="AD60" i="32"/>
  <c r="AG60" i="32"/>
  <c r="AC60" i="32"/>
  <c r="AE80" i="32"/>
  <c r="AH80" i="32"/>
  <c r="AD80" i="32"/>
  <c r="AG80" i="32"/>
  <c r="AC80" i="32"/>
  <c r="AG61" i="32"/>
  <c r="AC61" i="32"/>
  <c r="AF61" i="32"/>
  <c r="AE61" i="32"/>
  <c r="AE54" i="32"/>
  <c r="AH54" i="32"/>
  <c r="AD54" i="32"/>
  <c r="AC54" i="32"/>
  <c r="AF80" i="32"/>
  <c r="AD57" i="32"/>
  <c r="AG56" i="32"/>
  <c r="AC56" i="32"/>
  <c r="AF56" i="32"/>
  <c r="AE56" i="32"/>
  <c r="AH94" i="32"/>
  <c r="AD94" i="32"/>
  <c r="AG94" i="32"/>
  <c r="AC94" i="32"/>
  <c r="AF94" i="32"/>
  <c r="AG90" i="32"/>
  <c r="AC90" i="32"/>
  <c r="AF90" i="32"/>
  <c r="AE90" i="32"/>
  <c r="AG75" i="32"/>
  <c r="AF53" i="32"/>
  <c r="AD53" i="32"/>
  <c r="AH53" i="32"/>
  <c r="AE53" i="32"/>
  <c r="AH55" i="32"/>
  <c r="AD55" i="32"/>
  <c r="AC55" i="32"/>
  <c r="AF55" i="32"/>
  <c r="AG55" i="32"/>
  <c r="AE93" i="32"/>
  <c r="AH93" i="32"/>
  <c r="AD93" i="32"/>
  <c r="AC93" i="32"/>
  <c r="AG93" i="32"/>
  <c r="AG74" i="32"/>
  <c r="AC74" i="32"/>
  <c r="AF74" i="32"/>
  <c r="AE74" i="32"/>
  <c r="AD52" i="32"/>
  <c r="AG78" i="32"/>
  <c r="AC78" i="32"/>
  <c r="AF78" i="32"/>
  <c r="AE78" i="32"/>
  <c r="AE60" i="32"/>
  <c r="AG54" i="32"/>
  <c r="AH73" i="32"/>
  <c r="AD73" i="32"/>
  <c r="AG73" i="32"/>
  <c r="AC73" i="32"/>
  <c r="AF73" i="32"/>
  <c r="AF57" i="32"/>
  <c r="AE57" i="32"/>
  <c r="AH52" i="32"/>
  <c r="AH81" i="32"/>
  <c r="AD81" i="32"/>
  <c r="AG81" i="32"/>
  <c r="AC81" i="32"/>
  <c r="AF81" i="32"/>
  <c r="AF71" i="32"/>
  <c r="AE71" i="32"/>
  <c r="AH71" i="32"/>
  <c r="AD71" i="32"/>
  <c r="AH98" i="32"/>
  <c r="AD98" i="32"/>
  <c r="AG98" i="32"/>
  <c r="AC98" i="32"/>
  <c r="AF98" i="32"/>
  <c r="AG95" i="32"/>
  <c r="AC95" i="32"/>
  <c r="AF95" i="32"/>
  <c r="AE95" i="32"/>
  <c r="AF79" i="32"/>
  <c r="AE79" i="32"/>
  <c r="AD79" i="32"/>
  <c r="AH79" i="32"/>
  <c r="AG96" i="32"/>
  <c r="AH57" i="32"/>
  <c r="AF60" i="32"/>
  <c r="AH78" i="31"/>
  <c r="AF78" i="31"/>
  <c r="AD53" i="31"/>
  <c r="AD96" i="31"/>
  <c r="AD56" i="31"/>
  <c r="AC93" i="31"/>
  <c r="AD74" i="31"/>
  <c r="AC74" i="31"/>
  <c r="AG56" i="31"/>
  <c r="AH93" i="31"/>
  <c r="AH90" i="31"/>
  <c r="AG53" i="31"/>
  <c r="AC96" i="31"/>
  <c r="AD90" i="31"/>
  <c r="AC80" i="31"/>
  <c r="AE94" i="31"/>
  <c r="AH91" i="31"/>
  <c r="AC56" i="31"/>
  <c r="AG90" i="31"/>
  <c r="AE56" i="31"/>
  <c r="AC54" i="31"/>
  <c r="AD80" i="31"/>
  <c r="AF55" i="31"/>
  <c r="AC53" i="31"/>
  <c r="AH74" i="31"/>
  <c r="AG55" i="31"/>
  <c r="AG78" i="31"/>
  <c r="AH59" i="31"/>
  <c r="AC81" i="31"/>
  <c r="AG75" i="31"/>
  <c r="AH96" i="31"/>
  <c r="AG96" i="31"/>
  <c r="AE75" i="31"/>
  <c r="AD78" i="31"/>
  <c r="AF73" i="31"/>
  <c r="AD75" i="31"/>
  <c r="AC73" i="31"/>
  <c r="AC90" i="31"/>
  <c r="AH76" i="31"/>
  <c r="AC78" i="31"/>
  <c r="AG74" i="31"/>
  <c r="AE96" i="31"/>
  <c r="AF90" i="31"/>
  <c r="AD98" i="31"/>
  <c r="AH98" i="31"/>
  <c r="AH60" i="31"/>
  <c r="AF60" i="31"/>
  <c r="AD60" i="31"/>
  <c r="AC60" i="31"/>
  <c r="AE81" i="31"/>
  <c r="AD72" i="31"/>
  <c r="AF80" i="31"/>
  <c r="AG76" i="31"/>
  <c r="AF98" i="31"/>
  <c r="AC91" i="31"/>
  <c r="AF76" i="31"/>
  <c r="AE60" i="31"/>
  <c r="AG77" i="31"/>
  <c r="AF54" i="31"/>
  <c r="AC98" i="31"/>
  <c r="AH94" i="31"/>
  <c r="AD94" i="31"/>
  <c r="AD51" i="31"/>
  <c r="AH51" i="31"/>
  <c r="AH81" i="31"/>
  <c r="AD81" i="31"/>
  <c r="AF57" i="31"/>
  <c r="AH57" i="31"/>
  <c r="AD57" i="31"/>
  <c r="AF97" i="31"/>
  <c r="AE91" i="31"/>
  <c r="AG80" i="31"/>
  <c r="AF77" i="31"/>
  <c r="AG60" i="31"/>
  <c r="AF93" i="31"/>
  <c r="AC76" i="31"/>
  <c r="AE73" i="31"/>
  <c r="AH97" i="31"/>
  <c r="AG94" i="31"/>
  <c r="AG81" i="31"/>
  <c r="AH75" i="31"/>
  <c r="AE57" i="31"/>
  <c r="AG54" i="31"/>
  <c r="AF51" i="31"/>
  <c r="AE98" i="31"/>
  <c r="AF94" i="31"/>
  <c r="AH80" i="31"/>
  <c r="AD77" i="31"/>
  <c r="AH77" i="31"/>
  <c r="AE72" i="31"/>
  <c r="AG72" i="31"/>
  <c r="AC72" i="31"/>
  <c r="AD97" i="31"/>
  <c r="AG98" i="31"/>
  <c r="AG97" i="31"/>
  <c r="AH73" i="31"/>
  <c r="AD73" i="31"/>
  <c r="AD55" i="31"/>
  <c r="AH55" i="31"/>
  <c r="AE59" i="31"/>
  <c r="AG59" i="31"/>
  <c r="AC59" i="31"/>
  <c r="AG93" i="31"/>
  <c r="AD76" i="31"/>
  <c r="AH72" i="31"/>
  <c r="AG57" i="31"/>
  <c r="AC55" i="31"/>
  <c r="AD91" i="31"/>
  <c r="AE77" i="31"/>
  <c r="AG51" i="31"/>
  <c r="AG91" i="31"/>
  <c r="AH54" i="31"/>
  <c r="AC97" i="31"/>
  <c r="AD93" i="31"/>
  <c r="AC75" i="31"/>
  <c r="AF59" i="31"/>
  <c r="AE51" i="31"/>
  <c r="AD54" i="31"/>
  <c r="F31" i="1" l="1"/>
  <c r="G20" i="1" s="1"/>
  <c r="G19" i="1" l="1"/>
  <c r="G27" i="1"/>
  <c r="G23" i="1"/>
  <c r="G30" i="1"/>
  <c r="G26" i="1"/>
  <c r="G22" i="1"/>
  <c r="G29" i="1"/>
  <c r="G25" i="1"/>
  <c r="G21" i="1"/>
  <c r="G28" i="1"/>
  <c r="G24" i="1"/>
  <c r="AH98" i="21"/>
  <c r="AG98" i="21"/>
  <c r="AF98" i="21"/>
  <c r="AE98" i="21"/>
  <c r="AD98" i="21"/>
  <c r="AC98" i="21"/>
  <c r="AH97" i="21"/>
  <c r="AG97" i="21"/>
  <c r="AF97" i="21"/>
  <c r="AE97" i="21"/>
  <c r="AD97" i="21"/>
  <c r="AC97" i="21"/>
  <c r="AH96" i="21"/>
  <c r="AG96" i="21"/>
  <c r="AF96" i="21"/>
  <c r="AE96" i="21"/>
  <c r="AD96" i="21"/>
  <c r="AC96" i="21"/>
  <c r="AH95" i="21"/>
  <c r="AG95" i="21"/>
  <c r="AF95" i="21"/>
  <c r="AE95" i="21"/>
  <c r="AD95" i="21"/>
  <c r="AC95" i="21"/>
  <c r="AH94" i="21"/>
  <c r="AG94" i="21"/>
  <c r="AF94" i="21"/>
  <c r="AE94" i="21"/>
  <c r="AD94" i="21"/>
  <c r="AC94" i="21"/>
  <c r="AH93" i="21"/>
  <c r="AG93" i="21"/>
  <c r="AF93" i="21"/>
  <c r="AE93" i="21"/>
  <c r="AD93" i="21"/>
  <c r="AC93" i="21"/>
  <c r="AH91" i="21"/>
  <c r="AG91" i="21"/>
  <c r="AF91" i="21"/>
  <c r="AE91" i="21"/>
  <c r="AD91" i="21"/>
  <c r="AC91" i="21"/>
  <c r="AH90" i="21"/>
  <c r="AG90" i="21"/>
  <c r="AF90" i="21"/>
  <c r="AE90" i="21"/>
  <c r="AD90" i="21"/>
  <c r="AC90" i="21"/>
  <c r="AH81" i="21"/>
  <c r="AG81" i="21"/>
  <c r="AF81" i="21"/>
  <c r="AE81" i="21"/>
  <c r="AD81" i="21"/>
  <c r="AC81" i="21"/>
  <c r="AH80" i="21"/>
  <c r="AG80" i="21"/>
  <c r="AF80" i="21"/>
  <c r="AE80" i="21"/>
  <c r="AD80" i="21"/>
  <c r="AC80" i="21"/>
  <c r="AH79" i="21"/>
  <c r="AG79" i="21"/>
  <c r="AF79" i="21"/>
  <c r="AE79" i="21"/>
  <c r="AD79" i="21"/>
  <c r="AC79" i="21"/>
  <c r="AH78" i="21"/>
  <c r="AG78" i="21"/>
  <c r="AF78" i="21"/>
  <c r="AE78" i="21"/>
  <c r="AD78" i="21"/>
  <c r="AC78" i="21"/>
  <c r="AH77" i="21"/>
  <c r="AG77" i="21"/>
  <c r="AF77" i="21"/>
  <c r="AE77" i="21"/>
  <c r="AD77" i="21"/>
  <c r="AC77" i="21"/>
  <c r="AH76" i="21"/>
  <c r="AG76" i="21"/>
  <c r="AF76" i="21"/>
  <c r="AE76" i="21"/>
  <c r="AD76" i="21"/>
  <c r="AC76" i="21"/>
  <c r="AH75" i="21"/>
  <c r="AG75" i="21"/>
  <c r="AF75" i="21"/>
  <c r="AE75" i="21"/>
  <c r="AD75" i="21"/>
  <c r="AC75" i="21"/>
  <c r="AH74" i="21"/>
  <c r="AG74" i="21"/>
  <c r="AF74" i="21"/>
  <c r="AE74" i="21"/>
  <c r="AD74" i="21"/>
  <c r="AC74" i="21"/>
  <c r="AH73" i="21"/>
  <c r="AG73" i="21"/>
  <c r="AF73" i="21"/>
  <c r="AE73" i="21"/>
  <c r="AD73" i="21"/>
  <c r="AC73" i="21"/>
  <c r="AH72" i="21"/>
  <c r="AG72" i="21"/>
  <c r="AF72" i="21"/>
  <c r="AE72" i="21"/>
  <c r="AD72" i="21"/>
  <c r="AC72" i="21"/>
  <c r="AH71" i="21"/>
  <c r="AG71" i="21"/>
  <c r="AF71" i="21"/>
  <c r="AE71" i="21"/>
  <c r="AD71" i="21"/>
  <c r="AC71" i="21"/>
  <c r="AH61" i="21"/>
  <c r="AG61" i="21"/>
  <c r="AF61" i="21"/>
  <c r="AE61" i="21"/>
  <c r="AD61" i="21"/>
  <c r="AC61" i="21"/>
  <c r="AH60" i="21"/>
  <c r="AG60" i="21"/>
  <c r="AF60" i="21"/>
  <c r="AE60" i="21"/>
  <c r="AD60" i="21"/>
  <c r="AC60" i="21"/>
  <c r="AH59" i="21"/>
  <c r="AG59" i="21"/>
  <c r="AF59" i="21"/>
  <c r="AE59" i="21"/>
  <c r="AD59" i="21"/>
  <c r="AC59" i="21"/>
  <c r="AH57" i="21"/>
  <c r="AG57" i="21"/>
  <c r="AF57" i="21"/>
  <c r="AE57" i="21"/>
  <c r="AD57" i="21"/>
  <c r="AC57" i="21"/>
  <c r="AH56" i="21"/>
  <c r="AG56" i="21"/>
  <c r="AF56" i="21"/>
  <c r="AE56" i="21"/>
  <c r="AD56" i="21"/>
  <c r="AC56" i="21"/>
  <c r="AH55" i="21"/>
  <c r="AG55" i="21"/>
  <c r="AF55" i="21"/>
  <c r="AE55" i="21"/>
  <c r="AD55" i="21"/>
  <c r="AC55" i="21"/>
  <c r="AH54" i="21"/>
  <c r="AG54" i="21"/>
  <c r="AF54" i="21"/>
  <c r="AE54" i="21"/>
  <c r="AD54" i="21"/>
  <c r="AC54" i="21"/>
  <c r="AH53" i="21"/>
  <c r="AG53" i="21"/>
  <c r="AF53" i="21"/>
  <c r="AE53" i="21"/>
  <c r="AD53" i="21"/>
  <c r="AC53" i="21"/>
  <c r="AH52" i="21"/>
  <c r="AG52" i="21"/>
  <c r="AF52" i="21"/>
  <c r="AE52" i="21"/>
  <c r="AD52" i="21"/>
  <c r="AC52" i="21"/>
  <c r="AH51" i="21"/>
  <c r="AG51" i="21"/>
  <c r="AF51" i="21"/>
  <c r="AE51" i="21"/>
  <c r="AD51" i="21"/>
  <c r="AC51" i="21"/>
  <c r="AH98" i="20"/>
  <c r="AG98" i="20"/>
  <c r="AF98" i="20"/>
  <c r="AE98" i="20"/>
  <c r="AD98" i="20"/>
  <c r="AC98" i="20"/>
  <c r="AH97" i="20"/>
  <c r="AG97" i="20"/>
  <c r="AF97" i="20"/>
  <c r="AE97" i="20"/>
  <c r="AD97" i="20"/>
  <c r="AC97" i="20"/>
  <c r="AH96" i="20"/>
  <c r="AG96" i="20"/>
  <c r="AF96" i="20"/>
  <c r="AE96" i="20"/>
  <c r="AD96" i="20"/>
  <c r="AC96" i="20"/>
  <c r="AH95" i="20"/>
  <c r="AG95" i="20"/>
  <c r="AF95" i="20"/>
  <c r="AE95" i="20"/>
  <c r="AD95" i="20"/>
  <c r="AC95" i="20"/>
  <c r="AH94" i="20"/>
  <c r="AG94" i="20"/>
  <c r="AF94" i="20"/>
  <c r="AE94" i="20"/>
  <c r="AD94" i="20"/>
  <c r="AC94" i="20"/>
  <c r="AH93" i="20"/>
  <c r="AG93" i="20"/>
  <c r="AF93" i="20"/>
  <c r="AE93" i="20"/>
  <c r="AD93" i="20"/>
  <c r="AC93" i="20"/>
  <c r="AH91" i="20"/>
  <c r="AG91" i="20"/>
  <c r="AF91" i="20"/>
  <c r="AE91" i="20"/>
  <c r="AD91" i="20"/>
  <c r="AC91" i="20"/>
  <c r="AH90" i="20"/>
  <c r="AG90" i="20"/>
  <c r="AF90" i="20"/>
  <c r="AE90" i="20"/>
  <c r="AD90" i="20"/>
  <c r="AC90" i="20"/>
  <c r="AH81" i="20"/>
  <c r="AG81" i="20"/>
  <c r="AF81" i="20"/>
  <c r="AE81" i="20"/>
  <c r="AD81" i="20"/>
  <c r="AC81" i="20"/>
  <c r="AH80" i="20"/>
  <c r="AG80" i="20"/>
  <c r="AF80" i="20"/>
  <c r="AE80" i="20"/>
  <c r="AD80" i="20"/>
  <c r="AC80" i="20"/>
  <c r="AH79" i="20"/>
  <c r="AG79" i="20"/>
  <c r="AF79" i="20"/>
  <c r="AE79" i="20"/>
  <c r="AD79" i="20"/>
  <c r="AC79" i="20"/>
  <c r="AH78" i="20"/>
  <c r="AG78" i="20"/>
  <c r="AF78" i="20"/>
  <c r="AE78" i="20"/>
  <c r="AD78" i="20"/>
  <c r="AC78" i="20"/>
  <c r="AH77" i="20"/>
  <c r="AG77" i="20"/>
  <c r="AF77" i="20"/>
  <c r="AE77" i="20"/>
  <c r="AD77" i="20"/>
  <c r="AC77" i="20"/>
  <c r="AH76" i="20"/>
  <c r="AG76" i="20"/>
  <c r="AF76" i="20"/>
  <c r="AE76" i="20"/>
  <c r="AD76" i="20"/>
  <c r="AC76" i="20"/>
  <c r="AH75" i="20"/>
  <c r="AG75" i="20"/>
  <c r="AF75" i="20"/>
  <c r="AE75" i="20"/>
  <c r="AD75" i="20"/>
  <c r="AC75" i="20"/>
  <c r="AH74" i="20"/>
  <c r="AG74" i="20"/>
  <c r="AF74" i="20"/>
  <c r="AE74" i="20"/>
  <c r="AD74" i="20"/>
  <c r="AC74" i="20"/>
  <c r="AH73" i="20"/>
  <c r="AG73" i="20"/>
  <c r="AF73" i="20"/>
  <c r="AE73" i="20"/>
  <c r="AD73" i="20"/>
  <c r="AC73" i="20"/>
  <c r="AH72" i="20"/>
  <c r="AG72" i="20"/>
  <c r="AF72" i="20"/>
  <c r="AE72" i="20"/>
  <c r="AD72" i="20"/>
  <c r="AC72" i="20"/>
  <c r="AH71" i="20"/>
  <c r="AG71" i="20"/>
  <c r="AF71" i="20"/>
  <c r="AE71" i="20"/>
  <c r="AD71" i="20"/>
  <c r="AC71" i="20"/>
  <c r="AH61" i="20"/>
  <c r="AG61" i="20"/>
  <c r="AF61" i="20"/>
  <c r="AE61" i="20"/>
  <c r="AD61" i="20"/>
  <c r="AC61" i="20"/>
  <c r="AH60" i="20"/>
  <c r="AG60" i="20"/>
  <c r="AF60" i="20"/>
  <c r="AE60" i="20"/>
  <c r="AD60" i="20"/>
  <c r="AC60" i="20"/>
  <c r="AH59" i="20"/>
  <c r="AG59" i="20"/>
  <c r="AF59" i="20"/>
  <c r="AE59" i="20"/>
  <c r="AD59" i="20"/>
  <c r="AC59" i="20"/>
  <c r="AH57" i="20"/>
  <c r="AG57" i="20"/>
  <c r="AF57" i="20"/>
  <c r="AE57" i="20"/>
  <c r="AD57" i="20"/>
  <c r="AC57" i="20"/>
  <c r="AH56" i="20"/>
  <c r="AG56" i="20"/>
  <c r="AF56" i="20"/>
  <c r="AE56" i="20"/>
  <c r="AD56" i="20"/>
  <c r="AC56" i="20"/>
  <c r="AH55" i="20"/>
  <c r="AG55" i="20"/>
  <c r="AF55" i="20"/>
  <c r="AE55" i="20"/>
  <c r="AD55" i="20"/>
  <c r="AC55" i="20"/>
  <c r="AH54" i="20"/>
  <c r="AG54" i="20"/>
  <c r="AF54" i="20"/>
  <c r="AE54" i="20"/>
  <c r="AD54" i="20"/>
  <c r="AC54" i="20"/>
  <c r="AH53" i="20"/>
  <c r="AG53" i="20"/>
  <c r="AF53" i="20"/>
  <c r="AE53" i="20"/>
  <c r="AD53" i="20"/>
  <c r="AC53" i="20"/>
  <c r="AH52" i="20"/>
  <c r="AG52" i="20"/>
  <c r="AF52" i="20"/>
  <c r="AE52" i="20"/>
  <c r="AD52" i="20"/>
  <c r="AC52" i="20"/>
  <c r="AH51" i="20"/>
  <c r="AG51" i="20"/>
  <c r="AF51" i="20"/>
  <c r="AE51" i="20"/>
  <c r="AD51" i="20"/>
  <c r="AC51" i="20"/>
  <c r="AH98" i="19"/>
  <c r="AG98" i="19"/>
  <c r="AF98" i="19"/>
  <c r="AE98" i="19"/>
  <c r="AD98" i="19"/>
  <c r="AC98" i="19"/>
  <c r="AH97" i="19"/>
  <c r="AG97" i="19"/>
  <c r="AF97" i="19"/>
  <c r="AE97" i="19"/>
  <c r="AD97" i="19"/>
  <c r="AC97" i="19"/>
  <c r="AH96" i="19"/>
  <c r="AG96" i="19"/>
  <c r="AF96" i="19"/>
  <c r="AE96" i="19"/>
  <c r="AD96" i="19"/>
  <c r="AC96" i="19"/>
  <c r="AH95" i="19"/>
  <c r="AG95" i="19"/>
  <c r="AF95" i="19"/>
  <c r="AE95" i="19"/>
  <c r="AD95" i="19"/>
  <c r="AC95" i="19"/>
  <c r="AH94" i="19"/>
  <c r="AG94" i="19"/>
  <c r="AF94" i="19"/>
  <c r="AE94" i="19"/>
  <c r="AD94" i="19"/>
  <c r="AC94" i="19"/>
  <c r="AH93" i="19"/>
  <c r="AG93" i="19"/>
  <c r="AF93" i="19"/>
  <c r="AE93" i="19"/>
  <c r="AD93" i="19"/>
  <c r="AC93" i="19"/>
  <c r="AH91" i="19"/>
  <c r="AG91" i="19"/>
  <c r="AF91" i="19"/>
  <c r="AE91" i="19"/>
  <c r="AD91" i="19"/>
  <c r="AC91" i="19"/>
  <c r="AH90" i="19"/>
  <c r="AG90" i="19"/>
  <c r="AF90" i="19"/>
  <c r="AE90" i="19"/>
  <c r="AD90" i="19"/>
  <c r="AC90" i="19"/>
  <c r="AH81" i="19"/>
  <c r="AG81" i="19"/>
  <c r="AF81" i="19"/>
  <c r="AE81" i="19"/>
  <c r="AD81" i="19"/>
  <c r="AC81" i="19"/>
  <c r="AH80" i="19"/>
  <c r="AG80" i="19"/>
  <c r="AF80" i="19"/>
  <c r="AE80" i="19"/>
  <c r="AD80" i="19"/>
  <c r="AC80" i="19"/>
  <c r="AH79" i="19"/>
  <c r="AG79" i="19"/>
  <c r="AF79" i="19"/>
  <c r="AE79" i="19"/>
  <c r="AD79" i="19"/>
  <c r="AC79" i="19"/>
  <c r="AH78" i="19"/>
  <c r="AG78" i="19"/>
  <c r="AF78" i="19"/>
  <c r="AE78" i="19"/>
  <c r="AD78" i="19"/>
  <c r="AC78" i="19"/>
  <c r="AH77" i="19"/>
  <c r="AG77" i="19"/>
  <c r="AF77" i="19"/>
  <c r="AE77" i="19"/>
  <c r="AD77" i="19"/>
  <c r="AC77" i="19"/>
  <c r="AH76" i="19"/>
  <c r="AG76" i="19"/>
  <c r="AF76" i="19"/>
  <c r="AE76" i="19"/>
  <c r="AD76" i="19"/>
  <c r="AC76" i="19"/>
  <c r="AH75" i="19"/>
  <c r="AG75" i="19"/>
  <c r="AF75" i="19"/>
  <c r="AE75" i="19"/>
  <c r="AD75" i="19"/>
  <c r="AC75" i="19"/>
  <c r="AH74" i="19"/>
  <c r="AG74" i="19"/>
  <c r="AF74" i="19"/>
  <c r="AE74" i="19"/>
  <c r="AD74" i="19"/>
  <c r="AC74" i="19"/>
  <c r="AH73" i="19"/>
  <c r="AG73" i="19"/>
  <c r="AF73" i="19"/>
  <c r="AE73" i="19"/>
  <c r="AD73" i="19"/>
  <c r="AC73" i="19"/>
  <c r="AH72" i="19"/>
  <c r="AG72" i="19"/>
  <c r="AF72" i="19"/>
  <c r="AE72" i="19"/>
  <c r="AD72" i="19"/>
  <c r="AC72" i="19"/>
  <c r="AH71" i="19"/>
  <c r="AG71" i="19"/>
  <c r="AF71" i="19"/>
  <c r="AE71" i="19"/>
  <c r="AD71" i="19"/>
  <c r="AC71" i="19"/>
  <c r="AH61" i="19"/>
  <c r="AG61" i="19"/>
  <c r="AF61" i="19"/>
  <c r="AE61" i="19"/>
  <c r="AD61" i="19"/>
  <c r="AC61" i="19"/>
  <c r="AH60" i="19"/>
  <c r="AG60" i="19"/>
  <c r="AF60" i="19"/>
  <c r="AE60" i="19"/>
  <c r="AD60" i="19"/>
  <c r="AC60" i="19"/>
  <c r="AH59" i="19"/>
  <c r="AG59" i="19"/>
  <c r="AF59" i="19"/>
  <c r="AE59" i="19"/>
  <c r="AD59" i="19"/>
  <c r="AC59" i="19"/>
  <c r="AH57" i="19"/>
  <c r="AG57" i="19"/>
  <c r="AF57" i="19"/>
  <c r="AE57" i="19"/>
  <c r="AD57" i="19"/>
  <c r="AC57" i="19"/>
  <c r="AH56" i="19"/>
  <c r="AG56" i="19"/>
  <c r="AF56" i="19"/>
  <c r="AE56" i="19"/>
  <c r="AD56" i="19"/>
  <c r="AC56" i="19"/>
  <c r="AH55" i="19"/>
  <c r="AG55" i="19"/>
  <c r="AF55" i="19"/>
  <c r="AE55" i="19"/>
  <c r="AD55" i="19"/>
  <c r="AC55" i="19"/>
  <c r="AH54" i="19"/>
  <c r="AG54" i="19"/>
  <c r="AF54" i="19"/>
  <c r="AE54" i="19"/>
  <c r="AD54" i="19"/>
  <c r="AC54" i="19"/>
  <c r="AH53" i="19"/>
  <c r="AG53" i="19"/>
  <c r="AF53" i="19"/>
  <c r="AE53" i="19"/>
  <c r="AD53" i="19"/>
  <c r="AC53" i="19"/>
  <c r="AH52" i="19"/>
  <c r="AG52" i="19"/>
  <c r="AF52" i="19"/>
  <c r="AE52" i="19"/>
  <c r="AD52" i="19"/>
  <c r="AC52" i="19"/>
  <c r="AH51" i="19"/>
  <c r="AG51" i="19"/>
  <c r="AF51" i="19"/>
  <c r="AE51" i="19"/>
  <c r="AD51" i="19"/>
  <c r="AC51" i="19"/>
  <c r="AH98" i="17"/>
  <c r="AG98" i="17"/>
  <c r="AF98" i="17"/>
  <c r="AE98" i="17"/>
  <c r="AD98" i="17"/>
  <c r="AC98" i="17"/>
  <c r="AH97" i="17"/>
  <c r="AG97" i="17"/>
  <c r="AF97" i="17"/>
  <c r="AE97" i="17"/>
  <c r="AD97" i="17"/>
  <c r="AC97" i="17"/>
  <c r="AH96" i="17"/>
  <c r="AG96" i="17"/>
  <c r="AF96" i="17"/>
  <c r="AE96" i="17"/>
  <c r="AD96" i="17"/>
  <c r="AC96" i="17"/>
  <c r="AH95" i="17"/>
  <c r="AG95" i="17"/>
  <c r="AF95" i="17"/>
  <c r="AE95" i="17"/>
  <c r="AD95" i="17"/>
  <c r="AC95" i="17"/>
  <c r="AH94" i="17"/>
  <c r="AG94" i="17"/>
  <c r="AF94" i="17"/>
  <c r="AE94" i="17"/>
  <c r="AD94" i="17"/>
  <c r="AC94" i="17"/>
  <c r="AH93" i="17"/>
  <c r="AG93" i="17"/>
  <c r="AF93" i="17"/>
  <c r="AE93" i="17"/>
  <c r="AD93" i="17"/>
  <c r="AC93" i="17"/>
  <c r="AH91" i="17"/>
  <c r="AG91" i="17"/>
  <c r="AF91" i="17"/>
  <c r="AE91" i="17"/>
  <c r="AD91" i="17"/>
  <c r="AC91" i="17"/>
  <c r="AH90" i="17"/>
  <c r="AG90" i="17"/>
  <c r="AF90" i="17"/>
  <c r="AE90" i="17"/>
  <c r="AD90" i="17"/>
  <c r="AC90" i="17"/>
  <c r="AH81" i="17"/>
  <c r="AG81" i="17"/>
  <c r="AF81" i="17"/>
  <c r="AE81" i="17"/>
  <c r="AD81" i="17"/>
  <c r="AC81" i="17"/>
  <c r="AH80" i="17"/>
  <c r="AG80" i="17"/>
  <c r="AF80" i="17"/>
  <c r="AE80" i="17"/>
  <c r="AD80" i="17"/>
  <c r="AC80" i="17"/>
  <c r="AH79" i="17"/>
  <c r="AG79" i="17"/>
  <c r="AF79" i="17"/>
  <c r="AE79" i="17"/>
  <c r="AD79" i="17"/>
  <c r="AC79" i="17"/>
  <c r="AH78" i="17"/>
  <c r="AG78" i="17"/>
  <c r="AF78" i="17"/>
  <c r="AE78" i="17"/>
  <c r="AD78" i="17"/>
  <c r="AC78" i="17"/>
  <c r="AH77" i="17"/>
  <c r="AG77" i="17"/>
  <c r="AF77" i="17"/>
  <c r="AE77" i="17"/>
  <c r="AD77" i="17"/>
  <c r="AC77" i="17"/>
  <c r="AH76" i="17"/>
  <c r="AG76" i="17"/>
  <c r="AF76" i="17"/>
  <c r="AE76" i="17"/>
  <c r="AD76" i="17"/>
  <c r="AC76" i="17"/>
  <c r="AH75" i="17"/>
  <c r="AG75" i="17"/>
  <c r="AF75" i="17"/>
  <c r="AE75" i="17"/>
  <c r="AD75" i="17"/>
  <c r="AC75" i="17"/>
  <c r="AH74" i="17"/>
  <c r="AG74" i="17"/>
  <c r="AF74" i="17"/>
  <c r="AE74" i="17"/>
  <c r="AD74" i="17"/>
  <c r="AC74" i="17"/>
  <c r="AH73" i="17"/>
  <c r="AG73" i="17"/>
  <c r="AF73" i="17"/>
  <c r="AE73" i="17"/>
  <c r="AD73" i="17"/>
  <c r="AC73" i="17"/>
  <c r="AH72" i="17"/>
  <c r="AG72" i="17"/>
  <c r="AF72" i="17"/>
  <c r="AE72" i="17"/>
  <c r="AD72" i="17"/>
  <c r="AC72" i="17"/>
  <c r="AH71" i="17"/>
  <c r="AG71" i="17"/>
  <c r="AF71" i="17"/>
  <c r="AE71" i="17"/>
  <c r="AD71" i="17"/>
  <c r="AC71" i="17"/>
  <c r="AH61" i="17"/>
  <c r="AG61" i="17"/>
  <c r="AF61" i="17"/>
  <c r="AE61" i="17"/>
  <c r="AD61" i="17"/>
  <c r="AC61" i="17"/>
  <c r="AH60" i="17"/>
  <c r="AG60" i="17"/>
  <c r="AF60" i="17"/>
  <c r="AE60" i="17"/>
  <c r="AD60" i="17"/>
  <c r="AC60" i="17"/>
  <c r="AH59" i="17"/>
  <c r="AG59" i="17"/>
  <c r="AF59" i="17"/>
  <c r="AE59" i="17"/>
  <c r="AD59" i="17"/>
  <c r="AC59" i="17"/>
  <c r="AH57" i="17"/>
  <c r="AG57" i="17"/>
  <c r="AF57" i="17"/>
  <c r="AE57" i="17"/>
  <c r="AD57" i="17"/>
  <c r="AC57" i="17"/>
  <c r="AH56" i="17"/>
  <c r="AG56" i="17"/>
  <c r="AF56" i="17"/>
  <c r="AE56" i="17"/>
  <c r="AD56" i="17"/>
  <c r="AC56" i="17"/>
  <c r="AH55" i="17"/>
  <c r="AG55" i="17"/>
  <c r="AF55" i="17"/>
  <c r="AE55" i="17"/>
  <c r="AD55" i="17"/>
  <c r="AC55" i="17"/>
  <c r="AH54" i="17"/>
  <c r="AG54" i="17"/>
  <c r="AF54" i="17"/>
  <c r="AE54" i="17"/>
  <c r="AD54" i="17"/>
  <c r="AC54" i="17"/>
  <c r="AH53" i="17"/>
  <c r="AG53" i="17"/>
  <c r="AF53" i="17"/>
  <c r="AE53" i="17"/>
  <c r="AD53" i="17"/>
  <c r="AC53" i="17"/>
  <c r="AH52" i="17"/>
  <c r="AG52" i="17"/>
  <c r="AF52" i="17"/>
  <c r="AE52" i="17"/>
  <c r="AD52" i="17"/>
  <c r="AC52" i="17"/>
  <c r="AH51" i="17"/>
  <c r="AG51" i="17"/>
  <c r="AF51" i="17"/>
  <c r="AE51" i="17"/>
  <c r="AD51" i="17"/>
  <c r="AC51" i="17"/>
  <c r="AH98" i="16"/>
  <c r="AG98" i="16"/>
  <c r="AF98" i="16"/>
  <c r="AE98" i="16"/>
  <c r="AD98" i="16"/>
  <c r="AC98" i="16"/>
  <c r="AH97" i="16"/>
  <c r="AG97" i="16"/>
  <c r="AF97" i="16"/>
  <c r="AE97" i="16"/>
  <c r="AD97" i="16"/>
  <c r="AC97" i="16"/>
  <c r="AH96" i="16"/>
  <c r="AG96" i="16"/>
  <c r="AF96" i="16"/>
  <c r="AE96" i="16"/>
  <c r="AD96" i="16"/>
  <c r="AC96" i="16"/>
  <c r="AH95" i="16"/>
  <c r="AG95" i="16"/>
  <c r="AF95" i="16"/>
  <c r="AE95" i="16"/>
  <c r="AD95" i="16"/>
  <c r="AC95" i="16"/>
  <c r="AH94" i="16"/>
  <c r="AG94" i="16"/>
  <c r="AF94" i="16"/>
  <c r="AE94" i="16"/>
  <c r="AD94" i="16"/>
  <c r="AC94" i="16"/>
  <c r="AH93" i="16"/>
  <c r="AG93" i="16"/>
  <c r="AF93" i="16"/>
  <c r="AE93" i="16"/>
  <c r="AD93" i="16"/>
  <c r="AC93" i="16"/>
  <c r="AH91" i="16"/>
  <c r="AG91" i="16"/>
  <c r="AF91" i="16"/>
  <c r="AE91" i="16"/>
  <c r="AD91" i="16"/>
  <c r="AC91" i="16"/>
  <c r="AH90" i="16"/>
  <c r="AG90" i="16"/>
  <c r="AF90" i="16"/>
  <c r="AE90" i="16"/>
  <c r="AD90" i="16"/>
  <c r="AC90" i="16"/>
  <c r="AH81" i="16"/>
  <c r="AG81" i="16"/>
  <c r="AF81" i="16"/>
  <c r="AE81" i="16"/>
  <c r="AD81" i="16"/>
  <c r="AC81" i="16"/>
  <c r="AH80" i="16"/>
  <c r="AG80" i="16"/>
  <c r="AF80" i="16"/>
  <c r="AE80" i="16"/>
  <c r="AD80" i="16"/>
  <c r="AC80" i="16"/>
  <c r="AH79" i="16"/>
  <c r="AG79" i="16"/>
  <c r="AF79" i="16"/>
  <c r="AE79" i="16"/>
  <c r="AD79" i="16"/>
  <c r="AC79" i="16"/>
  <c r="AH78" i="16"/>
  <c r="AG78" i="16"/>
  <c r="AF78" i="16"/>
  <c r="AE78" i="16"/>
  <c r="AD78" i="16"/>
  <c r="AC78" i="16"/>
  <c r="AH77" i="16"/>
  <c r="AG77" i="16"/>
  <c r="AF77" i="16"/>
  <c r="AE77" i="16"/>
  <c r="AD77" i="16"/>
  <c r="AC77" i="16"/>
  <c r="AH76" i="16"/>
  <c r="AG76" i="16"/>
  <c r="AF76" i="16"/>
  <c r="AE76" i="16"/>
  <c r="AD76" i="16"/>
  <c r="AC76" i="16"/>
  <c r="AH75" i="16"/>
  <c r="AG75" i="16"/>
  <c r="AF75" i="16"/>
  <c r="AE75" i="16"/>
  <c r="AD75" i="16"/>
  <c r="AC75" i="16"/>
  <c r="AH74" i="16"/>
  <c r="AG74" i="16"/>
  <c r="AF74" i="16"/>
  <c r="AE74" i="16"/>
  <c r="AD74" i="16"/>
  <c r="AC74" i="16"/>
  <c r="AH73" i="16"/>
  <c r="AG73" i="16"/>
  <c r="AF73" i="16"/>
  <c r="AE73" i="16"/>
  <c r="AD73" i="16"/>
  <c r="AC73" i="16"/>
  <c r="AH72" i="16"/>
  <c r="AG72" i="16"/>
  <c r="AF72" i="16"/>
  <c r="AE72" i="16"/>
  <c r="AD72" i="16"/>
  <c r="AC72" i="16"/>
  <c r="AH71" i="16"/>
  <c r="AG71" i="16"/>
  <c r="AF71" i="16"/>
  <c r="AE71" i="16"/>
  <c r="AD71" i="16"/>
  <c r="AC71" i="16"/>
  <c r="AH61" i="16"/>
  <c r="AG61" i="16"/>
  <c r="AF61" i="16"/>
  <c r="AE61" i="16"/>
  <c r="AD61" i="16"/>
  <c r="AC61" i="16"/>
  <c r="AH60" i="16"/>
  <c r="AG60" i="16"/>
  <c r="AF60" i="16"/>
  <c r="AE60" i="16"/>
  <c r="AD60" i="16"/>
  <c r="AC60" i="16"/>
  <c r="AH59" i="16"/>
  <c r="AG59" i="16"/>
  <c r="AF59" i="16"/>
  <c r="AE59" i="16"/>
  <c r="AD59" i="16"/>
  <c r="AC59" i="16"/>
  <c r="AH57" i="16"/>
  <c r="AG57" i="16"/>
  <c r="AF57" i="16"/>
  <c r="AE57" i="16"/>
  <c r="AD57" i="16"/>
  <c r="AC57" i="16"/>
  <c r="AH56" i="16"/>
  <c r="AG56" i="16"/>
  <c r="AF56" i="16"/>
  <c r="AE56" i="16"/>
  <c r="AD56" i="16"/>
  <c r="AC56" i="16"/>
  <c r="AH55" i="16"/>
  <c r="AG55" i="16"/>
  <c r="AF55" i="16"/>
  <c r="AE55" i="16"/>
  <c r="AD55" i="16"/>
  <c r="AC55" i="16"/>
  <c r="AH54" i="16"/>
  <c r="AG54" i="16"/>
  <c r="AF54" i="16"/>
  <c r="AE54" i="16"/>
  <c r="AD54" i="16"/>
  <c r="AC54" i="16"/>
  <c r="AH53" i="16"/>
  <c r="AG53" i="16"/>
  <c r="AF53" i="16"/>
  <c r="AE53" i="16"/>
  <c r="AD53" i="16"/>
  <c r="AC53" i="16"/>
  <c r="AH52" i="16"/>
  <c r="AG52" i="16"/>
  <c r="AF52" i="16"/>
  <c r="AE52" i="16"/>
  <c r="AD52" i="16"/>
  <c r="AC52" i="16"/>
  <c r="AH51" i="16"/>
  <c r="AG51" i="16"/>
  <c r="AF51" i="16"/>
  <c r="AE51" i="16"/>
  <c r="AD51" i="16"/>
  <c r="AC51" i="16"/>
  <c r="G31" i="1" l="1"/>
  <c r="AH98" i="6"/>
  <c r="AG98" i="6"/>
  <c r="AF98" i="6"/>
  <c r="AE98" i="6"/>
  <c r="AD98" i="6"/>
  <c r="AC98" i="6"/>
  <c r="AH97" i="6"/>
  <c r="AG97" i="6"/>
  <c r="AF97" i="6"/>
  <c r="AE97" i="6"/>
  <c r="AD97" i="6"/>
  <c r="AC97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1" i="6"/>
  <c r="AG81" i="6"/>
  <c r="AF81" i="6"/>
  <c r="AE81" i="6"/>
  <c r="AD81" i="6"/>
  <c r="AC81" i="6"/>
  <c r="AH80" i="6"/>
  <c r="AG80" i="6"/>
  <c r="AF80" i="6"/>
  <c r="AE80" i="6"/>
  <c r="AD80" i="6"/>
  <c r="AC80" i="6"/>
  <c r="AH79" i="6"/>
  <c r="AG79" i="6"/>
  <c r="AF79" i="6"/>
  <c r="AE79" i="6"/>
  <c r="AD79" i="6"/>
  <c r="AC79" i="6"/>
  <c r="AH78" i="6"/>
  <c r="AG78" i="6"/>
  <c r="AF78" i="6"/>
  <c r="AE78" i="6"/>
  <c r="AD78" i="6"/>
  <c r="AC78" i="6"/>
  <c r="AH77" i="6"/>
  <c r="AG77" i="6"/>
  <c r="AF77" i="6"/>
  <c r="AE77" i="6"/>
  <c r="AD77" i="6"/>
  <c r="AC77" i="6"/>
  <c r="AH76" i="6"/>
  <c r="AG76" i="6"/>
  <c r="AF76" i="6"/>
  <c r="AE76" i="6"/>
  <c r="AD76" i="6"/>
  <c r="AC76" i="6"/>
  <c r="AH75" i="6"/>
  <c r="AG75" i="6"/>
  <c r="AF75" i="6"/>
  <c r="AE75" i="6"/>
  <c r="AD75" i="6"/>
  <c r="AC75" i="6"/>
  <c r="AH74" i="6"/>
  <c r="AG74" i="6"/>
  <c r="AF74" i="6"/>
  <c r="AE74" i="6"/>
  <c r="AD74" i="6"/>
  <c r="AC74" i="6"/>
  <c r="AH73" i="6"/>
  <c r="AG73" i="6"/>
  <c r="AF73" i="6"/>
  <c r="AE73" i="6"/>
  <c r="AD73" i="6"/>
  <c r="AC73" i="6"/>
  <c r="AH72" i="6"/>
  <c r="AG72" i="6"/>
  <c r="AF72" i="6"/>
  <c r="AE72" i="6"/>
  <c r="AD72" i="6"/>
  <c r="AC72" i="6"/>
  <c r="AH71" i="6"/>
  <c r="AG71" i="6"/>
  <c r="AF71" i="6"/>
  <c r="AE71" i="6"/>
  <c r="AD71" i="6"/>
  <c r="AC71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7" i="6"/>
  <c r="AG57" i="6"/>
  <c r="AF57" i="6"/>
  <c r="AE57" i="6"/>
  <c r="AD57" i="6"/>
  <c r="AC57" i="6"/>
  <c r="AH56" i="6"/>
  <c r="AG56" i="6"/>
  <c r="AF56" i="6"/>
  <c r="AE56" i="6"/>
  <c r="AD56" i="6"/>
  <c r="AC56" i="6"/>
  <c r="AH55" i="6"/>
  <c r="AG55" i="6"/>
  <c r="AF55" i="6"/>
  <c r="AE55" i="6"/>
  <c r="AD55" i="6"/>
  <c r="AC55" i="6"/>
  <c r="AH54" i="6"/>
  <c r="AG54" i="6"/>
  <c r="AF54" i="6"/>
  <c r="AE54" i="6"/>
  <c r="AD54" i="6"/>
  <c r="AC54" i="6"/>
  <c r="AH53" i="6"/>
  <c r="AG53" i="6"/>
  <c r="AF53" i="6"/>
  <c r="AE53" i="6"/>
  <c r="AD53" i="6"/>
  <c r="AC53" i="6"/>
  <c r="AH52" i="6"/>
  <c r="AG52" i="6"/>
  <c r="AF52" i="6"/>
  <c r="AE52" i="6"/>
  <c r="AD52" i="6"/>
  <c r="AC52" i="6"/>
  <c r="AH51" i="6"/>
  <c r="AG51" i="6"/>
  <c r="AF51" i="6"/>
  <c r="AE51" i="6"/>
  <c r="AD51" i="6"/>
  <c r="AC51" i="6"/>
  <c r="AH98" i="5"/>
  <c r="AG98" i="5"/>
  <c r="AF98" i="5"/>
  <c r="AE98" i="5"/>
  <c r="AD98" i="5"/>
  <c r="AC98" i="5"/>
  <c r="AH97" i="5"/>
  <c r="AG97" i="5"/>
  <c r="AF97" i="5"/>
  <c r="AE97" i="5"/>
  <c r="AD97" i="5"/>
  <c r="AC97" i="5"/>
  <c r="AH96" i="5"/>
  <c r="AG96" i="5"/>
  <c r="AF96" i="5"/>
  <c r="AE96" i="5"/>
  <c r="AD96" i="5"/>
  <c r="AC96" i="5"/>
  <c r="AH95" i="5"/>
  <c r="AG95" i="5"/>
  <c r="AF95" i="5"/>
  <c r="AE95" i="5"/>
  <c r="AD95" i="5"/>
  <c r="AC95" i="5"/>
  <c r="AH94" i="5"/>
  <c r="AG94" i="5"/>
  <c r="AF94" i="5"/>
  <c r="AE94" i="5"/>
  <c r="AD94" i="5"/>
  <c r="AC94" i="5"/>
  <c r="AH93" i="5"/>
  <c r="AG93" i="5"/>
  <c r="AF93" i="5"/>
  <c r="AE93" i="5"/>
  <c r="AD93" i="5"/>
  <c r="AC93" i="5"/>
  <c r="AH91" i="5"/>
  <c r="AG91" i="5"/>
  <c r="AF91" i="5"/>
  <c r="AE91" i="5"/>
  <c r="AD91" i="5"/>
  <c r="AC91" i="5"/>
  <c r="AH90" i="5"/>
  <c r="AG90" i="5"/>
  <c r="AF90" i="5"/>
  <c r="AE90" i="5"/>
  <c r="AD90" i="5"/>
  <c r="AC90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98" i="3"/>
  <c r="AG98" i="3"/>
  <c r="AF98" i="3"/>
  <c r="AE98" i="3"/>
  <c r="AD98" i="3"/>
  <c r="AC98" i="3"/>
  <c r="AH97" i="3"/>
  <c r="AG97" i="3"/>
  <c r="AF97" i="3"/>
  <c r="AE97" i="3"/>
  <c r="AD97" i="3"/>
  <c r="AC97" i="3"/>
  <c r="AH96" i="3"/>
  <c r="AG96" i="3"/>
  <c r="AF96" i="3"/>
  <c r="AE96" i="3"/>
  <c r="AD96" i="3"/>
  <c r="AC96" i="3"/>
  <c r="AH95" i="3"/>
  <c r="AG95" i="3"/>
  <c r="AF95" i="3"/>
  <c r="AE95" i="3"/>
  <c r="AD95" i="3"/>
  <c r="AC95" i="3"/>
  <c r="AH94" i="3"/>
  <c r="AG94" i="3"/>
  <c r="AF94" i="3"/>
  <c r="AE94" i="3"/>
  <c r="AD94" i="3"/>
  <c r="AC94" i="3"/>
  <c r="AH93" i="3"/>
  <c r="AG93" i="3"/>
  <c r="AF93" i="3"/>
  <c r="AE93" i="3"/>
  <c r="AD93" i="3"/>
  <c r="AC93" i="3"/>
  <c r="AH91" i="3"/>
  <c r="AG91" i="3"/>
  <c r="AF91" i="3"/>
  <c r="AE91" i="3"/>
  <c r="AD91" i="3"/>
  <c r="AC91" i="3"/>
  <c r="AH90" i="3"/>
  <c r="AG90" i="3"/>
  <c r="AF90" i="3"/>
  <c r="AE90" i="3"/>
  <c r="AD90" i="3"/>
  <c r="AC90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105" i="1" l="1"/>
  <c r="AH104" i="1"/>
  <c r="AH103" i="1"/>
  <c r="AC102" i="1"/>
  <c r="AH102" i="1"/>
  <c r="AH101" i="1"/>
  <c r="AC100" i="1"/>
  <c r="AG100" i="1"/>
  <c r="AH98" i="1"/>
  <c r="AC97" i="1"/>
  <c r="AG97" i="1"/>
  <c r="AG88" i="1"/>
  <c r="AH87" i="1"/>
  <c r="AG86" i="1"/>
  <c r="AH85" i="1"/>
  <c r="AG84" i="1"/>
  <c r="AH83" i="1"/>
  <c r="AG82" i="1"/>
  <c r="AH81" i="1"/>
  <c r="AG80" i="1"/>
  <c r="AE79" i="1"/>
  <c r="AG78" i="1"/>
  <c r="AG68" i="1"/>
  <c r="AH67" i="1"/>
  <c r="AG66" i="1"/>
  <c r="AG64" i="1"/>
  <c r="AH63" i="1"/>
  <c r="AG62" i="1"/>
  <c r="AH61" i="1"/>
  <c r="AG60" i="1"/>
  <c r="AH59" i="1"/>
  <c r="AG58" i="1"/>
  <c r="AE78" i="1" l="1"/>
  <c r="AE97" i="1"/>
  <c r="AE100" i="1"/>
  <c r="AE102" i="1"/>
  <c r="AC104" i="1"/>
  <c r="AG104" i="1"/>
  <c r="AC78" i="1"/>
  <c r="AG102" i="1"/>
  <c r="AE104" i="1"/>
  <c r="AD58" i="1"/>
  <c r="AF58" i="1"/>
  <c r="AH58" i="1"/>
  <c r="AC59" i="1"/>
  <c r="AE59" i="1"/>
  <c r="AG59" i="1"/>
  <c r="AD60" i="1"/>
  <c r="AF60" i="1"/>
  <c r="AH60" i="1"/>
  <c r="AC61" i="1"/>
  <c r="AE61" i="1"/>
  <c r="AG61" i="1"/>
  <c r="AD62" i="1"/>
  <c r="AF62" i="1"/>
  <c r="AH62" i="1"/>
  <c r="AC63" i="1"/>
  <c r="AE63" i="1"/>
  <c r="AG63" i="1"/>
  <c r="AD64" i="1"/>
  <c r="AF64" i="1"/>
  <c r="AH64" i="1"/>
  <c r="AD66" i="1"/>
  <c r="AF66" i="1"/>
  <c r="AH66" i="1"/>
  <c r="AC67" i="1"/>
  <c r="AE67" i="1"/>
  <c r="AG67" i="1"/>
  <c r="AD68" i="1"/>
  <c r="AF68" i="1"/>
  <c r="AH68" i="1"/>
  <c r="AD78" i="1"/>
  <c r="AF78" i="1"/>
  <c r="AH78" i="1"/>
  <c r="AC79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C66" i="1"/>
  <c r="AE66" i="1"/>
  <c r="AD67" i="1"/>
  <c r="AF67" i="1"/>
  <c r="AC68" i="1"/>
  <c r="AE68" i="1"/>
  <c r="AH79" i="1"/>
  <c r="AF79" i="1"/>
  <c r="AG79" i="1"/>
  <c r="AD79" i="1"/>
  <c r="AD80" i="1"/>
  <c r="AF80" i="1"/>
  <c r="AH80" i="1"/>
  <c r="AC81" i="1"/>
  <c r="AE81" i="1"/>
  <c r="AG81" i="1"/>
  <c r="AD82" i="1"/>
  <c r="AF82" i="1"/>
  <c r="AH82" i="1"/>
  <c r="AC83" i="1"/>
  <c r="AE83" i="1"/>
  <c r="AG83" i="1"/>
  <c r="AD84" i="1"/>
  <c r="AF84" i="1"/>
  <c r="AH84" i="1"/>
  <c r="AC85" i="1"/>
  <c r="AE85" i="1"/>
  <c r="AG85" i="1"/>
  <c r="AD86" i="1"/>
  <c r="AF86" i="1"/>
  <c r="AH86" i="1"/>
  <c r="AC87" i="1"/>
  <c r="AE87" i="1"/>
  <c r="AG87" i="1"/>
  <c r="AD88" i="1"/>
  <c r="AF88" i="1"/>
  <c r="AH88" i="1"/>
  <c r="AD97" i="1"/>
  <c r="AF97" i="1"/>
  <c r="AH97" i="1"/>
  <c r="AC98" i="1"/>
  <c r="AE98" i="1"/>
  <c r="AG98" i="1"/>
  <c r="AD100" i="1"/>
  <c r="AF100" i="1"/>
  <c r="AH100" i="1"/>
  <c r="AC101" i="1"/>
  <c r="AE101" i="1"/>
  <c r="AG101" i="1"/>
  <c r="AD102" i="1"/>
  <c r="AF102" i="1"/>
  <c r="AC103" i="1"/>
  <c r="AE103" i="1"/>
  <c r="AG103" i="1"/>
  <c r="AD104" i="1"/>
  <c r="AF104" i="1"/>
  <c r="AC105" i="1"/>
  <c r="AE105" i="1"/>
  <c r="AG105" i="1"/>
  <c r="AC80" i="1"/>
  <c r="AE80" i="1"/>
  <c r="AD81" i="1"/>
  <c r="AF81" i="1"/>
  <c r="AC82" i="1"/>
  <c r="AE82" i="1"/>
  <c r="AD83" i="1"/>
  <c r="AF83" i="1"/>
  <c r="AC84" i="1"/>
  <c r="AE84" i="1"/>
  <c r="AD85" i="1"/>
  <c r="AF85" i="1"/>
  <c r="AC86" i="1"/>
  <c r="AE86" i="1"/>
  <c r="AD87" i="1"/>
  <c r="AF87" i="1"/>
  <c r="AC88" i="1"/>
  <c r="AE88" i="1"/>
  <c r="AD98" i="1"/>
  <c r="AF98" i="1"/>
  <c r="AD101" i="1"/>
  <c r="AF101" i="1"/>
  <c r="AD103" i="1"/>
  <c r="AF103" i="1"/>
  <c r="AD105" i="1"/>
  <c r="AF105" i="1"/>
</calcChain>
</file>

<file path=xl/sharedStrings.xml><?xml version="1.0" encoding="utf-8"?>
<sst xmlns="http://schemas.openxmlformats.org/spreadsheetml/2006/main" count="9335" uniqueCount="151">
  <si>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</si>
  <si>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</si>
  <si>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</si>
  <si>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</si>
  <si>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</si>
  <si>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</si>
  <si>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</si>
  <si>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</si>
  <si>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</si>
  <si>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</si>
  <si>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</si>
  <si>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</si>
  <si>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</si>
  <si>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</si>
  <si>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</si>
  <si>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</si>
  <si>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</si>
  <si>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</si>
  <si>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DESARROLLO DE LA ENSEÑANZA Y EVALUACIÓN DE APRENDIZAJES</t>
  </si>
  <si>
    <t>BLOQUE 2. Grupo de estudiantes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</si>
  <si>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</si>
  <si>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</si>
  <si>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</si>
  <si>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</si>
  <si>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No</t>
  </si>
  <si>
    <t>Indique el grado en el que imparte docencia:</t>
  </si>
  <si>
    <t>Grado en Ingeniería Civil</t>
  </si>
  <si>
    <t>Grado en Ingeniería de Recursos Energéticos</t>
  </si>
  <si>
    <t>Grado en Ingeniería de Tecnologías de Telecomunicación</t>
  </si>
  <si>
    <t>Grado en Ingeniería Mecánica</t>
  </si>
  <si>
    <t>Grado en Ingeniería Telemática</t>
  </si>
  <si>
    <t>Grado en Ingeniería Eléctrica</t>
  </si>
  <si>
    <t>Servicio de Planificación y Evaluación</t>
  </si>
  <si>
    <t>Servicio de Planificación o Evaluación</t>
  </si>
  <si>
    <t>Estoy satisfecho/a con los objetivos del Plan de Estudios. :</t>
  </si>
  <si>
    <t>Estoy satisfecho/a con la actual metodología de planificación y desarrollo de la enseñanza. :</t>
  </si>
  <si>
    <t>He participado activamente en la elaboración de la Guía Docente de las asignaturas que imparto. :</t>
  </si>
  <si>
    <t>La planificación de los contenidos y actividades de las asignaturas que imparto me parece adecuada. :</t>
  </si>
  <si>
    <t>Pongo en marcha mecanismos de revisión anual de las guías de las materias. :</t>
  </si>
  <si>
    <t>En la planificación de la enseñanza tengo en cuenta los intereses y los conocimientos previos de los estudiantes. :</t>
  </si>
  <si>
    <t>El proceso de coordinación y reuniones entre el profesorado de la asignatura es adecuado. :</t>
  </si>
  <si>
    <t>Estoy satisfecho/a con el grado de cumplimiento que he conseguido de las actividades programadas. :</t>
  </si>
  <si>
    <t>Tengo en cuenta el tiempo de aprendizaje del estudiante en función de los créditos ECTS (horas lectivas más trabajo personal) para adquirir las competencias y superar con éxito el programa. :</t>
  </si>
  <si>
    <t>Estoy satisfecho/a con el desarrollo de la enseñanza. :</t>
  </si>
  <si>
    <t>Tienen los conocimientos previos suficientes para seguir los contenidos de la materia. :</t>
  </si>
  <si>
    <t>Dedican el tiempo suficiente a la preparación de la materia. :</t>
  </si>
  <si>
    <t>Colaboran entre ellos para sacar adelante las materias. :</t>
  </si>
  <si>
    <t>Muestran interés por los diferentes temas que se tratan en el desarrollo de la actividad docente. :</t>
  </si>
  <si>
    <t>Participan activamente en actividades desarrolladas en el aula. :</t>
  </si>
  <si>
    <t>Resuelven problemas e interpretan resultados. :</t>
  </si>
  <si>
    <t>Utilizan la bibliografía recomendada. :</t>
  </si>
  <si>
    <t>'Realizan actividades complementarias (lecturas, trabajos, exposiciones,…).' :</t>
  </si>
  <si>
    <t>'Utilizan, habitualmente, las horas de tutoría.' :</t>
  </si>
  <si>
    <t>Asisten regularmente a clase. :</t>
  </si>
  <si>
    <t>'Estoy satisfecho/a, en general, con el grupo de estudiantes.' :</t>
  </si>
  <si>
    <t>El personal académico es suficiente. :</t>
  </si>
  <si>
    <t>Estoy satisfecho/a con los criterios de asignación de la docencia dentro del área de conocimiento. :</t>
  </si>
  <si>
    <t>'Los laboratorios, espacios experimentales y su equipamiento son adecuados.' :</t>
  </si>
  <si>
    <t>Los fondos bibliográficos de la biblioteca son suficientes. :</t>
  </si>
  <si>
    <t>Estoy satisfecho/a con los recursos de docencia virtual disponibles. :</t>
  </si>
  <si>
    <t>Los espacios destinados al desarrollo de todas mis actividades docentes son adecuados. :</t>
  </si>
  <si>
    <t>'Los servicios que presta el PAS en relación con mi actividad docente son adecuados (secretaría, actas, personal de laboratorio,…).' :</t>
  </si>
  <si>
    <t>Estoy satisfecho/a con los recursos y servicios destinados a la enseñanza. :</t>
  </si>
  <si>
    <t>BLOQUE 3. Recursos de Apoyo a la Enseñanza</t>
  </si>
  <si>
    <t>Total</t>
  </si>
  <si>
    <t>Grado en Ingeniería de Tecnologías Mineras</t>
  </si>
  <si>
    <t>b Existen múltiples modos. Se muestra el valor más pequeño</t>
  </si>
  <si>
    <t>Frecuencia</t>
  </si>
  <si>
    <t>Porcentaje</t>
  </si>
  <si>
    <t>Porcentaje válido</t>
  </si>
  <si>
    <t>Porcentaje acumulado</t>
  </si>
  <si>
    <t>Válido</t>
  </si>
  <si>
    <t>Grado en Ingeniería Química Industrial</t>
  </si>
  <si>
    <t>NS/NC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</si>
  <si>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</si>
  <si>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actual metodología de planificación y desarrollo de la enseñanza.] Valore de 1 a 5 teniendo en cuenta que: 1 = "Muy en desacuerdo" 2 = "En desacuerdo" 3 = "Algo de acuerdo" 4 = "Bastante de acuerdo" 5 = "Muy de acuerdo" ns/nc =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</si>
  <si>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</si>
  <si>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</si>
  <si>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[Pongo en marcha mecanismos de revisión anual de las guías de las materias.] Valore de 1 a 5 teniendo en cuenta que: 1 = "Muy en desacuerdo" 2 = "En desacuerdo" 3 = "Algo de acuerdo" 4 = "Bastante de acuerdo" 5 = "Muy de acuerdo" ns/nc = "No sabe/No cont</t>
  </si>
  <si>
    <t>[En la planificación de la enseñanza tengo en cuenta los intereses y los conocimientos previos de los estudiantes] Valore de 1 a 5 teniendo en cuenta que: 1 = "Muy en desacuerdo" 2 = "En desacuerdo" 3 = "Algo de acuerdo" 4 = "Bastante de acuerdo" 5 = "Mu</t>
  </si>
  <si>
    <t>[El proceso de coordinación y reuniones entre el profesorado de la asignatura es adecuado. ] Valore de 1 a 5 teniendo en cuenta que: 1 = "Muy en desacuerdo" 2 = "En desacuerdo" 3 = "Algo de acuerdo" 4 = "Bastante de acuerdo" 5 = "Muy de acuerdo" ns/nc = "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</si>
  <si>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</si>
  <si>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</si>
  <si>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</si>
  <si>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</si>
  <si>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</si>
  <si>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</si>
  <si>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</si>
  <si>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actividades desarrolladas en el aula.] LOS ESTUDIANTES:  Valore de 1 a 5 teniendo en cuenta que: 1 = "Muy en desacuerdo" 2 = "En desacuerdo" 3 = "Algo de acuerdo" 4 = "Bastante de acuerdo" 5 = "Muy de acuerdo" ns/nc = "No sabe/No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</si>
  <si>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</si>
  <si>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</si>
  <si>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</si>
  <si>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</si>
  <si>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[Asisten regularmente a clase] LOS ESTUDIANTES:  Valore de 1 a 5 teniendo en cuenta que: 1 = "Muy en desacuerdo" 2 = "En desacuerdo" 3 = "Algo de acuerdo" 4 = "Bastante de acuerdo" 5 = "Muy de acuerdo" ns/nc = "No sabe/No contesta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</si>
  <si>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</si>
  <si>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</si>
  <si>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</si>
  <si>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[Los laboratorios, espacios experimentales y su equipamiento son adecuados.] RECURSOS Y SERVICIOS:</t>
  </si>
  <si>
    <t>[Los fondos bibliográficos de la biblioteca son suficientes.]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</si>
  <si>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</si>
  <si>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</si>
  <si>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</si>
  <si>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</si>
  <si>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Tabla de frecuencia</t>
  </si>
  <si>
    <t>Indique el grado en el que ha impartido docencia y al que valora en este cuestionario: </t>
  </si>
  <si>
    <t>Doble Grado en Ingeniería Civil y Grado en Ingeniería de Tecnologías Mineras</t>
  </si>
  <si>
    <t>Doble Grado en Ingeniería de Recursos Energéticos y Grado en Ingeniería Química Industrial</t>
  </si>
  <si>
    <t>Doble Grado en Ingeniería de Tecnologías de Telecomunicación y Grado en Ingeniería Telemática</t>
  </si>
  <si>
    <t>Doble Grado en Ingeniería Eléctrica y Grado en Ingeniería Mecánica</t>
  </si>
  <si>
    <t>¿Conoce los objetivos del Plan de Estudios reflejados en la Memoria del Grado?</t>
  </si>
  <si>
    <t>Si</t>
  </si>
  <si>
    <t>Observaciones/Sugerencias:</t>
  </si>
  <si>
    <t>Indique el grado en el que ha impartido docencia y al que valora en este cuestionario:  = Grado en Ingeniería Civil</t>
  </si>
  <si>
    <t>a Indique el grado en el que ha impartido docencia y al que valora en este cuestionario:  = Grado en Ingeniería Civil</t>
  </si>
  <si>
    <t>Estadísticosa</t>
  </si>
  <si>
    <t>N</t>
  </si>
  <si>
    <t>Perdidos</t>
  </si>
  <si>
    <t>¿Conoce los objetivos del Plan de Estudios reflejados en la Memoria del Grado?a</t>
  </si>
  <si>
    <t>Indique el grado en el que ha impartido docencia y al que valora en este cuestionario:  = Doble Grado en Ingeniería de Tecnologías de Telecomunicación y Grado en Ingeniería Telemática</t>
  </si>
  <si>
    <t>a Indique el grado en el que ha impartido docencia y al que valora en este cuestionario:  = Doble Grado en Ingeniería de Tecnologías de Telecomunicación y Grado en Ingeniería Telemática</t>
  </si>
  <si>
    <t>Indique el grado en el que ha impartido docencia y al que valora en este cuestionario:  = Grado en Ingeniería de Tecnologías de Telecomunicación</t>
  </si>
  <si>
    <t>a Indique el grado en el que ha impartido docencia y al que valora en este cuestionario:  = Grado en Ingeniería de Tecnologías de Telecomunicación</t>
  </si>
  <si>
    <t>Indique el grado en el que ha impartido docencia y al que valora en este cuestionario:  = Grado en Ingeniería de Recursos Energéticos</t>
  </si>
  <si>
    <t>a Indique el grado en el que ha impartido docencia y al que valora en este cuestionario:  = Grado en Ingeniería de Recursos Energéticos</t>
  </si>
  <si>
    <t>Indique el grado en el que ha impartido docencia y al que valora en este cuestionario:  = Grado en Ingeniería Eléctrica</t>
  </si>
  <si>
    <t>a Indique el grado en el que ha impartido docencia y al que valora en este cuestionario:  = Grado en Ingeniería Eléctrica</t>
  </si>
  <si>
    <t>Indique el grado en el que ha impartido docencia y al que valora en este cuestionario:  = Grado en Ingeniería Mecánica</t>
  </si>
  <si>
    <t>a Indique el grado en el que ha impartido docencia y al que valora en este cuestionario:  = Grado en Ingeniería Mecánica</t>
  </si>
  <si>
    <t>Indique el grado en el que ha impartido docencia y al que valora en este cuestionario:  = Grado en Ingeniería Química Industrial</t>
  </si>
  <si>
    <t>a Indique el grado en el que ha impartido docencia y al que valora en este cuestionario:  = Grado en Ingeniería Química Industrial</t>
  </si>
  <si>
    <t>Indique el grado en el que ha impartido docencia y al que valora en este cuestionario:  = Grado en Ingeniería de Tecnologías Mineras</t>
  </si>
  <si>
    <t>a Indique el grado en el que ha impartido docencia y al que valora en este cuestionario:  = Grado en Ingeniería de Tecnologías Mineras</t>
  </si>
  <si>
    <t>Indique el grado en el que ha impartido docencia y al que valora en este cuestionario:  = Doble Grado en Ingeniería Civil y Grado en Ingeniería de Tecnologías Mineras</t>
  </si>
  <si>
    <t>a Indique el grado en el que ha impartido docencia y al que valora en este cuestionario:  = Doble Grado en Ingeniería Civil y Grado en Ingeniería de Tecnologías Mineras</t>
  </si>
  <si>
    <t>RESULTADOS DE LA ENCUESTA DE  SATISFACCIÓN DE PROFESORES DE LA ESCUELA POLITÉCNICA SUPERIOR DE LINARES: Global. Curso Académico 2020-2021</t>
  </si>
  <si>
    <t>RESULTADOS DE LA ENCUESTA DE  SATISFACCIÓN DE PROFESORES DE LA ESCUELA POLITÉCNICA SUPERIOR DE LINARES: Grado en Ingeniería Civil. Curso Académico 2020-2021</t>
  </si>
  <si>
    <t>RESULTADOS DE LA ENCUESTA DE  SATISFACCIÓN DE PROFESORES DE LA ESCUELA POLITÉCNICA SUPERIOR DE LINARES: Grado en Ingeniería de Tecnologías de Telecomunicación. Curso Académico 2020-2021</t>
  </si>
  <si>
    <t>RESULTADOS DE LA ENCUESTA DE  SATISFACCIÓN DE PROFESORES DE LA ESCUELA POLITÉCNICA SUPERIOR DE LINARES: Grado en Ingeniería de Telemática. Curso Académico 2020-2021</t>
  </si>
  <si>
    <t>RESULTADOS DE LA ENCUESTA DE  SATISFACCIÓN DE PROFESORES DE LA ESCUELA POLITÉCNICA SUPERIOR DE LINARES: Grado en Ingeniería de  Recursos Energéticos, Curso Académico 2020-2021</t>
  </si>
  <si>
    <t>RESULTADOS DE LA ENCUESTA DE  SATISFACCIÓN DE PROFESORES DE LA ESCUELA POLITÉCNICA SUPERIOR DE LINARES: Grado en Ingeniería Mecánica. Curso Académico 2020-2021</t>
  </si>
  <si>
    <t>RESULTADOS DE LA ENCUESTA DE  SATISFACCIÓN DE PROFESORES DE LA ESCUELA POLITÉCNICA SUPERIOR DE LINARES: Doble Grado en Ingeniería de Recursos Energéticos e Ingeniería Química Industrial 2020-2021</t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</si>
  <si>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Doble Grado en Ingeniería Eléctrica E Ingeniería Mecánica 2020-2021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</si>
  <si>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Eléctrica. Curso Académico 2020-2021</t>
    </r>
  </si>
  <si>
    <t>2b</t>
  </si>
  <si>
    <t>4b</t>
  </si>
  <si>
    <t>Indique el grado en el que ha impartido docencia y al que valora en este cuestionario:  = Grado en Ingeniería Telemática</t>
  </si>
  <si>
    <t>a Indique el grado en el que ha impartido docencia y al que valora en este cuestionario:  = Grado en Ingeniería Telemática</t>
  </si>
  <si>
    <t>Indique el grado en el que ha impartido docencia y al que valora en este cuestionario:  = Doble Grado en Ingeniería Eléctrica y Grado en Ingeniería Mecánica</t>
  </si>
  <si>
    <t>a Indique el grado en el que ha impartido docencia y al que valora en este cuestionario:  = Doble Grado en Ingeniería Eléctrica y Grado en Ingeniería Mecánica</t>
  </si>
  <si>
    <t>Indique el grado en el que ha impartido docencia y al que valora en este cuestionario:  = Doble Grado en Ingeniería de Recursos Energéticos y Grado en Ingeniería Química Industrial</t>
  </si>
  <si>
    <t>a Indique el grado en el que ha impartido docencia y al que valora en este cuestionario:  = Doble Grado en Ingeniería de Recursos Energéticos y Grado en Ingeniería Química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</si>
</sst>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0"/>
    <numFmt numFmtId="165" formatCode="####.00%"/>
    <numFmt numFmtId="166" formatCode="####.00"/>
    <numFmt numFmtId="167" formatCode="####.0%"/>
    <numFmt numFmtId="168" formatCode="###0.00"/>
    <numFmt numFmtId="169" formatCode="0.000000"/>
    <numFmt numFmtId="170" formatCode="0.00000"/>
    <numFmt numFmtId="171" formatCode="0.0000"/>
    <numFmt numFmtId="172" formatCode="#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</cellStyleXfs>
  <cellXfs count="139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4" fontId="20" fillId="0" borderId="0" xfId="3" applyNumberFormat="1" applyFont="1" applyBorder="1" applyAlignment="1">
      <alignment horizontal="center" vertical="center"/>
    </xf>
    <xf numFmtId="165" fontId="20" fillId="0" borderId="0" xfId="3" applyNumberFormat="1" applyFont="1" applyBorder="1" applyAlignment="1">
      <alignment horizontal="center" vertical="center"/>
    </xf>
    <xf numFmtId="166" fontId="20" fillId="0" borderId="0" xfId="3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1" fillId="8" borderId="12" xfId="4" applyNumberFormat="1" applyFont="1" applyFill="1" applyBorder="1" applyAlignment="1">
      <alignment horizontal="center" vertical="center"/>
    </xf>
    <xf numFmtId="164" fontId="21" fillId="8" borderId="1" xfId="4" applyNumberFormat="1" applyFont="1" applyFill="1" applyBorder="1" applyAlignment="1">
      <alignment horizontal="center" vertical="center"/>
    </xf>
    <xf numFmtId="164" fontId="21" fillId="8" borderId="13" xfId="4" applyNumberFormat="1" applyFont="1" applyFill="1" applyBorder="1" applyAlignment="1">
      <alignment horizontal="center" vertical="center"/>
    </xf>
    <xf numFmtId="164" fontId="21" fillId="8" borderId="4" xfId="4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167" fontId="21" fillId="8" borderId="12" xfId="4" applyNumberFormat="1" applyFont="1" applyFill="1" applyBorder="1" applyAlignment="1">
      <alignment horizontal="center" vertical="center"/>
    </xf>
    <xf numFmtId="167" fontId="21" fillId="8" borderId="1" xfId="4" applyNumberFormat="1" applyFont="1" applyFill="1" applyBorder="1" applyAlignment="1">
      <alignment horizontal="center" vertical="center"/>
    </xf>
    <xf numFmtId="167" fontId="21" fillId="8" borderId="13" xfId="4" applyNumberFormat="1" applyFont="1" applyFill="1" applyBorder="1" applyAlignment="1">
      <alignment horizontal="center" vertical="center"/>
    </xf>
    <xf numFmtId="167" fontId="21" fillId="8" borderId="3" xfId="4" applyNumberFormat="1" applyFont="1" applyFill="1" applyBorder="1" applyAlignment="1">
      <alignment horizontal="center" vertical="center"/>
    </xf>
    <xf numFmtId="166" fontId="21" fillId="8" borderId="4" xfId="4" applyNumberFormat="1" applyFont="1" applyFill="1" applyBorder="1" applyAlignment="1">
      <alignment horizontal="center" vertical="center"/>
    </xf>
    <xf numFmtId="166" fontId="21" fillId="8" borderId="1" xfId="4" applyNumberFormat="1" applyFont="1" applyFill="1" applyBorder="1" applyAlignment="1">
      <alignment horizontal="center" vertical="center"/>
    </xf>
    <xf numFmtId="164" fontId="19" fillId="0" borderId="0" xfId="2" applyNumberFormat="1" applyFont="1" applyBorder="1" applyAlignment="1">
      <alignment horizontal="center" vertical="center" wrapText="1"/>
    </xf>
    <xf numFmtId="164" fontId="19" fillId="0" borderId="0" xfId="3" applyNumberFormat="1" applyFont="1" applyBorder="1" applyAlignment="1">
      <alignment horizontal="center" vertical="center" wrapText="1"/>
    </xf>
    <xf numFmtId="165" fontId="19" fillId="0" borderId="0" xfId="3" applyNumberFormat="1" applyFont="1" applyBorder="1" applyAlignment="1">
      <alignment horizontal="center" vertical="center" wrapText="1"/>
    </xf>
    <xf numFmtId="166" fontId="19" fillId="0" borderId="0" xfId="2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10" fontId="18" fillId="0" borderId="1" xfId="1" applyNumberFormat="1" applyFont="1" applyBorder="1" applyAlignment="1">
      <alignment horizontal="center" vertical="center" wrapText="1" shrinkToFit="1"/>
    </xf>
    <xf numFmtId="0" fontId="18" fillId="0" borderId="0" xfId="7"/>
    <xf numFmtId="0" fontId="10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center" vertical="center" wrapText="1" shrinkToFit="1"/>
    </xf>
    <xf numFmtId="49" fontId="8" fillId="2" borderId="0" xfId="0" applyNumberFormat="1" applyFont="1" applyFill="1" applyAlignment="1">
      <alignment horizontal="center" vertical="center" wrapText="1" shrinkToFit="1"/>
    </xf>
    <xf numFmtId="49" fontId="15" fillId="6" borderId="10" xfId="0" applyNumberFormat="1" applyFont="1" applyFill="1" applyBorder="1" applyAlignment="1">
      <alignment horizontal="center" vertical="center" wrapText="1"/>
    </xf>
    <xf numFmtId="49" fontId="20" fillId="0" borderId="0" xfId="3" applyNumberFormat="1" applyFont="1" applyBorder="1" applyAlignment="1">
      <alignment horizontal="center" vertical="center"/>
    </xf>
    <xf numFmtId="49" fontId="21" fillId="8" borderId="1" xfId="4" applyNumberFormat="1" applyFont="1" applyFill="1" applyBorder="1" applyAlignment="1">
      <alignment horizontal="center" vertical="center"/>
    </xf>
    <xf numFmtId="49" fontId="19" fillId="0" borderId="0" xfId="2" applyNumberFormat="1" applyFont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164" fontId="19" fillId="0" borderId="1" xfId="8" applyNumberFormat="1" applyFont="1" applyBorder="1" applyAlignment="1">
      <alignment horizontal="center" vertical="center"/>
    </xf>
    <xf numFmtId="164" fontId="19" fillId="0" borderId="1" xfId="9" applyNumberFormat="1" applyFont="1" applyBorder="1" applyAlignment="1">
      <alignment horizontal="center" vertical="center"/>
    </xf>
    <xf numFmtId="168" fontId="19" fillId="0" borderId="1" xfId="9" applyNumberFormat="1" applyFont="1" applyBorder="1" applyAlignment="1">
      <alignment horizontal="center" vertical="center"/>
    </xf>
    <xf numFmtId="164" fontId="19" fillId="0" borderId="1" xfId="7" applyNumberFormat="1" applyFont="1" applyBorder="1" applyAlignment="1">
      <alignment horizontal="center" vertical="center"/>
    </xf>
    <xf numFmtId="168" fontId="19" fillId="0" borderId="1" xfId="7" applyNumberFormat="1" applyFont="1" applyBorder="1" applyAlignment="1">
      <alignment horizontal="center" vertical="center"/>
    </xf>
    <xf numFmtId="164" fontId="19" fillId="0" borderId="1" xfId="10" applyNumberFormat="1" applyFont="1" applyBorder="1" applyAlignment="1">
      <alignment horizontal="center" vertical="center"/>
    </xf>
    <xf numFmtId="168" fontId="19" fillId="0" borderId="1" xfId="1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69" fontId="8" fillId="0" borderId="0" xfId="0" applyNumberFormat="1" applyFont="1" applyAlignment="1">
      <alignment horizontal="center" vertical="center" wrapText="1" shrinkToFit="1"/>
    </xf>
    <xf numFmtId="0" fontId="26" fillId="0" borderId="0" xfId="0" applyFont="1"/>
    <xf numFmtId="0" fontId="26" fillId="2" borderId="0" xfId="0" applyFont="1" applyFill="1"/>
    <xf numFmtId="0" fontId="26" fillId="0" borderId="0" xfId="0" applyFont="1" applyAlignment="1">
      <alignment wrapText="1"/>
    </xf>
    <xf numFmtId="0" fontId="26" fillId="2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170" fontId="8" fillId="0" borderId="0" xfId="0" applyNumberFormat="1" applyFont="1" applyAlignment="1">
      <alignment horizontal="center" vertical="center" wrapText="1" shrinkToFit="1"/>
    </xf>
    <xf numFmtId="17" fontId="8" fillId="0" borderId="0" xfId="0" applyNumberFormat="1" applyFont="1" applyAlignment="1">
      <alignment horizontal="center" vertical="center" wrapText="1" shrinkToFit="1"/>
    </xf>
    <xf numFmtId="171" fontId="8" fillId="0" borderId="0" xfId="0" applyNumberFormat="1" applyFont="1" applyAlignment="1">
      <alignment horizontal="center" vertical="center" wrapText="1" shrinkToFit="1"/>
    </xf>
    <xf numFmtId="2" fontId="8" fillId="0" borderId="0" xfId="0" applyNumberFormat="1" applyFont="1" applyAlignment="1">
      <alignment horizontal="center" vertical="center" wrapText="1" shrinkToFit="1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9" fontId="0" fillId="0" borderId="0" xfId="1" applyFont="1"/>
    <xf numFmtId="10" fontId="19" fillId="0" borderId="4" xfId="1" applyNumberFormat="1" applyFont="1" applyBorder="1" applyAlignment="1">
      <alignment horizontal="center" vertical="center" wrapText="1"/>
    </xf>
    <xf numFmtId="10" fontId="19" fillId="0" borderId="1" xfId="1" applyNumberFormat="1" applyFont="1" applyBorder="1" applyAlignment="1">
      <alignment horizontal="center" vertical="center" wrapText="1"/>
    </xf>
    <xf numFmtId="168" fontId="19" fillId="0" borderId="1" xfId="8" applyNumberFormat="1" applyFont="1" applyBorder="1" applyAlignment="1">
      <alignment horizontal="center" vertical="center"/>
    </xf>
    <xf numFmtId="10" fontId="21" fillId="8" borderId="12" xfId="1" applyNumberFormat="1" applyFont="1" applyFill="1" applyBorder="1" applyAlignment="1">
      <alignment horizontal="center" vertical="center"/>
    </xf>
    <xf numFmtId="10" fontId="21" fillId="8" borderId="1" xfId="1" applyNumberFormat="1" applyFont="1" applyFill="1" applyBorder="1" applyAlignment="1">
      <alignment horizontal="center" vertical="center"/>
    </xf>
    <xf numFmtId="10" fontId="21" fillId="8" borderId="13" xfId="1" applyNumberFormat="1" applyFont="1" applyFill="1" applyBorder="1" applyAlignment="1">
      <alignment horizontal="center" vertical="center"/>
    </xf>
    <xf numFmtId="10" fontId="21" fillId="8" borderId="3" xfId="1" applyNumberFormat="1" applyFont="1" applyFill="1" applyBorder="1" applyAlignment="1">
      <alignment horizontal="center" vertical="center"/>
    </xf>
    <xf numFmtId="168" fontId="21" fillId="8" borderId="1" xfId="1" applyNumberFormat="1" applyFont="1" applyFill="1" applyBorder="1" applyAlignment="1">
      <alignment horizontal="center" vertical="center"/>
    </xf>
    <xf numFmtId="172" fontId="19" fillId="0" borderId="1" xfId="10" applyNumberFormat="1" applyFont="1" applyBorder="1" applyAlignment="1">
      <alignment horizontal="center" vertical="center"/>
    </xf>
    <xf numFmtId="168" fontId="21" fillId="8" borderId="1" xfId="4" applyNumberFormat="1" applyFont="1" applyFill="1" applyBorder="1" applyAlignment="1">
      <alignment horizontal="center" vertical="center"/>
    </xf>
    <xf numFmtId="10" fontId="0" fillId="0" borderId="0" xfId="1" applyNumberFormat="1" applyFont="1"/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right" vertical="center" wrapText="1" shrinkToFit="1"/>
    </xf>
    <xf numFmtId="0" fontId="8" fillId="0" borderId="3" xfId="0" applyFont="1" applyBorder="1" applyAlignment="1">
      <alignment horizontal="right" vertical="center" wrapText="1" shrinkToFit="1"/>
    </xf>
    <xf numFmtId="0" fontId="8" fillId="0" borderId="4" xfId="0" applyFont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 shrinkToFit="1"/>
    </xf>
    <xf numFmtId="0" fontId="11" fillId="2" borderId="0" xfId="0" applyFont="1" applyFill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8" fillId="9" borderId="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12">
    <cellStyle name="Normal" xfId="0" builtinId="0"/>
    <cellStyle name="Normal 2" xfId="5"/>
    <cellStyle name="Normal 3" xfId="6"/>
    <cellStyle name="Normal 4" xfId="11"/>
    <cellStyle name="Normal_Global" xfId="2"/>
    <cellStyle name="Normal_Global_1" xfId="8"/>
    <cellStyle name="Normal_Hoja2" xfId="3"/>
    <cellStyle name="Normal_Hoja3" xfId="4"/>
    <cellStyle name="Normal_INGENIERIA CIVIL" xfId="9"/>
    <cellStyle name="Normal_INGENIERIA TELECOMUNICACIONES" xfId="7"/>
    <cellStyle name="Normal_INGENIERIA TELEMATICA" xfId="1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Global!$A$19:$E$30</c:f>
              <c:strCache>
                <c:ptCount val="12"/>
                <c:pt idx="0">
                  <c:v>Doble Grado en Ingeniería Civil y Grado en Ingeniería de Tecnologías Mineras</c:v>
                </c:pt>
                <c:pt idx="1">
                  <c:v>Grado en Ingeniería Mecánica</c:v>
                </c:pt>
                <c:pt idx="2">
                  <c:v>Grado en Ingeniería Química Industrial</c:v>
                </c:pt>
                <c:pt idx="3">
                  <c:v>Grado en Ingeniería Telemática</c:v>
                </c:pt>
                <c:pt idx="4">
                  <c:v>Doble Grado en Ingeniería de Recursos Energéticos y Grado en Ingeniería Química Industrial</c:v>
                </c:pt>
                <c:pt idx="5">
                  <c:v>Doble Grado en Ingeniería de Tecnologías de Telecomunicación y Grado en Ingeniería Telemática</c:v>
                </c:pt>
                <c:pt idx="6">
                  <c:v>Doble Grado en Ingeniería Eléctrica y Grado en Ingeniería Mecánica</c:v>
                </c:pt>
                <c:pt idx="7">
                  <c:v>Grado en Ingeniería Civil</c:v>
                </c:pt>
                <c:pt idx="8">
                  <c:v>Grado en Ingeniería de Recursos Energéticos</c:v>
                </c:pt>
                <c:pt idx="9">
                  <c:v>Grado en Ingeniería de Tecnologías de Telecomunicación</c:v>
                </c:pt>
                <c:pt idx="10">
                  <c:v>Grado en Ingeniería de Tecnologías Mineras</c:v>
                </c:pt>
                <c:pt idx="11">
                  <c:v>Grado en Ingeniería Eléctrica</c:v>
                </c:pt>
              </c:strCache>
            </c:strRef>
          </c:cat>
          <c:val>
            <c:numRef>
              <c:f>Global!$F$19:$F$30</c:f>
              <c:numCache>
                <c:formatCode>General</c:formatCode>
                <c:ptCount val="12"/>
                <c:pt idx="0">
                  <c:v>10</c:v>
                </c:pt>
                <c:pt idx="1">
                  <c:v>17</c:v>
                </c:pt>
                <c:pt idx="2">
                  <c:v>18</c:v>
                </c:pt>
                <c:pt idx="3">
                  <c:v>11</c:v>
                </c:pt>
                <c:pt idx="4">
                  <c:v>9</c:v>
                </c:pt>
                <c:pt idx="5">
                  <c:v>15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94169904"/>
        <c:axId val="394171080"/>
      </c:barChart>
      <c:catAx>
        <c:axId val="39416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s-ES"/>
          </a:p>
        </c:txPr>
        <c:crossAx val="394171080"/>
        <c:crosses val="autoZero"/>
        <c:auto val="1"/>
        <c:lblAlgn val="ctr"/>
        <c:lblOffset val="100"/>
        <c:noMultiLvlLbl val="0"/>
      </c:catAx>
      <c:valAx>
        <c:axId val="394171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4169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 TECNOLOGIA MINERA'!$B$107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'I TECNOLOGIA MINERA'!$C$107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DOB_ELEC_MECA!$B$104:$B$105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DOB_ELEC_MECA!$C$104:$C$105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DOB_MIN_CIV!$B$107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DOB_MIN_CIV!$C$107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DOB_REC_ENER_QUIM!$B$105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DOB_REC_ENER_QUIM!$C$105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DOB_TEL_TEL!$B$108:$B$109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DOB_TEL_TEL!$C$108:$C$109</c:f>
              <c:numCache>
                <c:formatCode>General</c:formatCode>
                <c:ptCount val="2"/>
                <c:pt idx="0">
                  <c:v>14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Global!$B$114:$B$115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Global!$C$114:$C$115</c:f>
              <c:numCache>
                <c:formatCode>General</c:formatCode>
                <c:ptCount val="2"/>
                <c:pt idx="0">
                  <c:v>139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 CIVIL'!$B$108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'I CIVIL'!$C$108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 TELECOMUNICACIONES'!$B$107:$B$108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 TELECOMUNICACIONES'!$C$107:$C$108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 TELEMATICA'!$B$104:$B$105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 TELEMATICA'!$C$104:$C$105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 RECURSOS ENERGETICO'!$B$107</c:f>
              <c:strCache>
                <c:ptCount val="1"/>
                <c:pt idx="0">
                  <c:v>Si</c:v>
                </c:pt>
              </c:strCache>
            </c:strRef>
          </c:cat>
          <c:val>
            <c:numRef>
              <c:f>'I RECURSOS ENERGETICO'!$C$107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3138102307794"/>
          <c:y val="0.1610501893370198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 ELECTRICA'!$B$107:$B$108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 ELECTRICA'!$C$107:$C$108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 MECÁNICA'!$B$108:$B$109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 MECÁNICA'!$C$108:$C$109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 QUÍMICA INDUSTRIAL'!$B$107:$B$108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 QUÍMICA INDUSTRIAL'!$C$107:$C$108</c:f>
              <c:numCache>
                <c:formatCode>General</c:formatCode>
                <c:ptCount val="2"/>
                <c:pt idx="0">
                  <c:v>16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59783" y="210608"/>
          <a:ext cx="60748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18143</xdr:colOff>
      <xdr:row>9</xdr:row>
      <xdr:rowOff>11792</xdr:rowOff>
    </xdr:from>
    <xdr:to>
      <xdr:col>10</xdr:col>
      <xdr:colOff>328839</xdr:colOff>
      <xdr:row>13</xdr:row>
      <xdr:rowOff>231321</xdr:rowOff>
    </xdr:to>
    <xdr:sp macro="" textlink="">
      <xdr:nvSpPr>
        <xdr:cNvPr id="4" name="3 CuadroTexto"/>
        <xdr:cNvSpPr txBox="1"/>
      </xdr:nvSpPr>
      <xdr:spPr>
        <a:xfrm>
          <a:off x="18143" y="1916792"/>
          <a:ext cx="7223125" cy="16346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81;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147/  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81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147 / 504  =  29,17 %</a:t>
          </a:r>
        </a:p>
        <a:p>
          <a:pPr algn="l"/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100" b="1" i="0" u="none" baseline="0"/>
        </a:p>
      </xdr:txBody>
    </xdr:sp>
    <xdr:clientData/>
  </xdr:twoCellAnchor>
  <xdr:twoCellAnchor>
    <xdr:from>
      <xdr:col>8</xdr:col>
      <xdr:colOff>544285</xdr:colOff>
      <xdr:row>14</xdr:row>
      <xdr:rowOff>81642</xdr:rowOff>
    </xdr:from>
    <xdr:to>
      <xdr:col>24</xdr:col>
      <xdr:colOff>557893</xdr:colOff>
      <xdr:row>33</xdr:row>
      <xdr:rowOff>136071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111125</xdr:colOff>
      <xdr:row>41</xdr:row>
      <xdr:rowOff>142875</xdr:rowOff>
    </xdr:from>
    <xdr:to>
      <xdr:col>11</xdr:col>
      <xdr:colOff>508000</xdr:colOff>
      <xdr:row>50</xdr:row>
      <xdr:rowOff>174625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Doble Grado en Ingeniería Eléctrica E Ingeniería Mecánica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31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10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31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10 / 45  =  22,22 %</a:t>
          </a:r>
          <a:endParaRPr lang="es-ES" sz="1200" b="1" i="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Doble Grado en Ingeniería de Tecnologías Mineras e Ingeniería Civil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30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10/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10 / 43  =  23,26 %</a:t>
          </a:r>
          <a:endParaRPr lang="es-ES" sz="1200" b="1" i="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Doble Grado en Ingeniería de Recursos Energéticos e Ingeniería Química Industrial </a:t>
          </a:r>
          <a:r>
            <a:rPr lang="es-ES" sz="1200" b="1" i="0" u="sng" baseline="0"/>
            <a:t>Tamaño muestral</a:t>
          </a:r>
          <a:r>
            <a:rPr lang="es-ES" sz="1200" b="1" i="0" u="none" baseline="0"/>
            <a:t>: 36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Mayo 2021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9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36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9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57  =  15,79 %</a:t>
          </a:r>
          <a:endParaRPr lang="es-ES" sz="1200" b="1" i="0" u="none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Doble Grado en Ingeniería de Tecnologías de Telecomunicación e Ingeniería Telemática </a:t>
          </a:r>
          <a:r>
            <a:rPr lang="es-ES" sz="1200" b="1" i="0" u="sng" baseline="0"/>
            <a:t>Tamaño muestral</a:t>
          </a:r>
          <a:r>
            <a:rPr lang="es-ES" sz="1200" b="1" i="0" u="none" baseline="0"/>
            <a:t>: 26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Mayo 2021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15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26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15 / 36  =  41,67 %</a:t>
          </a:r>
          <a:endParaRPr lang="es-ES" sz="12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74899"/>
          <a:ext cx="8712200" cy="1663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Civil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27;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Mayo 2021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11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11  /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38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= 28,95 %</a:t>
          </a:r>
          <a:endParaRPr lang="es-ES" sz="12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Tecnologías de Telecomunicación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27;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12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12 / 37  =  32,43 %</a:t>
          </a:r>
          <a:endParaRPr lang="es-ES" sz="12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13758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Telemática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28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11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necesarias: 28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12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11  / 39  = 28,21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2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 Recursos Energéticos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30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11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11 / 43  =  25,58 %</a:t>
          </a:r>
          <a:endParaRPr lang="es-ES" sz="12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Eléctrica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28 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13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28</a:t>
          </a:r>
          <a:r>
            <a:rPr lang="es-ES" sz="12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12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13 / 39   =  33,33 %</a:t>
          </a:r>
          <a:endParaRPr lang="es-ES" sz="12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Mecánica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29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17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17 / 41  = 41,46 %</a:t>
          </a:r>
          <a:endParaRPr lang="es-ES" sz="12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Química Industrial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30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 18  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18 / 44  =  40,91 %</a:t>
          </a:r>
          <a:endParaRPr lang="es-ES" sz="12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Tecnologías Mineras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29  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r>
            <a:rPr lang="es-ES" sz="12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 2021</a:t>
          </a:r>
          <a:endParaRPr lang="es-ES" sz="1200">
            <a:effectLst/>
          </a:endParaRP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 10 /   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10 / 42  =  23,81 %</a:t>
          </a:r>
          <a:endParaRPr lang="es-ES" sz="12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6"/>
  <sheetViews>
    <sheetView tabSelected="1"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43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1.140625" customWidth="1"/>
    <col min="26" max="26" width="11" customWidth="1"/>
    <col min="27" max="27" width="8" bestFit="1" customWidth="1"/>
    <col min="28" max="28" width="12.425781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1.5703125" style="73" hidden="1" customWidth="1"/>
    <col min="40" max="41" width="6.28515625" hidden="1" customWidth="1"/>
    <col min="42" max="43" width="2.5703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N1">
        <v>1</v>
      </c>
      <c r="AO1">
        <v>2</v>
      </c>
      <c r="AP1">
        <v>3</v>
      </c>
      <c r="AQ1">
        <v>4</v>
      </c>
      <c r="AR1">
        <v>5</v>
      </c>
      <c r="AS1" t="s">
        <v>73</v>
      </c>
      <c r="AT1" t="s">
        <v>64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64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73" t="s">
        <v>74</v>
      </c>
      <c r="AN2">
        <v>0</v>
      </c>
      <c r="AO2">
        <v>0</v>
      </c>
      <c r="AP2">
        <v>3</v>
      </c>
      <c r="AQ2">
        <v>72</v>
      </c>
      <c r="AR2">
        <v>64</v>
      </c>
      <c r="AS2">
        <v>0</v>
      </c>
      <c r="AT2">
        <v>139</v>
      </c>
      <c r="AU2" t="s">
        <v>74</v>
      </c>
      <c r="AV2">
        <v>0</v>
      </c>
      <c r="AW2">
        <v>0</v>
      </c>
      <c r="AX2">
        <v>3</v>
      </c>
      <c r="AY2">
        <v>72</v>
      </c>
      <c r="AZ2">
        <v>64</v>
      </c>
      <c r="BA2">
        <v>4.4400000000000004</v>
      </c>
      <c r="BB2">
        <v>0.54</v>
      </c>
      <c r="BC2">
        <v>4</v>
      </c>
      <c r="BD2">
        <v>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73" t="s">
        <v>75</v>
      </c>
      <c r="AN3">
        <v>0</v>
      </c>
      <c r="AO3">
        <v>0</v>
      </c>
      <c r="AP3">
        <v>7</v>
      </c>
      <c r="AQ3">
        <v>67</v>
      </c>
      <c r="AR3">
        <v>66</v>
      </c>
      <c r="AS3">
        <v>7</v>
      </c>
      <c r="AT3">
        <v>147</v>
      </c>
      <c r="AU3" t="s">
        <v>75</v>
      </c>
      <c r="AV3">
        <v>0</v>
      </c>
      <c r="AW3">
        <v>0</v>
      </c>
      <c r="AX3">
        <v>7</v>
      </c>
      <c r="AY3">
        <v>67</v>
      </c>
      <c r="AZ3">
        <v>66</v>
      </c>
      <c r="BA3">
        <v>4.42</v>
      </c>
      <c r="BB3">
        <v>0.59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73" t="s">
        <v>76</v>
      </c>
      <c r="AN4">
        <v>1</v>
      </c>
      <c r="AO4">
        <v>1</v>
      </c>
      <c r="AP4">
        <v>1</v>
      </c>
      <c r="AQ4">
        <v>12</v>
      </c>
      <c r="AR4">
        <v>116</v>
      </c>
      <c r="AS4">
        <v>16</v>
      </c>
      <c r="AT4">
        <v>147</v>
      </c>
      <c r="AU4" t="s">
        <v>76</v>
      </c>
      <c r="AV4">
        <v>1</v>
      </c>
      <c r="AW4">
        <v>1</v>
      </c>
      <c r="AX4">
        <v>1</v>
      </c>
      <c r="AY4">
        <v>12</v>
      </c>
      <c r="AZ4">
        <v>116</v>
      </c>
      <c r="BA4">
        <v>4.84</v>
      </c>
      <c r="BB4">
        <v>0.54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73" t="s">
        <v>77</v>
      </c>
      <c r="AN5">
        <v>0</v>
      </c>
      <c r="AO5">
        <v>0</v>
      </c>
      <c r="AP5">
        <v>3</v>
      </c>
      <c r="AQ5">
        <v>34</v>
      </c>
      <c r="AR5">
        <v>110</v>
      </c>
      <c r="AS5">
        <v>0</v>
      </c>
      <c r="AT5">
        <v>147</v>
      </c>
      <c r="AU5" t="s">
        <v>77</v>
      </c>
      <c r="AV5">
        <v>0</v>
      </c>
      <c r="AW5">
        <v>0</v>
      </c>
      <c r="AX5">
        <v>3</v>
      </c>
      <c r="AY5">
        <v>34</v>
      </c>
      <c r="AZ5">
        <v>110</v>
      </c>
      <c r="BA5">
        <v>4.7300000000000004</v>
      </c>
      <c r="BB5">
        <v>0.49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73" t="s">
        <v>78</v>
      </c>
      <c r="AN6">
        <v>0</v>
      </c>
      <c r="AO6">
        <v>0</v>
      </c>
      <c r="AP6">
        <v>2</v>
      </c>
      <c r="AQ6">
        <v>27</v>
      </c>
      <c r="AR6">
        <v>105</v>
      </c>
      <c r="AS6">
        <v>13</v>
      </c>
      <c r="AT6">
        <v>147</v>
      </c>
      <c r="AU6" t="s">
        <v>78</v>
      </c>
      <c r="AV6">
        <v>0</v>
      </c>
      <c r="AW6">
        <v>0</v>
      </c>
      <c r="AX6">
        <v>2</v>
      </c>
      <c r="AY6">
        <v>27</v>
      </c>
      <c r="AZ6">
        <v>105</v>
      </c>
      <c r="BA6">
        <v>4.7699999999999996</v>
      </c>
      <c r="BB6">
        <v>0.46</v>
      </c>
      <c r="BC6">
        <v>5</v>
      </c>
      <c r="BD6">
        <v>5</v>
      </c>
    </row>
    <row r="7" spans="1:56" x14ac:dyDescent="0.25">
      <c r="A7" s="106" t="s">
        <v>32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73" t="s">
        <v>79</v>
      </c>
      <c r="AN7">
        <v>0</v>
      </c>
      <c r="AO7">
        <v>0</v>
      </c>
      <c r="AP7">
        <v>2</v>
      </c>
      <c r="AQ7">
        <v>37</v>
      </c>
      <c r="AR7">
        <v>101</v>
      </c>
      <c r="AS7">
        <v>7</v>
      </c>
      <c r="AT7">
        <v>147</v>
      </c>
      <c r="AU7" t="s">
        <v>79</v>
      </c>
      <c r="AV7">
        <v>0</v>
      </c>
      <c r="AW7">
        <v>0</v>
      </c>
      <c r="AX7">
        <v>2</v>
      </c>
      <c r="AY7">
        <v>37</v>
      </c>
      <c r="AZ7">
        <v>101</v>
      </c>
      <c r="BA7">
        <v>4.71</v>
      </c>
      <c r="BB7">
        <v>0.49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s="73" t="s">
        <v>80</v>
      </c>
      <c r="AN8">
        <v>0</v>
      </c>
      <c r="AO8">
        <v>0</v>
      </c>
      <c r="AP8">
        <v>2</v>
      </c>
      <c r="AQ8">
        <v>44</v>
      </c>
      <c r="AR8">
        <v>99</v>
      </c>
      <c r="AS8">
        <v>2</v>
      </c>
      <c r="AT8">
        <v>147</v>
      </c>
      <c r="AU8" t="s">
        <v>80</v>
      </c>
      <c r="AV8">
        <v>0</v>
      </c>
      <c r="AW8">
        <v>0</v>
      </c>
      <c r="AX8">
        <v>2</v>
      </c>
      <c r="AY8">
        <v>44</v>
      </c>
      <c r="AZ8">
        <v>99</v>
      </c>
      <c r="BA8">
        <v>4.67</v>
      </c>
      <c r="BB8">
        <v>0.5</v>
      </c>
      <c r="BC8">
        <v>5</v>
      </c>
      <c r="BD8">
        <v>5</v>
      </c>
    </row>
    <row r="9" spans="1:56" ht="27.75" customHeight="1" x14ac:dyDescent="0.25">
      <c r="A9" s="108" t="s">
        <v>134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73" t="s">
        <v>81</v>
      </c>
      <c r="AN9">
        <v>0</v>
      </c>
      <c r="AO9">
        <v>0</v>
      </c>
      <c r="AP9">
        <v>2</v>
      </c>
      <c r="AQ9">
        <v>71</v>
      </c>
      <c r="AR9">
        <v>74</v>
      </c>
      <c r="AS9">
        <v>0</v>
      </c>
      <c r="AT9">
        <v>147</v>
      </c>
      <c r="AU9" t="s">
        <v>81</v>
      </c>
      <c r="AV9">
        <v>0</v>
      </c>
      <c r="AW9">
        <v>0</v>
      </c>
      <c r="AX9">
        <v>2</v>
      </c>
      <c r="AY9">
        <v>71</v>
      </c>
      <c r="AZ9">
        <v>74</v>
      </c>
      <c r="BA9">
        <v>4.49</v>
      </c>
      <c r="BB9">
        <v>0.53</v>
      </c>
      <c r="BC9">
        <v>5</v>
      </c>
      <c r="BD9">
        <v>5</v>
      </c>
    </row>
    <row r="10" spans="1:56" ht="27.75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3" t="s">
        <v>82</v>
      </c>
      <c r="AN10">
        <v>0</v>
      </c>
      <c r="AO10">
        <v>0</v>
      </c>
      <c r="AP10">
        <v>1</v>
      </c>
      <c r="AQ10">
        <v>58</v>
      </c>
      <c r="AR10">
        <v>88</v>
      </c>
      <c r="AS10">
        <v>0</v>
      </c>
      <c r="AT10">
        <v>147</v>
      </c>
      <c r="AU10" t="s">
        <v>82</v>
      </c>
      <c r="AV10">
        <v>0</v>
      </c>
      <c r="AW10">
        <v>0</v>
      </c>
      <c r="AX10">
        <v>1</v>
      </c>
      <c r="AY10">
        <v>58</v>
      </c>
      <c r="AZ10">
        <v>88</v>
      </c>
      <c r="BA10">
        <v>4.59</v>
      </c>
      <c r="BB10">
        <v>0.51</v>
      </c>
      <c r="BC10">
        <v>5</v>
      </c>
      <c r="BD10">
        <v>5</v>
      </c>
    </row>
    <row r="11" spans="1:56" ht="27.75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3" t="s">
        <v>83</v>
      </c>
      <c r="AN11">
        <v>0</v>
      </c>
      <c r="AO11">
        <v>0</v>
      </c>
      <c r="AP11">
        <v>7</v>
      </c>
      <c r="AQ11">
        <v>53</v>
      </c>
      <c r="AR11">
        <v>87</v>
      </c>
      <c r="AS11">
        <v>0</v>
      </c>
      <c r="AT11">
        <v>147</v>
      </c>
      <c r="AU11" t="s">
        <v>83</v>
      </c>
      <c r="AV11">
        <v>0</v>
      </c>
      <c r="AW11">
        <v>0</v>
      </c>
      <c r="AX11">
        <v>7</v>
      </c>
      <c r="AY11">
        <v>53</v>
      </c>
      <c r="AZ11">
        <v>87</v>
      </c>
      <c r="BA11">
        <v>4.54</v>
      </c>
      <c r="BB11">
        <v>0.59</v>
      </c>
      <c r="BC11">
        <v>5</v>
      </c>
      <c r="BD11">
        <v>5</v>
      </c>
    </row>
    <row r="12" spans="1:56" ht="27.75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3" t="s">
        <v>84</v>
      </c>
      <c r="AN12">
        <v>1</v>
      </c>
      <c r="AO12">
        <v>19</v>
      </c>
      <c r="AP12">
        <v>66</v>
      </c>
      <c r="AQ12">
        <v>48</v>
      </c>
      <c r="AR12">
        <v>13</v>
      </c>
      <c r="AS12">
        <v>0</v>
      </c>
      <c r="AT12">
        <v>147</v>
      </c>
      <c r="AU12" t="s">
        <v>84</v>
      </c>
      <c r="AV12">
        <v>1</v>
      </c>
      <c r="AW12">
        <v>19</v>
      </c>
      <c r="AX12">
        <v>66</v>
      </c>
      <c r="AY12">
        <v>48</v>
      </c>
      <c r="AZ12">
        <v>13</v>
      </c>
      <c r="BA12">
        <v>3.36</v>
      </c>
      <c r="BB12">
        <v>0.84</v>
      </c>
      <c r="BC12">
        <v>3</v>
      </c>
      <c r="BD12">
        <v>3</v>
      </c>
    </row>
    <row r="13" spans="1:56" ht="27.7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2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3" t="s">
        <v>85</v>
      </c>
      <c r="AN13">
        <v>1</v>
      </c>
      <c r="AO13">
        <v>23</v>
      </c>
      <c r="AP13">
        <v>63</v>
      </c>
      <c r="AQ13">
        <v>48</v>
      </c>
      <c r="AR13">
        <v>10</v>
      </c>
      <c r="AS13">
        <v>2</v>
      </c>
      <c r="AT13">
        <v>147</v>
      </c>
      <c r="AU13" t="s">
        <v>85</v>
      </c>
      <c r="AV13">
        <v>1</v>
      </c>
      <c r="AW13">
        <v>23</v>
      </c>
      <c r="AX13">
        <v>63</v>
      </c>
      <c r="AY13">
        <v>48</v>
      </c>
      <c r="AZ13">
        <v>10</v>
      </c>
      <c r="BA13">
        <v>3.3</v>
      </c>
      <c r="BB13">
        <v>0.84</v>
      </c>
      <c r="BC13">
        <v>3</v>
      </c>
      <c r="BD13">
        <v>3</v>
      </c>
    </row>
    <row r="14" spans="1:56" ht="20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70"/>
      <c r="Y14" s="72"/>
      <c r="Z14" s="71"/>
      <c r="AA14" s="71"/>
      <c r="AB14" s="71"/>
      <c r="AC14" s="71"/>
      <c r="AD14" s="71"/>
      <c r="AE14" s="70"/>
      <c r="AF14" s="70"/>
      <c r="AG14" s="70"/>
      <c r="AH14" s="2"/>
      <c r="AI14" s="2"/>
      <c r="AJ14" s="2"/>
      <c r="AK14" s="2"/>
      <c r="AL14" s="2"/>
      <c r="AM14" s="73" t="s">
        <v>86</v>
      </c>
      <c r="AN14">
        <v>0</v>
      </c>
      <c r="AO14">
        <v>4</v>
      </c>
      <c r="AP14">
        <v>29</v>
      </c>
      <c r="AQ14">
        <v>81</v>
      </c>
      <c r="AR14">
        <v>24</v>
      </c>
      <c r="AS14">
        <v>9</v>
      </c>
      <c r="AT14">
        <v>147</v>
      </c>
      <c r="AU14" t="s">
        <v>86</v>
      </c>
      <c r="AV14">
        <v>0</v>
      </c>
      <c r="AW14">
        <v>4</v>
      </c>
      <c r="AX14">
        <v>29</v>
      </c>
      <c r="AY14">
        <v>81</v>
      </c>
      <c r="AZ14">
        <v>24</v>
      </c>
      <c r="BA14">
        <v>3.91</v>
      </c>
      <c r="BB14">
        <v>0.7</v>
      </c>
      <c r="BC14">
        <v>4</v>
      </c>
      <c r="BD14">
        <v>4</v>
      </c>
    </row>
    <row r="15" spans="1:5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70"/>
      <c r="Y15" s="71"/>
      <c r="Z15" s="71"/>
      <c r="AA15" s="71"/>
      <c r="AB15" s="71"/>
      <c r="AC15" s="71"/>
      <c r="AD15" s="71"/>
      <c r="AE15" s="70"/>
      <c r="AF15" s="70"/>
      <c r="AG15" s="70"/>
      <c r="AH15" s="2"/>
      <c r="AI15" s="2"/>
      <c r="AJ15" s="2"/>
      <c r="AK15" s="2"/>
      <c r="AL15" s="2"/>
      <c r="AM15" s="73" t="s">
        <v>87</v>
      </c>
      <c r="AN15">
        <v>1</v>
      </c>
      <c r="AO15">
        <v>6</v>
      </c>
      <c r="AP15">
        <v>46</v>
      </c>
      <c r="AQ15">
        <v>63</v>
      </c>
      <c r="AR15">
        <v>30</v>
      </c>
      <c r="AS15">
        <v>1</v>
      </c>
      <c r="AT15">
        <v>147</v>
      </c>
      <c r="AU15" t="s">
        <v>87</v>
      </c>
      <c r="AV15">
        <v>1</v>
      </c>
      <c r="AW15">
        <v>6</v>
      </c>
      <c r="AX15">
        <v>46</v>
      </c>
      <c r="AY15">
        <v>63</v>
      </c>
      <c r="AZ15">
        <v>30</v>
      </c>
      <c r="BA15">
        <v>3.79</v>
      </c>
      <c r="BB15">
        <v>0.84</v>
      </c>
      <c r="BC15">
        <v>4</v>
      </c>
      <c r="BD15">
        <v>4</v>
      </c>
    </row>
    <row r="16" spans="1:5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70"/>
      <c r="Y16" s="71"/>
      <c r="Z16" s="71"/>
      <c r="AA16" s="71"/>
      <c r="AB16" s="71"/>
      <c r="AC16" s="71"/>
      <c r="AD16" s="71"/>
      <c r="AE16" s="70"/>
      <c r="AF16" s="70"/>
      <c r="AG16" s="70"/>
      <c r="AH16" s="2"/>
      <c r="AI16" s="2"/>
      <c r="AJ16" s="2"/>
      <c r="AK16" s="2"/>
      <c r="AL16" s="2"/>
      <c r="AM16" s="73" t="s">
        <v>88</v>
      </c>
      <c r="AN16">
        <v>3</v>
      </c>
      <c r="AO16">
        <v>20</v>
      </c>
      <c r="AP16">
        <v>36</v>
      </c>
      <c r="AQ16">
        <v>61</v>
      </c>
      <c r="AR16">
        <v>27</v>
      </c>
      <c r="AS16">
        <v>0</v>
      </c>
      <c r="AT16">
        <v>147</v>
      </c>
      <c r="AU16" t="s">
        <v>88</v>
      </c>
      <c r="AV16">
        <v>3</v>
      </c>
      <c r="AW16">
        <v>20</v>
      </c>
      <c r="AX16">
        <v>36</v>
      </c>
      <c r="AY16">
        <v>61</v>
      </c>
      <c r="AZ16">
        <v>27</v>
      </c>
      <c r="BA16">
        <v>3.61</v>
      </c>
      <c r="BB16">
        <v>1</v>
      </c>
      <c r="BC16">
        <v>4</v>
      </c>
      <c r="BD16">
        <v>4</v>
      </c>
    </row>
    <row r="17" spans="1:56" x14ac:dyDescent="0.25">
      <c r="A17" s="129" t="s">
        <v>25</v>
      </c>
      <c r="B17" s="129"/>
      <c r="C17" s="129"/>
      <c r="D17" s="129"/>
      <c r="E17" s="129"/>
      <c r="F17" s="129"/>
      <c r="G17" s="129"/>
      <c r="H17" s="129"/>
      <c r="I17" s="12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70"/>
      <c r="Y17" s="71"/>
      <c r="Z17" s="71"/>
      <c r="AA17" s="71"/>
      <c r="AB17" s="71"/>
      <c r="AC17" s="71"/>
      <c r="AD17" s="71"/>
      <c r="AE17" s="70"/>
      <c r="AF17" s="70"/>
      <c r="AG17" s="70"/>
      <c r="AH17" s="2"/>
      <c r="AI17" s="2"/>
      <c r="AJ17" s="2"/>
      <c r="AK17" s="2"/>
      <c r="AL17" s="2"/>
      <c r="AM17" s="73" t="s">
        <v>89</v>
      </c>
      <c r="AN17">
        <v>0</v>
      </c>
      <c r="AO17">
        <v>6</v>
      </c>
      <c r="AP17">
        <v>41</v>
      </c>
      <c r="AQ17">
        <v>65</v>
      </c>
      <c r="AR17">
        <v>32</v>
      </c>
      <c r="AS17">
        <v>3</v>
      </c>
      <c r="AT17">
        <v>147</v>
      </c>
      <c r="AU17" t="s">
        <v>89</v>
      </c>
      <c r="AV17">
        <v>0</v>
      </c>
      <c r="AW17">
        <v>6</v>
      </c>
      <c r="AX17">
        <v>41</v>
      </c>
      <c r="AY17">
        <v>65</v>
      </c>
      <c r="AZ17">
        <v>32</v>
      </c>
      <c r="BA17">
        <v>3.85</v>
      </c>
      <c r="BB17">
        <v>0.81</v>
      </c>
      <c r="BC17">
        <v>4</v>
      </c>
      <c r="BD17">
        <v>4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70"/>
      <c r="Y18" s="71"/>
      <c r="Z18" s="71"/>
      <c r="AA18" s="71"/>
      <c r="AB18" s="71"/>
      <c r="AC18" s="71"/>
      <c r="AD18" s="71"/>
      <c r="AE18" s="70"/>
      <c r="AF18" s="70"/>
      <c r="AG18" s="70"/>
      <c r="AH18" s="2"/>
      <c r="AI18" s="2"/>
      <c r="AJ18" s="2"/>
      <c r="AK18" s="2"/>
      <c r="AL18" s="2"/>
      <c r="AM18" s="73" t="s">
        <v>90</v>
      </c>
      <c r="AN18">
        <v>5</v>
      </c>
      <c r="AO18">
        <v>36</v>
      </c>
      <c r="AP18">
        <v>50</v>
      </c>
      <c r="AQ18">
        <v>33</v>
      </c>
      <c r="AR18">
        <v>22</v>
      </c>
      <c r="AS18">
        <v>1</v>
      </c>
      <c r="AT18">
        <v>147</v>
      </c>
      <c r="AU18" t="s">
        <v>90</v>
      </c>
      <c r="AV18">
        <v>5</v>
      </c>
      <c r="AW18">
        <v>36</v>
      </c>
      <c r="AX18">
        <v>50</v>
      </c>
      <c r="AY18">
        <v>33</v>
      </c>
      <c r="AZ18">
        <v>22</v>
      </c>
      <c r="BA18">
        <v>3.21</v>
      </c>
      <c r="BB18">
        <v>1.08</v>
      </c>
      <c r="BC18">
        <v>3</v>
      </c>
      <c r="BD18">
        <v>3</v>
      </c>
    </row>
    <row r="19" spans="1:56" ht="15" customHeight="1" x14ac:dyDescent="0.25">
      <c r="A19" s="110" t="str">
        <f>+AN38</f>
        <v>Doble Grado en Ingeniería Civil y Grado en Ingeniería de Tecnologías Mineras</v>
      </c>
      <c r="B19" s="111"/>
      <c r="C19" s="111"/>
      <c r="D19" s="111"/>
      <c r="E19" s="112"/>
      <c r="F19" s="44">
        <f>+AO38</f>
        <v>10</v>
      </c>
      <c r="G19" s="45">
        <f>F19/$F$31</f>
        <v>6.8027210884353748E-2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70"/>
      <c r="Y19" s="71"/>
      <c r="Z19" s="71"/>
      <c r="AA19" s="71"/>
      <c r="AB19" s="71"/>
      <c r="AC19" s="71"/>
      <c r="AD19" s="71"/>
      <c r="AE19" s="70"/>
      <c r="AF19" s="70"/>
      <c r="AG19" s="70"/>
      <c r="AH19" s="2"/>
      <c r="AI19" s="2"/>
      <c r="AJ19" s="2"/>
      <c r="AK19" s="2"/>
      <c r="AL19" s="2"/>
      <c r="AM19" s="73" t="s">
        <v>91</v>
      </c>
      <c r="AN19">
        <v>4</v>
      </c>
      <c r="AO19">
        <v>33</v>
      </c>
      <c r="AP19">
        <v>24</v>
      </c>
      <c r="AQ19">
        <v>41</v>
      </c>
      <c r="AR19">
        <v>37</v>
      </c>
      <c r="AS19">
        <v>8</v>
      </c>
      <c r="AT19">
        <v>147</v>
      </c>
      <c r="AU19" t="s">
        <v>91</v>
      </c>
      <c r="AV19">
        <v>4</v>
      </c>
      <c r="AW19">
        <v>33</v>
      </c>
      <c r="AX19">
        <v>24</v>
      </c>
      <c r="AY19">
        <v>41</v>
      </c>
      <c r="AZ19">
        <v>37</v>
      </c>
      <c r="BA19">
        <v>3.53</v>
      </c>
      <c r="BB19">
        <v>1.2</v>
      </c>
      <c r="BC19">
        <v>4</v>
      </c>
      <c r="BD19">
        <v>4</v>
      </c>
    </row>
    <row r="20" spans="1:56" ht="15" customHeight="1" x14ac:dyDescent="0.25">
      <c r="A20" s="110" t="str">
        <f t="shared" ref="A20:A30" si="0">+AN39</f>
        <v>Grado en Ingeniería Mecánica</v>
      </c>
      <c r="B20" s="111"/>
      <c r="C20" s="111"/>
      <c r="D20" s="111"/>
      <c r="E20" s="112"/>
      <c r="F20" s="44">
        <f t="shared" ref="F20:F30" si="1">+AO39</f>
        <v>17</v>
      </c>
      <c r="G20" s="45">
        <f t="shared" ref="G20:G30" si="2">F20/$F$31</f>
        <v>0.11564625850340136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70"/>
      <c r="Y20" s="71"/>
      <c r="Z20" s="71"/>
      <c r="AA20" s="71"/>
      <c r="AB20" s="71"/>
      <c r="AC20" s="71"/>
      <c r="AD20" s="71"/>
      <c r="AE20" s="70"/>
      <c r="AF20" s="70"/>
      <c r="AG20" s="70"/>
      <c r="AH20" s="2"/>
      <c r="AI20" s="2"/>
      <c r="AJ20" s="2"/>
      <c r="AK20" s="2"/>
      <c r="AL20" s="2"/>
      <c r="AM20" s="73" t="s">
        <v>92</v>
      </c>
      <c r="AN20">
        <v>6</v>
      </c>
      <c r="AO20">
        <v>38</v>
      </c>
      <c r="AP20">
        <v>51</v>
      </c>
      <c r="AQ20">
        <v>37</v>
      </c>
      <c r="AR20">
        <v>15</v>
      </c>
      <c r="AS20">
        <v>0</v>
      </c>
      <c r="AT20">
        <v>147</v>
      </c>
      <c r="AU20" t="s">
        <v>92</v>
      </c>
      <c r="AV20">
        <v>6</v>
      </c>
      <c r="AW20">
        <v>38</v>
      </c>
      <c r="AX20">
        <v>51</v>
      </c>
      <c r="AY20">
        <v>37</v>
      </c>
      <c r="AZ20">
        <v>15</v>
      </c>
      <c r="BA20">
        <v>3.12</v>
      </c>
      <c r="BB20">
        <v>1.04</v>
      </c>
      <c r="BC20">
        <v>3</v>
      </c>
      <c r="BD20">
        <v>3</v>
      </c>
    </row>
    <row r="21" spans="1:56" ht="15" customHeight="1" x14ac:dyDescent="0.25">
      <c r="A21" s="110" t="str">
        <f t="shared" si="0"/>
        <v>Grado en Ingeniería Química Industrial</v>
      </c>
      <c r="B21" s="111"/>
      <c r="C21" s="111"/>
      <c r="D21" s="111"/>
      <c r="E21" s="112"/>
      <c r="F21" s="44">
        <f t="shared" si="1"/>
        <v>18</v>
      </c>
      <c r="G21" s="45">
        <f t="shared" si="2"/>
        <v>0.12244897959183673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70"/>
      <c r="Y21" s="71"/>
      <c r="Z21" s="71"/>
      <c r="AA21" s="71"/>
      <c r="AB21" s="71"/>
      <c r="AC21" s="71"/>
      <c r="AD21" s="71"/>
      <c r="AE21" s="70"/>
      <c r="AF21" s="70"/>
      <c r="AG21" s="70"/>
      <c r="AH21" s="2"/>
      <c r="AI21" s="2"/>
      <c r="AJ21" s="2"/>
      <c r="AK21" s="2"/>
      <c r="AL21" s="2"/>
      <c r="AM21" s="73" t="s">
        <v>93</v>
      </c>
      <c r="AN21">
        <v>0</v>
      </c>
      <c r="AO21">
        <v>2</v>
      </c>
      <c r="AP21">
        <v>25</v>
      </c>
      <c r="AQ21">
        <v>81</v>
      </c>
      <c r="AR21">
        <v>37</v>
      </c>
      <c r="AS21">
        <v>2</v>
      </c>
      <c r="AT21">
        <v>147</v>
      </c>
      <c r="AU21" t="s">
        <v>93</v>
      </c>
      <c r="AV21">
        <v>0</v>
      </c>
      <c r="AW21">
        <v>2</v>
      </c>
      <c r="AX21">
        <v>25</v>
      </c>
      <c r="AY21">
        <v>81</v>
      </c>
      <c r="AZ21">
        <v>37</v>
      </c>
      <c r="BA21">
        <v>4.0599999999999996</v>
      </c>
      <c r="BB21">
        <v>0.7</v>
      </c>
      <c r="BC21">
        <v>4</v>
      </c>
      <c r="BD21">
        <v>4</v>
      </c>
    </row>
    <row r="22" spans="1:56" ht="15" customHeight="1" x14ac:dyDescent="0.25">
      <c r="A22" s="110" t="str">
        <f t="shared" si="0"/>
        <v>Grado en Ingeniería Telemática</v>
      </c>
      <c r="B22" s="111"/>
      <c r="C22" s="111"/>
      <c r="D22" s="111"/>
      <c r="E22" s="112"/>
      <c r="F22" s="44">
        <f t="shared" si="1"/>
        <v>11</v>
      </c>
      <c r="G22" s="45">
        <f t="shared" si="2"/>
        <v>7.4829931972789115E-2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70"/>
      <c r="Y22" s="71"/>
      <c r="Z22" s="71"/>
      <c r="AA22" s="71"/>
      <c r="AB22" s="71"/>
      <c r="AC22" s="71"/>
      <c r="AD22" s="71"/>
      <c r="AE22" s="70"/>
      <c r="AF22" s="70"/>
      <c r="AG22" s="70"/>
      <c r="AH22" s="2"/>
      <c r="AI22" s="2"/>
      <c r="AJ22" s="2"/>
      <c r="AK22" s="2"/>
      <c r="AL22" s="2"/>
      <c r="AM22" s="73" t="s">
        <v>94</v>
      </c>
      <c r="AN22">
        <v>1</v>
      </c>
      <c r="AO22">
        <v>5</v>
      </c>
      <c r="AP22">
        <v>30</v>
      </c>
      <c r="AQ22">
        <v>75</v>
      </c>
      <c r="AR22">
        <v>34</v>
      </c>
      <c r="AS22">
        <v>2</v>
      </c>
      <c r="AT22">
        <v>147</v>
      </c>
      <c r="AU22" t="s">
        <v>94</v>
      </c>
      <c r="AV22">
        <v>1</v>
      </c>
      <c r="AW22">
        <v>5</v>
      </c>
      <c r="AX22">
        <v>30</v>
      </c>
      <c r="AY22">
        <v>75</v>
      </c>
      <c r="AZ22">
        <v>34</v>
      </c>
      <c r="BA22">
        <v>3.94</v>
      </c>
      <c r="BB22">
        <v>0.8</v>
      </c>
      <c r="BC22">
        <v>4</v>
      </c>
      <c r="BD22">
        <v>4</v>
      </c>
    </row>
    <row r="23" spans="1:56" ht="15" customHeight="1" x14ac:dyDescent="0.25">
      <c r="A23" s="110" t="str">
        <f t="shared" si="0"/>
        <v>Doble Grado en Ingeniería de Recursos Energéticos y Grado en Ingeniería Química Industrial</v>
      </c>
      <c r="B23" s="111"/>
      <c r="C23" s="111"/>
      <c r="D23" s="111"/>
      <c r="E23" s="112"/>
      <c r="F23" s="44">
        <f t="shared" si="1"/>
        <v>9</v>
      </c>
      <c r="G23" s="45">
        <f t="shared" si="2"/>
        <v>6.1224489795918366E-2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0"/>
      <c r="Y23" s="71"/>
      <c r="Z23" s="71"/>
      <c r="AA23" s="71"/>
      <c r="AB23" s="71"/>
      <c r="AC23" s="71"/>
      <c r="AD23" s="71"/>
      <c r="AE23" s="70"/>
      <c r="AF23" s="70"/>
      <c r="AG23" s="70"/>
      <c r="AH23" s="2"/>
      <c r="AI23" s="2"/>
      <c r="AJ23" s="2"/>
      <c r="AK23" s="2"/>
      <c r="AL23" s="2"/>
      <c r="AM23" s="73" t="s">
        <v>95</v>
      </c>
      <c r="AN23">
        <v>0</v>
      </c>
      <c r="AO23">
        <v>7</v>
      </c>
      <c r="AP23">
        <v>6</v>
      </c>
      <c r="AQ23">
        <v>52</v>
      </c>
      <c r="AR23">
        <v>75</v>
      </c>
      <c r="AS23">
        <v>7</v>
      </c>
      <c r="AT23">
        <v>147</v>
      </c>
      <c r="AU23" t="s">
        <v>95</v>
      </c>
      <c r="AV23">
        <v>0</v>
      </c>
      <c r="AW23">
        <v>7</v>
      </c>
      <c r="AX23">
        <v>6</v>
      </c>
      <c r="AY23">
        <v>52</v>
      </c>
      <c r="AZ23">
        <v>75</v>
      </c>
      <c r="BA23">
        <v>4.3899999999999997</v>
      </c>
      <c r="BB23">
        <v>0.79</v>
      </c>
      <c r="BC23">
        <v>5</v>
      </c>
      <c r="BD23">
        <v>5</v>
      </c>
    </row>
    <row r="24" spans="1:56" ht="15" customHeight="1" x14ac:dyDescent="0.25">
      <c r="A24" s="110" t="str">
        <f t="shared" si="0"/>
        <v>Doble Grado en Ingeniería de Tecnologías de Telecomunicación y Grado en Ingeniería Telemática</v>
      </c>
      <c r="B24" s="111"/>
      <c r="C24" s="111"/>
      <c r="D24" s="111"/>
      <c r="E24" s="112"/>
      <c r="F24" s="44">
        <f t="shared" si="1"/>
        <v>15</v>
      </c>
      <c r="G24" s="45">
        <f t="shared" si="2"/>
        <v>0.10204081632653061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0"/>
      <c r="Y24" s="71"/>
      <c r="Z24" s="71"/>
      <c r="AA24" s="71"/>
      <c r="AB24" s="71"/>
      <c r="AC24" s="71"/>
      <c r="AD24" s="71"/>
      <c r="AE24" s="70"/>
      <c r="AF24" s="70"/>
      <c r="AG24" s="70"/>
      <c r="AH24" s="2"/>
      <c r="AI24" s="2"/>
      <c r="AJ24" s="2"/>
      <c r="AK24" s="2"/>
      <c r="AL24" s="2"/>
      <c r="AM24" s="73" t="s">
        <v>96</v>
      </c>
      <c r="AN24">
        <v>2</v>
      </c>
      <c r="AO24">
        <v>5</v>
      </c>
      <c r="AP24">
        <v>3</v>
      </c>
      <c r="AQ24">
        <v>40</v>
      </c>
      <c r="AR24">
        <v>89</v>
      </c>
      <c r="AS24">
        <v>8</v>
      </c>
      <c r="AT24">
        <v>147</v>
      </c>
      <c r="AU24" t="s">
        <v>96</v>
      </c>
      <c r="AV24">
        <v>2</v>
      </c>
      <c r="AW24">
        <v>5</v>
      </c>
      <c r="AX24">
        <v>3</v>
      </c>
      <c r="AY24">
        <v>40</v>
      </c>
      <c r="AZ24">
        <v>89</v>
      </c>
      <c r="BA24">
        <v>4.5</v>
      </c>
      <c r="BB24">
        <v>0.83</v>
      </c>
      <c r="BC24">
        <v>5</v>
      </c>
      <c r="BD24">
        <v>5</v>
      </c>
    </row>
    <row r="25" spans="1:56" ht="15" customHeight="1" x14ac:dyDescent="0.25">
      <c r="A25" s="110" t="str">
        <f t="shared" si="0"/>
        <v>Doble Grado en Ingeniería Eléctrica y Grado en Ingeniería Mecánica</v>
      </c>
      <c r="B25" s="111"/>
      <c r="C25" s="111"/>
      <c r="D25" s="111"/>
      <c r="E25" s="112"/>
      <c r="F25" s="44">
        <f t="shared" si="1"/>
        <v>10</v>
      </c>
      <c r="G25" s="45">
        <f t="shared" si="2"/>
        <v>6.8027210884353748E-2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0"/>
      <c r="Y25" s="71"/>
      <c r="Z25" s="71"/>
      <c r="AA25" s="71"/>
      <c r="AB25" s="71"/>
      <c r="AC25" s="71"/>
      <c r="AD25" s="71"/>
      <c r="AE25" s="70"/>
      <c r="AF25" s="70"/>
      <c r="AG25" s="2"/>
      <c r="AH25" s="2"/>
      <c r="AI25" s="2"/>
      <c r="AJ25" s="2"/>
      <c r="AK25" s="2"/>
      <c r="AL25" s="2"/>
      <c r="AM25" s="73" t="s">
        <v>97</v>
      </c>
      <c r="AN25">
        <v>0</v>
      </c>
      <c r="AO25">
        <v>6</v>
      </c>
      <c r="AP25">
        <v>7</v>
      </c>
      <c r="AQ25">
        <v>37</v>
      </c>
      <c r="AR25">
        <v>94</v>
      </c>
      <c r="AS25">
        <v>3</v>
      </c>
      <c r="AT25">
        <v>147</v>
      </c>
      <c r="AU25" t="s">
        <v>97</v>
      </c>
      <c r="AV25">
        <v>0</v>
      </c>
      <c r="AW25">
        <v>6</v>
      </c>
      <c r="AX25">
        <v>7</v>
      </c>
      <c r="AY25">
        <v>37</v>
      </c>
      <c r="AZ25">
        <v>94</v>
      </c>
      <c r="BA25">
        <v>4.5199999999999996</v>
      </c>
      <c r="BB25">
        <v>0.78</v>
      </c>
      <c r="BC25">
        <v>5</v>
      </c>
      <c r="BD25">
        <v>5</v>
      </c>
    </row>
    <row r="26" spans="1:56" ht="15" customHeight="1" x14ac:dyDescent="0.25">
      <c r="A26" s="110" t="str">
        <f t="shared" si="0"/>
        <v>Grado en Ingeniería Civil</v>
      </c>
      <c r="B26" s="111"/>
      <c r="C26" s="111"/>
      <c r="D26" s="111"/>
      <c r="E26" s="112"/>
      <c r="F26" s="44">
        <f t="shared" si="1"/>
        <v>11</v>
      </c>
      <c r="G26" s="45">
        <f t="shared" si="2"/>
        <v>7.4829931972789115E-2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70"/>
      <c r="Y26" s="71"/>
      <c r="Z26" s="71"/>
      <c r="AA26" s="71"/>
      <c r="AB26" s="71"/>
      <c r="AC26" s="71"/>
      <c r="AD26" s="71"/>
      <c r="AE26" s="70"/>
      <c r="AF26" s="70"/>
      <c r="AG26" s="2"/>
      <c r="AH26" s="2"/>
      <c r="AI26" s="2"/>
      <c r="AJ26" s="2"/>
      <c r="AK26" s="2"/>
      <c r="AL26" s="2"/>
      <c r="AM26" s="73" t="s">
        <v>98</v>
      </c>
      <c r="AN26">
        <v>0</v>
      </c>
      <c r="AO26">
        <v>0</v>
      </c>
      <c r="AP26">
        <v>7</v>
      </c>
      <c r="AQ26">
        <v>35</v>
      </c>
      <c r="AR26">
        <v>92</v>
      </c>
      <c r="AS26">
        <v>13</v>
      </c>
      <c r="AT26">
        <v>147</v>
      </c>
      <c r="AU26" t="s">
        <v>98</v>
      </c>
      <c r="AV26">
        <v>0</v>
      </c>
      <c r="AW26">
        <v>0</v>
      </c>
      <c r="AX26">
        <v>7</v>
      </c>
      <c r="AY26">
        <v>35</v>
      </c>
      <c r="AZ26">
        <v>92</v>
      </c>
      <c r="BA26">
        <v>4.63</v>
      </c>
      <c r="BB26">
        <v>0.57999999999999996</v>
      </c>
      <c r="BC26">
        <v>5</v>
      </c>
      <c r="BD26">
        <v>5</v>
      </c>
    </row>
    <row r="27" spans="1:56" ht="25.5" customHeight="1" x14ac:dyDescent="0.25">
      <c r="A27" s="110" t="str">
        <f t="shared" si="0"/>
        <v>Grado en Ingeniería de Recursos Energéticos</v>
      </c>
      <c r="B27" s="111"/>
      <c r="C27" s="111"/>
      <c r="D27" s="111"/>
      <c r="E27" s="112"/>
      <c r="F27" s="44">
        <f t="shared" si="1"/>
        <v>11</v>
      </c>
      <c r="G27" s="45">
        <f t="shared" si="2"/>
        <v>7.4829931972789115E-2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70"/>
      <c r="Y27" s="71"/>
      <c r="Z27" s="71"/>
      <c r="AA27" s="71"/>
      <c r="AB27" s="71"/>
      <c r="AC27" s="71"/>
      <c r="AD27" s="71"/>
      <c r="AE27" s="70"/>
      <c r="AF27" s="70"/>
      <c r="AG27" s="2"/>
      <c r="AH27" s="2"/>
      <c r="AI27" s="2"/>
      <c r="AJ27" s="2"/>
      <c r="AK27" s="2"/>
      <c r="AL27" s="2"/>
      <c r="AM27" s="73" t="s">
        <v>99</v>
      </c>
      <c r="AN27">
        <v>0</v>
      </c>
      <c r="AO27">
        <v>0</v>
      </c>
      <c r="AP27">
        <v>7</v>
      </c>
      <c r="AQ27">
        <v>61</v>
      </c>
      <c r="AR27">
        <v>79</v>
      </c>
      <c r="AS27">
        <v>0</v>
      </c>
      <c r="AT27">
        <v>147</v>
      </c>
      <c r="AU27" t="s">
        <v>99</v>
      </c>
      <c r="AV27">
        <v>0</v>
      </c>
      <c r="AW27">
        <v>0</v>
      </c>
      <c r="AX27">
        <v>7</v>
      </c>
      <c r="AY27">
        <v>61</v>
      </c>
      <c r="AZ27">
        <v>79</v>
      </c>
      <c r="BA27">
        <v>4.49</v>
      </c>
      <c r="BB27">
        <v>0.59</v>
      </c>
      <c r="BC27">
        <v>5</v>
      </c>
      <c r="BD27">
        <v>5</v>
      </c>
    </row>
    <row r="28" spans="1:56" ht="15" customHeight="1" x14ac:dyDescent="0.25">
      <c r="A28" s="110" t="str">
        <f t="shared" si="0"/>
        <v>Grado en Ingeniería de Tecnologías de Telecomunicación</v>
      </c>
      <c r="B28" s="111"/>
      <c r="C28" s="111"/>
      <c r="D28" s="111"/>
      <c r="E28" s="112"/>
      <c r="F28" s="44">
        <f t="shared" si="1"/>
        <v>12</v>
      </c>
      <c r="G28" s="45">
        <f t="shared" si="2"/>
        <v>8.1632653061224483E-2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1"/>
      <c r="Z28" s="71"/>
      <c r="AA28" s="71"/>
      <c r="AB28" s="71"/>
      <c r="AC28" s="71"/>
      <c r="AD28" s="71"/>
      <c r="AE28" s="70"/>
      <c r="AF28" s="70"/>
      <c r="AG28" s="70"/>
      <c r="AH28" s="70"/>
      <c r="AI28" s="70"/>
      <c r="AJ28" s="70"/>
      <c r="AK28" s="70"/>
      <c r="AL28" s="70"/>
      <c r="AM28" s="73" t="s">
        <v>100</v>
      </c>
      <c r="AN28">
        <v>0</v>
      </c>
      <c r="AO28">
        <v>0</v>
      </c>
      <c r="AP28">
        <v>4</v>
      </c>
      <c r="AQ28">
        <v>54</v>
      </c>
      <c r="AR28">
        <v>89</v>
      </c>
      <c r="AS28">
        <v>0</v>
      </c>
      <c r="AT28">
        <v>147</v>
      </c>
      <c r="AU28" t="s">
        <v>100</v>
      </c>
      <c r="AV28">
        <v>0</v>
      </c>
      <c r="AW28">
        <v>0</v>
      </c>
      <c r="AX28">
        <v>4</v>
      </c>
      <c r="AY28">
        <v>54</v>
      </c>
      <c r="AZ28">
        <v>89</v>
      </c>
      <c r="BA28">
        <v>4.58</v>
      </c>
      <c r="BB28">
        <v>0.55000000000000004</v>
      </c>
      <c r="BC28">
        <v>5</v>
      </c>
      <c r="BD28">
        <v>5</v>
      </c>
    </row>
    <row r="29" spans="1:56" ht="29.25" customHeight="1" x14ac:dyDescent="0.25">
      <c r="A29" s="110" t="str">
        <f t="shared" si="0"/>
        <v>Grado en Ingeniería de Tecnologías Mineras</v>
      </c>
      <c r="B29" s="111"/>
      <c r="C29" s="111"/>
      <c r="D29" s="111"/>
      <c r="E29" s="112"/>
      <c r="F29" s="44">
        <f t="shared" si="1"/>
        <v>10</v>
      </c>
      <c r="G29" s="45">
        <f t="shared" si="2"/>
        <v>6.8027210884353748E-2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1"/>
      <c r="Z29" s="71"/>
      <c r="AA29" s="71"/>
      <c r="AB29" s="71"/>
      <c r="AC29" s="71"/>
      <c r="AD29" s="71"/>
      <c r="AE29" s="70"/>
      <c r="AF29" s="70"/>
      <c r="AG29" s="70"/>
      <c r="AH29" s="70"/>
      <c r="AI29" s="70"/>
      <c r="AJ29" s="70"/>
      <c r="AK29" s="70"/>
      <c r="AL29" s="70"/>
      <c r="AM29" s="73" t="s">
        <v>101</v>
      </c>
      <c r="AN29">
        <v>0</v>
      </c>
      <c r="AO29">
        <v>0</v>
      </c>
      <c r="AP29">
        <v>6</v>
      </c>
      <c r="AQ29">
        <v>47</v>
      </c>
      <c r="AR29">
        <v>90</v>
      </c>
      <c r="AS29">
        <v>4</v>
      </c>
      <c r="AT29">
        <v>147</v>
      </c>
      <c r="AU29" t="s">
        <v>101</v>
      </c>
      <c r="AV29">
        <v>0</v>
      </c>
      <c r="AW29">
        <v>0</v>
      </c>
      <c r="AX29">
        <v>6</v>
      </c>
      <c r="AY29">
        <v>47</v>
      </c>
      <c r="AZ29">
        <v>90</v>
      </c>
      <c r="BA29">
        <v>4.59</v>
      </c>
      <c r="BB29">
        <v>0.56999999999999995</v>
      </c>
      <c r="BC29">
        <v>5</v>
      </c>
      <c r="BD29">
        <v>5</v>
      </c>
    </row>
    <row r="30" spans="1:56" ht="21.75" customHeight="1" x14ac:dyDescent="0.25">
      <c r="A30" s="110" t="str">
        <f t="shared" si="0"/>
        <v>Grado en Ingeniería Eléctrica</v>
      </c>
      <c r="B30" s="111"/>
      <c r="C30" s="111"/>
      <c r="D30" s="111"/>
      <c r="E30" s="112"/>
      <c r="F30" s="44">
        <f t="shared" si="1"/>
        <v>13</v>
      </c>
      <c r="G30" s="45">
        <f t="shared" si="2"/>
        <v>8.8435374149659865E-2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1"/>
      <c r="Z30" s="71"/>
      <c r="AA30" s="71"/>
      <c r="AB30" s="71"/>
      <c r="AC30" s="71"/>
      <c r="AD30" s="71"/>
      <c r="AE30" s="70"/>
      <c r="AF30" s="70"/>
      <c r="AG30" s="70"/>
      <c r="AH30" s="70"/>
      <c r="AI30" s="70"/>
      <c r="AJ30" s="70"/>
      <c r="AK30" s="70"/>
      <c r="AL30" s="70"/>
      <c r="AM30" s="73" t="s">
        <v>102</v>
      </c>
      <c r="AN30">
        <v>0</v>
      </c>
      <c r="AO30">
        <v>0</v>
      </c>
      <c r="AP30">
        <v>4</v>
      </c>
      <c r="AQ30">
        <v>51</v>
      </c>
      <c r="AR30">
        <v>92</v>
      </c>
      <c r="AS30">
        <v>0</v>
      </c>
      <c r="AT30">
        <v>147</v>
      </c>
      <c r="AU30" t="s">
        <v>102</v>
      </c>
      <c r="AV30">
        <v>0</v>
      </c>
      <c r="AW30">
        <v>0</v>
      </c>
      <c r="AX30">
        <v>4</v>
      </c>
      <c r="AY30">
        <v>51</v>
      </c>
      <c r="AZ30">
        <v>92</v>
      </c>
      <c r="BA30">
        <v>4.5999999999999996</v>
      </c>
      <c r="BB30">
        <v>0.54</v>
      </c>
      <c r="BC30">
        <v>5</v>
      </c>
      <c r="BD30">
        <v>5</v>
      </c>
    </row>
    <row r="31" spans="1:56" ht="15" customHeight="1" x14ac:dyDescent="0.25">
      <c r="A31" s="113" t="s">
        <v>12</v>
      </c>
      <c r="B31" s="114"/>
      <c r="C31" s="114"/>
      <c r="D31" s="114"/>
      <c r="E31" s="115"/>
      <c r="F31" s="44">
        <f>SUM(F19:F30)</f>
        <v>147</v>
      </c>
      <c r="G31" s="45">
        <f>SUM(G19:G30)</f>
        <v>0.99999999999999978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44" ht="40.5" customHeight="1" x14ac:dyDescent="0.25">
      <c r="A33" s="109" t="s">
        <v>1</v>
      </c>
      <c r="B33" s="109"/>
      <c r="C33" s="109"/>
      <c r="D33" s="109"/>
      <c r="E33" s="109"/>
      <c r="F33" s="109"/>
      <c r="G33" s="109"/>
      <c r="H33" s="109"/>
      <c r="I33" s="109"/>
      <c r="J33" s="10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44" ht="18" x14ac:dyDescent="0.25">
      <c r="A34" s="2"/>
      <c r="B34" s="2"/>
      <c r="C34" s="122" t="s">
        <v>2</v>
      </c>
      <c r="D34" s="122"/>
      <c r="E34" s="122"/>
      <c r="F34" s="122"/>
      <c r="G34" s="122"/>
      <c r="H34" s="122"/>
      <c r="I34" s="122"/>
      <c r="J34" s="12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44" ht="39.75" customHeight="1" x14ac:dyDescent="0.25">
      <c r="A35" s="2"/>
      <c r="B35" s="2"/>
      <c r="C35" s="122" t="s">
        <v>3</v>
      </c>
      <c r="D35" s="122"/>
      <c r="E35" s="122"/>
      <c r="F35" s="122"/>
      <c r="G35" s="122"/>
      <c r="H35" s="122"/>
      <c r="I35" s="122"/>
      <c r="J35" s="12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73" t="s">
        <v>103</v>
      </c>
    </row>
    <row r="36" spans="1:44" ht="18" x14ac:dyDescent="0.25">
      <c r="A36" s="2"/>
      <c r="B36" s="2"/>
      <c r="C36" s="122" t="s">
        <v>4</v>
      </c>
      <c r="D36" s="122"/>
      <c r="E36" s="122"/>
      <c r="F36" s="122"/>
      <c r="G36" s="122"/>
      <c r="H36" s="122"/>
      <c r="I36" s="122"/>
      <c r="J36" s="12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73" t="s">
        <v>104</v>
      </c>
    </row>
    <row r="37" spans="1:44" ht="18" x14ac:dyDescent="0.25">
      <c r="C37" s="122" t="s">
        <v>5</v>
      </c>
      <c r="D37" s="122"/>
      <c r="E37" s="122"/>
      <c r="F37" s="122"/>
      <c r="G37" s="122"/>
      <c r="H37" s="122"/>
      <c r="I37" s="122"/>
      <c r="J37" s="122"/>
      <c r="AO37" t="s">
        <v>67</v>
      </c>
      <c r="AP37" t="s">
        <v>68</v>
      </c>
      <c r="AQ37" t="s">
        <v>69</v>
      </c>
      <c r="AR37" t="s">
        <v>70</v>
      </c>
    </row>
    <row r="38" spans="1:44" x14ac:dyDescent="0.25">
      <c r="C38" s="3"/>
      <c r="D38" s="3"/>
      <c r="E38" s="3"/>
      <c r="F38" s="3"/>
      <c r="G38" s="3"/>
      <c r="H38" s="3"/>
      <c r="I38" s="3"/>
      <c r="J38" s="3"/>
      <c r="AM38" s="73" t="s">
        <v>71</v>
      </c>
      <c r="AN38" t="s">
        <v>105</v>
      </c>
      <c r="AO38">
        <v>10</v>
      </c>
      <c r="AP38">
        <v>6.8</v>
      </c>
      <c r="AQ38">
        <v>6.8</v>
      </c>
      <c r="AR38">
        <v>6.8</v>
      </c>
    </row>
    <row r="39" spans="1:44" x14ac:dyDescent="0.25">
      <c r="C39" s="3"/>
      <c r="D39" s="3"/>
      <c r="E39" s="3"/>
      <c r="F39" s="3"/>
      <c r="G39" s="3"/>
      <c r="H39" s="3"/>
      <c r="I39" s="3"/>
      <c r="J39" s="3"/>
      <c r="AN39" t="s">
        <v>29</v>
      </c>
      <c r="AO39">
        <v>17</v>
      </c>
      <c r="AP39">
        <v>11.6</v>
      </c>
      <c r="AQ39">
        <v>11.6</v>
      </c>
      <c r="AR39">
        <v>18.399999999999999</v>
      </c>
    </row>
    <row r="40" spans="1:44" s="5" customFormat="1" ht="20.25" x14ac:dyDescent="0.25">
      <c r="A40" s="123" t="s">
        <v>6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74"/>
      <c r="AN40" s="5" t="s">
        <v>72</v>
      </c>
      <c r="AO40" s="5">
        <v>18</v>
      </c>
      <c r="AP40" s="5">
        <v>12.2</v>
      </c>
      <c r="AQ40" s="5">
        <v>12.2</v>
      </c>
      <c r="AR40" s="5">
        <v>30.6</v>
      </c>
    </row>
    <row r="41" spans="1:44" ht="18.75" x14ac:dyDescent="0.3">
      <c r="A41" s="6">
        <v>1</v>
      </c>
      <c r="B41" s="132" t="s">
        <v>7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4"/>
      <c r="AN41" t="s">
        <v>30</v>
      </c>
      <c r="AO41">
        <v>11</v>
      </c>
      <c r="AP41">
        <v>7.5</v>
      </c>
      <c r="AQ41">
        <v>7.5</v>
      </c>
      <c r="AR41">
        <v>38.1</v>
      </c>
    </row>
    <row r="42" spans="1:44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  <c r="AN42" t="s">
        <v>106</v>
      </c>
      <c r="AO42">
        <v>9</v>
      </c>
      <c r="AP42">
        <v>6.1</v>
      </c>
      <c r="AQ42">
        <v>6.1</v>
      </c>
      <c r="AR42">
        <v>44.2</v>
      </c>
    </row>
    <row r="43" spans="1:44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  <c r="AN43" t="s">
        <v>107</v>
      </c>
      <c r="AO43">
        <v>15</v>
      </c>
      <c r="AP43">
        <v>10.199999999999999</v>
      </c>
      <c r="AQ43">
        <v>10.199999999999999</v>
      </c>
      <c r="AR43">
        <v>54.4</v>
      </c>
    </row>
    <row r="44" spans="1:44" ht="18.75" x14ac:dyDescent="0.3">
      <c r="A44" s="7"/>
      <c r="B44" s="8"/>
      <c r="C44" s="66"/>
      <c r="D44" s="66"/>
      <c r="E44" s="66"/>
      <c r="F44" s="66"/>
      <c r="G44" s="66"/>
      <c r="H44" s="66"/>
      <c r="I44" s="66"/>
      <c r="J44" s="66"/>
      <c r="AN44" t="s">
        <v>108</v>
      </c>
      <c r="AO44">
        <v>10</v>
      </c>
      <c r="AP44">
        <v>6.8</v>
      </c>
      <c r="AQ44">
        <v>6.8</v>
      </c>
      <c r="AR44">
        <v>61.2</v>
      </c>
    </row>
    <row r="45" spans="1:44" ht="18.75" x14ac:dyDescent="0.3">
      <c r="A45" s="7"/>
      <c r="B45" s="8"/>
      <c r="C45" s="66"/>
      <c r="D45" s="66"/>
      <c r="E45" s="66"/>
      <c r="F45" s="66"/>
      <c r="G45" s="66"/>
      <c r="H45" s="66"/>
      <c r="I45" s="66"/>
      <c r="J45" s="66"/>
      <c r="AN45" t="s">
        <v>26</v>
      </c>
      <c r="AO45">
        <v>11</v>
      </c>
      <c r="AP45">
        <v>7.5</v>
      </c>
      <c r="AQ45">
        <v>7.5</v>
      </c>
      <c r="AR45">
        <v>68.7</v>
      </c>
    </row>
    <row r="46" spans="1:44" ht="18.75" x14ac:dyDescent="0.3">
      <c r="A46" s="7"/>
      <c r="B46" s="8"/>
      <c r="C46" s="66"/>
      <c r="D46" s="66"/>
      <c r="E46" s="66"/>
      <c r="F46" s="66"/>
      <c r="G46" s="66"/>
      <c r="H46" s="66"/>
      <c r="I46" s="66"/>
      <c r="J46" s="66"/>
      <c r="AN46" t="s">
        <v>27</v>
      </c>
      <c r="AO46">
        <v>11</v>
      </c>
      <c r="AP46">
        <v>7.5</v>
      </c>
      <c r="AQ46">
        <v>7.5</v>
      </c>
      <c r="AR46">
        <v>76.2</v>
      </c>
    </row>
    <row r="47" spans="1:44" ht="18.75" x14ac:dyDescent="0.3">
      <c r="A47" s="7"/>
      <c r="B47" s="8"/>
      <c r="C47" s="66"/>
      <c r="D47" s="66"/>
      <c r="E47" s="66"/>
      <c r="F47" s="66"/>
      <c r="G47" s="66"/>
      <c r="H47" s="66"/>
      <c r="I47" s="66"/>
      <c r="J47" s="66"/>
      <c r="AN47" t="s">
        <v>28</v>
      </c>
      <c r="AO47">
        <v>12</v>
      </c>
      <c r="AP47">
        <v>8.1999999999999993</v>
      </c>
      <c r="AQ47">
        <v>8.1999999999999993</v>
      </c>
      <c r="AR47">
        <v>84.4</v>
      </c>
    </row>
    <row r="48" spans="1:44" x14ac:dyDescent="0.25">
      <c r="C48" s="66"/>
      <c r="D48" s="66"/>
      <c r="E48" s="66"/>
      <c r="F48" s="66"/>
      <c r="G48" s="66"/>
      <c r="H48" s="66"/>
      <c r="I48" s="66"/>
      <c r="J48" s="66"/>
      <c r="AN48" t="s">
        <v>65</v>
      </c>
      <c r="AO48">
        <v>10</v>
      </c>
      <c r="AP48">
        <v>6.8</v>
      </c>
      <c r="AQ48">
        <v>6.8</v>
      </c>
      <c r="AR48">
        <v>91.2</v>
      </c>
    </row>
    <row r="49" spans="1:44" ht="18.75" x14ac:dyDescent="0.3">
      <c r="B49" s="9"/>
      <c r="C49" s="66"/>
      <c r="D49" s="66"/>
      <c r="E49" s="66"/>
      <c r="F49" s="66"/>
      <c r="G49" s="66"/>
      <c r="H49" s="66"/>
      <c r="I49" s="66"/>
      <c r="J49" s="66"/>
      <c r="AN49" t="s">
        <v>31</v>
      </c>
      <c r="AO49">
        <v>13</v>
      </c>
      <c r="AP49">
        <v>8.8000000000000007</v>
      </c>
      <c r="AQ49">
        <v>8.8000000000000007</v>
      </c>
      <c r="AR49">
        <v>100</v>
      </c>
    </row>
    <row r="50" spans="1:44" x14ac:dyDescent="0.25">
      <c r="C50" s="66"/>
      <c r="D50" s="66"/>
      <c r="E50" s="66"/>
      <c r="F50" s="66"/>
      <c r="G50" s="66"/>
      <c r="H50" s="66"/>
      <c r="I50" s="66"/>
      <c r="J50" s="66"/>
      <c r="AN50" t="s">
        <v>64</v>
      </c>
      <c r="AO50">
        <v>147</v>
      </c>
      <c r="AP50">
        <v>100</v>
      </c>
      <c r="AQ50">
        <v>100</v>
      </c>
    </row>
    <row r="51" spans="1:44" ht="15" customHeight="1" x14ac:dyDescent="0.25">
      <c r="V51" s="4"/>
      <c r="W51" s="4"/>
      <c r="X51" s="4"/>
      <c r="Y51" s="4"/>
      <c r="Z51" s="4"/>
      <c r="AA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44" x14ac:dyDescent="0.25">
      <c r="C52" s="3"/>
      <c r="D52" s="3"/>
      <c r="E52" s="3"/>
      <c r="F52" s="3"/>
      <c r="G52" s="3"/>
      <c r="H52" s="3"/>
      <c r="I52" s="3"/>
      <c r="J52" s="3"/>
    </row>
    <row r="53" spans="1:44" x14ac:dyDescent="0.25">
      <c r="C53" s="3"/>
      <c r="D53" s="3"/>
      <c r="E53" s="3"/>
      <c r="F53" s="3"/>
      <c r="G53" s="3"/>
      <c r="H53" s="3"/>
      <c r="I53" s="3"/>
      <c r="J53" s="3"/>
    </row>
    <row r="54" spans="1:44" ht="15" customHeight="1" x14ac:dyDescent="0.25">
      <c r="V54" s="116" t="s">
        <v>8</v>
      </c>
      <c r="W54" s="116"/>
      <c r="X54" s="116"/>
      <c r="Y54" s="116"/>
      <c r="Z54" s="116"/>
      <c r="AA54" s="116"/>
      <c r="AC54" s="116" t="s">
        <v>9</v>
      </c>
      <c r="AD54" s="116"/>
      <c r="AE54" s="116"/>
      <c r="AF54" s="116"/>
      <c r="AG54" s="116"/>
      <c r="AH54" s="116"/>
      <c r="AI54" s="117" t="s">
        <v>10</v>
      </c>
      <c r="AJ54" s="117"/>
      <c r="AK54" s="117"/>
      <c r="AL54" s="117"/>
      <c r="AM54" s="73" t="s">
        <v>109</v>
      </c>
    </row>
    <row r="55" spans="1:44" ht="15.75" thickBot="1" x14ac:dyDescent="0.3">
      <c r="V55" s="116"/>
      <c r="W55" s="116"/>
      <c r="X55" s="116"/>
      <c r="Y55" s="116"/>
      <c r="Z55" s="116"/>
      <c r="AA55" s="116"/>
      <c r="AC55" s="116"/>
      <c r="AD55" s="116"/>
      <c r="AE55" s="116"/>
      <c r="AF55" s="116"/>
      <c r="AG55" s="116"/>
      <c r="AH55" s="116"/>
      <c r="AI55" s="117"/>
      <c r="AJ55" s="117"/>
      <c r="AK55" s="117"/>
      <c r="AL55" s="117"/>
      <c r="AO55" t="s">
        <v>67</v>
      </c>
      <c r="AP55" t="s">
        <v>68</v>
      </c>
      <c r="AQ55" t="s">
        <v>69</v>
      </c>
      <c r="AR55" t="s">
        <v>70</v>
      </c>
    </row>
    <row r="56" spans="1:44" s="17" customFormat="1" ht="18.75" x14ac:dyDescent="0.25">
      <c r="A56" s="10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">
        <v>1</v>
      </c>
      <c r="W56" s="12">
        <v>2</v>
      </c>
      <c r="X56" s="12">
        <v>3</v>
      </c>
      <c r="Y56" s="12">
        <v>4</v>
      </c>
      <c r="Z56" s="13">
        <v>5</v>
      </c>
      <c r="AA56" s="13" t="s">
        <v>11</v>
      </c>
      <c r="AB56" s="14" t="s">
        <v>12</v>
      </c>
      <c r="AC56" s="11">
        <v>1</v>
      </c>
      <c r="AD56" s="12">
        <v>2</v>
      </c>
      <c r="AE56" s="12">
        <v>3</v>
      </c>
      <c r="AF56" s="12">
        <v>4</v>
      </c>
      <c r="AG56" s="13">
        <v>5</v>
      </c>
      <c r="AH56" s="13" t="s">
        <v>11</v>
      </c>
      <c r="AI56" s="15" t="s">
        <v>13</v>
      </c>
      <c r="AJ56" s="16" t="s">
        <v>14</v>
      </c>
      <c r="AK56" s="16" t="s">
        <v>15</v>
      </c>
      <c r="AL56" s="16" t="s">
        <v>16</v>
      </c>
      <c r="AM56" s="73" t="s">
        <v>71</v>
      </c>
      <c r="AN56" s="17" t="s">
        <v>110</v>
      </c>
      <c r="AO56" s="17">
        <v>139</v>
      </c>
      <c r="AP56" s="17">
        <v>94.6</v>
      </c>
      <c r="AQ56" s="17">
        <v>94.6</v>
      </c>
      <c r="AR56" s="17">
        <v>94.6</v>
      </c>
    </row>
    <row r="57" spans="1:44" s="18" customFormat="1" x14ac:dyDescent="0.25">
      <c r="A57" s="119" t="s">
        <v>17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20"/>
      <c r="V57" s="121"/>
      <c r="W57" s="121"/>
      <c r="X57" s="121"/>
      <c r="Y57" s="121"/>
      <c r="Z57" s="121"/>
      <c r="AA57" s="121"/>
      <c r="AB57" s="121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73"/>
      <c r="AN57" t="s">
        <v>24</v>
      </c>
      <c r="AO57">
        <v>8</v>
      </c>
      <c r="AP57">
        <v>5.4</v>
      </c>
      <c r="AQ57">
        <v>5.4</v>
      </c>
      <c r="AR57">
        <v>100</v>
      </c>
    </row>
    <row r="58" spans="1:44" s="18" customFormat="1" ht="18.75" customHeight="1" x14ac:dyDescent="0.25">
      <c r="A58" s="19">
        <v>2</v>
      </c>
      <c r="B58" s="124" t="s">
        <v>34</v>
      </c>
      <c r="C58" s="125" t="s">
        <v>34</v>
      </c>
      <c r="D58" s="125" t="s">
        <v>34</v>
      </c>
      <c r="E58" s="125" t="s">
        <v>34</v>
      </c>
      <c r="F58" s="125" t="s">
        <v>34</v>
      </c>
      <c r="G58" s="125" t="s">
        <v>34</v>
      </c>
      <c r="H58" s="125" t="s">
        <v>34</v>
      </c>
      <c r="I58" s="125" t="s">
        <v>34</v>
      </c>
      <c r="J58" s="125" t="s">
        <v>34</v>
      </c>
      <c r="K58" s="125" t="s">
        <v>34</v>
      </c>
      <c r="L58" s="125" t="s">
        <v>34</v>
      </c>
      <c r="M58" s="125" t="s">
        <v>34</v>
      </c>
      <c r="N58" s="125" t="s">
        <v>34</v>
      </c>
      <c r="O58" s="125" t="s">
        <v>34</v>
      </c>
      <c r="P58" s="125" t="s">
        <v>34</v>
      </c>
      <c r="Q58" s="125" t="s">
        <v>34</v>
      </c>
      <c r="R58" s="125" t="s">
        <v>34</v>
      </c>
      <c r="S58" s="125" t="s">
        <v>34</v>
      </c>
      <c r="T58" s="125" t="s">
        <v>34</v>
      </c>
      <c r="U58" s="126" t="s">
        <v>34</v>
      </c>
      <c r="V58" s="59">
        <f>+AN2</f>
        <v>0</v>
      </c>
      <c r="W58" s="59">
        <f t="shared" ref="W58:AA58" si="3">+AO2</f>
        <v>0</v>
      </c>
      <c r="X58" s="59">
        <f t="shared" si="3"/>
        <v>3</v>
      </c>
      <c r="Y58" s="59">
        <f t="shared" si="3"/>
        <v>72</v>
      </c>
      <c r="Z58" s="59">
        <f t="shared" si="3"/>
        <v>64</v>
      </c>
      <c r="AA58" s="59">
        <f t="shared" si="3"/>
        <v>0</v>
      </c>
      <c r="AB58" s="59">
        <f>SUM(V58:AA58)</f>
        <v>139</v>
      </c>
      <c r="AC58" s="93">
        <f>V58/$AB58</f>
        <v>0</v>
      </c>
      <c r="AD58" s="94">
        <f t="shared" ref="AD58:AH64" si="4">W58/$AB58</f>
        <v>0</v>
      </c>
      <c r="AE58" s="94">
        <f t="shared" si="4"/>
        <v>2.1582733812949641E-2</v>
      </c>
      <c r="AF58" s="94">
        <f t="shared" si="4"/>
        <v>0.51798561151079137</v>
      </c>
      <c r="AG58" s="94">
        <f t="shared" si="4"/>
        <v>0.46043165467625902</v>
      </c>
      <c r="AH58" s="94">
        <f t="shared" si="4"/>
        <v>0</v>
      </c>
      <c r="AI58" s="95">
        <f t="shared" ref="AI58:AI64" si="5">+BA2</f>
        <v>4.4400000000000004</v>
      </c>
      <c r="AJ58" s="95">
        <f t="shared" ref="AJ58:AJ64" si="6">+BB2</f>
        <v>0.54</v>
      </c>
      <c r="AK58" s="59">
        <f t="shared" ref="AK58:AK64" si="7">+BC2</f>
        <v>4</v>
      </c>
      <c r="AL58" s="59">
        <f t="shared" ref="AL58:AL64" si="8">+BD2</f>
        <v>4</v>
      </c>
      <c r="AM58" s="73"/>
      <c r="AN58" t="s">
        <v>64</v>
      </c>
      <c r="AO58">
        <v>147</v>
      </c>
      <c r="AP58">
        <v>100</v>
      </c>
      <c r="AQ58">
        <v>100</v>
      </c>
      <c r="AR58"/>
    </row>
    <row r="59" spans="1:44" s="18" customFormat="1" ht="18.75" customHeight="1" x14ac:dyDescent="0.25">
      <c r="A59" s="19">
        <v>3</v>
      </c>
      <c r="B59" s="124" t="s">
        <v>35</v>
      </c>
      <c r="C59" s="125" t="s">
        <v>35</v>
      </c>
      <c r="D59" s="125" t="s">
        <v>35</v>
      </c>
      <c r="E59" s="125" t="s">
        <v>35</v>
      </c>
      <c r="F59" s="125" t="s">
        <v>35</v>
      </c>
      <c r="G59" s="125" t="s">
        <v>35</v>
      </c>
      <c r="H59" s="125" t="s">
        <v>35</v>
      </c>
      <c r="I59" s="125" t="s">
        <v>35</v>
      </c>
      <c r="J59" s="125" t="s">
        <v>35</v>
      </c>
      <c r="K59" s="125" t="s">
        <v>35</v>
      </c>
      <c r="L59" s="125" t="s">
        <v>35</v>
      </c>
      <c r="M59" s="125" t="s">
        <v>35</v>
      </c>
      <c r="N59" s="125" t="s">
        <v>35</v>
      </c>
      <c r="O59" s="125" t="s">
        <v>35</v>
      </c>
      <c r="P59" s="125" t="s">
        <v>35</v>
      </c>
      <c r="Q59" s="125" t="s">
        <v>35</v>
      </c>
      <c r="R59" s="125" t="s">
        <v>35</v>
      </c>
      <c r="S59" s="125" t="s">
        <v>35</v>
      </c>
      <c r="T59" s="125" t="s">
        <v>35</v>
      </c>
      <c r="U59" s="126" t="s">
        <v>35</v>
      </c>
      <c r="V59" s="59">
        <f t="shared" ref="V59:AA59" si="9">+AN3</f>
        <v>0</v>
      </c>
      <c r="W59" s="59">
        <f t="shared" si="9"/>
        <v>0</v>
      </c>
      <c r="X59" s="59">
        <f t="shared" si="9"/>
        <v>7</v>
      </c>
      <c r="Y59" s="59">
        <f t="shared" si="9"/>
        <v>67</v>
      </c>
      <c r="Z59" s="59">
        <f t="shared" si="9"/>
        <v>66</v>
      </c>
      <c r="AA59" s="59">
        <f t="shared" si="9"/>
        <v>7</v>
      </c>
      <c r="AB59" s="59">
        <f t="shared" ref="AB59:AB68" si="10">SUM(V59:AA59)</f>
        <v>147</v>
      </c>
      <c r="AC59" s="93">
        <f t="shared" ref="AC59:AC64" si="11">V59/$AB59</f>
        <v>0</v>
      </c>
      <c r="AD59" s="94">
        <f t="shared" si="4"/>
        <v>0</v>
      </c>
      <c r="AE59" s="94">
        <f t="shared" si="4"/>
        <v>4.7619047619047616E-2</v>
      </c>
      <c r="AF59" s="94">
        <f t="shared" si="4"/>
        <v>0.45578231292517007</v>
      </c>
      <c r="AG59" s="94">
        <f t="shared" si="4"/>
        <v>0.44897959183673469</v>
      </c>
      <c r="AH59" s="94">
        <f t="shared" si="4"/>
        <v>4.7619047619047616E-2</v>
      </c>
      <c r="AI59" s="95">
        <f t="shared" si="5"/>
        <v>4.42</v>
      </c>
      <c r="AJ59" s="95">
        <f t="shared" si="6"/>
        <v>0.59</v>
      </c>
      <c r="AK59" s="59">
        <f t="shared" si="7"/>
        <v>4</v>
      </c>
      <c r="AL59" s="59">
        <f t="shared" si="8"/>
        <v>4</v>
      </c>
      <c r="AM59" s="73"/>
      <c r="AN59"/>
      <c r="AO59"/>
      <c r="AP59"/>
      <c r="AQ59"/>
      <c r="AR59"/>
    </row>
    <row r="60" spans="1:44" s="18" customFormat="1" ht="18" customHeight="1" x14ac:dyDescent="0.25">
      <c r="A60" s="19">
        <v>4</v>
      </c>
      <c r="B60" s="124" t="s">
        <v>36</v>
      </c>
      <c r="C60" s="125" t="s">
        <v>36</v>
      </c>
      <c r="D60" s="125" t="s">
        <v>36</v>
      </c>
      <c r="E60" s="125" t="s">
        <v>36</v>
      </c>
      <c r="F60" s="125" t="s">
        <v>36</v>
      </c>
      <c r="G60" s="125" t="s">
        <v>36</v>
      </c>
      <c r="H60" s="125" t="s">
        <v>36</v>
      </c>
      <c r="I60" s="125" t="s">
        <v>36</v>
      </c>
      <c r="J60" s="125" t="s">
        <v>36</v>
      </c>
      <c r="K60" s="125" t="s">
        <v>36</v>
      </c>
      <c r="L60" s="125" t="s">
        <v>36</v>
      </c>
      <c r="M60" s="125" t="s">
        <v>36</v>
      </c>
      <c r="N60" s="125" t="s">
        <v>36</v>
      </c>
      <c r="O60" s="125" t="s">
        <v>36</v>
      </c>
      <c r="P60" s="125" t="s">
        <v>36</v>
      </c>
      <c r="Q60" s="125" t="s">
        <v>36</v>
      </c>
      <c r="R60" s="125" t="s">
        <v>36</v>
      </c>
      <c r="S60" s="125" t="s">
        <v>36</v>
      </c>
      <c r="T60" s="125" t="s">
        <v>36</v>
      </c>
      <c r="U60" s="126" t="s">
        <v>36</v>
      </c>
      <c r="V60" s="59">
        <f t="shared" ref="V60:AA60" si="12">+AN4</f>
        <v>1</v>
      </c>
      <c r="W60" s="59">
        <f t="shared" si="12"/>
        <v>1</v>
      </c>
      <c r="X60" s="59">
        <f t="shared" si="12"/>
        <v>1</v>
      </c>
      <c r="Y60" s="59">
        <f t="shared" si="12"/>
        <v>12</v>
      </c>
      <c r="Z60" s="59">
        <f t="shared" si="12"/>
        <v>116</v>
      </c>
      <c r="AA60" s="59">
        <f t="shared" si="12"/>
        <v>16</v>
      </c>
      <c r="AB60" s="59">
        <f t="shared" si="10"/>
        <v>147</v>
      </c>
      <c r="AC60" s="93">
        <f t="shared" si="11"/>
        <v>6.8027210884353739E-3</v>
      </c>
      <c r="AD60" s="94">
        <f t="shared" si="4"/>
        <v>6.8027210884353739E-3</v>
      </c>
      <c r="AE60" s="94">
        <f t="shared" si="4"/>
        <v>6.8027210884353739E-3</v>
      </c>
      <c r="AF60" s="94">
        <f t="shared" si="4"/>
        <v>8.1632653061224483E-2</v>
      </c>
      <c r="AG60" s="94">
        <f t="shared" si="4"/>
        <v>0.78911564625850339</v>
      </c>
      <c r="AH60" s="94">
        <f t="shared" si="4"/>
        <v>0.10884353741496598</v>
      </c>
      <c r="AI60" s="95">
        <f t="shared" si="5"/>
        <v>4.84</v>
      </c>
      <c r="AJ60" s="95">
        <f t="shared" si="6"/>
        <v>0.54</v>
      </c>
      <c r="AK60" s="59">
        <f t="shared" si="7"/>
        <v>5</v>
      </c>
      <c r="AL60" s="59">
        <f t="shared" si="8"/>
        <v>5</v>
      </c>
      <c r="AM60" s="73"/>
      <c r="AN60"/>
      <c r="AO60"/>
      <c r="AP60"/>
      <c r="AQ60"/>
      <c r="AR60"/>
    </row>
    <row r="61" spans="1:44" s="17" customFormat="1" ht="18" customHeight="1" x14ac:dyDescent="0.25">
      <c r="A61" s="19">
        <v>5</v>
      </c>
      <c r="B61" s="124" t="s">
        <v>37</v>
      </c>
      <c r="C61" s="125" t="s">
        <v>37</v>
      </c>
      <c r="D61" s="125" t="s">
        <v>37</v>
      </c>
      <c r="E61" s="125" t="s">
        <v>37</v>
      </c>
      <c r="F61" s="125" t="s">
        <v>37</v>
      </c>
      <c r="G61" s="125" t="s">
        <v>37</v>
      </c>
      <c r="H61" s="125" t="s">
        <v>37</v>
      </c>
      <c r="I61" s="125" t="s">
        <v>37</v>
      </c>
      <c r="J61" s="125" t="s">
        <v>37</v>
      </c>
      <c r="K61" s="125" t="s">
        <v>37</v>
      </c>
      <c r="L61" s="125" t="s">
        <v>37</v>
      </c>
      <c r="M61" s="125" t="s">
        <v>37</v>
      </c>
      <c r="N61" s="125" t="s">
        <v>37</v>
      </c>
      <c r="O61" s="125" t="s">
        <v>37</v>
      </c>
      <c r="P61" s="125" t="s">
        <v>37</v>
      </c>
      <c r="Q61" s="125" t="s">
        <v>37</v>
      </c>
      <c r="R61" s="125" t="s">
        <v>37</v>
      </c>
      <c r="S61" s="125" t="s">
        <v>37</v>
      </c>
      <c r="T61" s="125" t="s">
        <v>37</v>
      </c>
      <c r="U61" s="126" t="s">
        <v>37</v>
      </c>
      <c r="V61" s="59">
        <f t="shared" ref="V61:AA61" si="13">+AN5</f>
        <v>0</v>
      </c>
      <c r="W61" s="59">
        <f t="shared" si="13"/>
        <v>0</v>
      </c>
      <c r="X61" s="59">
        <f t="shared" si="13"/>
        <v>3</v>
      </c>
      <c r="Y61" s="59">
        <f t="shared" si="13"/>
        <v>34</v>
      </c>
      <c r="Z61" s="59">
        <f t="shared" si="13"/>
        <v>110</v>
      </c>
      <c r="AA61" s="59">
        <f t="shared" si="13"/>
        <v>0</v>
      </c>
      <c r="AB61" s="59">
        <f t="shared" si="10"/>
        <v>147</v>
      </c>
      <c r="AC61" s="93">
        <f t="shared" si="11"/>
        <v>0</v>
      </c>
      <c r="AD61" s="94">
        <f t="shared" si="4"/>
        <v>0</v>
      </c>
      <c r="AE61" s="94">
        <f t="shared" si="4"/>
        <v>2.0408163265306121E-2</v>
      </c>
      <c r="AF61" s="94">
        <f t="shared" si="4"/>
        <v>0.23129251700680273</v>
      </c>
      <c r="AG61" s="94">
        <f t="shared" si="4"/>
        <v>0.74829931972789121</v>
      </c>
      <c r="AH61" s="94">
        <f t="shared" si="4"/>
        <v>0</v>
      </c>
      <c r="AI61" s="95">
        <f t="shared" si="5"/>
        <v>4.7300000000000004</v>
      </c>
      <c r="AJ61" s="95">
        <f t="shared" si="6"/>
        <v>0.49</v>
      </c>
      <c r="AK61" s="59">
        <f t="shared" si="7"/>
        <v>5</v>
      </c>
      <c r="AL61" s="59">
        <f t="shared" si="8"/>
        <v>5</v>
      </c>
      <c r="AM61" s="73"/>
      <c r="AN61"/>
      <c r="AO61"/>
      <c r="AP61"/>
      <c r="AQ61"/>
      <c r="AR61"/>
    </row>
    <row r="62" spans="1:44" s="17" customFormat="1" ht="18" customHeight="1" x14ac:dyDescent="0.25">
      <c r="A62" s="19">
        <v>6</v>
      </c>
      <c r="B62" s="124" t="s">
        <v>38</v>
      </c>
      <c r="C62" s="125" t="s">
        <v>38</v>
      </c>
      <c r="D62" s="125" t="s">
        <v>38</v>
      </c>
      <c r="E62" s="125" t="s">
        <v>38</v>
      </c>
      <c r="F62" s="125" t="s">
        <v>38</v>
      </c>
      <c r="G62" s="125" t="s">
        <v>38</v>
      </c>
      <c r="H62" s="125" t="s">
        <v>38</v>
      </c>
      <c r="I62" s="125" t="s">
        <v>38</v>
      </c>
      <c r="J62" s="125" t="s">
        <v>38</v>
      </c>
      <c r="K62" s="125" t="s">
        <v>38</v>
      </c>
      <c r="L62" s="125" t="s">
        <v>38</v>
      </c>
      <c r="M62" s="125" t="s">
        <v>38</v>
      </c>
      <c r="N62" s="125" t="s">
        <v>38</v>
      </c>
      <c r="O62" s="125" t="s">
        <v>38</v>
      </c>
      <c r="P62" s="125" t="s">
        <v>38</v>
      </c>
      <c r="Q62" s="125" t="s">
        <v>38</v>
      </c>
      <c r="R62" s="125" t="s">
        <v>38</v>
      </c>
      <c r="S62" s="125" t="s">
        <v>38</v>
      </c>
      <c r="T62" s="125" t="s">
        <v>38</v>
      </c>
      <c r="U62" s="126" t="s">
        <v>38</v>
      </c>
      <c r="V62" s="59">
        <f t="shared" ref="V62:AA62" si="14">+AN6</f>
        <v>0</v>
      </c>
      <c r="W62" s="59">
        <f t="shared" si="14"/>
        <v>0</v>
      </c>
      <c r="X62" s="59">
        <f t="shared" si="14"/>
        <v>2</v>
      </c>
      <c r="Y62" s="59">
        <f t="shared" si="14"/>
        <v>27</v>
      </c>
      <c r="Z62" s="59">
        <f t="shared" si="14"/>
        <v>105</v>
      </c>
      <c r="AA62" s="59">
        <f t="shared" si="14"/>
        <v>13</v>
      </c>
      <c r="AB62" s="59">
        <f t="shared" si="10"/>
        <v>147</v>
      </c>
      <c r="AC62" s="93">
        <f t="shared" si="11"/>
        <v>0</v>
      </c>
      <c r="AD62" s="94">
        <f t="shared" si="4"/>
        <v>0</v>
      </c>
      <c r="AE62" s="94">
        <f t="shared" si="4"/>
        <v>1.3605442176870748E-2</v>
      </c>
      <c r="AF62" s="94">
        <f t="shared" si="4"/>
        <v>0.18367346938775511</v>
      </c>
      <c r="AG62" s="94">
        <f t="shared" si="4"/>
        <v>0.7142857142857143</v>
      </c>
      <c r="AH62" s="94">
        <f t="shared" si="4"/>
        <v>8.8435374149659865E-2</v>
      </c>
      <c r="AI62" s="95">
        <f t="shared" si="5"/>
        <v>4.7699999999999996</v>
      </c>
      <c r="AJ62" s="95">
        <f t="shared" si="6"/>
        <v>0.46</v>
      </c>
      <c r="AK62" s="59">
        <f t="shared" si="7"/>
        <v>5</v>
      </c>
      <c r="AL62" s="59">
        <f t="shared" si="8"/>
        <v>5</v>
      </c>
      <c r="AM62" s="73"/>
      <c r="AN62"/>
      <c r="AO62"/>
      <c r="AP62"/>
      <c r="AQ62"/>
      <c r="AR62"/>
    </row>
    <row r="63" spans="1:44" s="17" customFormat="1" ht="18" customHeight="1" x14ac:dyDescent="0.25">
      <c r="A63" s="19">
        <v>7</v>
      </c>
      <c r="B63" s="124" t="s">
        <v>39</v>
      </c>
      <c r="C63" s="125" t="s">
        <v>39</v>
      </c>
      <c r="D63" s="125" t="s">
        <v>39</v>
      </c>
      <c r="E63" s="125" t="s">
        <v>39</v>
      </c>
      <c r="F63" s="125" t="s">
        <v>39</v>
      </c>
      <c r="G63" s="125" t="s">
        <v>39</v>
      </c>
      <c r="H63" s="125" t="s">
        <v>39</v>
      </c>
      <c r="I63" s="125" t="s">
        <v>39</v>
      </c>
      <c r="J63" s="125" t="s">
        <v>39</v>
      </c>
      <c r="K63" s="125" t="s">
        <v>39</v>
      </c>
      <c r="L63" s="125" t="s">
        <v>39</v>
      </c>
      <c r="M63" s="125" t="s">
        <v>39</v>
      </c>
      <c r="N63" s="125" t="s">
        <v>39</v>
      </c>
      <c r="O63" s="125" t="s">
        <v>39</v>
      </c>
      <c r="P63" s="125" t="s">
        <v>39</v>
      </c>
      <c r="Q63" s="125" t="s">
        <v>39</v>
      </c>
      <c r="R63" s="125" t="s">
        <v>39</v>
      </c>
      <c r="S63" s="125" t="s">
        <v>39</v>
      </c>
      <c r="T63" s="125" t="s">
        <v>39</v>
      </c>
      <c r="U63" s="126" t="s">
        <v>39</v>
      </c>
      <c r="V63" s="59">
        <f t="shared" ref="V63:AA63" si="15">+AN7</f>
        <v>0</v>
      </c>
      <c r="W63" s="59">
        <f t="shared" si="15"/>
        <v>0</v>
      </c>
      <c r="X63" s="59">
        <f t="shared" si="15"/>
        <v>2</v>
      </c>
      <c r="Y63" s="59">
        <f t="shared" si="15"/>
        <v>37</v>
      </c>
      <c r="Z63" s="59">
        <f t="shared" si="15"/>
        <v>101</v>
      </c>
      <c r="AA63" s="59">
        <f t="shared" si="15"/>
        <v>7</v>
      </c>
      <c r="AB63" s="59">
        <f t="shared" si="10"/>
        <v>147</v>
      </c>
      <c r="AC63" s="93">
        <f t="shared" si="11"/>
        <v>0</v>
      </c>
      <c r="AD63" s="94">
        <f t="shared" si="4"/>
        <v>0</v>
      </c>
      <c r="AE63" s="94">
        <f t="shared" si="4"/>
        <v>1.3605442176870748E-2</v>
      </c>
      <c r="AF63" s="94">
        <f t="shared" si="4"/>
        <v>0.25170068027210885</v>
      </c>
      <c r="AG63" s="94">
        <f t="shared" si="4"/>
        <v>0.68707482993197277</v>
      </c>
      <c r="AH63" s="94">
        <f t="shared" si="4"/>
        <v>4.7619047619047616E-2</v>
      </c>
      <c r="AI63" s="95">
        <f t="shared" si="5"/>
        <v>4.71</v>
      </c>
      <c r="AJ63" s="95">
        <f t="shared" si="6"/>
        <v>0.49</v>
      </c>
      <c r="AK63" s="59">
        <f t="shared" si="7"/>
        <v>5</v>
      </c>
      <c r="AL63" s="59">
        <f t="shared" si="8"/>
        <v>5</v>
      </c>
      <c r="AM63" s="73"/>
      <c r="AN63"/>
      <c r="AO63"/>
      <c r="AP63"/>
      <c r="AQ63"/>
      <c r="AR63"/>
    </row>
    <row r="64" spans="1:44" s="17" customFormat="1" ht="18" customHeight="1" x14ac:dyDescent="0.25">
      <c r="A64" s="19">
        <v>8</v>
      </c>
      <c r="B64" s="127" t="s">
        <v>40</v>
      </c>
      <c r="C64" s="127" t="s">
        <v>40</v>
      </c>
      <c r="D64" s="127" t="s">
        <v>40</v>
      </c>
      <c r="E64" s="127" t="s">
        <v>40</v>
      </c>
      <c r="F64" s="127" t="s">
        <v>40</v>
      </c>
      <c r="G64" s="127" t="s">
        <v>40</v>
      </c>
      <c r="H64" s="127" t="s">
        <v>40</v>
      </c>
      <c r="I64" s="127" t="s">
        <v>40</v>
      </c>
      <c r="J64" s="127" t="s">
        <v>40</v>
      </c>
      <c r="K64" s="127" t="s">
        <v>40</v>
      </c>
      <c r="L64" s="127" t="s">
        <v>40</v>
      </c>
      <c r="M64" s="127" t="s">
        <v>40</v>
      </c>
      <c r="N64" s="127" t="s">
        <v>40</v>
      </c>
      <c r="O64" s="127" t="s">
        <v>40</v>
      </c>
      <c r="P64" s="127" t="s">
        <v>40</v>
      </c>
      <c r="Q64" s="127" t="s">
        <v>40</v>
      </c>
      <c r="R64" s="127" t="s">
        <v>40</v>
      </c>
      <c r="S64" s="127" t="s">
        <v>40</v>
      </c>
      <c r="T64" s="127" t="s">
        <v>40</v>
      </c>
      <c r="U64" s="124" t="s">
        <v>40</v>
      </c>
      <c r="V64" s="59">
        <f t="shared" ref="V64:AA64" si="16">+AN8</f>
        <v>0</v>
      </c>
      <c r="W64" s="59">
        <f t="shared" si="16"/>
        <v>0</v>
      </c>
      <c r="X64" s="59">
        <f t="shared" si="16"/>
        <v>2</v>
      </c>
      <c r="Y64" s="59">
        <f t="shared" si="16"/>
        <v>44</v>
      </c>
      <c r="Z64" s="59">
        <f t="shared" si="16"/>
        <v>99</v>
      </c>
      <c r="AA64" s="59">
        <f t="shared" si="16"/>
        <v>2</v>
      </c>
      <c r="AB64" s="59">
        <f t="shared" si="10"/>
        <v>147</v>
      </c>
      <c r="AC64" s="93">
        <f t="shared" si="11"/>
        <v>0</v>
      </c>
      <c r="AD64" s="94">
        <f t="shared" si="4"/>
        <v>0</v>
      </c>
      <c r="AE64" s="94">
        <f t="shared" si="4"/>
        <v>1.3605442176870748E-2</v>
      </c>
      <c r="AF64" s="94">
        <f t="shared" si="4"/>
        <v>0.29931972789115646</v>
      </c>
      <c r="AG64" s="94">
        <f t="shared" si="4"/>
        <v>0.67346938775510201</v>
      </c>
      <c r="AH64" s="94">
        <f t="shared" si="4"/>
        <v>1.3605442176870748E-2</v>
      </c>
      <c r="AI64" s="95">
        <f t="shared" si="5"/>
        <v>4.67</v>
      </c>
      <c r="AJ64" s="95">
        <f t="shared" si="6"/>
        <v>0.5</v>
      </c>
      <c r="AK64" s="59">
        <f t="shared" si="7"/>
        <v>5</v>
      </c>
      <c r="AL64" s="59">
        <f t="shared" si="8"/>
        <v>5</v>
      </c>
      <c r="AM64" s="73"/>
      <c r="AN64"/>
      <c r="AO64"/>
      <c r="AP64"/>
      <c r="AQ64"/>
      <c r="AR64"/>
    </row>
    <row r="65" spans="1:44" s="18" customFormat="1" x14ac:dyDescent="0.25">
      <c r="A65" s="119" t="s">
        <v>18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73"/>
      <c r="AN65"/>
      <c r="AO65"/>
      <c r="AP65"/>
      <c r="AQ65"/>
      <c r="AR65"/>
    </row>
    <row r="66" spans="1:44" s="17" customFormat="1" ht="18" customHeight="1" x14ac:dyDescent="0.25">
      <c r="A66" s="19">
        <v>9</v>
      </c>
      <c r="B66" s="124" t="s">
        <v>41</v>
      </c>
      <c r="C66" s="125" t="s">
        <v>41</v>
      </c>
      <c r="D66" s="125" t="s">
        <v>41</v>
      </c>
      <c r="E66" s="125" t="s">
        <v>41</v>
      </c>
      <c r="F66" s="125" t="s">
        <v>41</v>
      </c>
      <c r="G66" s="125" t="s">
        <v>41</v>
      </c>
      <c r="H66" s="125" t="s">
        <v>41</v>
      </c>
      <c r="I66" s="125" t="s">
        <v>41</v>
      </c>
      <c r="J66" s="125" t="s">
        <v>41</v>
      </c>
      <c r="K66" s="125" t="s">
        <v>41</v>
      </c>
      <c r="L66" s="125" t="s">
        <v>41</v>
      </c>
      <c r="M66" s="125" t="s">
        <v>41</v>
      </c>
      <c r="N66" s="125" t="s">
        <v>41</v>
      </c>
      <c r="O66" s="125" t="s">
        <v>41</v>
      </c>
      <c r="P66" s="125" t="s">
        <v>41</v>
      </c>
      <c r="Q66" s="125" t="s">
        <v>41</v>
      </c>
      <c r="R66" s="125" t="s">
        <v>41</v>
      </c>
      <c r="S66" s="125" t="s">
        <v>41</v>
      </c>
      <c r="T66" s="125" t="s">
        <v>41</v>
      </c>
      <c r="U66" s="126" t="s">
        <v>41</v>
      </c>
      <c r="V66" s="59">
        <f>+AN9</f>
        <v>0</v>
      </c>
      <c r="W66" s="59">
        <f t="shared" ref="W66:AA66" si="17">+AO9</f>
        <v>0</v>
      </c>
      <c r="X66" s="59">
        <f t="shared" si="17"/>
        <v>2</v>
      </c>
      <c r="Y66" s="59">
        <f t="shared" si="17"/>
        <v>71</v>
      </c>
      <c r="Z66" s="59">
        <f t="shared" si="17"/>
        <v>74</v>
      </c>
      <c r="AA66" s="59">
        <f t="shared" si="17"/>
        <v>0</v>
      </c>
      <c r="AB66" s="59">
        <f t="shared" si="10"/>
        <v>147</v>
      </c>
      <c r="AC66" s="93">
        <f>V66/$AB66</f>
        <v>0</v>
      </c>
      <c r="AD66" s="94">
        <f t="shared" ref="AD66:AH68" si="18">W66/$AB66</f>
        <v>0</v>
      </c>
      <c r="AE66" s="94">
        <f t="shared" si="18"/>
        <v>1.3605442176870748E-2</v>
      </c>
      <c r="AF66" s="94">
        <f t="shared" si="18"/>
        <v>0.48299319727891155</v>
      </c>
      <c r="AG66" s="94">
        <f t="shared" si="18"/>
        <v>0.50340136054421769</v>
      </c>
      <c r="AH66" s="94">
        <f t="shared" si="18"/>
        <v>0</v>
      </c>
      <c r="AI66" s="95">
        <f t="shared" ref="AI66:AI68" si="19">+BA9</f>
        <v>4.49</v>
      </c>
      <c r="AJ66" s="95">
        <f t="shared" ref="AJ66:AJ68" si="20">+BB9</f>
        <v>0.53</v>
      </c>
      <c r="AK66" s="59">
        <f t="shared" ref="AK66:AK68" si="21">+BC9</f>
        <v>5</v>
      </c>
      <c r="AL66" s="59">
        <f t="shared" ref="AL66:AL68" si="22">+BD9</f>
        <v>5</v>
      </c>
      <c r="AM66" s="73"/>
      <c r="AN66"/>
      <c r="AO66"/>
      <c r="AP66"/>
      <c r="AQ66"/>
      <c r="AR66"/>
    </row>
    <row r="67" spans="1:44" s="17" customFormat="1" ht="18" customHeight="1" x14ac:dyDescent="0.25">
      <c r="A67" s="19">
        <v>10</v>
      </c>
      <c r="B67" s="124" t="s">
        <v>42</v>
      </c>
      <c r="C67" s="125" t="s">
        <v>42</v>
      </c>
      <c r="D67" s="125" t="s">
        <v>42</v>
      </c>
      <c r="E67" s="125" t="s">
        <v>42</v>
      </c>
      <c r="F67" s="125" t="s">
        <v>42</v>
      </c>
      <c r="G67" s="125" t="s">
        <v>42</v>
      </c>
      <c r="H67" s="125" t="s">
        <v>42</v>
      </c>
      <c r="I67" s="125" t="s">
        <v>42</v>
      </c>
      <c r="J67" s="125" t="s">
        <v>42</v>
      </c>
      <c r="K67" s="125" t="s">
        <v>42</v>
      </c>
      <c r="L67" s="125" t="s">
        <v>42</v>
      </c>
      <c r="M67" s="125" t="s">
        <v>42</v>
      </c>
      <c r="N67" s="125" t="s">
        <v>42</v>
      </c>
      <c r="O67" s="125" t="s">
        <v>42</v>
      </c>
      <c r="P67" s="125" t="s">
        <v>42</v>
      </c>
      <c r="Q67" s="125" t="s">
        <v>42</v>
      </c>
      <c r="R67" s="125" t="s">
        <v>42</v>
      </c>
      <c r="S67" s="125" t="s">
        <v>42</v>
      </c>
      <c r="T67" s="125" t="s">
        <v>42</v>
      </c>
      <c r="U67" s="126" t="s">
        <v>42</v>
      </c>
      <c r="V67" s="59">
        <f t="shared" ref="V67:AA67" si="23">+AN10</f>
        <v>0</v>
      </c>
      <c r="W67" s="59">
        <f t="shared" si="23"/>
        <v>0</v>
      </c>
      <c r="X67" s="59">
        <f t="shared" si="23"/>
        <v>1</v>
      </c>
      <c r="Y67" s="59">
        <f t="shared" si="23"/>
        <v>58</v>
      </c>
      <c r="Z67" s="59">
        <f t="shared" si="23"/>
        <v>88</v>
      </c>
      <c r="AA67" s="59">
        <f t="shared" si="23"/>
        <v>0</v>
      </c>
      <c r="AB67" s="59">
        <f t="shared" si="10"/>
        <v>147</v>
      </c>
      <c r="AC67" s="93">
        <f t="shared" ref="AC67:AC68" si="24">V67/$AB67</f>
        <v>0</v>
      </c>
      <c r="AD67" s="94">
        <f t="shared" si="18"/>
        <v>0</v>
      </c>
      <c r="AE67" s="94">
        <f t="shared" si="18"/>
        <v>6.8027210884353739E-3</v>
      </c>
      <c r="AF67" s="94">
        <f t="shared" si="18"/>
        <v>0.39455782312925169</v>
      </c>
      <c r="AG67" s="94">
        <f t="shared" si="18"/>
        <v>0.59863945578231292</v>
      </c>
      <c r="AH67" s="94">
        <f t="shared" si="18"/>
        <v>0</v>
      </c>
      <c r="AI67" s="95">
        <f t="shared" si="19"/>
        <v>4.59</v>
      </c>
      <c r="AJ67" s="95">
        <f t="shared" si="20"/>
        <v>0.51</v>
      </c>
      <c r="AK67" s="59">
        <f t="shared" si="21"/>
        <v>5</v>
      </c>
      <c r="AL67" s="59">
        <f t="shared" si="22"/>
        <v>5</v>
      </c>
      <c r="AM67" s="73"/>
      <c r="AN67"/>
      <c r="AO67"/>
      <c r="AP67"/>
      <c r="AQ67"/>
      <c r="AR67"/>
    </row>
    <row r="68" spans="1:44" s="17" customFormat="1" ht="18" customHeight="1" x14ac:dyDescent="0.25">
      <c r="A68" s="19">
        <v>11</v>
      </c>
      <c r="B68" s="124" t="s">
        <v>43</v>
      </c>
      <c r="C68" s="125" t="s">
        <v>43</v>
      </c>
      <c r="D68" s="125" t="s">
        <v>43</v>
      </c>
      <c r="E68" s="125" t="s">
        <v>43</v>
      </c>
      <c r="F68" s="125" t="s">
        <v>43</v>
      </c>
      <c r="G68" s="125" t="s">
        <v>43</v>
      </c>
      <c r="H68" s="125" t="s">
        <v>43</v>
      </c>
      <c r="I68" s="125" t="s">
        <v>43</v>
      </c>
      <c r="J68" s="125" t="s">
        <v>43</v>
      </c>
      <c r="K68" s="125" t="s">
        <v>43</v>
      </c>
      <c r="L68" s="125" t="s">
        <v>43</v>
      </c>
      <c r="M68" s="125" t="s">
        <v>43</v>
      </c>
      <c r="N68" s="125" t="s">
        <v>43</v>
      </c>
      <c r="O68" s="125" t="s">
        <v>43</v>
      </c>
      <c r="P68" s="125" t="s">
        <v>43</v>
      </c>
      <c r="Q68" s="125" t="s">
        <v>43</v>
      </c>
      <c r="R68" s="125" t="s">
        <v>43</v>
      </c>
      <c r="S68" s="125" t="s">
        <v>43</v>
      </c>
      <c r="T68" s="125" t="s">
        <v>43</v>
      </c>
      <c r="U68" s="126" t="s">
        <v>43</v>
      </c>
      <c r="V68" s="59">
        <f t="shared" ref="V68:AA68" si="25">+AN11</f>
        <v>0</v>
      </c>
      <c r="W68" s="59">
        <f t="shared" si="25"/>
        <v>0</v>
      </c>
      <c r="X68" s="59">
        <f t="shared" si="25"/>
        <v>7</v>
      </c>
      <c r="Y68" s="59">
        <f t="shared" si="25"/>
        <v>53</v>
      </c>
      <c r="Z68" s="59">
        <f t="shared" si="25"/>
        <v>87</v>
      </c>
      <c r="AA68" s="59">
        <f t="shared" si="25"/>
        <v>0</v>
      </c>
      <c r="AB68" s="59">
        <f t="shared" si="10"/>
        <v>147</v>
      </c>
      <c r="AC68" s="93">
        <f t="shared" si="24"/>
        <v>0</v>
      </c>
      <c r="AD68" s="94">
        <f t="shared" si="18"/>
        <v>0</v>
      </c>
      <c r="AE68" s="94">
        <f t="shared" si="18"/>
        <v>4.7619047619047616E-2</v>
      </c>
      <c r="AF68" s="94">
        <f t="shared" si="18"/>
        <v>0.36054421768707484</v>
      </c>
      <c r="AG68" s="94">
        <f t="shared" si="18"/>
        <v>0.59183673469387754</v>
      </c>
      <c r="AH68" s="94">
        <f t="shared" si="18"/>
        <v>0</v>
      </c>
      <c r="AI68" s="95">
        <f t="shared" si="19"/>
        <v>4.54</v>
      </c>
      <c r="AJ68" s="95">
        <f t="shared" si="20"/>
        <v>0.59</v>
      </c>
      <c r="AK68" s="59">
        <f t="shared" si="21"/>
        <v>5</v>
      </c>
      <c r="AL68" s="59">
        <f t="shared" si="22"/>
        <v>5</v>
      </c>
      <c r="AM68" s="73"/>
      <c r="AN68"/>
      <c r="AO68"/>
      <c r="AP68"/>
      <c r="AQ68"/>
      <c r="AR68"/>
    </row>
    <row r="69" spans="1:44" s="17" customFormat="1" ht="18" customHeight="1" x14ac:dyDescent="0.25">
      <c r="A69" s="20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2"/>
      <c r="W69" s="22"/>
      <c r="X69" s="22"/>
      <c r="Y69" s="22"/>
      <c r="Z69" s="22"/>
      <c r="AA69" s="22"/>
      <c r="AB69" s="22"/>
      <c r="AC69" s="23"/>
      <c r="AD69" s="23"/>
      <c r="AE69" s="23"/>
      <c r="AF69" s="23"/>
      <c r="AG69" s="23"/>
      <c r="AH69" s="23"/>
      <c r="AI69" s="24"/>
      <c r="AJ69" s="24"/>
      <c r="AK69" s="22"/>
      <c r="AL69" s="22"/>
      <c r="AM69" s="73"/>
      <c r="AN69"/>
      <c r="AO69"/>
      <c r="AP69"/>
      <c r="AQ69"/>
      <c r="AR69"/>
    </row>
    <row r="70" spans="1:44" s="17" customFormat="1" ht="18" customHeight="1" x14ac:dyDescent="0.25">
      <c r="A70" s="20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2"/>
      <c r="W70" s="22"/>
      <c r="X70" s="22"/>
      <c r="Y70" s="22"/>
      <c r="Z70" s="22"/>
      <c r="AA70" s="22"/>
      <c r="AB70" s="22"/>
      <c r="AC70" s="23"/>
      <c r="AD70" s="23"/>
      <c r="AE70" s="23"/>
      <c r="AF70" s="23"/>
      <c r="AG70" s="23"/>
      <c r="AH70" s="23"/>
      <c r="AI70" s="24"/>
      <c r="AJ70" s="24"/>
      <c r="AK70" s="22"/>
      <c r="AL70" s="22"/>
      <c r="AM70" s="73"/>
      <c r="AN70"/>
      <c r="AO70"/>
      <c r="AP70"/>
      <c r="AQ70"/>
      <c r="AR70"/>
    </row>
    <row r="71" spans="1:44" s="17" customFormat="1" ht="18" customHeight="1" x14ac:dyDescent="0.25">
      <c r="A71" s="20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2"/>
      <c r="W71" s="22"/>
      <c r="X71" s="22"/>
      <c r="Y71" s="22"/>
      <c r="Z71" s="22"/>
      <c r="AA71" s="22"/>
      <c r="AB71" s="22"/>
      <c r="AC71" s="23"/>
      <c r="AD71" s="23"/>
      <c r="AE71" s="23"/>
      <c r="AF71" s="23"/>
      <c r="AG71" s="23"/>
      <c r="AH71" s="23"/>
      <c r="AI71" s="24"/>
      <c r="AJ71" s="24"/>
      <c r="AK71" s="22"/>
      <c r="AL71" s="22"/>
      <c r="AM71" s="73"/>
      <c r="AN71"/>
      <c r="AO71"/>
      <c r="AP71"/>
      <c r="AQ71"/>
      <c r="AR71"/>
    </row>
    <row r="72" spans="1:44" s="17" customFormat="1" ht="18" customHeight="1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2"/>
      <c r="X72" s="22"/>
      <c r="Y72" s="22"/>
      <c r="Z72" s="22"/>
      <c r="AA72" s="22"/>
      <c r="AB72" s="22"/>
      <c r="AC72" s="23"/>
      <c r="AD72" s="23"/>
      <c r="AE72" s="23"/>
      <c r="AF72" s="23"/>
      <c r="AG72" s="23"/>
      <c r="AH72" s="23"/>
      <c r="AI72" s="24"/>
      <c r="AJ72" s="24"/>
      <c r="AK72" s="22"/>
      <c r="AL72" s="22"/>
      <c r="AM72" s="73"/>
      <c r="AN72"/>
      <c r="AO72"/>
      <c r="AP72"/>
      <c r="AQ72"/>
      <c r="AR72"/>
    </row>
    <row r="73" spans="1:44" s="5" customFormat="1" ht="20.25" x14ac:dyDescent="0.25">
      <c r="A73" s="123" t="s">
        <v>19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73"/>
      <c r="AN73"/>
      <c r="AO73"/>
      <c r="AP73"/>
      <c r="AQ73"/>
      <c r="AR73"/>
    </row>
    <row r="74" spans="1:44" ht="15" customHeight="1" x14ac:dyDescent="0.25">
      <c r="V74" s="116" t="s">
        <v>8</v>
      </c>
      <c r="W74" s="116"/>
      <c r="X74" s="116"/>
      <c r="Y74" s="116"/>
      <c r="Z74" s="116"/>
      <c r="AA74" s="116"/>
      <c r="AC74" s="116" t="s">
        <v>9</v>
      </c>
      <c r="AD74" s="116"/>
      <c r="AE74" s="116"/>
      <c r="AF74" s="116"/>
      <c r="AG74" s="116"/>
      <c r="AH74" s="116"/>
      <c r="AI74" s="117" t="s">
        <v>10</v>
      </c>
      <c r="AJ74" s="117"/>
      <c r="AK74" s="117"/>
      <c r="AL74" s="117"/>
    </row>
    <row r="75" spans="1:44" ht="15.75" thickBot="1" x14ac:dyDescent="0.3">
      <c r="V75" s="116"/>
      <c r="W75" s="116"/>
      <c r="X75" s="116"/>
      <c r="Y75" s="116"/>
      <c r="Z75" s="116"/>
      <c r="AA75" s="116"/>
      <c r="AC75" s="116"/>
      <c r="AD75" s="116"/>
      <c r="AE75" s="116"/>
      <c r="AF75" s="116"/>
      <c r="AG75" s="116"/>
      <c r="AH75" s="116"/>
      <c r="AI75" s="117"/>
      <c r="AJ75" s="117"/>
      <c r="AK75" s="117"/>
      <c r="AL75" s="117"/>
    </row>
    <row r="76" spans="1:44" s="17" customFormat="1" ht="18.75" x14ac:dyDescent="0.25">
      <c r="A76" s="10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28"/>
      <c r="V76" s="11">
        <v>1</v>
      </c>
      <c r="W76" s="12">
        <v>2</v>
      </c>
      <c r="X76" s="12">
        <v>3</v>
      </c>
      <c r="Y76" s="12">
        <v>4</v>
      </c>
      <c r="Z76" s="13">
        <v>5</v>
      </c>
      <c r="AA76" s="13" t="s">
        <v>11</v>
      </c>
      <c r="AB76" s="14" t="s">
        <v>12</v>
      </c>
      <c r="AC76" s="11">
        <v>1</v>
      </c>
      <c r="AD76" s="12">
        <v>2</v>
      </c>
      <c r="AE76" s="12">
        <v>3</v>
      </c>
      <c r="AF76" s="12">
        <v>4</v>
      </c>
      <c r="AG76" s="13">
        <v>5</v>
      </c>
      <c r="AH76" s="13" t="s">
        <v>11</v>
      </c>
      <c r="AI76" s="15" t="s">
        <v>13</v>
      </c>
      <c r="AJ76" s="16" t="s">
        <v>14</v>
      </c>
      <c r="AK76" s="16" t="s">
        <v>15</v>
      </c>
      <c r="AL76" s="16" t="s">
        <v>16</v>
      </c>
      <c r="AM76" s="73"/>
      <c r="AN76"/>
      <c r="AO76"/>
      <c r="AP76"/>
      <c r="AQ76"/>
      <c r="AR76"/>
    </row>
    <row r="77" spans="1:44" s="18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73"/>
      <c r="AN77"/>
      <c r="AO77"/>
      <c r="AP77"/>
      <c r="AQ77"/>
      <c r="AR77"/>
    </row>
    <row r="78" spans="1:44" s="18" customFormat="1" ht="18.75" customHeight="1" x14ac:dyDescent="0.25">
      <c r="A78" s="19">
        <v>12</v>
      </c>
      <c r="B78" s="124" t="s">
        <v>44</v>
      </c>
      <c r="C78" s="125" t="s">
        <v>44</v>
      </c>
      <c r="D78" s="125" t="s">
        <v>44</v>
      </c>
      <c r="E78" s="125" t="s">
        <v>44</v>
      </c>
      <c r="F78" s="125" t="s">
        <v>44</v>
      </c>
      <c r="G78" s="125" t="s">
        <v>44</v>
      </c>
      <c r="H78" s="125" t="s">
        <v>44</v>
      </c>
      <c r="I78" s="125" t="s">
        <v>44</v>
      </c>
      <c r="J78" s="125" t="s">
        <v>44</v>
      </c>
      <c r="K78" s="125" t="s">
        <v>44</v>
      </c>
      <c r="L78" s="125" t="s">
        <v>44</v>
      </c>
      <c r="M78" s="125" t="s">
        <v>44</v>
      </c>
      <c r="N78" s="125" t="s">
        <v>44</v>
      </c>
      <c r="O78" s="125" t="s">
        <v>44</v>
      </c>
      <c r="P78" s="125" t="s">
        <v>44</v>
      </c>
      <c r="Q78" s="125" t="s">
        <v>44</v>
      </c>
      <c r="R78" s="125" t="s">
        <v>44</v>
      </c>
      <c r="S78" s="125" t="s">
        <v>44</v>
      </c>
      <c r="T78" s="125" t="s">
        <v>44</v>
      </c>
      <c r="U78" s="126" t="s">
        <v>44</v>
      </c>
      <c r="V78" s="59">
        <f>+AN12</f>
        <v>1</v>
      </c>
      <c r="W78" s="59">
        <f t="shared" ref="W78:AA78" si="26">+AO12</f>
        <v>19</v>
      </c>
      <c r="X78" s="59">
        <f t="shared" si="26"/>
        <v>66</v>
      </c>
      <c r="Y78" s="59">
        <f t="shared" si="26"/>
        <v>48</v>
      </c>
      <c r="Z78" s="59">
        <f t="shared" si="26"/>
        <v>13</v>
      </c>
      <c r="AA78" s="59">
        <f t="shared" si="26"/>
        <v>0</v>
      </c>
      <c r="AB78" s="59">
        <f t="shared" ref="AB78:AB88" si="27">SUM(V78:AA78)</f>
        <v>147</v>
      </c>
      <c r="AC78" s="93">
        <f>V78/$AB78</f>
        <v>6.8027210884353739E-3</v>
      </c>
      <c r="AD78" s="94">
        <f t="shared" ref="AD78:AH88" si="28">W78/$AB78</f>
        <v>0.12925170068027211</v>
      </c>
      <c r="AE78" s="94">
        <f t="shared" si="28"/>
        <v>0.44897959183673469</v>
      </c>
      <c r="AF78" s="94">
        <f t="shared" si="28"/>
        <v>0.32653061224489793</v>
      </c>
      <c r="AG78" s="94">
        <f t="shared" si="28"/>
        <v>8.8435374149659865E-2</v>
      </c>
      <c r="AH78" s="94">
        <f t="shared" si="28"/>
        <v>0</v>
      </c>
      <c r="AI78" s="95">
        <f t="shared" ref="AI78:AI88" si="29">+BA12</f>
        <v>3.36</v>
      </c>
      <c r="AJ78" s="95">
        <f t="shared" ref="AJ78:AJ88" si="30">+BB12</f>
        <v>0.84</v>
      </c>
      <c r="AK78" s="59">
        <f t="shared" ref="AK78:AK88" si="31">+BC12</f>
        <v>3</v>
      </c>
      <c r="AL78" s="59">
        <f t="shared" ref="AL78:AL88" si="32">+BD12</f>
        <v>3</v>
      </c>
      <c r="AM78" s="73"/>
      <c r="AN78"/>
      <c r="AO78"/>
      <c r="AP78"/>
      <c r="AQ78"/>
      <c r="AR78"/>
    </row>
    <row r="79" spans="1:44" s="17" customFormat="1" ht="18" customHeight="1" x14ac:dyDescent="0.25">
      <c r="A79" s="19">
        <v>13</v>
      </c>
      <c r="B79" s="124" t="s">
        <v>45</v>
      </c>
      <c r="C79" s="125" t="s">
        <v>45</v>
      </c>
      <c r="D79" s="125" t="s">
        <v>45</v>
      </c>
      <c r="E79" s="125" t="s">
        <v>45</v>
      </c>
      <c r="F79" s="125" t="s">
        <v>45</v>
      </c>
      <c r="G79" s="125" t="s">
        <v>45</v>
      </c>
      <c r="H79" s="125" t="s">
        <v>45</v>
      </c>
      <c r="I79" s="125" t="s">
        <v>45</v>
      </c>
      <c r="J79" s="125" t="s">
        <v>45</v>
      </c>
      <c r="K79" s="125" t="s">
        <v>45</v>
      </c>
      <c r="L79" s="125" t="s">
        <v>45</v>
      </c>
      <c r="M79" s="125" t="s">
        <v>45</v>
      </c>
      <c r="N79" s="125" t="s">
        <v>45</v>
      </c>
      <c r="O79" s="125" t="s">
        <v>45</v>
      </c>
      <c r="P79" s="125" t="s">
        <v>45</v>
      </c>
      <c r="Q79" s="125" t="s">
        <v>45</v>
      </c>
      <c r="R79" s="125" t="s">
        <v>45</v>
      </c>
      <c r="S79" s="125" t="s">
        <v>45</v>
      </c>
      <c r="T79" s="125" t="s">
        <v>45</v>
      </c>
      <c r="U79" s="126" t="s">
        <v>45</v>
      </c>
      <c r="V79" s="59">
        <f t="shared" ref="V79:AA79" si="33">+AN13</f>
        <v>1</v>
      </c>
      <c r="W79" s="59">
        <f t="shared" si="33"/>
        <v>23</v>
      </c>
      <c r="X79" s="59">
        <f t="shared" si="33"/>
        <v>63</v>
      </c>
      <c r="Y79" s="59">
        <f t="shared" si="33"/>
        <v>48</v>
      </c>
      <c r="Z79" s="59">
        <f t="shared" si="33"/>
        <v>10</v>
      </c>
      <c r="AA79" s="59">
        <f t="shared" si="33"/>
        <v>2</v>
      </c>
      <c r="AB79" s="59">
        <f t="shared" si="27"/>
        <v>147</v>
      </c>
      <c r="AC79" s="93">
        <f t="shared" ref="AC79:AC88" si="34">V79/$AB79</f>
        <v>6.8027210884353739E-3</v>
      </c>
      <c r="AD79" s="94">
        <f t="shared" si="28"/>
        <v>0.15646258503401361</v>
      </c>
      <c r="AE79" s="94">
        <f t="shared" si="28"/>
        <v>0.42857142857142855</v>
      </c>
      <c r="AF79" s="94">
        <f t="shared" si="28"/>
        <v>0.32653061224489793</v>
      </c>
      <c r="AG79" s="94">
        <f t="shared" si="28"/>
        <v>6.8027210884353748E-2</v>
      </c>
      <c r="AH79" s="94">
        <f t="shared" si="28"/>
        <v>1.3605442176870748E-2</v>
      </c>
      <c r="AI79" s="95">
        <f t="shared" si="29"/>
        <v>3.3</v>
      </c>
      <c r="AJ79" s="95">
        <f t="shared" si="30"/>
        <v>0.84</v>
      </c>
      <c r="AK79" s="59">
        <f t="shared" si="31"/>
        <v>3</v>
      </c>
      <c r="AL79" s="59">
        <f t="shared" si="32"/>
        <v>3</v>
      </c>
      <c r="AM79" s="73"/>
      <c r="AN79"/>
      <c r="AO79"/>
      <c r="AP79"/>
      <c r="AQ79"/>
      <c r="AR79"/>
    </row>
    <row r="80" spans="1:44" s="17" customFormat="1" ht="18" customHeight="1" x14ac:dyDescent="0.25">
      <c r="A80" s="19">
        <v>14</v>
      </c>
      <c r="B80" s="124" t="s">
        <v>46</v>
      </c>
      <c r="C80" s="125" t="s">
        <v>46</v>
      </c>
      <c r="D80" s="125" t="s">
        <v>46</v>
      </c>
      <c r="E80" s="125" t="s">
        <v>46</v>
      </c>
      <c r="F80" s="125" t="s">
        <v>46</v>
      </c>
      <c r="G80" s="125" t="s">
        <v>46</v>
      </c>
      <c r="H80" s="125" t="s">
        <v>46</v>
      </c>
      <c r="I80" s="125" t="s">
        <v>46</v>
      </c>
      <c r="J80" s="125" t="s">
        <v>46</v>
      </c>
      <c r="K80" s="125" t="s">
        <v>46</v>
      </c>
      <c r="L80" s="125" t="s">
        <v>46</v>
      </c>
      <c r="M80" s="125" t="s">
        <v>46</v>
      </c>
      <c r="N80" s="125" t="s">
        <v>46</v>
      </c>
      <c r="O80" s="125" t="s">
        <v>46</v>
      </c>
      <c r="P80" s="125" t="s">
        <v>46</v>
      </c>
      <c r="Q80" s="125" t="s">
        <v>46</v>
      </c>
      <c r="R80" s="125" t="s">
        <v>46</v>
      </c>
      <c r="S80" s="125" t="s">
        <v>46</v>
      </c>
      <c r="T80" s="125" t="s">
        <v>46</v>
      </c>
      <c r="U80" s="126" t="s">
        <v>46</v>
      </c>
      <c r="V80" s="59">
        <f t="shared" ref="V80:AA80" si="35">+AN14</f>
        <v>0</v>
      </c>
      <c r="W80" s="59">
        <f t="shared" si="35"/>
        <v>4</v>
      </c>
      <c r="X80" s="59">
        <f t="shared" si="35"/>
        <v>29</v>
      </c>
      <c r="Y80" s="59">
        <f t="shared" si="35"/>
        <v>81</v>
      </c>
      <c r="Z80" s="59">
        <f t="shared" si="35"/>
        <v>24</v>
      </c>
      <c r="AA80" s="59">
        <f t="shared" si="35"/>
        <v>9</v>
      </c>
      <c r="AB80" s="59">
        <f t="shared" si="27"/>
        <v>147</v>
      </c>
      <c r="AC80" s="93">
        <f t="shared" si="34"/>
        <v>0</v>
      </c>
      <c r="AD80" s="94">
        <f t="shared" si="28"/>
        <v>2.7210884353741496E-2</v>
      </c>
      <c r="AE80" s="94">
        <f t="shared" si="28"/>
        <v>0.19727891156462585</v>
      </c>
      <c r="AF80" s="94">
        <f t="shared" si="28"/>
        <v>0.55102040816326525</v>
      </c>
      <c r="AG80" s="94">
        <f t="shared" si="28"/>
        <v>0.16326530612244897</v>
      </c>
      <c r="AH80" s="94">
        <f t="shared" si="28"/>
        <v>6.1224489795918366E-2</v>
      </c>
      <c r="AI80" s="95">
        <f t="shared" si="29"/>
        <v>3.91</v>
      </c>
      <c r="AJ80" s="95">
        <f t="shared" si="30"/>
        <v>0.7</v>
      </c>
      <c r="AK80" s="59">
        <f t="shared" si="31"/>
        <v>4</v>
      </c>
      <c r="AL80" s="59">
        <f t="shared" si="32"/>
        <v>4</v>
      </c>
      <c r="AM80" s="73"/>
      <c r="AN80"/>
      <c r="AO80"/>
      <c r="AP80"/>
      <c r="AQ80"/>
      <c r="AR80"/>
    </row>
    <row r="81" spans="1:44" s="17" customFormat="1" ht="18" customHeight="1" x14ac:dyDescent="0.25">
      <c r="A81" s="19">
        <v>15</v>
      </c>
      <c r="B81" s="124" t="s">
        <v>47</v>
      </c>
      <c r="C81" s="125" t="s">
        <v>47</v>
      </c>
      <c r="D81" s="125" t="s">
        <v>47</v>
      </c>
      <c r="E81" s="125" t="s">
        <v>47</v>
      </c>
      <c r="F81" s="125" t="s">
        <v>47</v>
      </c>
      <c r="G81" s="125" t="s">
        <v>47</v>
      </c>
      <c r="H81" s="125" t="s">
        <v>47</v>
      </c>
      <c r="I81" s="125" t="s">
        <v>47</v>
      </c>
      <c r="J81" s="125" t="s">
        <v>47</v>
      </c>
      <c r="K81" s="125" t="s">
        <v>47</v>
      </c>
      <c r="L81" s="125" t="s">
        <v>47</v>
      </c>
      <c r="M81" s="125" t="s">
        <v>47</v>
      </c>
      <c r="N81" s="125" t="s">
        <v>47</v>
      </c>
      <c r="O81" s="125" t="s">
        <v>47</v>
      </c>
      <c r="P81" s="125" t="s">
        <v>47</v>
      </c>
      <c r="Q81" s="125" t="s">
        <v>47</v>
      </c>
      <c r="R81" s="125" t="s">
        <v>47</v>
      </c>
      <c r="S81" s="125" t="s">
        <v>47</v>
      </c>
      <c r="T81" s="125" t="s">
        <v>47</v>
      </c>
      <c r="U81" s="126" t="s">
        <v>47</v>
      </c>
      <c r="V81" s="59">
        <f t="shared" ref="V81:AA81" si="36">+AN15</f>
        <v>1</v>
      </c>
      <c r="W81" s="59">
        <f t="shared" si="36"/>
        <v>6</v>
      </c>
      <c r="X81" s="59">
        <f t="shared" si="36"/>
        <v>46</v>
      </c>
      <c r="Y81" s="59">
        <f t="shared" si="36"/>
        <v>63</v>
      </c>
      <c r="Z81" s="59">
        <f t="shared" si="36"/>
        <v>30</v>
      </c>
      <c r="AA81" s="59">
        <f t="shared" si="36"/>
        <v>1</v>
      </c>
      <c r="AB81" s="59">
        <f t="shared" si="27"/>
        <v>147</v>
      </c>
      <c r="AC81" s="93">
        <f t="shared" si="34"/>
        <v>6.8027210884353739E-3</v>
      </c>
      <c r="AD81" s="94">
        <f t="shared" si="28"/>
        <v>4.0816326530612242E-2</v>
      </c>
      <c r="AE81" s="94">
        <f t="shared" si="28"/>
        <v>0.31292517006802723</v>
      </c>
      <c r="AF81" s="94">
        <f t="shared" si="28"/>
        <v>0.42857142857142855</v>
      </c>
      <c r="AG81" s="94">
        <f t="shared" si="28"/>
        <v>0.20408163265306123</v>
      </c>
      <c r="AH81" s="94">
        <f t="shared" si="28"/>
        <v>6.8027210884353739E-3</v>
      </c>
      <c r="AI81" s="95">
        <f t="shared" si="29"/>
        <v>3.79</v>
      </c>
      <c r="AJ81" s="95">
        <f t="shared" si="30"/>
        <v>0.84</v>
      </c>
      <c r="AK81" s="59">
        <f t="shared" si="31"/>
        <v>4</v>
      </c>
      <c r="AL81" s="59">
        <f t="shared" si="32"/>
        <v>4</v>
      </c>
      <c r="AM81" s="73"/>
      <c r="AN81"/>
      <c r="AO81"/>
      <c r="AP81"/>
      <c r="AQ81"/>
      <c r="AR81"/>
    </row>
    <row r="82" spans="1:44" s="17" customFormat="1" ht="18" customHeight="1" x14ac:dyDescent="0.25">
      <c r="A82" s="19">
        <v>16</v>
      </c>
      <c r="B82" s="124" t="s">
        <v>48</v>
      </c>
      <c r="C82" s="125" t="s">
        <v>48</v>
      </c>
      <c r="D82" s="125" t="s">
        <v>48</v>
      </c>
      <c r="E82" s="125" t="s">
        <v>48</v>
      </c>
      <c r="F82" s="125" t="s">
        <v>48</v>
      </c>
      <c r="G82" s="125" t="s">
        <v>48</v>
      </c>
      <c r="H82" s="125" t="s">
        <v>48</v>
      </c>
      <c r="I82" s="125" t="s">
        <v>48</v>
      </c>
      <c r="J82" s="125" t="s">
        <v>48</v>
      </c>
      <c r="K82" s="125" t="s">
        <v>48</v>
      </c>
      <c r="L82" s="125" t="s">
        <v>48</v>
      </c>
      <c r="M82" s="125" t="s">
        <v>48</v>
      </c>
      <c r="N82" s="125" t="s">
        <v>48</v>
      </c>
      <c r="O82" s="125" t="s">
        <v>48</v>
      </c>
      <c r="P82" s="125" t="s">
        <v>48</v>
      </c>
      <c r="Q82" s="125" t="s">
        <v>48</v>
      </c>
      <c r="R82" s="125" t="s">
        <v>48</v>
      </c>
      <c r="S82" s="125" t="s">
        <v>48</v>
      </c>
      <c r="T82" s="125" t="s">
        <v>48</v>
      </c>
      <c r="U82" s="126" t="s">
        <v>48</v>
      </c>
      <c r="V82" s="59">
        <f t="shared" ref="V82:AA82" si="37">+AN16</f>
        <v>3</v>
      </c>
      <c r="W82" s="59">
        <f t="shared" si="37"/>
        <v>20</v>
      </c>
      <c r="X82" s="59">
        <f t="shared" si="37"/>
        <v>36</v>
      </c>
      <c r="Y82" s="59">
        <f t="shared" si="37"/>
        <v>61</v>
      </c>
      <c r="Z82" s="59">
        <f t="shared" si="37"/>
        <v>27</v>
      </c>
      <c r="AA82" s="59">
        <f t="shared" si="37"/>
        <v>0</v>
      </c>
      <c r="AB82" s="59">
        <f t="shared" si="27"/>
        <v>147</v>
      </c>
      <c r="AC82" s="93">
        <f t="shared" si="34"/>
        <v>2.0408163265306121E-2</v>
      </c>
      <c r="AD82" s="94">
        <f t="shared" si="28"/>
        <v>0.1360544217687075</v>
      </c>
      <c r="AE82" s="94">
        <f t="shared" si="28"/>
        <v>0.24489795918367346</v>
      </c>
      <c r="AF82" s="94">
        <f t="shared" si="28"/>
        <v>0.41496598639455784</v>
      </c>
      <c r="AG82" s="94">
        <f t="shared" si="28"/>
        <v>0.18367346938775511</v>
      </c>
      <c r="AH82" s="94">
        <f t="shared" si="28"/>
        <v>0</v>
      </c>
      <c r="AI82" s="95">
        <f t="shared" si="29"/>
        <v>3.61</v>
      </c>
      <c r="AJ82" s="95">
        <f t="shared" si="30"/>
        <v>1</v>
      </c>
      <c r="AK82" s="59">
        <f t="shared" si="31"/>
        <v>4</v>
      </c>
      <c r="AL82" s="59">
        <f t="shared" si="32"/>
        <v>4</v>
      </c>
      <c r="AM82" s="73"/>
      <c r="AN82"/>
      <c r="AO82"/>
      <c r="AP82"/>
      <c r="AQ82"/>
      <c r="AR82"/>
    </row>
    <row r="83" spans="1:44" s="17" customFormat="1" ht="18" customHeight="1" x14ac:dyDescent="0.25">
      <c r="A83" s="19">
        <v>17</v>
      </c>
      <c r="B83" s="124" t="s">
        <v>49</v>
      </c>
      <c r="C83" s="125" t="s">
        <v>49</v>
      </c>
      <c r="D83" s="125" t="s">
        <v>49</v>
      </c>
      <c r="E83" s="125" t="s">
        <v>49</v>
      </c>
      <c r="F83" s="125" t="s">
        <v>49</v>
      </c>
      <c r="G83" s="125" t="s">
        <v>49</v>
      </c>
      <c r="H83" s="125" t="s">
        <v>49</v>
      </c>
      <c r="I83" s="125" t="s">
        <v>49</v>
      </c>
      <c r="J83" s="125" t="s">
        <v>49</v>
      </c>
      <c r="K83" s="125" t="s">
        <v>49</v>
      </c>
      <c r="L83" s="125" t="s">
        <v>49</v>
      </c>
      <c r="M83" s="125" t="s">
        <v>49</v>
      </c>
      <c r="N83" s="125" t="s">
        <v>49</v>
      </c>
      <c r="O83" s="125" t="s">
        <v>49</v>
      </c>
      <c r="P83" s="125" t="s">
        <v>49</v>
      </c>
      <c r="Q83" s="125" t="s">
        <v>49</v>
      </c>
      <c r="R83" s="125" t="s">
        <v>49</v>
      </c>
      <c r="S83" s="125" t="s">
        <v>49</v>
      </c>
      <c r="T83" s="125" t="s">
        <v>49</v>
      </c>
      <c r="U83" s="126" t="s">
        <v>49</v>
      </c>
      <c r="V83" s="59">
        <f t="shared" ref="V83:AA83" si="38">+AN17</f>
        <v>0</v>
      </c>
      <c r="W83" s="59">
        <f t="shared" si="38"/>
        <v>6</v>
      </c>
      <c r="X83" s="59">
        <f t="shared" si="38"/>
        <v>41</v>
      </c>
      <c r="Y83" s="59">
        <f t="shared" si="38"/>
        <v>65</v>
      </c>
      <c r="Z83" s="59">
        <f t="shared" si="38"/>
        <v>32</v>
      </c>
      <c r="AA83" s="59">
        <f t="shared" si="38"/>
        <v>3</v>
      </c>
      <c r="AB83" s="59">
        <f t="shared" si="27"/>
        <v>147</v>
      </c>
      <c r="AC83" s="93">
        <f t="shared" si="34"/>
        <v>0</v>
      </c>
      <c r="AD83" s="94">
        <f t="shared" si="28"/>
        <v>4.0816326530612242E-2</v>
      </c>
      <c r="AE83" s="94">
        <f t="shared" si="28"/>
        <v>0.27891156462585032</v>
      </c>
      <c r="AF83" s="94">
        <f t="shared" si="28"/>
        <v>0.44217687074829931</v>
      </c>
      <c r="AG83" s="94">
        <f t="shared" si="28"/>
        <v>0.21768707482993196</v>
      </c>
      <c r="AH83" s="94">
        <f t="shared" si="28"/>
        <v>2.0408163265306121E-2</v>
      </c>
      <c r="AI83" s="95">
        <f t="shared" si="29"/>
        <v>3.85</v>
      </c>
      <c r="AJ83" s="95">
        <f t="shared" si="30"/>
        <v>0.81</v>
      </c>
      <c r="AK83" s="59">
        <f t="shared" si="31"/>
        <v>4</v>
      </c>
      <c r="AL83" s="59">
        <f t="shared" si="32"/>
        <v>4</v>
      </c>
      <c r="AM83" s="73"/>
      <c r="AN83"/>
      <c r="AO83"/>
      <c r="AP83"/>
      <c r="AQ83"/>
      <c r="AR83"/>
    </row>
    <row r="84" spans="1:44" s="17" customFormat="1" ht="18" customHeight="1" x14ac:dyDescent="0.25">
      <c r="A84" s="19">
        <v>18</v>
      </c>
      <c r="B84" s="124" t="s">
        <v>50</v>
      </c>
      <c r="C84" s="125" t="s">
        <v>50</v>
      </c>
      <c r="D84" s="125" t="s">
        <v>50</v>
      </c>
      <c r="E84" s="125" t="s">
        <v>50</v>
      </c>
      <c r="F84" s="125" t="s">
        <v>50</v>
      </c>
      <c r="G84" s="125" t="s">
        <v>50</v>
      </c>
      <c r="H84" s="125" t="s">
        <v>50</v>
      </c>
      <c r="I84" s="125" t="s">
        <v>50</v>
      </c>
      <c r="J84" s="125" t="s">
        <v>50</v>
      </c>
      <c r="K84" s="125" t="s">
        <v>50</v>
      </c>
      <c r="L84" s="125" t="s">
        <v>50</v>
      </c>
      <c r="M84" s="125" t="s">
        <v>50</v>
      </c>
      <c r="N84" s="125" t="s">
        <v>50</v>
      </c>
      <c r="O84" s="125" t="s">
        <v>50</v>
      </c>
      <c r="P84" s="125" t="s">
        <v>50</v>
      </c>
      <c r="Q84" s="125" t="s">
        <v>50</v>
      </c>
      <c r="R84" s="125" t="s">
        <v>50</v>
      </c>
      <c r="S84" s="125" t="s">
        <v>50</v>
      </c>
      <c r="T84" s="125" t="s">
        <v>50</v>
      </c>
      <c r="U84" s="126" t="s">
        <v>50</v>
      </c>
      <c r="V84" s="59">
        <f t="shared" ref="V84:AA84" si="39">+AN18</f>
        <v>5</v>
      </c>
      <c r="W84" s="59">
        <f t="shared" si="39"/>
        <v>36</v>
      </c>
      <c r="X84" s="59">
        <f t="shared" si="39"/>
        <v>50</v>
      </c>
      <c r="Y84" s="59">
        <f t="shared" si="39"/>
        <v>33</v>
      </c>
      <c r="Z84" s="59">
        <f t="shared" si="39"/>
        <v>22</v>
      </c>
      <c r="AA84" s="59">
        <f t="shared" si="39"/>
        <v>1</v>
      </c>
      <c r="AB84" s="59">
        <f t="shared" si="27"/>
        <v>147</v>
      </c>
      <c r="AC84" s="93">
        <f t="shared" si="34"/>
        <v>3.4013605442176874E-2</v>
      </c>
      <c r="AD84" s="94">
        <f t="shared" si="28"/>
        <v>0.24489795918367346</v>
      </c>
      <c r="AE84" s="94">
        <f t="shared" si="28"/>
        <v>0.3401360544217687</v>
      </c>
      <c r="AF84" s="94">
        <f t="shared" si="28"/>
        <v>0.22448979591836735</v>
      </c>
      <c r="AG84" s="94">
        <f t="shared" si="28"/>
        <v>0.14965986394557823</v>
      </c>
      <c r="AH84" s="94">
        <f t="shared" si="28"/>
        <v>6.8027210884353739E-3</v>
      </c>
      <c r="AI84" s="95">
        <f t="shared" si="29"/>
        <v>3.21</v>
      </c>
      <c r="AJ84" s="95">
        <f t="shared" si="30"/>
        <v>1.08</v>
      </c>
      <c r="AK84" s="59">
        <f t="shared" si="31"/>
        <v>3</v>
      </c>
      <c r="AL84" s="59">
        <f t="shared" si="32"/>
        <v>3</v>
      </c>
      <c r="AM84" s="73"/>
      <c r="AN84"/>
      <c r="AO84"/>
      <c r="AP84"/>
      <c r="AQ84"/>
      <c r="AR84"/>
    </row>
    <row r="85" spans="1:44" s="17" customFormat="1" ht="18" customHeight="1" x14ac:dyDescent="0.25">
      <c r="A85" s="19">
        <v>19</v>
      </c>
      <c r="B85" s="124" t="s">
        <v>51</v>
      </c>
      <c r="C85" s="125" t="s">
        <v>51</v>
      </c>
      <c r="D85" s="125" t="s">
        <v>51</v>
      </c>
      <c r="E85" s="125" t="s">
        <v>51</v>
      </c>
      <c r="F85" s="125" t="s">
        <v>51</v>
      </c>
      <c r="G85" s="125" t="s">
        <v>51</v>
      </c>
      <c r="H85" s="125" t="s">
        <v>51</v>
      </c>
      <c r="I85" s="125" t="s">
        <v>51</v>
      </c>
      <c r="J85" s="125" t="s">
        <v>51</v>
      </c>
      <c r="K85" s="125" t="s">
        <v>51</v>
      </c>
      <c r="L85" s="125" t="s">
        <v>51</v>
      </c>
      <c r="M85" s="125" t="s">
        <v>51</v>
      </c>
      <c r="N85" s="125" t="s">
        <v>51</v>
      </c>
      <c r="O85" s="125" t="s">
        <v>51</v>
      </c>
      <c r="P85" s="125" t="s">
        <v>51</v>
      </c>
      <c r="Q85" s="125" t="s">
        <v>51</v>
      </c>
      <c r="R85" s="125" t="s">
        <v>51</v>
      </c>
      <c r="S85" s="125" t="s">
        <v>51</v>
      </c>
      <c r="T85" s="125" t="s">
        <v>51</v>
      </c>
      <c r="U85" s="126" t="s">
        <v>51</v>
      </c>
      <c r="V85" s="59">
        <f t="shared" ref="V85:AA85" si="40">+AN19</f>
        <v>4</v>
      </c>
      <c r="W85" s="59">
        <f t="shared" si="40"/>
        <v>33</v>
      </c>
      <c r="X85" s="59">
        <f t="shared" si="40"/>
        <v>24</v>
      </c>
      <c r="Y85" s="59">
        <f t="shared" si="40"/>
        <v>41</v>
      </c>
      <c r="Z85" s="59">
        <f t="shared" si="40"/>
        <v>37</v>
      </c>
      <c r="AA85" s="59">
        <f t="shared" si="40"/>
        <v>8</v>
      </c>
      <c r="AB85" s="59">
        <f t="shared" si="27"/>
        <v>147</v>
      </c>
      <c r="AC85" s="93">
        <f t="shared" si="34"/>
        <v>2.7210884353741496E-2</v>
      </c>
      <c r="AD85" s="94">
        <f t="shared" si="28"/>
        <v>0.22448979591836735</v>
      </c>
      <c r="AE85" s="94">
        <f t="shared" si="28"/>
        <v>0.16326530612244897</v>
      </c>
      <c r="AF85" s="94">
        <f t="shared" si="28"/>
        <v>0.27891156462585032</v>
      </c>
      <c r="AG85" s="94">
        <f t="shared" si="28"/>
        <v>0.25170068027210885</v>
      </c>
      <c r="AH85" s="94">
        <f t="shared" si="28"/>
        <v>5.4421768707482991E-2</v>
      </c>
      <c r="AI85" s="95">
        <f t="shared" si="29"/>
        <v>3.53</v>
      </c>
      <c r="AJ85" s="95">
        <f t="shared" si="30"/>
        <v>1.2</v>
      </c>
      <c r="AK85" s="59">
        <f t="shared" si="31"/>
        <v>4</v>
      </c>
      <c r="AL85" s="59">
        <f t="shared" si="32"/>
        <v>4</v>
      </c>
      <c r="AM85" s="73"/>
      <c r="AN85"/>
      <c r="AO85"/>
      <c r="AP85"/>
      <c r="AQ85"/>
      <c r="AR85"/>
    </row>
    <row r="86" spans="1:44" s="17" customFormat="1" ht="18" customHeight="1" x14ac:dyDescent="0.25">
      <c r="A86" s="19">
        <v>20</v>
      </c>
      <c r="B86" s="124" t="s">
        <v>52</v>
      </c>
      <c r="C86" s="125" t="s">
        <v>52</v>
      </c>
      <c r="D86" s="125" t="s">
        <v>52</v>
      </c>
      <c r="E86" s="125" t="s">
        <v>52</v>
      </c>
      <c r="F86" s="125" t="s">
        <v>52</v>
      </c>
      <c r="G86" s="125" t="s">
        <v>52</v>
      </c>
      <c r="H86" s="125" t="s">
        <v>52</v>
      </c>
      <c r="I86" s="125" t="s">
        <v>52</v>
      </c>
      <c r="J86" s="125" t="s">
        <v>52</v>
      </c>
      <c r="K86" s="125" t="s">
        <v>52</v>
      </c>
      <c r="L86" s="125" t="s">
        <v>52</v>
      </c>
      <c r="M86" s="125" t="s">
        <v>52</v>
      </c>
      <c r="N86" s="125" t="s">
        <v>52</v>
      </c>
      <c r="O86" s="125" t="s">
        <v>52</v>
      </c>
      <c r="P86" s="125" t="s">
        <v>52</v>
      </c>
      <c r="Q86" s="125" t="s">
        <v>52</v>
      </c>
      <c r="R86" s="125" t="s">
        <v>52</v>
      </c>
      <c r="S86" s="125" t="s">
        <v>52</v>
      </c>
      <c r="T86" s="125" t="s">
        <v>52</v>
      </c>
      <c r="U86" s="126" t="s">
        <v>52</v>
      </c>
      <c r="V86" s="59">
        <f t="shared" ref="V86:AA86" si="41">+AN20</f>
        <v>6</v>
      </c>
      <c r="W86" s="59">
        <f t="shared" si="41"/>
        <v>38</v>
      </c>
      <c r="X86" s="59">
        <f t="shared" si="41"/>
        <v>51</v>
      </c>
      <c r="Y86" s="59">
        <f t="shared" si="41"/>
        <v>37</v>
      </c>
      <c r="Z86" s="59">
        <f t="shared" si="41"/>
        <v>15</v>
      </c>
      <c r="AA86" s="59">
        <f t="shared" si="41"/>
        <v>0</v>
      </c>
      <c r="AB86" s="59">
        <f t="shared" si="27"/>
        <v>147</v>
      </c>
      <c r="AC86" s="93">
        <f t="shared" si="34"/>
        <v>4.0816326530612242E-2</v>
      </c>
      <c r="AD86" s="94">
        <f t="shared" si="28"/>
        <v>0.25850340136054423</v>
      </c>
      <c r="AE86" s="94">
        <f t="shared" si="28"/>
        <v>0.34693877551020408</v>
      </c>
      <c r="AF86" s="94">
        <f t="shared" si="28"/>
        <v>0.25170068027210885</v>
      </c>
      <c r="AG86" s="94">
        <f t="shared" si="28"/>
        <v>0.10204081632653061</v>
      </c>
      <c r="AH86" s="94">
        <f t="shared" si="28"/>
        <v>0</v>
      </c>
      <c r="AI86" s="95">
        <f t="shared" si="29"/>
        <v>3.12</v>
      </c>
      <c r="AJ86" s="95">
        <f t="shared" si="30"/>
        <v>1.04</v>
      </c>
      <c r="AK86" s="59">
        <f t="shared" si="31"/>
        <v>3</v>
      </c>
      <c r="AL86" s="59">
        <f t="shared" si="32"/>
        <v>3</v>
      </c>
      <c r="AM86" s="73"/>
      <c r="AN86"/>
      <c r="AO86"/>
      <c r="AP86"/>
      <c r="AQ86"/>
      <c r="AR86"/>
    </row>
    <row r="87" spans="1:44" s="17" customFormat="1" ht="18" customHeight="1" x14ac:dyDescent="0.25">
      <c r="A87" s="19">
        <v>21</v>
      </c>
      <c r="B87" s="124" t="s">
        <v>53</v>
      </c>
      <c r="C87" s="125" t="s">
        <v>53</v>
      </c>
      <c r="D87" s="125" t="s">
        <v>53</v>
      </c>
      <c r="E87" s="125" t="s">
        <v>53</v>
      </c>
      <c r="F87" s="125" t="s">
        <v>53</v>
      </c>
      <c r="G87" s="125" t="s">
        <v>53</v>
      </c>
      <c r="H87" s="125" t="s">
        <v>53</v>
      </c>
      <c r="I87" s="125" t="s">
        <v>53</v>
      </c>
      <c r="J87" s="125" t="s">
        <v>53</v>
      </c>
      <c r="K87" s="125" t="s">
        <v>53</v>
      </c>
      <c r="L87" s="125" t="s">
        <v>53</v>
      </c>
      <c r="M87" s="125" t="s">
        <v>53</v>
      </c>
      <c r="N87" s="125" t="s">
        <v>53</v>
      </c>
      <c r="O87" s="125" t="s">
        <v>53</v>
      </c>
      <c r="P87" s="125" t="s">
        <v>53</v>
      </c>
      <c r="Q87" s="125" t="s">
        <v>53</v>
      </c>
      <c r="R87" s="125" t="s">
        <v>53</v>
      </c>
      <c r="S87" s="125" t="s">
        <v>53</v>
      </c>
      <c r="T87" s="125" t="s">
        <v>53</v>
      </c>
      <c r="U87" s="126" t="s">
        <v>53</v>
      </c>
      <c r="V87" s="59">
        <f t="shared" ref="V87:AA87" si="42">+AN21</f>
        <v>0</v>
      </c>
      <c r="W87" s="59">
        <f t="shared" si="42"/>
        <v>2</v>
      </c>
      <c r="X87" s="59">
        <f t="shared" si="42"/>
        <v>25</v>
      </c>
      <c r="Y87" s="59">
        <f t="shared" si="42"/>
        <v>81</v>
      </c>
      <c r="Z87" s="59">
        <f t="shared" si="42"/>
        <v>37</v>
      </c>
      <c r="AA87" s="59">
        <f t="shared" si="42"/>
        <v>2</v>
      </c>
      <c r="AB87" s="59">
        <f t="shared" si="27"/>
        <v>147</v>
      </c>
      <c r="AC87" s="93">
        <f t="shared" si="34"/>
        <v>0</v>
      </c>
      <c r="AD87" s="94">
        <f t="shared" si="28"/>
        <v>1.3605442176870748E-2</v>
      </c>
      <c r="AE87" s="94">
        <f t="shared" si="28"/>
        <v>0.17006802721088435</v>
      </c>
      <c r="AF87" s="94">
        <f t="shared" si="28"/>
        <v>0.55102040816326525</v>
      </c>
      <c r="AG87" s="94">
        <f t="shared" si="28"/>
        <v>0.25170068027210885</v>
      </c>
      <c r="AH87" s="94">
        <f t="shared" si="28"/>
        <v>1.3605442176870748E-2</v>
      </c>
      <c r="AI87" s="95">
        <f t="shared" si="29"/>
        <v>4.0599999999999996</v>
      </c>
      <c r="AJ87" s="95">
        <f t="shared" si="30"/>
        <v>0.7</v>
      </c>
      <c r="AK87" s="59">
        <f t="shared" si="31"/>
        <v>4</v>
      </c>
      <c r="AL87" s="59">
        <f t="shared" si="32"/>
        <v>4</v>
      </c>
      <c r="AM87" s="73"/>
      <c r="AN87"/>
      <c r="AO87"/>
      <c r="AP87"/>
      <c r="AQ87"/>
      <c r="AR87"/>
    </row>
    <row r="88" spans="1:44" s="17" customFormat="1" ht="18" customHeight="1" x14ac:dyDescent="0.25">
      <c r="A88" s="19">
        <v>22</v>
      </c>
      <c r="B88" s="124" t="s">
        <v>54</v>
      </c>
      <c r="C88" s="125" t="s">
        <v>54</v>
      </c>
      <c r="D88" s="125" t="s">
        <v>54</v>
      </c>
      <c r="E88" s="125" t="s">
        <v>54</v>
      </c>
      <c r="F88" s="125" t="s">
        <v>54</v>
      </c>
      <c r="G88" s="125" t="s">
        <v>54</v>
      </c>
      <c r="H88" s="125" t="s">
        <v>54</v>
      </c>
      <c r="I88" s="125" t="s">
        <v>54</v>
      </c>
      <c r="J88" s="125" t="s">
        <v>54</v>
      </c>
      <c r="K88" s="125" t="s">
        <v>54</v>
      </c>
      <c r="L88" s="125" t="s">
        <v>54</v>
      </c>
      <c r="M88" s="125" t="s">
        <v>54</v>
      </c>
      <c r="N88" s="125" t="s">
        <v>54</v>
      </c>
      <c r="O88" s="125" t="s">
        <v>54</v>
      </c>
      <c r="P88" s="125" t="s">
        <v>54</v>
      </c>
      <c r="Q88" s="125" t="s">
        <v>54</v>
      </c>
      <c r="R88" s="125" t="s">
        <v>54</v>
      </c>
      <c r="S88" s="125" t="s">
        <v>54</v>
      </c>
      <c r="T88" s="125" t="s">
        <v>54</v>
      </c>
      <c r="U88" s="126" t="s">
        <v>54</v>
      </c>
      <c r="V88" s="59">
        <f t="shared" ref="V88:AA88" si="43">+AN22</f>
        <v>1</v>
      </c>
      <c r="W88" s="59">
        <f t="shared" si="43"/>
        <v>5</v>
      </c>
      <c r="X88" s="59">
        <f t="shared" si="43"/>
        <v>30</v>
      </c>
      <c r="Y88" s="59">
        <f t="shared" si="43"/>
        <v>75</v>
      </c>
      <c r="Z88" s="59">
        <f t="shared" si="43"/>
        <v>34</v>
      </c>
      <c r="AA88" s="59">
        <f t="shared" si="43"/>
        <v>2</v>
      </c>
      <c r="AB88" s="59">
        <f t="shared" si="27"/>
        <v>147</v>
      </c>
      <c r="AC88" s="93">
        <f t="shared" si="34"/>
        <v>6.8027210884353739E-3</v>
      </c>
      <c r="AD88" s="94">
        <f t="shared" si="28"/>
        <v>3.4013605442176874E-2</v>
      </c>
      <c r="AE88" s="94">
        <f t="shared" si="28"/>
        <v>0.20408163265306123</v>
      </c>
      <c r="AF88" s="94">
        <f t="shared" si="28"/>
        <v>0.51020408163265307</v>
      </c>
      <c r="AG88" s="94">
        <f t="shared" si="28"/>
        <v>0.23129251700680273</v>
      </c>
      <c r="AH88" s="94">
        <f t="shared" si="28"/>
        <v>1.3605442176870748E-2</v>
      </c>
      <c r="AI88" s="95">
        <f t="shared" si="29"/>
        <v>3.94</v>
      </c>
      <c r="AJ88" s="95">
        <f t="shared" si="30"/>
        <v>0.8</v>
      </c>
      <c r="AK88" s="59">
        <f t="shared" si="31"/>
        <v>4</v>
      </c>
      <c r="AL88" s="59">
        <f t="shared" si="32"/>
        <v>4</v>
      </c>
      <c r="AM88" s="73"/>
      <c r="AN88"/>
      <c r="AO88"/>
      <c r="AP88"/>
      <c r="AQ88"/>
      <c r="AR88"/>
    </row>
    <row r="92" spans="1:44" s="25" customFormat="1" ht="20.25" customHeight="1" x14ac:dyDescent="0.25">
      <c r="A92" s="123" t="s">
        <v>63</v>
      </c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74"/>
    </row>
    <row r="93" spans="1:44" ht="15" customHeight="1" x14ac:dyDescent="0.25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1"/>
      <c r="V93" s="116" t="s">
        <v>8</v>
      </c>
      <c r="W93" s="116"/>
      <c r="X93" s="116"/>
      <c r="Y93" s="116"/>
      <c r="Z93" s="116"/>
      <c r="AA93" s="116"/>
      <c r="AC93" s="116" t="s">
        <v>9</v>
      </c>
      <c r="AD93" s="116"/>
      <c r="AE93" s="116"/>
      <c r="AF93" s="116"/>
      <c r="AG93" s="116"/>
      <c r="AH93" s="116"/>
      <c r="AI93" s="117" t="s">
        <v>10</v>
      </c>
      <c r="AJ93" s="117"/>
      <c r="AK93" s="117"/>
      <c r="AL93" s="117"/>
    </row>
    <row r="94" spans="1:44" ht="15.75" thickBot="1" x14ac:dyDescent="0.3"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1"/>
      <c r="V94" s="116"/>
      <c r="W94" s="116"/>
      <c r="X94" s="116"/>
      <c r="Y94" s="116"/>
      <c r="Z94" s="116"/>
      <c r="AA94" s="116"/>
      <c r="AC94" s="116"/>
      <c r="AD94" s="116"/>
      <c r="AE94" s="116"/>
      <c r="AF94" s="116"/>
      <c r="AG94" s="116"/>
      <c r="AH94" s="116"/>
      <c r="AI94" s="117"/>
      <c r="AJ94" s="117"/>
      <c r="AK94" s="117"/>
      <c r="AL94" s="117"/>
    </row>
    <row r="95" spans="1:44" s="17" customFormat="1" ht="18.75" x14ac:dyDescent="0.25">
      <c r="A95" s="10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28"/>
      <c r="V95" s="11">
        <v>1</v>
      </c>
      <c r="W95" s="12">
        <v>2</v>
      </c>
      <c r="X95" s="12">
        <v>3</v>
      </c>
      <c r="Y95" s="12">
        <v>4</v>
      </c>
      <c r="Z95" s="13">
        <v>5</v>
      </c>
      <c r="AA95" s="13" t="s">
        <v>11</v>
      </c>
      <c r="AB95" s="14" t="s">
        <v>12</v>
      </c>
      <c r="AC95" s="11">
        <v>1</v>
      </c>
      <c r="AD95" s="12">
        <v>2</v>
      </c>
      <c r="AE95" s="12">
        <v>3</v>
      </c>
      <c r="AF95" s="12">
        <v>4</v>
      </c>
      <c r="AG95" s="13">
        <v>5</v>
      </c>
      <c r="AH95" s="13" t="s">
        <v>11</v>
      </c>
      <c r="AI95" s="15" t="s">
        <v>13</v>
      </c>
      <c r="AJ95" s="16" t="s">
        <v>14</v>
      </c>
      <c r="AK95" s="16" t="s">
        <v>15</v>
      </c>
      <c r="AL95" s="16" t="s">
        <v>16</v>
      </c>
      <c r="AM95" s="73"/>
    </row>
    <row r="96" spans="1:44" s="18" customFormat="1" ht="18.75" customHeight="1" x14ac:dyDescent="0.25">
      <c r="A96" s="120" t="s">
        <v>20</v>
      </c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6"/>
      <c r="V96" s="26"/>
      <c r="W96" s="27"/>
      <c r="X96" s="27"/>
      <c r="Y96" s="27"/>
      <c r="Z96" s="28"/>
      <c r="AA96" s="29"/>
      <c r="AB96" s="30"/>
      <c r="AC96" s="31"/>
      <c r="AD96" s="32"/>
      <c r="AE96" s="32"/>
      <c r="AF96" s="32"/>
      <c r="AG96" s="33"/>
      <c r="AH96" s="34"/>
      <c r="AI96" s="35"/>
      <c r="AJ96" s="36"/>
      <c r="AK96" s="27"/>
      <c r="AL96" s="27"/>
      <c r="AM96" s="75"/>
    </row>
    <row r="97" spans="1:39" s="18" customFormat="1" ht="18" customHeight="1" x14ac:dyDescent="0.25">
      <c r="A97" s="19">
        <v>23</v>
      </c>
      <c r="B97" s="124" t="s">
        <v>21</v>
      </c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6"/>
      <c r="V97" s="59">
        <f>+AN23</f>
        <v>0</v>
      </c>
      <c r="W97" s="59">
        <f t="shared" ref="W97:AA97" si="44">+AO23</f>
        <v>7</v>
      </c>
      <c r="X97" s="59">
        <f t="shared" si="44"/>
        <v>6</v>
      </c>
      <c r="Y97" s="59">
        <f t="shared" si="44"/>
        <v>52</v>
      </c>
      <c r="Z97" s="59">
        <f t="shared" si="44"/>
        <v>75</v>
      </c>
      <c r="AA97" s="59">
        <f t="shared" si="44"/>
        <v>7</v>
      </c>
      <c r="AB97" s="59">
        <f t="shared" ref="AB97:AB105" si="45">SUM(V97:AA97)</f>
        <v>147</v>
      </c>
      <c r="AC97" s="93">
        <f>V97/$AB97</f>
        <v>0</v>
      </c>
      <c r="AD97" s="94">
        <f t="shared" ref="AD97:AH98" si="46">W97/$AB97</f>
        <v>4.7619047619047616E-2</v>
      </c>
      <c r="AE97" s="94">
        <f t="shared" si="46"/>
        <v>4.0816326530612242E-2</v>
      </c>
      <c r="AF97" s="94">
        <f t="shared" si="46"/>
        <v>0.35374149659863946</v>
      </c>
      <c r="AG97" s="94">
        <f t="shared" si="46"/>
        <v>0.51020408163265307</v>
      </c>
      <c r="AH97" s="94">
        <f t="shared" si="46"/>
        <v>4.7619047619047616E-2</v>
      </c>
      <c r="AI97" s="95">
        <f>+BA23</f>
        <v>4.3899999999999997</v>
      </c>
      <c r="AJ97" s="95">
        <f t="shared" ref="AJ97:AL97" si="47">+BB23</f>
        <v>0.79</v>
      </c>
      <c r="AK97" s="59">
        <f t="shared" si="47"/>
        <v>5</v>
      </c>
      <c r="AL97" s="59">
        <f t="shared" si="47"/>
        <v>5</v>
      </c>
      <c r="AM97" s="75"/>
    </row>
    <row r="98" spans="1:39" s="18" customFormat="1" ht="18" customHeight="1" x14ac:dyDescent="0.25">
      <c r="A98" s="19">
        <v>24</v>
      </c>
      <c r="B98" s="124" t="s">
        <v>22</v>
      </c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6"/>
      <c r="V98" s="59">
        <f>+AN24</f>
        <v>2</v>
      </c>
      <c r="W98" s="59">
        <f t="shared" ref="W98:AA98" si="48">+AO24</f>
        <v>5</v>
      </c>
      <c r="X98" s="59">
        <f t="shared" si="48"/>
        <v>3</v>
      </c>
      <c r="Y98" s="59">
        <f t="shared" si="48"/>
        <v>40</v>
      </c>
      <c r="Z98" s="59">
        <f t="shared" si="48"/>
        <v>89</v>
      </c>
      <c r="AA98" s="59">
        <f t="shared" si="48"/>
        <v>8</v>
      </c>
      <c r="AB98" s="59">
        <f t="shared" si="45"/>
        <v>147</v>
      </c>
      <c r="AC98" s="93">
        <f>V98/$AB98</f>
        <v>1.3605442176870748E-2</v>
      </c>
      <c r="AD98" s="94">
        <f t="shared" si="46"/>
        <v>3.4013605442176874E-2</v>
      </c>
      <c r="AE98" s="94">
        <f t="shared" si="46"/>
        <v>2.0408163265306121E-2</v>
      </c>
      <c r="AF98" s="94">
        <f t="shared" si="46"/>
        <v>0.27210884353741499</v>
      </c>
      <c r="AG98" s="94">
        <f t="shared" si="46"/>
        <v>0.60544217687074831</v>
      </c>
      <c r="AH98" s="94">
        <f t="shared" si="46"/>
        <v>5.4421768707482991E-2</v>
      </c>
      <c r="AI98" s="95">
        <f>+BA24</f>
        <v>4.5</v>
      </c>
      <c r="AJ98" s="95">
        <f t="shared" ref="AJ98:AL98" si="49">+BB24</f>
        <v>0.83</v>
      </c>
      <c r="AK98" s="59">
        <f t="shared" si="49"/>
        <v>5</v>
      </c>
      <c r="AL98" s="59">
        <f t="shared" si="49"/>
        <v>5</v>
      </c>
      <c r="AM98" s="75"/>
    </row>
    <row r="99" spans="1:39" s="18" customFormat="1" ht="18.75" customHeight="1" x14ac:dyDescent="0.25">
      <c r="A99" s="120" t="s">
        <v>23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6"/>
      <c r="V99" s="26"/>
      <c r="W99" s="27"/>
      <c r="X99" s="27"/>
      <c r="Y99" s="27"/>
      <c r="Z99" s="28"/>
      <c r="AA99" s="29"/>
      <c r="AB99" s="30"/>
      <c r="AC99" s="96"/>
      <c r="AD99" s="97"/>
      <c r="AE99" s="97"/>
      <c r="AF99" s="97"/>
      <c r="AG99" s="98"/>
      <c r="AH99" s="99"/>
      <c r="AI99" s="35"/>
      <c r="AJ99" s="36"/>
      <c r="AK99" s="27"/>
      <c r="AL99" s="27"/>
      <c r="AM99" s="75"/>
    </row>
    <row r="100" spans="1:39" s="18" customFormat="1" ht="18" customHeight="1" x14ac:dyDescent="0.25">
      <c r="A100" s="19">
        <v>25</v>
      </c>
      <c r="B100" s="124" t="s">
        <v>57</v>
      </c>
      <c r="C100" s="125" t="s">
        <v>57</v>
      </c>
      <c r="D100" s="125" t="s">
        <v>57</v>
      </c>
      <c r="E100" s="125" t="s">
        <v>57</v>
      </c>
      <c r="F100" s="125" t="s">
        <v>57</v>
      </c>
      <c r="G100" s="125" t="s">
        <v>57</v>
      </c>
      <c r="H100" s="125" t="s">
        <v>57</v>
      </c>
      <c r="I100" s="125" t="s">
        <v>57</v>
      </c>
      <c r="J100" s="125" t="s">
        <v>57</v>
      </c>
      <c r="K100" s="125" t="s">
        <v>57</v>
      </c>
      <c r="L100" s="125" t="s">
        <v>57</v>
      </c>
      <c r="M100" s="125" t="s">
        <v>57</v>
      </c>
      <c r="N100" s="125" t="s">
        <v>57</v>
      </c>
      <c r="O100" s="125" t="s">
        <v>57</v>
      </c>
      <c r="P100" s="125" t="s">
        <v>57</v>
      </c>
      <c r="Q100" s="125" t="s">
        <v>57</v>
      </c>
      <c r="R100" s="125" t="s">
        <v>57</v>
      </c>
      <c r="S100" s="125" t="s">
        <v>57</v>
      </c>
      <c r="T100" s="125" t="s">
        <v>57</v>
      </c>
      <c r="U100" s="126" t="s">
        <v>57</v>
      </c>
      <c r="V100" s="59">
        <f>+AN25</f>
        <v>0</v>
      </c>
      <c r="W100" s="59">
        <f t="shared" ref="W100:AA105" si="50">+AO25</f>
        <v>6</v>
      </c>
      <c r="X100" s="59">
        <f t="shared" si="50"/>
        <v>7</v>
      </c>
      <c r="Y100" s="59">
        <f t="shared" si="50"/>
        <v>37</v>
      </c>
      <c r="Z100" s="59">
        <f t="shared" si="50"/>
        <v>94</v>
      </c>
      <c r="AA100" s="59">
        <f t="shared" si="50"/>
        <v>3</v>
      </c>
      <c r="AB100" s="59">
        <f t="shared" si="45"/>
        <v>147</v>
      </c>
      <c r="AC100" s="93">
        <f>V100/$AB100</f>
        <v>0</v>
      </c>
      <c r="AD100" s="94">
        <f t="shared" ref="AD100:AH105" si="51">W100/$AB100</f>
        <v>4.0816326530612242E-2</v>
      </c>
      <c r="AE100" s="94">
        <f t="shared" si="51"/>
        <v>4.7619047619047616E-2</v>
      </c>
      <c r="AF100" s="94">
        <f t="shared" si="51"/>
        <v>0.25170068027210885</v>
      </c>
      <c r="AG100" s="94">
        <f t="shared" si="51"/>
        <v>0.63945578231292521</v>
      </c>
      <c r="AH100" s="94">
        <f t="shared" si="51"/>
        <v>2.0408163265306121E-2</v>
      </c>
      <c r="AI100" s="95">
        <f>+BA25</f>
        <v>4.5199999999999996</v>
      </c>
      <c r="AJ100" s="95">
        <f t="shared" ref="AJ100:AL105" si="52">+BB25</f>
        <v>0.78</v>
      </c>
      <c r="AK100" s="59">
        <f t="shared" si="52"/>
        <v>5</v>
      </c>
      <c r="AL100" s="59">
        <f t="shared" si="52"/>
        <v>5</v>
      </c>
      <c r="AM100" s="75"/>
    </row>
    <row r="101" spans="1:39" s="18" customFormat="1" ht="18" customHeight="1" x14ac:dyDescent="0.25">
      <c r="A101" s="19">
        <v>26</v>
      </c>
      <c r="B101" s="124" t="s">
        <v>58</v>
      </c>
      <c r="C101" s="125" t="s">
        <v>58</v>
      </c>
      <c r="D101" s="125" t="s">
        <v>58</v>
      </c>
      <c r="E101" s="125" t="s">
        <v>58</v>
      </c>
      <c r="F101" s="125" t="s">
        <v>58</v>
      </c>
      <c r="G101" s="125" t="s">
        <v>58</v>
      </c>
      <c r="H101" s="125" t="s">
        <v>58</v>
      </c>
      <c r="I101" s="125" t="s">
        <v>58</v>
      </c>
      <c r="J101" s="125" t="s">
        <v>58</v>
      </c>
      <c r="K101" s="125" t="s">
        <v>58</v>
      </c>
      <c r="L101" s="125" t="s">
        <v>58</v>
      </c>
      <c r="M101" s="125" t="s">
        <v>58</v>
      </c>
      <c r="N101" s="125" t="s">
        <v>58</v>
      </c>
      <c r="O101" s="125" t="s">
        <v>58</v>
      </c>
      <c r="P101" s="125" t="s">
        <v>58</v>
      </c>
      <c r="Q101" s="125" t="s">
        <v>58</v>
      </c>
      <c r="R101" s="125" t="s">
        <v>58</v>
      </c>
      <c r="S101" s="125" t="s">
        <v>58</v>
      </c>
      <c r="T101" s="125" t="s">
        <v>58</v>
      </c>
      <c r="U101" s="126" t="s">
        <v>58</v>
      </c>
      <c r="V101" s="59">
        <f t="shared" ref="V101:V105" si="53">+AN26</f>
        <v>0</v>
      </c>
      <c r="W101" s="59">
        <f t="shared" si="50"/>
        <v>0</v>
      </c>
      <c r="X101" s="59">
        <f t="shared" si="50"/>
        <v>7</v>
      </c>
      <c r="Y101" s="59">
        <f t="shared" si="50"/>
        <v>35</v>
      </c>
      <c r="Z101" s="59">
        <f t="shared" si="50"/>
        <v>92</v>
      </c>
      <c r="AA101" s="59">
        <f t="shared" si="50"/>
        <v>13</v>
      </c>
      <c r="AB101" s="59">
        <f t="shared" si="45"/>
        <v>147</v>
      </c>
      <c r="AC101" s="93">
        <f t="shared" ref="AC101:AC105" si="54">V101/$AB101</f>
        <v>0</v>
      </c>
      <c r="AD101" s="94">
        <f t="shared" si="51"/>
        <v>0</v>
      </c>
      <c r="AE101" s="94">
        <f t="shared" si="51"/>
        <v>4.7619047619047616E-2</v>
      </c>
      <c r="AF101" s="94">
        <f t="shared" si="51"/>
        <v>0.23809523809523808</v>
      </c>
      <c r="AG101" s="94">
        <f t="shared" si="51"/>
        <v>0.62585034013605445</v>
      </c>
      <c r="AH101" s="94">
        <f t="shared" si="51"/>
        <v>8.8435374149659865E-2</v>
      </c>
      <c r="AI101" s="95">
        <f t="shared" ref="AI101:AI105" si="55">+BA26</f>
        <v>4.63</v>
      </c>
      <c r="AJ101" s="95">
        <f t="shared" si="52"/>
        <v>0.57999999999999996</v>
      </c>
      <c r="AK101" s="59">
        <f t="shared" si="52"/>
        <v>5</v>
      </c>
      <c r="AL101" s="59">
        <f t="shared" si="52"/>
        <v>5</v>
      </c>
      <c r="AM101" s="75"/>
    </row>
    <row r="102" spans="1:39" s="18" customFormat="1" ht="18" customHeight="1" x14ac:dyDescent="0.25">
      <c r="A102" s="19">
        <v>27</v>
      </c>
      <c r="B102" s="124" t="s">
        <v>59</v>
      </c>
      <c r="C102" s="125" t="s">
        <v>59</v>
      </c>
      <c r="D102" s="125" t="s">
        <v>59</v>
      </c>
      <c r="E102" s="125" t="s">
        <v>59</v>
      </c>
      <c r="F102" s="125" t="s">
        <v>59</v>
      </c>
      <c r="G102" s="125" t="s">
        <v>59</v>
      </c>
      <c r="H102" s="125" t="s">
        <v>59</v>
      </c>
      <c r="I102" s="125" t="s">
        <v>59</v>
      </c>
      <c r="J102" s="125" t="s">
        <v>59</v>
      </c>
      <c r="K102" s="125" t="s">
        <v>59</v>
      </c>
      <c r="L102" s="125" t="s">
        <v>59</v>
      </c>
      <c r="M102" s="125" t="s">
        <v>59</v>
      </c>
      <c r="N102" s="125" t="s">
        <v>59</v>
      </c>
      <c r="O102" s="125" t="s">
        <v>59</v>
      </c>
      <c r="P102" s="125" t="s">
        <v>59</v>
      </c>
      <c r="Q102" s="125" t="s">
        <v>59</v>
      </c>
      <c r="R102" s="125" t="s">
        <v>59</v>
      </c>
      <c r="S102" s="125" t="s">
        <v>59</v>
      </c>
      <c r="T102" s="125" t="s">
        <v>59</v>
      </c>
      <c r="U102" s="126" t="s">
        <v>59</v>
      </c>
      <c r="V102" s="59">
        <f t="shared" si="53"/>
        <v>0</v>
      </c>
      <c r="W102" s="59">
        <f t="shared" si="50"/>
        <v>0</v>
      </c>
      <c r="X102" s="59">
        <f t="shared" si="50"/>
        <v>7</v>
      </c>
      <c r="Y102" s="59">
        <f t="shared" si="50"/>
        <v>61</v>
      </c>
      <c r="Z102" s="59">
        <f t="shared" si="50"/>
        <v>79</v>
      </c>
      <c r="AA102" s="59">
        <f t="shared" si="50"/>
        <v>0</v>
      </c>
      <c r="AB102" s="59">
        <f t="shared" si="45"/>
        <v>147</v>
      </c>
      <c r="AC102" s="93">
        <f t="shared" si="54"/>
        <v>0</v>
      </c>
      <c r="AD102" s="94">
        <f t="shared" si="51"/>
        <v>0</v>
      </c>
      <c r="AE102" s="94">
        <f t="shared" si="51"/>
        <v>4.7619047619047616E-2</v>
      </c>
      <c r="AF102" s="94">
        <f t="shared" si="51"/>
        <v>0.41496598639455784</v>
      </c>
      <c r="AG102" s="94">
        <f t="shared" si="51"/>
        <v>0.5374149659863946</v>
      </c>
      <c r="AH102" s="94">
        <f t="shared" si="51"/>
        <v>0</v>
      </c>
      <c r="AI102" s="95">
        <f t="shared" si="55"/>
        <v>4.49</v>
      </c>
      <c r="AJ102" s="95">
        <f t="shared" si="52"/>
        <v>0.59</v>
      </c>
      <c r="AK102" s="59">
        <f t="shared" si="52"/>
        <v>5</v>
      </c>
      <c r="AL102" s="59">
        <f t="shared" si="52"/>
        <v>5</v>
      </c>
      <c r="AM102" s="75"/>
    </row>
    <row r="103" spans="1:39" s="18" customFormat="1" ht="18" customHeight="1" x14ac:dyDescent="0.25">
      <c r="A103" s="19">
        <v>28</v>
      </c>
      <c r="B103" s="124" t="s">
        <v>60</v>
      </c>
      <c r="C103" s="125" t="s">
        <v>60</v>
      </c>
      <c r="D103" s="125" t="s">
        <v>60</v>
      </c>
      <c r="E103" s="125" t="s">
        <v>60</v>
      </c>
      <c r="F103" s="125" t="s">
        <v>60</v>
      </c>
      <c r="G103" s="125" t="s">
        <v>60</v>
      </c>
      <c r="H103" s="125" t="s">
        <v>60</v>
      </c>
      <c r="I103" s="125" t="s">
        <v>60</v>
      </c>
      <c r="J103" s="125" t="s">
        <v>60</v>
      </c>
      <c r="K103" s="125" t="s">
        <v>60</v>
      </c>
      <c r="L103" s="125" t="s">
        <v>60</v>
      </c>
      <c r="M103" s="125" t="s">
        <v>60</v>
      </c>
      <c r="N103" s="125" t="s">
        <v>60</v>
      </c>
      <c r="O103" s="125" t="s">
        <v>60</v>
      </c>
      <c r="P103" s="125" t="s">
        <v>60</v>
      </c>
      <c r="Q103" s="125" t="s">
        <v>60</v>
      </c>
      <c r="R103" s="125" t="s">
        <v>60</v>
      </c>
      <c r="S103" s="125" t="s">
        <v>60</v>
      </c>
      <c r="T103" s="125" t="s">
        <v>60</v>
      </c>
      <c r="U103" s="126" t="s">
        <v>60</v>
      </c>
      <c r="V103" s="59">
        <f t="shared" si="53"/>
        <v>0</v>
      </c>
      <c r="W103" s="59">
        <f t="shared" si="50"/>
        <v>0</v>
      </c>
      <c r="X103" s="59">
        <f t="shared" si="50"/>
        <v>4</v>
      </c>
      <c r="Y103" s="59">
        <f t="shared" si="50"/>
        <v>54</v>
      </c>
      <c r="Z103" s="59">
        <f t="shared" si="50"/>
        <v>89</v>
      </c>
      <c r="AA103" s="59">
        <f t="shared" si="50"/>
        <v>0</v>
      </c>
      <c r="AB103" s="59">
        <f t="shared" si="45"/>
        <v>147</v>
      </c>
      <c r="AC103" s="93">
        <f t="shared" si="54"/>
        <v>0</v>
      </c>
      <c r="AD103" s="94">
        <f t="shared" si="51"/>
        <v>0</v>
      </c>
      <c r="AE103" s="94">
        <f t="shared" si="51"/>
        <v>2.7210884353741496E-2</v>
      </c>
      <c r="AF103" s="94">
        <f t="shared" si="51"/>
        <v>0.36734693877551022</v>
      </c>
      <c r="AG103" s="94">
        <f t="shared" si="51"/>
        <v>0.60544217687074831</v>
      </c>
      <c r="AH103" s="94">
        <f t="shared" si="51"/>
        <v>0</v>
      </c>
      <c r="AI103" s="95">
        <f t="shared" si="55"/>
        <v>4.58</v>
      </c>
      <c r="AJ103" s="95">
        <f t="shared" si="52"/>
        <v>0.55000000000000004</v>
      </c>
      <c r="AK103" s="59">
        <f t="shared" si="52"/>
        <v>5</v>
      </c>
      <c r="AL103" s="59">
        <f t="shared" si="52"/>
        <v>5</v>
      </c>
      <c r="AM103" s="75"/>
    </row>
    <row r="104" spans="1:39" s="18" customFormat="1" ht="18" customHeight="1" x14ac:dyDescent="0.25">
      <c r="A104" s="19">
        <v>29</v>
      </c>
      <c r="B104" s="124" t="s">
        <v>61</v>
      </c>
      <c r="C104" s="125" t="s">
        <v>61</v>
      </c>
      <c r="D104" s="125" t="s">
        <v>61</v>
      </c>
      <c r="E104" s="125" t="s">
        <v>61</v>
      </c>
      <c r="F104" s="125" t="s">
        <v>61</v>
      </c>
      <c r="G104" s="125" t="s">
        <v>61</v>
      </c>
      <c r="H104" s="125" t="s">
        <v>61</v>
      </c>
      <c r="I104" s="125" t="s">
        <v>61</v>
      </c>
      <c r="J104" s="125" t="s">
        <v>61</v>
      </c>
      <c r="K104" s="125" t="s">
        <v>61</v>
      </c>
      <c r="L104" s="125" t="s">
        <v>61</v>
      </c>
      <c r="M104" s="125" t="s">
        <v>61</v>
      </c>
      <c r="N104" s="125" t="s">
        <v>61</v>
      </c>
      <c r="O104" s="125" t="s">
        <v>61</v>
      </c>
      <c r="P104" s="125" t="s">
        <v>61</v>
      </c>
      <c r="Q104" s="125" t="s">
        <v>61</v>
      </c>
      <c r="R104" s="125" t="s">
        <v>61</v>
      </c>
      <c r="S104" s="125" t="s">
        <v>61</v>
      </c>
      <c r="T104" s="125" t="s">
        <v>61</v>
      </c>
      <c r="U104" s="126" t="s">
        <v>61</v>
      </c>
      <c r="V104" s="59">
        <f t="shared" si="53"/>
        <v>0</v>
      </c>
      <c r="W104" s="59">
        <f t="shared" si="50"/>
        <v>0</v>
      </c>
      <c r="X104" s="59">
        <f t="shared" si="50"/>
        <v>6</v>
      </c>
      <c r="Y104" s="59">
        <f t="shared" si="50"/>
        <v>47</v>
      </c>
      <c r="Z104" s="59">
        <f t="shared" si="50"/>
        <v>90</v>
      </c>
      <c r="AA104" s="59">
        <f t="shared" si="50"/>
        <v>4</v>
      </c>
      <c r="AB104" s="59">
        <f t="shared" si="45"/>
        <v>147</v>
      </c>
      <c r="AC104" s="93">
        <f t="shared" si="54"/>
        <v>0</v>
      </c>
      <c r="AD104" s="94">
        <f t="shared" si="51"/>
        <v>0</v>
      </c>
      <c r="AE104" s="94">
        <f t="shared" si="51"/>
        <v>4.0816326530612242E-2</v>
      </c>
      <c r="AF104" s="94">
        <f t="shared" si="51"/>
        <v>0.31972789115646261</v>
      </c>
      <c r="AG104" s="94">
        <f t="shared" si="51"/>
        <v>0.61224489795918369</v>
      </c>
      <c r="AH104" s="94">
        <f t="shared" si="51"/>
        <v>2.7210884353741496E-2</v>
      </c>
      <c r="AI104" s="95">
        <f t="shared" si="55"/>
        <v>4.59</v>
      </c>
      <c r="AJ104" s="95">
        <f t="shared" si="52"/>
        <v>0.56999999999999995</v>
      </c>
      <c r="AK104" s="59">
        <f t="shared" si="52"/>
        <v>5</v>
      </c>
      <c r="AL104" s="59">
        <f t="shared" si="52"/>
        <v>5</v>
      </c>
      <c r="AM104" s="75"/>
    </row>
    <row r="105" spans="1:39" s="18" customFormat="1" ht="18" customHeight="1" x14ac:dyDescent="0.25">
      <c r="A105" s="19">
        <v>30</v>
      </c>
      <c r="B105" s="124" t="s">
        <v>62</v>
      </c>
      <c r="C105" s="125" t="s">
        <v>62</v>
      </c>
      <c r="D105" s="125" t="s">
        <v>62</v>
      </c>
      <c r="E105" s="125" t="s">
        <v>62</v>
      </c>
      <c r="F105" s="125" t="s">
        <v>62</v>
      </c>
      <c r="G105" s="125" t="s">
        <v>62</v>
      </c>
      <c r="H105" s="125" t="s">
        <v>62</v>
      </c>
      <c r="I105" s="125" t="s">
        <v>62</v>
      </c>
      <c r="J105" s="125" t="s">
        <v>62</v>
      </c>
      <c r="K105" s="125" t="s">
        <v>62</v>
      </c>
      <c r="L105" s="125" t="s">
        <v>62</v>
      </c>
      <c r="M105" s="125" t="s">
        <v>62</v>
      </c>
      <c r="N105" s="125" t="s">
        <v>62</v>
      </c>
      <c r="O105" s="125" t="s">
        <v>62</v>
      </c>
      <c r="P105" s="125" t="s">
        <v>62</v>
      </c>
      <c r="Q105" s="125" t="s">
        <v>62</v>
      </c>
      <c r="R105" s="125" t="s">
        <v>62</v>
      </c>
      <c r="S105" s="125" t="s">
        <v>62</v>
      </c>
      <c r="T105" s="125" t="s">
        <v>62</v>
      </c>
      <c r="U105" s="126" t="s">
        <v>62</v>
      </c>
      <c r="V105" s="59">
        <f t="shared" si="53"/>
        <v>0</v>
      </c>
      <c r="W105" s="59">
        <f t="shared" si="50"/>
        <v>0</v>
      </c>
      <c r="X105" s="59">
        <f t="shared" si="50"/>
        <v>4</v>
      </c>
      <c r="Y105" s="59">
        <f t="shared" si="50"/>
        <v>51</v>
      </c>
      <c r="Z105" s="59">
        <f t="shared" si="50"/>
        <v>92</v>
      </c>
      <c r="AA105" s="59">
        <f t="shared" si="50"/>
        <v>0</v>
      </c>
      <c r="AB105" s="59">
        <f t="shared" si="45"/>
        <v>147</v>
      </c>
      <c r="AC105" s="93">
        <f t="shared" si="54"/>
        <v>0</v>
      </c>
      <c r="AD105" s="94">
        <f t="shared" si="51"/>
        <v>0</v>
      </c>
      <c r="AE105" s="94">
        <f t="shared" si="51"/>
        <v>2.7210884353741496E-2</v>
      </c>
      <c r="AF105" s="94">
        <f t="shared" si="51"/>
        <v>0.34693877551020408</v>
      </c>
      <c r="AG105" s="94">
        <f t="shared" si="51"/>
        <v>0.62585034013605445</v>
      </c>
      <c r="AH105" s="94">
        <f t="shared" si="51"/>
        <v>0</v>
      </c>
      <c r="AI105" s="95">
        <f t="shared" si="55"/>
        <v>4.5999999999999996</v>
      </c>
      <c r="AJ105" s="95">
        <f t="shared" si="52"/>
        <v>0.54</v>
      </c>
      <c r="AK105" s="59">
        <f t="shared" si="52"/>
        <v>5</v>
      </c>
      <c r="AL105" s="59">
        <f t="shared" si="52"/>
        <v>5</v>
      </c>
      <c r="AM105" s="75"/>
    </row>
    <row r="106" spans="1:39" s="18" customFormat="1" ht="18" customHeight="1" x14ac:dyDescent="0.25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37"/>
      <c r="W106" s="37"/>
      <c r="X106" s="37"/>
      <c r="Y106" s="37"/>
      <c r="Z106" s="37"/>
      <c r="AA106" s="37"/>
      <c r="AB106" s="38"/>
      <c r="AC106" s="39"/>
      <c r="AD106" s="39"/>
      <c r="AE106" s="39"/>
      <c r="AF106" s="39"/>
      <c r="AG106" s="39"/>
      <c r="AH106" s="39"/>
      <c r="AI106" s="40"/>
      <c r="AJ106" s="40"/>
      <c r="AK106" s="37"/>
      <c r="AL106" s="37"/>
      <c r="AM106" s="75"/>
    </row>
    <row r="107" spans="1:39" s="18" customFormat="1" ht="18" customHeight="1" x14ac:dyDescent="0.25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37"/>
      <c r="W107" s="37"/>
      <c r="X107" s="37"/>
      <c r="Y107" s="37"/>
      <c r="Z107" s="37"/>
      <c r="AA107" s="37"/>
      <c r="AB107" s="38"/>
      <c r="AC107" s="39"/>
      <c r="AD107" s="39"/>
      <c r="AE107" s="39"/>
      <c r="AF107" s="39"/>
      <c r="AG107" s="39"/>
      <c r="AH107" s="39"/>
      <c r="AI107" s="40"/>
      <c r="AJ107" s="40"/>
      <c r="AK107" s="37"/>
      <c r="AL107" s="37"/>
      <c r="AM107" s="75"/>
    </row>
    <row r="108" spans="1:39" ht="48.75" customHeight="1" x14ac:dyDescent="0.25">
      <c r="A108" s="41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10" spans="1:39" x14ac:dyDescent="0.25">
      <c r="D110" s="92"/>
    </row>
    <row r="111" spans="1:39" x14ac:dyDescent="0.25">
      <c r="D111" s="92"/>
    </row>
    <row r="112" spans="1:39" x14ac:dyDescent="0.25">
      <c r="A112" s="73" t="s">
        <v>109</v>
      </c>
    </row>
    <row r="113" spans="1:6" x14ac:dyDescent="0.25">
      <c r="A113" s="73"/>
      <c r="C113" t="s">
        <v>67</v>
      </c>
      <c r="D113" t="s">
        <v>68</v>
      </c>
      <c r="E113" t="s">
        <v>69</v>
      </c>
      <c r="F113" t="s">
        <v>70</v>
      </c>
    </row>
    <row r="114" spans="1:6" x14ac:dyDescent="0.25">
      <c r="A114" s="73" t="s">
        <v>71</v>
      </c>
      <c r="B114" s="17" t="s">
        <v>110</v>
      </c>
      <c r="C114" s="17">
        <v>139</v>
      </c>
      <c r="D114">
        <v>94.6</v>
      </c>
      <c r="E114">
        <v>94.6</v>
      </c>
      <c r="F114">
        <v>94.6</v>
      </c>
    </row>
    <row r="115" spans="1:6" x14ac:dyDescent="0.25">
      <c r="A115" s="73"/>
      <c r="B115" t="s">
        <v>24</v>
      </c>
      <c r="C115">
        <v>8</v>
      </c>
      <c r="D115">
        <v>5.4</v>
      </c>
      <c r="E115">
        <v>5.4</v>
      </c>
      <c r="F115">
        <v>100</v>
      </c>
    </row>
    <row r="116" spans="1:6" x14ac:dyDescent="0.25">
      <c r="B116" t="s">
        <v>64</v>
      </c>
      <c r="C116">
        <v>147</v>
      </c>
      <c r="D116">
        <v>100</v>
      </c>
      <c r="E116">
        <v>100</v>
      </c>
    </row>
  </sheetData>
  <sheetProtection sheet="1" objects="1" scenarios="1"/>
  <mergeCells count="79">
    <mergeCell ref="B41:U41"/>
    <mergeCell ref="B101:U101"/>
    <mergeCell ref="B102:U102"/>
    <mergeCell ref="B103:U103"/>
    <mergeCell ref="B104:U104"/>
    <mergeCell ref="B93:U93"/>
    <mergeCell ref="A96:U96"/>
    <mergeCell ref="B97:U97"/>
    <mergeCell ref="B98:U98"/>
    <mergeCell ref="A99:U99"/>
    <mergeCell ref="B78:U78"/>
    <mergeCell ref="B66:U66"/>
    <mergeCell ref="B67:U67"/>
    <mergeCell ref="B68:U68"/>
    <mergeCell ref="A73:O73"/>
    <mergeCell ref="B81:U81"/>
    <mergeCell ref="B105:U105"/>
    <mergeCell ref="A17:I17"/>
    <mergeCell ref="A19:E19"/>
    <mergeCell ref="A20:E20"/>
    <mergeCell ref="A21:E21"/>
    <mergeCell ref="A22:E22"/>
    <mergeCell ref="A23:E23"/>
    <mergeCell ref="B100:U100"/>
    <mergeCell ref="A92:AL92"/>
    <mergeCell ref="V93:AA94"/>
    <mergeCell ref="AC93:AH94"/>
    <mergeCell ref="AI93:AL94"/>
    <mergeCell ref="B94:U94"/>
    <mergeCell ref="B95:U95"/>
    <mergeCell ref="B79:U79"/>
    <mergeCell ref="B80:U80"/>
    <mergeCell ref="B87:U87"/>
    <mergeCell ref="B88:U88"/>
    <mergeCell ref="AC74:AH75"/>
    <mergeCell ref="AI74:AL75"/>
    <mergeCell ref="B76:U76"/>
    <mergeCell ref="A77:U77"/>
    <mergeCell ref="V77:AL77"/>
    <mergeCell ref="V74:AA75"/>
    <mergeCell ref="B82:U82"/>
    <mergeCell ref="B83:U83"/>
    <mergeCell ref="B84:U84"/>
    <mergeCell ref="B85:U85"/>
    <mergeCell ref="B86:U86"/>
    <mergeCell ref="A65:U65"/>
    <mergeCell ref="V65:AL65"/>
    <mergeCell ref="B58:U58"/>
    <mergeCell ref="B59:U59"/>
    <mergeCell ref="B60:U60"/>
    <mergeCell ref="B61:U61"/>
    <mergeCell ref="B62:U62"/>
    <mergeCell ref="B63:U63"/>
    <mergeCell ref="B64:U64"/>
    <mergeCell ref="C34:J34"/>
    <mergeCell ref="C35:J35"/>
    <mergeCell ref="C36:J36"/>
    <mergeCell ref="C37:J37"/>
    <mergeCell ref="A40:O40"/>
    <mergeCell ref="V54:AA55"/>
    <mergeCell ref="AC54:AH55"/>
    <mergeCell ref="AI54:AL55"/>
    <mergeCell ref="B56:U56"/>
    <mergeCell ref="A57:U57"/>
    <mergeCell ref="V57:AL57"/>
    <mergeCell ref="A33:J33"/>
    <mergeCell ref="A24:E24"/>
    <mergeCell ref="A25:E25"/>
    <mergeCell ref="A26:E26"/>
    <mergeCell ref="A27:E27"/>
    <mergeCell ref="A28:E28"/>
    <mergeCell ref="A29:E29"/>
    <mergeCell ref="A30:E30"/>
    <mergeCell ref="A31:E31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7"/>
  <sheetViews>
    <sheetView view="pageBreakPreview" zoomScale="106" zoomScaleNormal="100" zoomScaleSheetLayoutView="106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54.140625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147</v>
      </c>
      <c r="AU1" t="s">
        <v>147</v>
      </c>
    </row>
    <row r="2" spans="1:56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M3" t="s">
        <v>74</v>
      </c>
      <c r="AN3">
        <v>0</v>
      </c>
      <c r="AO3">
        <v>0</v>
      </c>
      <c r="AP3">
        <v>0</v>
      </c>
      <c r="AQ3">
        <v>4</v>
      </c>
      <c r="AR3">
        <v>5</v>
      </c>
      <c r="AS3">
        <v>0</v>
      </c>
      <c r="AT3">
        <v>9</v>
      </c>
      <c r="AU3" t="s">
        <v>74</v>
      </c>
      <c r="AV3">
        <v>0</v>
      </c>
      <c r="AW3">
        <v>0</v>
      </c>
      <c r="AX3">
        <v>0</v>
      </c>
      <c r="AY3">
        <v>4</v>
      </c>
      <c r="AZ3">
        <v>5</v>
      </c>
      <c r="BA3">
        <v>4.5599999999999996</v>
      </c>
      <c r="BB3">
        <v>0.53</v>
      </c>
      <c r="BC3">
        <v>5</v>
      </c>
      <c r="BD3">
        <v>5</v>
      </c>
    </row>
    <row r="4" spans="1:56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M4" t="s">
        <v>75</v>
      </c>
      <c r="AN4">
        <v>0</v>
      </c>
      <c r="AO4">
        <v>0</v>
      </c>
      <c r="AP4">
        <v>1</v>
      </c>
      <c r="AQ4">
        <v>4</v>
      </c>
      <c r="AR4">
        <v>4</v>
      </c>
      <c r="AS4">
        <v>1</v>
      </c>
      <c r="AT4">
        <v>10</v>
      </c>
      <c r="AU4" t="s">
        <v>75</v>
      </c>
      <c r="AV4">
        <v>0</v>
      </c>
      <c r="AW4">
        <v>0</v>
      </c>
      <c r="AX4">
        <v>1</v>
      </c>
      <c r="AY4">
        <v>4</v>
      </c>
      <c r="AZ4">
        <v>4</v>
      </c>
      <c r="BA4">
        <v>4.33</v>
      </c>
      <c r="BB4">
        <v>0.71</v>
      </c>
      <c r="BC4">
        <v>4</v>
      </c>
      <c r="BD4">
        <v>4</v>
      </c>
    </row>
    <row r="5" spans="1:56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M5" t="s">
        <v>76</v>
      </c>
      <c r="AN5">
        <v>0</v>
      </c>
      <c r="AO5">
        <v>0</v>
      </c>
      <c r="AP5">
        <v>0</v>
      </c>
      <c r="AQ5">
        <v>1</v>
      </c>
      <c r="AR5">
        <v>6</v>
      </c>
      <c r="AS5">
        <v>3</v>
      </c>
      <c r="AT5">
        <v>10</v>
      </c>
      <c r="AU5" t="s">
        <v>76</v>
      </c>
      <c r="AV5">
        <v>0</v>
      </c>
      <c r="AW5">
        <v>0</v>
      </c>
      <c r="AX5">
        <v>0</v>
      </c>
      <c r="AY5">
        <v>1</v>
      </c>
      <c r="AZ5">
        <v>6</v>
      </c>
      <c r="BA5">
        <v>4.8600000000000003</v>
      </c>
      <c r="BB5">
        <v>0.38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3</v>
      </c>
      <c r="AR6">
        <v>7</v>
      </c>
      <c r="AS6">
        <v>0</v>
      </c>
      <c r="AT6">
        <v>10</v>
      </c>
      <c r="AU6" t="s">
        <v>77</v>
      </c>
      <c r="AV6">
        <v>0</v>
      </c>
      <c r="AW6">
        <v>0</v>
      </c>
      <c r="AX6">
        <v>0</v>
      </c>
      <c r="AY6">
        <v>3</v>
      </c>
      <c r="AZ6">
        <v>7</v>
      </c>
      <c r="BA6">
        <v>4.7</v>
      </c>
      <c r="BB6">
        <v>0.48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1</v>
      </c>
      <c r="AR7">
        <v>7</v>
      </c>
      <c r="AS7">
        <v>2</v>
      </c>
      <c r="AT7">
        <v>10</v>
      </c>
      <c r="AU7" t="s">
        <v>78</v>
      </c>
      <c r="AV7">
        <v>0</v>
      </c>
      <c r="AW7">
        <v>0</v>
      </c>
      <c r="AX7">
        <v>0</v>
      </c>
      <c r="AY7">
        <v>1</v>
      </c>
      <c r="AZ7">
        <v>7</v>
      </c>
      <c r="BA7">
        <v>4.88</v>
      </c>
      <c r="BB7">
        <v>0.35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2</v>
      </c>
      <c r="AR8">
        <v>7</v>
      </c>
      <c r="AS8">
        <v>1</v>
      </c>
      <c r="AT8">
        <v>10</v>
      </c>
      <c r="AU8" t="s">
        <v>79</v>
      </c>
      <c r="AV8">
        <v>0</v>
      </c>
      <c r="AW8">
        <v>0</v>
      </c>
      <c r="AX8">
        <v>0</v>
      </c>
      <c r="AY8">
        <v>2</v>
      </c>
      <c r="AZ8">
        <v>7</v>
      </c>
      <c r="BA8">
        <v>4.78</v>
      </c>
      <c r="BB8">
        <v>0.44</v>
      </c>
      <c r="BC8">
        <v>5</v>
      </c>
      <c r="BD8">
        <v>5</v>
      </c>
    </row>
    <row r="9" spans="1:56" ht="27.75" customHeight="1" x14ac:dyDescent="0.25">
      <c r="A9" s="108" t="s">
        <v>141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1</v>
      </c>
      <c r="AQ9">
        <v>2</v>
      </c>
      <c r="AR9">
        <v>7</v>
      </c>
      <c r="AS9">
        <v>0</v>
      </c>
      <c r="AT9">
        <v>10</v>
      </c>
      <c r="AU9" t="s">
        <v>80</v>
      </c>
      <c r="AV9">
        <v>0</v>
      </c>
      <c r="AW9">
        <v>0</v>
      </c>
      <c r="AX9">
        <v>1</v>
      </c>
      <c r="AY9">
        <v>2</v>
      </c>
      <c r="AZ9">
        <v>7</v>
      </c>
      <c r="BA9">
        <v>4.5999999999999996</v>
      </c>
      <c r="BB9">
        <v>0.7</v>
      </c>
      <c r="BC9">
        <v>5</v>
      </c>
      <c r="BD9">
        <v>5</v>
      </c>
    </row>
    <row r="10" spans="1:56" ht="26.25" customHeight="1" x14ac:dyDescent="0.2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t="s">
        <v>81</v>
      </c>
      <c r="AN10">
        <v>0</v>
      </c>
      <c r="AO10">
        <v>0</v>
      </c>
      <c r="AP10">
        <v>0</v>
      </c>
      <c r="AQ10">
        <v>4</v>
      </c>
      <c r="AR10">
        <v>6</v>
      </c>
      <c r="AS10">
        <v>0</v>
      </c>
      <c r="AT10">
        <v>10</v>
      </c>
      <c r="AU10" t="s">
        <v>81</v>
      </c>
      <c r="AV10">
        <v>0</v>
      </c>
      <c r="AW10">
        <v>0</v>
      </c>
      <c r="AX10">
        <v>0</v>
      </c>
      <c r="AY10">
        <v>4</v>
      </c>
      <c r="AZ10">
        <v>6</v>
      </c>
      <c r="BA10">
        <v>4.5999999999999996</v>
      </c>
      <c r="BB10">
        <v>0.52</v>
      </c>
      <c r="BC10">
        <v>5</v>
      </c>
      <c r="BD10">
        <v>5</v>
      </c>
    </row>
    <row r="11" spans="1:56" ht="15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52"/>
      <c r="AM11" t="s">
        <v>82</v>
      </c>
      <c r="AN11">
        <v>0</v>
      </c>
      <c r="AO11">
        <v>0</v>
      </c>
      <c r="AP11">
        <v>0</v>
      </c>
      <c r="AQ11">
        <v>3</v>
      </c>
      <c r="AR11">
        <v>7</v>
      </c>
      <c r="AS11">
        <v>0</v>
      </c>
      <c r="AT11">
        <v>10</v>
      </c>
      <c r="AU11" t="s">
        <v>82</v>
      </c>
      <c r="AV11">
        <v>0</v>
      </c>
      <c r="AW11">
        <v>0</v>
      </c>
      <c r="AX11">
        <v>0</v>
      </c>
      <c r="AY11">
        <v>3</v>
      </c>
      <c r="AZ11">
        <v>7</v>
      </c>
      <c r="BA11">
        <v>4.7</v>
      </c>
      <c r="BB11">
        <v>0.48</v>
      </c>
      <c r="BC11">
        <v>5</v>
      </c>
      <c r="BD11">
        <v>5</v>
      </c>
    </row>
    <row r="12" spans="1:56" ht="15.7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5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52"/>
      <c r="AM12" t="s">
        <v>83</v>
      </c>
      <c r="AN12">
        <v>0</v>
      </c>
      <c r="AO12">
        <v>0</v>
      </c>
      <c r="AP12">
        <v>1</v>
      </c>
      <c r="AQ12">
        <v>4</v>
      </c>
      <c r="AR12">
        <v>5</v>
      </c>
      <c r="AS12">
        <v>0</v>
      </c>
      <c r="AT12">
        <v>10</v>
      </c>
      <c r="AU12" t="s">
        <v>83</v>
      </c>
      <c r="AV12">
        <v>0</v>
      </c>
      <c r="AW12">
        <v>0</v>
      </c>
      <c r="AX12">
        <v>1</v>
      </c>
      <c r="AY12">
        <v>4</v>
      </c>
      <c r="AZ12">
        <v>5</v>
      </c>
      <c r="BA12">
        <v>4.4000000000000004</v>
      </c>
      <c r="BB12">
        <v>0.7</v>
      </c>
      <c r="BC12">
        <v>5</v>
      </c>
      <c r="BD12">
        <v>5</v>
      </c>
    </row>
    <row r="13" spans="1:56" ht="15.75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52"/>
      <c r="AM13" t="s">
        <v>84</v>
      </c>
      <c r="AN13">
        <v>0</v>
      </c>
      <c r="AO13">
        <v>2</v>
      </c>
      <c r="AP13">
        <v>4</v>
      </c>
      <c r="AQ13">
        <v>4</v>
      </c>
      <c r="AR13">
        <v>0</v>
      </c>
      <c r="AS13">
        <v>0</v>
      </c>
      <c r="AT13">
        <v>10</v>
      </c>
      <c r="AU13" t="s">
        <v>84</v>
      </c>
      <c r="AV13">
        <v>0</v>
      </c>
      <c r="AW13">
        <v>2</v>
      </c>
      <c r="AX13">
        <v>4</v>
      </c>
      <c r="AY13">
        <v>4</v>
      </c>
      <c r="AZ13">
        <v>0</v>
      </c>
      <c r="BA13">
        <v>3.2</v>
      </c>
      <c r="BB13">
        <v>0.79</v>
      </c>
      <c r="BC13">
        <v>3</v>
      </c>
      <c r="BD13">
        <v>3</v>
      </c>
    </row>
    <row r="14" spans="1:56" ht="15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52"/>
      <c r="AM14" t="s">
        <v>85</v>
      </c>
      <c r="AN14">
        <v>0</v>
      </c>
      <c r="AO14">
        <v>1</v>
      </c>
      <c r="AP14">
        <v>4</v>
      </c>
      <c r="AQ14">
        <v>5</v>
      </c>
      <c r="AR14">
        <v>0</v>
      </c>
      <c r="AS14">
        <v>0</v>
      </c>
      <c r="AT14">
        <v>10</v>
      </c>
      <c r="AU14" t="s">
        <v>85</v>
      </c>
      <c r="AV14">
        <v>0</v>
      </c>
      <c r="AW14">
        <v>1</v>
      </c>
      <c r="AX14">
        <v>4</v>
      </c>
      <c r="AY14">
        <v>5</v>
      </c>
      <c r="AZ14">
        <v>0</v>
      </c>
      <c r="BA14">
        <v>3.4</v>
      </c>
      <c r="BB14">
        <v>0.7</v>
      </c>
      <c r="BC14">
        <v>4</v>
      </c>
      <c r="BD14">
        <v>4</v>
      </c>
    </row>
    <row r="15" spans="1:56" ht="15.75" customHeight="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52"/>
      <c r="AM15" t="s">
        <v>86</v>
      </c>
      <c r="AN15">
        <v>0</v>
      </c>
      <c r="AO15">
        <v>1</v>
      </c>
      <c r="AP15">
        <v>1</v>
      </c>
      <c r="AQ15">
        <v>6</v>
      </c>
      <c r="AR15">
        <v>2</v>
      </c>
      <c r="AS15">
        <v>0</v>
      </c>
      <c r="AT15">
        <v>10</v>
      </c>
      <c r="AU15" t="s">
        <v>86</v>
      </c>
      <c r="AV15">
        <v>0</v>
      </c>
      <c r="AW15">
        <v>1</v>
      </c>
      <c r="AX15">
        <v>1</v>
      </c>
      <c r="AY15">
        <v>6</v>
      </c>
      <c r="AZ15">
        <v>2</v>
      </c>
      <c r="BA15">
        <v>3.9</v>
      </c>
      <c r="BB15">
        <v>0.88</v>
      </c>
      <c r="BC15">
        <v>4</v>
      </c>
      <c r="BD15">
        <v>4</v>
      </c>
    </row>
    <row r="16" spans="1:56" ht="15.75" customHeight="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52"/>
      <c r="AM16" t="s">
        <v>87</v>
      </c>
      <c r="AN16">
        <v>0</v>
      </c>
      <c r="AO16">
        <v>1</v>
      </c>
      <c r="AP16">
        <v>3</v>
      </c>
      <c r="AQ16">
        <v>3</v>
      </c>
      <c r="AR16">
        <v>3</v>
      </c>
      <c r="AS16">
        <v>0</v>
      </c>
      <c r="AT16">
        <v>10</v>
      </c>
      <c r="AU16" t="s">
        <v>87</v>
      </c>
      <c r="AV16">
        <v>0</v>
      </c>
      <c r="AW16">
        <v>1</v>
      </c>
      <c r="AX16">
        <v>3</v>
      </c>
      <c r="AY16">
        <v>3</v>
      </c>
      <c r="AZ16">
        <v>3</v>
      </c>
      <c r="BA16">
        <v>3.8</v>
      </c>
      <c r="BB16">
        <v>1.03</v>
      </c>
      <c r="BC16">
        <v>4</v>
      </c>
      <c r="BD16">
        <v>3</v>
      </c>
    </row>
    <row r="17" spans="1:56" ht="15.75" customHeight="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52"/>
      <c r="AM17" t="s">
        <v>88</v>
      </c>
      <c r="AN17">
        <v>0</v>
      </c>
      <c r="AO17">
        <v>2</v>
      </c>
      <c r="AP17">
        <v>2</v>
      </c>
      <c r="AQ17">
        <v>5</v>
      </c>
      <c r="AR17">
        <v>1</v>
      </c>
      <c r="AS17">
        <v>0</v>
      </c>
      <c r="AT17">
        <v>10</v>
      </c>
      <c r="AU17" t="s">
        <v>88</v>
      </c>
      <c r="AV17">
        <v>0</v>
      </c>
      <c r="AW17">
        <v>2</v>
      </c>
      <c r="AX17">
        <v>2</v>
      </c>
      <c r="AY17">
        <v>5</v>
      </c>
      <c r="AZ17">
        <v>1</v>
      </c>
      <c r="BA17">
        <v>3.5</v>
      </c>
      <c r="BB17">
        <v>0.97</v>
      </c>
      <c r="BC17">
        <v>4</v>
      </c>
      <c r="BD17">
        <v>4</v>
      </c>
    </row>
    <row r="18" spans="1:56" ht="15.75" customHeigh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52"/>
      <c r="AM18" t="s">
        <v>89</v>
      </c>
      <c r="AN18">
        <v>0</v>
      </c>
      <c r="AO18">
        <v>0</v>
      </c>
      <c r="AP18">
        <v>2</v>
      </c>
      <c r="AQ18">
        <v>7</v>
      </c>
      <c r="AR18">
        <v>1</v>
      </c>
      <c r="AS18">
        <v>0</v>
      </c>
      <c r="AT18">
        <v>10</v>
      </c>
      <c r="AU18" t="s">
        <v>89</v>
      </c>
      <c r="AV18">
        <v>0</v>
      </c>
      <c r="AW18">
        <v>0</v>
      </c>
      <c r="AX18">
        <v>2</v>
      </c>
      <c r="AY18">
        <v>7</v>
      </c>
      <c r="AZ18">
        <v>1</v>
      </c>
      <c r="BA18">
        <v>3.9</v>
      </c>
      <c r="BB18">
        <v>0.56999999999999995</v>
      </c>
      <c r="BC18">
        <v>4</v>
      </c>
      <c r="BD18">
        <v>4</v>
      </c>
    </row>
    <row r="19" spans="1:56" x14ac:dyDescent="0.25">
      <c r="A19" s="91"/>
      <c r="B19" s="91"/>
      <c r="C19" s="91"/>
      <c r="D19" s="91"/>
      <c r="E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52"/>
      <c r="AM19" t="s">
        <v>90</v>
      </c>
      <c r="AN19">
        <v>0</v>
      </c>
      <c r="AO19">
        <v>0</v>
      </c>
      <c r="AP19">
        <v>4</v>
      </c>
      <c r="AQ19">
        <v>4</v>
      </c>
      <c r="AR19">
        <v>2</v>
      </c>
      <c r="AS19">
        <v>0</v>
      </c>
      <c r="AT19">
        <v>10</v>
      </c>
      <c r="AU19" t="s">
        <v>90</v>
      </c>
      <c r="AV19">
        <v>0</v>
      </c>
      <c r="AW19">
        <v>0</v>
      </c>
      <c r="AX19">
        <v>4</v>
      </c>
      <c r="AY19">
        <v>4</v>
      </c>
      <c r="AZ19">
        <v>2</v>
      </c>
      <c r="BA19">
        <v>3.8</v>
      </c>
      <c r="BB19">
        <v>0.79</v>
      </c>
      <c r="BC19">
        <v>4</v>
      </c>
      <c r="BD19">
        <v>3</v>
      </c>
    </row>
    <row r="20" spans="1:56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52"/>
      <c r="AM20" t="s">
        <v>91</v>
      </c>
      <c r="AN20">
        <v>0</v>
      </c>
      <c r="AO20">
        <v>2</v>
      </c>
      <c r="AP20">
        <v>1</v>
      </c>
      <c r="AQ20">
        <v>2</v>
      </c>
      <c r="AR20">
        <v>4</v>
      </c>
      <c r="AS20">
        <v>1</v>
      </c>
      <c r="AT20">
        <v>10</v>
      </c>
      <c r="AU20" t="s">
        <v>91</v>
      </c>
      <c r="AV20">
        <v>0</v>
      </c>
      <c r="AW20">
        <v>2</v>
      </c>
      <c r="AX20">
        <v>1</v>
      </c>
      <c r="AY20">
        <v>2</v>
      </c>
      <c r="AZ20">
        <v>4</v>
      </c>
      <c r="BA20">
        <v>3.89</v>
      </c>
      <c r="BB20">
        <v>1.27</v>
      </c>
      <c r="BC20">
        <v>4</v>
      </c>
      <c r="BD20">
        <v>5</v>
      </c>
    </row>
    <row r="21" spans="1:56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52"/>
      <c r="AM21" t="s">
        <v>92</v>
      </c>
      <c r="AN21">
        <v>1</v>
      </c>
      <c r="AO21">
        <v>1</v>
      </c>
      <c r="AP21">
        <v>3</v>
      </c>
      <c r="AQ21">
        <v>3</v>
      </c>
      <c r="AR21">
        <v>2</v>
      </c>
      <c r="AS21">
        <v>0</v>
      </c>
      <c r="AT21">
        <v>10</v>
      </c>
      <c r="AU21" t="s">
        <v>92</v>
      </c>
      <c r="AV21">
        <v>1</v>
      </c>
      <c r="AW21">
        <v>1</v>
      </c>
      <c r="AX21">
        <v>3</v>
      </c>
      <c r="AY21">
        <v>3</v>
      </c>
      <c r="AZ21">
        <v>2</v>
      </c>
      <c r="BA21">
        <v>3.4</v>
      </c>
      <c r="BB21">
        <v>1.26</v>
      </c>
      <c r="BC21">
        <v>4</v>
      </c>
      <c r="BD21">
        <v>3</v>
      </c>
    </row>
    <row r="22" spans="1:56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52"/>
      <c r="AM22" t="s">
        <v>93</v>
      </c>
      <c r="AN22">
        <v>0</v>
      </c>
      <c r="AO22">
        <v>0</v>
      </c>
      <c r="AP22">
        <v>1</v>
      </c>
      <c r="AQ22">
        <v>8</v>
      </c>
      <c r="AR22">
        <v>1</v>
      </c>
      <c r="AS22">
        <v>0</v>
      </c>
      <c r="AT22">
        <v>10</v>
      </c>
      <c r="AU22" t="s">
        <v>93</v>
      </c>
      <c r="AV22">
        <v>0</v>
      </c>
      <c r="AW22">
        <v>0</v>
      </c>
      <c r="AX22">
        <v>1</v>
      </c>
      <c r="AY22">
        <v>8</v>
      </c>
      <c r="AZ22">
        <v>1</v>
      </c>
      <c r="BA22">
        <v>4</v>
      </c>
      <c r="BB22">
        <v>0.47</v>
      </c>
      <c r="BC22">
        <v>4</v>
      </c>
      <c r="BD22">
        <v>4</v>
      </c>
    </row>
    <row r="23" spans="1:56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52"/>
      <c r="AM23" t="s">
        <v>94</v>
      </c>
      <c r="AN23">
        <v>0</v>
      </c>
      <c r="AO23">
        <v>0</v>
      </c>
      <c r="AP23">
        <v>1</v>
      </c>
      <c r="AQ23">
        <v>6</v>
      </c>
      <c r="AR23">
        <v>3</v>
      </c>
      <c r="AS23">
        <v>0</v>
      </c>
      <c r="AT23">
        <v>10</v>
      </c>
      <c r="AU23" t="s">
        <v>94</v>
      </c>
      <c r="AV23">
        <v>0</v>
      </c>
      <c r="AW23">
        <v>0</v>
      </c>
      <c r="AX23">
        <v>1</v>
      </c>
      <c r="AY23">
        <v>6</v>
      </c>
      <c r="AZ23">
        <v>3</v>
      </c>
      <c r="BA23">
        <v>4.2</v>
      </c>
      <c r="BB23">
        <v>0.63</v>
      </c>
      <c r="BC23">
        <v>4</v>
      </c>
      <c r="BD23">
        <v>4</v>
      </c>
    </row>
    <row r="24" spans="1:56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52"/>
      <c r="AM24" t="s">
        <v>95</v>
      </c>
      <c r="AN24">
        <v>0</v>
      </c>
      <c r="AO24">
        <v>1</v>
      </c>
      <c r="AP24">
        <v>1</v>
      </c>
      <c r="AQ24">
        <v>4</v>
      </c>
      <c r="AR24">
        <v>4</v>
      </c>
      <c r="AS24">
        <v>0</v>
      </c>
      <c r="AT24">
        <v>10</v>
      </c>
      <c r="AU24" t="s">
        <v>95</v>
      </c>
      <c r="AV24">
        <v>0</v>
      </c>
      <c r="AW24">
        <v>1</v>
      </c>
      <c r="AX24">
        <v>1</v>
      </c>
      <c r="AY24">
        <v>4</v>
      </c>
      <c r="AZ24">
        <v>4</v>
      </c>
      <c r="BA24">
        <v>4.0999999999999996</v>
      </c>
      <c r="BB24">
        <v>0.99</v>
      </c>
      <c r="BC24">
        <v>4</v>
      </c>
      <c r="BD24">
        <v>4</v>
      </c>
    </row>
    <row r="25" spans="1:56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52"/>
      <c r="AM25" t="s">
        <v>96</v>
      </c>
      <c r="AN25">
        <v>1</v>
      </c>
      <c r="AO25">
        <v>1</v>
      </c>
      <c r="AP25">
        <v>0</v>
      </c>
      <c r="AQ25">
        <v>1</v>
      </c>
      <c r="AR25">
        <v>6</v>
      </c>
      <c r="AS25">
        <v>1</v>
      </c>
      <c r="AT25">
        <v>10</v>
      </c>
      <c r="AU25" t="s">
        <v>96</v>
      </c>
      <c r="AV25">
        <v>1</v>
      </c>
      <c r="AW25">
        <v>1</v>
      </c>
      <c r="AX25">
        <v>0</v>
      </c>
      <c r="AY25">
        <v>1</v>
      </c>
      <c r="AZ25">
        <v>6</v>
      </c>
      <c r="BA25">
        <v>4.1100000000000003</v>
      </c>
      <c r="BB25">
        <v>1.54</v>
      </c>
      <c r="BC25">
        <v>5</v>
      </c>
      <c r="BD25">
        <v>5</v>
      </c>
    </row>
    <row r="26" spans="1:56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52"/>
      <c r="AM26" t="s">
        <v>97</v>
      </c>
      <c r="AN26">
        <v>0</v>
      </c>
      <c r="AO26">
        <v>2</v>
      </c>
      <c r="AP26">
        <v>0</v>
      </c>
      <c r="AQ26">
        <v>2</v>
      </c>
      <c r="AR26">
        <v>6</v>
      </c>
      <c r="AS26">
        <v>0</v>
      </c>
      <c r="AT26">
        <v>10</v>
      </c>
      <c r="AU26" t="s">
        <v>97</v>
      </c>
      <c r="AV26">
        <v>0</v>
      </c>
      <c r="AW26">
        <v>2</v>
      </c>
      <c r="AX26">
        <v>0</v>
      </c>
      <c r="AY26">
        <v>2</v>
      </c>
      <c r="AZ26">
        <v>6</v>
      </c>
      <c r="BA26">
        <v>4.2</v>
      </c>
      <c r="BB26">
        <v>1.23</v>
      </c>
      <c r="BC26">
        <v>5</v>
      </c>
      <c r="BD26">
        <v>5</v>
      </c>
    </row>
    <row r="27" spans="1:56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52"/>
      <c r="AM27" t="s">
        <v>98</v>
      </c>
      <c r="AN27">
        <v>0</v>
      </c>
      <c r="AO27">
        <v>0</v>
      </c>
      <c r="AP27">
        <v>1</v>
      </c>
      <c r="AQ27">
        <v>2</v>
      </c>
      <c r="AR27">
        <v>5</v>
      </c>
      <c r="AS27">
        <v>2</v>
      </c>
      <c r="AT27">
        <v>10</v>
      </c>
      <c r="AU27" t="s">
        <v>98</v>
      </c>
      <c r="AV27">
        <v>0</v>
      </c>
      <c r="AW27">
        <v>0</v>
      </c>
      <c r="AX27">
        <v>1</v>
      </c>
      <c r="AY27">
        <v>2</v>
      </c>
      <c r="AZ27">
        <v>5</v>
      </c>
      <c r="BA27">
        <v>4.5</v>
      </c>
      <c r="BB27">
        <v>0.76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52"/>
      <c r="AM28" t="s">
        <v>99</v>
      </c>
      <c r="AN28">
        <v>0</v>
      </c>
      <c r="AO28">
        <v>0</v>
      </c>
      <c r="AP28">
        <v>1</v>
      </c>
      <c r="AQ28">
        <v>3</v>
      </c>
      <c r="AR28">
        <v>6</v>
      </c>
      <c r="AS28">
        <v>0</v>
      </c>
      <c r="AT28">
        <v>10</v>
      </c>
      <c r="AU28" t="s">
        <v>99</v>
      </c>
      <c r="AV28">
        <v>0</v>
      </c>
      <c r="AW28">
        <v>0</v>
      </c>
      <c r="AX28">
        <v>1</v>
      </c>
      <c r="AY28">
        <v>3</v>
      </c>
      <c r="AZ28">
        <v>6</v>
      </c>
      <c r="BA28">
        <v>4.5</v>
      </c>
      <c r="BB28">
        <v>0.71</v>
      </c>
      <c r="BC28">
        <v>5</v>
      </c>
      <c r="BD28">
        <v>5</v>
      </c>
    </row>
    <row r="29" spans="1:56" ht="18" x14ac:dyDescent="0.25">
      <c r="A29" s="90"/>
      <c r="B29" s="90"/>
      <c r="C29" s="122" t="s">
        <v>2</v>
      </c>
      <c r="D29" s="122"/>
      <c r="E29" s="122"/>
      <c r="F29" s="122"/>
      <c r="G29" s="122"/>
      <c r="H29" s="122"/>
      <c r="I29" s="122"/>
      <c r="J29" s="122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52"/>
      <c r="AM29" t="s">
        <v>100</v>
      </c>
      <c r="AN29">
        <v>0</v>
      </c>
      <c r="AO29">
        <v>0</v>
      </c>
      <c r="AP29">
        <v>0</v>
      </c>
      <c r="AQ29">
        <v>4</v>
      </c>
      <c r="AR29">
        <v>6</v>
      </c>
      <c r="AS29">
        <v>0</v>
      </c>
      <c r="AT29">
        <v>10</v>
      </c>
      <c r="AU29" t="s">
        <v>100</v>
      </c>
      <c r="AV29">
        <v>0</v>
      </c>
      <c r="AW29">
        <v>0</v>
      </c>
      <c r="AX29">
        <v>0</v>
      </c>
      <c r="AY29">
        <v>4</v>
      </c>
      <c r="AZ29">
        <v>6</v>
      </c>
      <c r="BA29">
        <v>4.5999999999999996</v>
      </c>
      <c r="BB29">
        <v>0.52</v>
      </c>
      <c r="BC29">
        <v>5</v>
      </c>
      <c r="BD29">
        <v>5</v>
      </c>
    </row>
    <row r="30" spans="1:56" ht="39.75" customHeight="1" x14ac:dyDescent="0.25">
      <c r="A30" s="90"/>
      <c r="B30" s="90"/>
      <c r="C30" s="122" t="s">
        <v>3</v>
      </c>
      <c r="D30" s="122"/>
      <c r="E30" s="122"/>
      <c r="F30" s="122"/>
      <c r="G30" s="122"/>
      <c r="H30" s="122"/>
      <c r="I30" s="122"/>
      <c r="J30" s="122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52"/>
      <c r="AM30" t="s">
        <v>101</v>
      </c>
      <c r="AN30">
        <v>0</v>
      </c>
      <c r="AO30">
        <v>0</v>
      </c>
      <c r="AP30">
        <v>1</v>
      </c>
      <c r="AQ30">
        <v>3</v>
      </c>
      <c r="AR30">
        <v>6</v>
      </c>
      <c r="AS30">
        <v>0</v>
      </c>
      <c r="AT30">
        <v>10</v>
      </c>
      <c r="AU30" t="s">
        <v>101</v>
      </c>
      <c r="AV30">
        <v>0</v>
      </c>
      <c r="AW30">
        <v>0</v>
      </c>
      <c r="AX30">
        <v>1</v>
      </c>
      <c r="AY30">
        <v>3</v>
      </c>
      <c r="AZ30">
        <v>6</v>
      </c>
      <c r="BA30">
        <v>4.5</v>
      </c>
      <c r="BB30">
        <v>0.71</v>
      </c>
      <c r="BC30">
        <v>5</v>
      </c>
      <c r="BD30">
        <v>5</v>
      </c>
    </row>
    <row r="31" spans="1:56" ht="18" x14ac:dyDescent="0.25">
      <c r="A31" s="90"/>
      <c r="B31" s="90"/>
      <c r="C31" s="122" t="s">
        <v>4</v>
      </c>
      <c r="D31" s="122"/>
      <c r="E31" s="122"/>
      <c r="F31" s="122"/>
      <c r="G31" s="122"/>
      <c r="H31" s="122"/>
      <c r="I31" s="122"/>
      <c r="J31" s="122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52"/>
      <c r="AM31" t="s">
        <v>102</v>
      </c>
      <c r="AN31">
        <v>0</v>
      </c>
      <c r="AO31">
        <v>0</v>
      </c>
      <c r="AP31">
        <v>1</v>
      </c>
      <c r="AQ31">
        <v>2</v>
      </c>
      <c r="AR31">
        <v>7</v>
      </c>
      <c r="AS31">
        <v>0</v>
      </c>
      <c r="AT31">
        <v>10</v>
      </c>
      <c r="AU31" t="s">
        <v>102</v>
      </c>
      <c r="AV31">
        <v>0</v>
      </c>
      <c r="AW31">
        <v>0</v>
      </c>
      <c r="AX31">
        <v>1</v>
      </c>
      <c r="AY31">
        <v>2</v>
      </c>
      <c r="AZ31">
        <v>7</v>
      </c>
      <c r="BA31">
        <v>4.5999999999999996</v>
      </c>
      <c r="BB31">
        <v>0.7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148</v>
      </c>
      <c r="AU32" t="s">
        <v>148</v>
      </c>
    </row>
    <row r="33" spans="1:47" x14ac:dyDescent="0.25">
      <c r="C33" s="91"/>
      <c r="D33" s="91"/>
      <c r="E33" s="91"/>
      <c r="F33" s="91"/>
      <c r="G33" s="91"/>
      <c r="H33" s="91"/>
      <c r="I33" s="91"/>
      <c r="J33" s="91"/>
      <c r="AU33" t="s">
        <v>66</v>
      </c>
    </row>
    <row r="34" spans="1:47" x14ac:dyDescent="0.25">
      <c r="C34" s="91"/>
      <c r="D34" s="91"/>
      <c r="E34" s="91"/>
      <c r="F34" s="91"/>
      <c r="G34" s="91"/>
      <c r="H34" s="91"/>
      <c r="I34" s="91"/>
      <c r="J34" s="91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91"/>
      <c r="D36" s="91"/>
      <c r="E36" s="91"/>
      <c r="F36" s="91"/>
      <c r="G36" s="91"/>
      <c r="H36" s="91"/>
      <c r="I36" s="91"/>
      <c r="J36" s="91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91"/>
      <c r="D38" s="91"/>
      <c r="E38" s="91"/>
      <c r="F38" s="91"/>
      <c r="G38" s="91"/>
      <c r="H38" s="91"/>
      <c r="I38" s="91"/>
      <c r="J38" s="91"/>
    </row>
    <row r="39" spans="1:47" ht="18.75" x14ac:dyDescent="0.3">
      <c r="A39" s="7"/>
      <c r="B39" s="8"/>
      <c r="C39" s="91"/>
      <c r="D39" s="91"/>
      <c r="E39" s="91"/>
      <c r="F39" s="91"/>
      <c r="G39" s="91"/>
      <c r="H39" s="91"/>
      <c r="I39" s="91"/>
      <c r="J39" s="91"/>
    </row>
    <row r="40" spans="1:47" ht="18.75" x14ac:dyDescent="0.3">
      <c r="A40" s="7"/>
      <c r="B40" s="8"/>
      <c r="C40" s="91"/>
      <c r="D40" s="91"/>
      <c r="E40" s="91"/>
      <c r="F40" s="91"/>
      <c r="G40" s="91"/>
      <c r="H40" s="91"/>
      <c r="I40" s="91"/>
      <c r="J40" s="91"/>
    </row>
    <row r="41" spans="1:47" ht="18.75" x14ac:dyDescent="0.3">
      <c r="A41" s="7"/>
      <c r="B41" s="8"/>
      <c r="C41" s="91"/>
      <c r="D41" s="91"/>
      <c r="E41" s="91"/>
      <c r="F41" s="91"/>
      <c r="G41" s="91"/>
      <c r="H41" s="91"/>
      <c r="I41" s="91"/>
      <c r="J41" s="91"/>
    </row>
    <row r="42" spans="1:47" ht="18.75" x14ac:dyDescent="0.3">
      <c r="A42" s="7"/>
      <c r="B42" s="8"/>
      <c r="C42" s="91"/>
      <c r="D42" s="91"/>
      <c r="E42" s="91"/>
      <c r="F42" s="91"/>
      <c r="G42" s="91"/>
      <c r="H42" s="91"/>
      <c r="I42" s="91"/>
      <c r="J42" s="91"/>
    </row>
    <row r="43" spans="1:47" ht="18.75" x14ac:dyDescent="0.3">
      <c r="A43" s="7"/>
      <c r="B43" s="8"/>
      <c r="C43" s="91"/>
      <c r="D43" s="91"/>
      <c r="E43" s="91"/>
      <c r="F43" s="91"/>
      <c r="G43" s="91"/>
      <c r="H43" s="91"/>
      <c r="I43" s="91"/>
      <c r="J43" s="91"/>
    </row>
    <row r="44" spans="1:47" x14ac:dyDescent="0.25">
      <c r="C44" s="91"/>
      <c r="D44" s="91"/>
      <c r="E44" s="91"/>
      <c r="F44" s="91"/>
      <c r="G44" s="91"/>
      <c r="H44" s="91"/>
      <c r="I44" s="91"/>
      <c r="J44" s="91"/>
    </row>
    <row r="45" spans="1:47" ht="18.75" x14ac:dyDescent="0.3">
      <c r="B45" s="9"/>
      <c r="C45" s="91"/>
      <c r="D45" s="91"/>
      <c r="E45" s="91"/>
      <c r="F45" s="91"/>
      <c r="G45" s="91"/>
      <c r="H45" s="91"/>
      <c r="I45" s="91"/>
      <c r="J45" s="91"/>
      <c r="AM45" t="s">
        <v>147</v>
      </c>
    </row>
    <row r="46" spans="1:47" x14ac:dyDescent="0.25">
      <c r="C46" s="91"/>
      <c r="D46" s="91"/>
      <c r="E46" s="91"/>
      <c r="F46" s="91"/>
      <c r="G46" s="91"/>
      <c r="H46" s="91"/>
      <c r="I46" s="91"/>
      <c r="J46" s="91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10</v>
      </c>
      <c r="AP48">
        <v>10</v>
      </c>
      <c r="AQ48">
        <v>10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148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1" si="0">+AO3</f>
        <v>0</v>
      </c>
      <c r="X51" s="64">
        <f t="shared" si="0"/>
        <v>0</v>
      </c>
      <c r="Y51" s="64">
        <f t="shared" si="0"/>
        <v>4</v>
      </c>
      <c r="Z51" s="64">
        <f t="shared" si="0"/>
        <v>5</v>
      </c>
      <c r="AA51" s="64">
        <f t="shared" si="0"/>
        <v>0</v>
      </c>
      <c r="AB51" s="64">
        <f>SUM(V51:AA51)</f>
        <v>9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0.44444444444444442</v>
      </c>
      <c r="AG51" s="94">
        <f t="shared" si="1"/>
        <v>0.55555555555555558</v>
      </c>
      <c r="AH51" s="94">
        <f t="shared" si="1"/>
        <v>0</v>
      </c>
      <c r="AI51" s="65" t="str">
        <f t="shared" ref="AI51:AL57" si="2">+BA2</f>
        <v>Total</v>
      </c>
      <c r="AJ51" s="65">
        <f t="shared" si="2"/>
        <v>0</v>
      </c>
      <c r="AK51" s="64">
        <f t="shared" si="2"/>
        <v>0</v>
      </c>
      <c r="AL51" s="64">
        <f t="shared" si="2"/>
        <v>0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ref="W52:W57" si="4">+AO4</f>
        <v>0</v>
      </c>
      <c r="X52" s="64">
        <f t="shared" ref="X52:X57" si="5">+AP4</f>
        <v>1</v>
      </c>
      <c r="Y52" s="64">
        <f t="shared" ref="Y52:Y57" si="6">+AQ4</f>
        <v>4</v>
      </c>
      <c r="Z52" s="64">
        <f t="shared" ref="Z52:Z57" si="7">+AR4</f>
        <v>4</v>
      </c>
      <c r="AA52" s="64">
        <f t="shared" ref="AA52:AA57" si="8">+AS4</f>
        <v>1</v>
      </c>
      <c r="AB52" s="64">
        <f t="shared" ref="AB52:AB61" si="9">SUM(V52:AA52)</f>
        <v>10</v>
      </c>
      <c r="AC52" s="94">
        <f t="shared" ref="AC52:AC57" si="10">V52/$AB52</f>
        <v>0</v>
      </c>
      <c r="AD52" s="94">
        <f t="shared" si="1"/>
        <v>0</v>
      </c>
      <c r="AE52" s="94">
        <f t="shared" si="1"/>
        <v>0.1</v>
      </c>
      <c r="AF52" s="94">
        <f t="shared" si="1"/>
        <v>0.4</v>
      </c>
      <c r="AG52" s="94">
        <f t="shared" si="1"/>
        <v>0.4</v>
      </c>
      <c r="AH52" s="94">
        <f t="shared" si="1"/>
        <v>0.1</v>
      </c>
      <c r="AI52" s="65">
        <f t="shared" si="2"/>
        <v>4.5599999999999996</v>
      </c>
      <c r="AJ52" s="65">
        <f t="shared" si="2"/>
        <v>0.53</v>
      </c>
      <c r="AK52" s="64">
        <f t="shared" si="2"/>
        <v>5</v>
      </c>
      <c r="AL52" s="64">
        <f t="shared" si="2"/>
        <v>5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4"/>
        <v>0</v>
      </c>
      <c r="X53" s="64">
        <f t="shared" si="5"/>
        <v>0</v>
      </c>
      <c r="Y53" s="64">
        <f t="shared" si="6"/>
        <v>1</v>
      </c>
      <c r="Z53" s="64">
        <f t="shared" si="7"/>
        <v>6</v>
      </c>
      <c r="AA53" s="64">
        <f t="shared" si="8"/>
        <v>3</v>
      </c>
      <c r="AB53" s="64">
        <f t="shared" si="9"/>
        <v>10</v>
      </c>
      <c r="AC53" s="94">
        <f t="shared" si="10"/>
        <v>0</v>
      </c>
      <c r="AD53" s="94">
        <f t="shared" si="1"/>
        <v>0</v>
      </c>
      <c r="AE53" s="94">
        <f t="shared" si="1"/>
        <v>0</v>
      </c>
      <c r="AF53" s="94">
        <f t="shared" si="1"/>
        <v>0.1</v>
      </c>
      <c r="AG53" s="94">
        <f t="shared" si="1"/>
        <v>0.6</v>
      </c>
      <c r="AH53" s="94">
        <f t="shared" si="1"/>
        <v>0.3</v>
      </c>
      <c r="AI53" s="65">
        <f t="shared" si="2"/>
        <v>4.33</v>
      </c>
      <c r="AJ53" s="65">
        <f t="shared" si="2"/>
        <v>0.71</v>
      </c>
      <c r="AK53" s="64">
        <f t="shared" si="2"/>
        <v>4</v>
      </c>
      <c r="AL53" s="64">
        <f t="shared" si="2"/>
        <v>4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4"/>
        <v>0</v>
      </c>
      <c r="X54" s="64">
        <f t="shared" si="5"/>
        <v>0</v>
      </c>
      <c r="Y54" s="64">
        <f t="shared" si="6"/>
        <v>3</v>
      </c>
      <c r="Z54" s="64">
        <f t="shared" si="7"/>
        <v>7</v>
      </c>
      <c r="AA54" s="64">
        <f t="shared" si="8"/>
        <v>0</v>
      </c>
      <c r="AB54" s="64">
        <f t="shared" si="9"/>
        <v>10</v>
      </c>
      <c r="AC54" s="94">
        <f t="shared" si="10"/>
        <v>0</v>
      </c>
      <c r="AD54" s="94">
        <f t="shared" si="1"/>
        <v>0</v>
      </c>
      <c r="AE54" s="94">
        <f t="shared" si="1"/>
        <v>0</v>
      </c>
      <c r="AF54" s="94">
        <f t="shared" si="1"/>
        <v>0.3</v>
      </c>
      <c r="AG54" s="94">
        <f t="shared" si="1"/>
        <v>0.7</v>
      </c>
      <c r="AH54" s="94">
        <f t="shared" si="1"/>
        <v>0</v>
      </c>
      <c r="AI54" s="65">
        <f t="shared" si="2"/>
        <v>4.8600000000000003</v>
      </c>
      <c r="AJ54" s="65">
        <f t="shared" si="2"/>
        <v>0.38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4"/>
        <v>0</v>
      </c>
      <c r="X55" s="64">
        <f t="shared" si="5"/>
        <v>0</v>
      </c>
      <c r="Y55" s="64">
        <f t="shared" si="6"/>
        <v>1</v>
      </c>
      <c r="Z55" s="64">
        <f t="shared" si="7"/>
        <v>7</v>
      </c>
      <c r="AA55" s="64">
        <f t="shared" si="8"/>
        <v>2</v>
      </c>
      <c r="AB55" s="64">
        <f t="shared" si="9"/>
        <v>10</v>
      </c>
      <c r="AC55" s="94">
        <f t="shared" si="10"/>
        <v>0</v>
      </c>
      <c r="AD55" s="94">
        <f t="shared" si="1"/>
        <v>0</v>
      </c>
      <c r="AE55" s="94">
        <f t="shared" si="1"/>
        <v>0</v>
      </c>
      <c r="AF55" s="94">
        <f t="shared" si="1"/>
        <v>0.1</v>
      </c>
      <c r="AG55" s="94">
        <f t="shared" si="1"/>
        <v>0.7</v>
      </c>
      <c r="AH55" s="94">
        <f t="shared" si="1"/>
        <v>0.2</v>
      </c>
      <c r="AI55" s="65">
        <f t="shared" si="2"/>
        <v>4.7</v>
      </c>
      <c r="AJ55" s="65">
        <f t="shared" si="2"/>
        <v>0.48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4"/>
        <v>0</v>
      </c>
      <c r="X56" s="64">
        <f t="shared" si="5"/>
        <v>0</v>
      </c>
      <c r="Y56" s="64">
        <f t="shared" si="6"/>
        <v>2</v>
      </c>
      <c r="Z56" s="64">
        <f t="shared" si="7"/>
        <v>7</v>
      </c>
      <c r="AA56" s="64">
        <f t="shared" si="8"/>
        <v>1</v>
      </c>
      <c r="AB56" s="64">
        <f t="shared" si="9"/>
        <v>10</v>
      </c>
      <c r="AC56" s="94">
        <f t="shared" si="10"/>
        <v>0</v>
      </c>
      <c r="AD56" s="94">
        <f t="shared" si="1"/>
        <v>0</v>
      </c>
      <c r="AE56" s="94">
        <f t="shared" si="1"/>
        <v>0</v>
      </c>
      <c r="AF56" s="94">
        <f t="shared" si="1"/>
        <v>0.2</v>
      </c>
      <c r="AG56" s="94">
        <f t="shared" si="1"/>
        <v>0.7</v>
      </c>
      <c r="AH56" s="94">
        <f t="shared" si="1"/>
        <v>0.1</v>
      </c>
      <c r="AI56" s="65">
        <f t="shared" si="2"/>
        <v>4.88</v>
      </c>
      <c r="AJ56" s="65">
        <f t="shared" si="2"/>
        <v>0.35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4"/>
        <v>0</v>
      </c>
      <c r="X57" s="64">
        <f t="shared" si="5"/>
        <v>1</v>
      </c>
      <c r="Y57" s="64">
        <f t="shared" si="6"/>
        <v>2</v>
      </c>
      <c r="Z57" s="64">
        <f t="shared" si="7"/>
        <v>7</v>
      </c>
      <c r="AA57" s="64">
        <f t="shared" si="8"/>
        <v>0</v>
      </c>
      <c r="AB57" s="64">
        <f t="shared" si="9"/>
        <v>10</v>
      </c>
      <c r="AC57" s="94">
        <f t="shared" si="10"/>
        <v>0</v>
      </c>
      <c r="AD57" s="94">
        <f t="shared" si="1"/>
        <v>0</v>
      </c>
      <c r="AE57" s="94">
        <f t="shared" si="1"/>
        <v>0.1</v>
      </c>
      <c r="AF57" s="94">
        <f t="shared" si="1"/>
        <v>0.2</v>
      </c>
      <c r="AG57" s="94">
        <f t="shared" si="1"/>
        <v>0.7</v>
      </c>
      <c r="AH57" s="94">
        <f t="shared" si="1"/>
        <v>0</v>
      </c>
      <c r="AI57" s="65">
        <f t="shared" si="2"/>
        <v>4.78</v>
      </c>
      <c r="AJ57" s="65">
        <f t="shared" si="2"/>
        <v>0.44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9</v>
      </c>
      <c r="AP57">
        <v>90</v>
      </c>
      <c r="AQ57">
        <v>90</v>
      </c>
      <c r="AR57">
        <v>90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/>
      <c r="AN58" t="s">
        <v>24</v>
      </c>
      <c r="AO58">
        <v>1</v>
      </c>
      <c r="AP58">
        <v>10</v>
      </c>
      <c r="AQ58">
        <v>10</v>
      </c>
      <c r="AR58">
        <v>100</v>
      </c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59" si="11">+AO10</f>
        <v>0</v>
      </c>
      <c r="X59" s="64">
        <f t="shared" si="11"/>
        <v>0</v>
      </c>
      <c r="Y59" s="64">
        <f t="shared" si="11"/>
        <v>4</v>
      </c>
      <c r="Z59" s="64">
        <f t="shared" si="11"/>
        <v>6</v>
      </c>
      <c r="AA59" s="64">
        <f t="shared" si="11"/>
        <v>0</v>
      </c>
      <c r="AB59" s="64">
        <f t="shared" si="9"/>
        <v>10</v>
      </c>
      <c r="AC59" s="94">
        <f>V59/$AB59</f>
        <v>0</v>
      </c>
      <c r="AD59" s="94">
        <f t="shared" ref="AD59:AH61" si="12">W59/$AB59</f>
        <v>0</v>
      </c>
      <c r="AE59" s="94">
        <f t="shared" si="12"/>
        <v>0</v>
      </c>
      <c r="AF59" s="94">
        <f t="shared" si="12"/>
        <v>0.4</v>
      </c>
      <c r="AG59" s="94">
        <f t="shared" si="12"/>
        <v>0.6</v>
      </c>
      <c r="AH59" s="94">
        <f t="shared" si="12"/>
        <v>0</v>
      </c>
      <c r="AI59" s="65">
        <f t="shared" ref="AI59:AL61" si="13">+BA9</f>
        <v>4.5999999999999996</v>
      </c>
      <c r="AJ59" s="65">
        <f t="shared" si="13"/>
        <v>0.7</v>
      </c>
      <c r="AK59" s="64">
        <f t="shared" si="13"/>
        <v>5</v>
      </c>
      <c r="AL59" s="64">
        <f t="shared" si="13"/>
        <v>5</v>
      </c>
      <c r="AM59"/>
      <c r="AN59" t="s">
        <v>64</v>
      </c>
      <c r="AO59">
        <v>10</v>
      </c>
      <c r="AP59">
        <v>100</v>
      </c>
      <c r="AQ59">
        <v>100</v>
      </c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4">+AN11</f>
        <v>0</v>
      </c>
      <c r="W60" s="64">
        <f t="shared" ref="W60:W61" si="15">+AO11</f>
        <v>0</v>
      </c>
      <c r="X60" s="64">
        <f t="shared" ref="X60:X61" si="16">+AP11</f>
        <v>0</v>
      </c>
      <c r="Y60" s="64">
        <f t="shared" ref="Y60:Y61" si="17">+AQ11</f>
        <v>3</v>
      </c>
      <c r="Z60" s="64">
        <f t="shared" ref="Z60:Z61" si="18">+AR11</f>
        <v>7</v>
      </c>
      <c r="AA60" s="64">
        <f t="shared" ref="AA60:AA61" si="19">+AS11</f>
        <v>0</v>
      </c>
      <c r="AB60" s="64">
        <f t="shared" si="9"/>
        <v>10</v>
      </c>
      <c r="AC60" s="94">
        <f t="shared" ref="AC60:AC61" si="20">V60/$AB60</f>
        <v>0</v>
      </c>
      <c r="AD60" s="94">
        <f t="shared" si="12"/>
        <v>0</v>
      </c>
      <c r="AE60" s="94">
        <f t="shared" si="12"/>
        <v>0</v>
      </c>
      <c r="AF60" s="94">
        <f t="shared" si="12"/>
        <v>0.3</v>
      </c>
      <c r="AG60" s="94">
        <f t="shared" si="12"/>
        <v>0.7</v>
      </c>
      <c r="AH60" s="94">
        <f t="shared" si="12"/>
        <v>0</v>
      </c>
      <c r="AI60" s="65">
        <f t="shared" si="13"/>
        <v>4.5999999999999996</v>
      </c>
      <c r="AJ60" s="65">
        <f t="shared" si="13"/>
        <v>0.52</v>
      </c>
      <c r="AK60" s="64">
        <f t="shared" si="13"/>
        <v>5</v>
      </c>
      <c r="AL60" s="64">
        <f t="shared" si="13"/>
        <v>5</v>
      </c>
      <c r="AM60" t="s">
        <v>148</v>
      </c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4"/>
        <v>0</v>
      </c>
      <c r="W61" s="64">
        <f t="shared" si="15"/>
        <v>0</v>
      </c>
      <c r="X61" s="64">
        <f t="shared" si="16"/>
        <v>1</v>
      </c>
      <c r="Y61" s="64">
        <f t="shared" si="17"/>
        <v>4</v>
      </c>
      <c r="Z61" s="64">
        <f t="shared" si="18"/>
        <v>5</v>
      </c>
      <c r="AA61" s="64">
        <f t="shared" si="19"/>
        <v>0</v>
      </c>
      <c r="AB61" s="64">
        <f t="shared" si="9"/>
        <v>10</v>
      </c>
      <c r="AC61" s="94">
        <f t="shared" si="20"/>
        <v>0</v>
      </c>
      <c r="AD61" s="94">
        <f t="shared" si="12"/>
        <v>0</v>
      </c>
      <c r="AE61" s="94">
        <f t="shared" si="12"/>
        <v>0.1</v>
      </c>
      <c r="AF61" s="94">
        <f t="shared" si="12"/>
        <v>0.4</v>
      </c>
      <c r="AG61" s="94">
        <f t="shared" si="12"/>
        <v>0.5</v>
      </c>
      <c r="AH61" s="94">
        <f t="shared" si="12"/>
        <v>0</v>
      </c>
      <c r="AI61" s="65">
        <f t="shared" si="13"/>
        <v>4.7</v>
      </c>
      <c r="AJ61" s="65">
        <f t="shared" si="13"/>
        <v>0.48</v>
      </c>
      <c r="AK61" s="64">
        <f t="shared" si="13"/>
        <v>5</v>
      </c>
      <c r="AL61" s="64">
        <f t="shared" si="13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71" si="21">+AO13</f>
        <v>2</v>
      </c>
      <c r="X71" s="64">
        <f t="shared" si="21"/>
        <v>4</v>
      </c>
      <c r="Y71" s="64">
        <f t="shared" si="21"/>
        <v>4</v>
      </c>
      <c r="Z71" s="64">
        <f t="shared" si="21"/>
        <v>0</v>
      </c>
      <c r="AA71" s="64">
        <f t="shared" si="21"/>
        <v>0</v>
      </c>
      <c r="AB71" s="64">
        <f t="shared" ref="AB71:AB81" si="22">SUM(V71:AA71)</f>
        <v>10</v>
      </c>
      <c r="AC71" s="94">
        <f>V71/$AB71</f>
        <v>0</v>
      </c>
      <c r="AD71" s="94">
        <f t="shared" ref="AD71:AH81" si="23">W71/$AB71</f>
        <v>0.2</v>
      </c>
      <c r="AE71" s="94">
        <f t="shared" si="23"/>
        <v>0.4</v>
      </c>
      <c r="AF71" s="94">
        <f t="shared" si="23"/>
        <v>0.4</v>
      </c>
      <c r="AG71" s="94">
        <f t="shared" si="23"/>
        <v>0</v>
      </c>
      <c r="AH71" s="94">
        <f t="shared" si="23"/>
        <v>0</v>
      </c>
      <c r="AI71" s="65">
        <f t="shared" ref="AI71:AL81" si="24">+BA12</f>
        <v>4.4000000000000004</v>
      </c>
      <c r="AJ71" s="65">
        <f t="shared" si="24"/>
        <v>0.7</v>
      </c>
      <c r="AK71" s="64">
        <f t="shared" si="24"/>
        <v>5</v>
      </c>
      <c r="AL71" s="64">
        <f t="shared" si="24"/>
        <v>5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25">+AN14</f>
        <v>0</v>
      </c>
      <c r="W72" s="64">
        <f t="shared" ref="W72:W81" si="26">+AO14</f>
        <v>1</v>
      </c>
      <c r="X72" s="64">
        <f t="shared" ref="X72:X81" si="27">+AP14</f>
        <v>4</v>
      </c>
      <c r="Y72" s="64">
        <f t="shared" ref="Y72:Y81" si="28">+AQ14</f>
        <v>5</v>
      </c>
      <c r="Z72" s="64">
        <f t="shared" ref="Z72:Z81" si="29">+AR14</f>
        <v>0</v>
      </c>
      <c r="AA72" s="64">
        <f t="shared" ref="AA72:AA81" si="30">+AS14</f>
        <v>0</v>
      </c>
      <c r="AB72" s="64">
        <f t="shared" si="22"/>
        <v>10</v>
      </c>
      <c r="AC72" s="94">
        <f t="shared" ref="AC72:AC81" si="31">V72/$AB72</f>
        <v>0</v>
      </c>
      <c r="AD72" s="94">
        <f t="shared" si="23"/>
        <v>0.1</v>
      </c>
      <c r="AE72" s="94">
        <f t="shared" si="23"/>
        <v>0.4</v>
      </c>
      <c r="AF72" s="94">
        <f t="shared" si="23"/>
        <v>0.5</v>
      </c>
      <c r="AG72" s="94">
        <f t="shared" si="23"/>
        <v>0</v>
      </c>
      <c r="AH72" s="94">
        <f t="shared" si="23"/>
        <v>0</v>
      </c>
      <c r="AI72" s="65">
        <f t="shared" si="24"/>
        <v>3.2</v>
      </c>
      <c r="AJ72" s="65">
        <f t="shared" si="24"/>
        <v>0.79</v>
      </c>
      <c r="AK72" s="64">
        <f t="shared" si="24"/>
        <v>3</v>
      </c>
      <c r="AL72" s="64">
        <f t="shared" si="24"/>
        <v>3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25"/>
        <v>0</v>
      </c>
      <c r="W73" s="64">
        <f t="shared" si="26"/>
        <v>1</v>
      </c>
      <c r="X73" s="64">
        <f t="shared" si="27"/>
        <v>1</v>
      </c>
      <c r="Y73" s="64">
        <f t="shared" si="28"/>
        <v>6</v>
      </c>
      <c r="Z73" s="64">
        <f t="shared" si="29"/>
        <v>2</v>
      </c>
      <c r="AA73" s="64">
        <f t="shared" si="30"/>
        <v>0</v>
      </c>
      <c r="AB73" s="64">
        <f t="shared" si="22"/>
        <v>10</v>
      </c>
      <c r="AC73" s="94">
        <f t="shared" si="31"/>
        <v>0</v>
      </c>
      <c r="AD73" s="94">
        <f t="shared" si="23"/>
        <v>0.1</v>
      </c>
      <c r="AE73" s="94">
        <f t="shared" si="23"/>
        <v>0.1</v>
      </c>
      <c r="AF73" s="94">
        <f t="shared" si="23"/>
        <v>0.6</v>
      </c>
      <c r="AG73" s="94">
        <f t="shared" si="23"/>
        <v>0.2</v>
      </c>
      <c r="AH73" s="94">
        <f t="shared" si="23"/>
        <v>0</v>
      </c>
      <c r="AI73" s="65">
        <f t="shared" si="24"/>
        <v>3.4</v>
      </c>
      <c r="AJ73" s="65">
        <f t="shared" si="24"/>
        <v>0.7</v>
      </c>
      <c r="AK73" s="64">
        <f t="shared" si="24"/>
        <v>4</v>
      </c>
      <c r="AL73" s="64">
        <f t="shared" si="24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25"/>
        <v>0</v>
      </c>
      <c r="W74" s="64">
        <f t="shared" si="26"/>
        <v>1</v>
      </c>
      <c r="X74" s="64">
        <f t="shared" si="27"/>
        <v>3</v>
      </c>
      <c r="Y74" s="64">
        <f t="shared" si="28"/>
        <v>3</v>
      </c>
      <c r="Z74" s="64">
        <f t="shared" si="29"/>
        <v>3</v>
      </c>
      <c r="AA74" s="64">
        <f t="shared" si="30"/>
        <v>0</v>
      </c>
      <c r="AB74" s="64">
        <f t="shared" si="22"/>
        <v>10</v>
      </c>
      <c r="AC74" s="94">
        <f t="shared" si="31"/>
        <v>0</v>
      </c>
      <c r="AD74" s="94">
        <f t="shared" si="23"/>
        <v>0.1</v>
      </c>
      <c r="AE74" s="94">
        <f t="shared" si="23"/>
        <v>0.3</v>
      </c>
      <c r="AF74" s="94">
        <f t="shared" si="23"/>
        <v>0.3</v>
      </c>
      <c r="AG74" s="94">
        <f t="shared" si="23"/>
        <v>0.3</v>
      </c>
      <c r="AH74" s="94">
        <f t="shared" si="23"/>
        <v>0</v>
      </c>
      <c r="AI74" s="65">
        <f t="shared" si="24"/>
        <v>3.9</v>
      </c>
      <c r="AJ74" s="65">
        <f t="shared" si="24"/>
        <v>0.88</v>
      </c>
      <c r="AK74" s="64">
        <f t="shared" si="24"/>
        <v>4</v>
      </c>
      <c r="AL74" s="64">
        <f t="shared" si="24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25"/>
        <v>0</v>
      </c>
      <c r="W75" s="64">
        <f t="shared" si="26"/>
        <v>2</v>
      </c>
      <c r="X75" s="64">
        <f t="shared" si="27"/>
        <v>2</v>
      </c>
      <c r="Y75" s="64">
        <f t="shared" si="28"/>
        <v>5</v>
      </c>
      <c r="Z75" s="64">
        <f t="shared" si="29"/>
        <v>1</v>
      </c>
      <c r="AA75" s="64">
        <f t="shared" si="30"/>
        <v>0</v>
      </c>
      <c r="AB75" s="64">
        <f t="shared" si="22"/>
        <v>10</v>
      </c>
      <c r="AC75" s="94">
        <f t="shared" si="31"/>
        <v>0</v>
      </c>
      <c r="AD75" s="94">
        <f t="shared" si="23"/>
        <v>0.2</v>
      </c>
      <c r="AE75" s="94">
        <f t="shared" si="23"/>
        <v>0.2</v>
      </c>
      <c r="AF75" s="94">
        <f t="shared" si="23"/>
        <v>0.5</v>
      </c>
      <c r="AG75" s="94">
        <f t="shared" si="23"/>
        <v>0.1</v>
      </c>
      <c r="AH75" s="94">
        <f t="shared" si="23"/>
        <v>0</v>
      </c>
      <c r="AI75" s="65">
        <f t="shared" si="24"/>
        <v>3.8</v>
      </c>
      <c r="AJ75" s="65">
        <f t="shared" si="24"/>
        <v>1.03</v>
      </c>
      <c r="AK75" s="64">
        <f t="shared" si="24"/>
        <v>4</v>
      </c>
      <c r="AL75" s="64">
        <f t="shared" si="24"/>
        <v>3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25"/>
        <v>0</v>
      </c>
      <c r="W76" s="64">
        <f t="shared" si="26"/>
        <v>0</v>
      </c>
      <c r="X76" s="64">
        <f t="shared" si="27"/>
        <v>2</v>
      </c>
      <c r="Y76" s="64">
        <f t="shared" si="28"/>
        <v>7</v>
      </c>
      <c r="Z76" s="64">
        <f t="shared" si="29"/>
        <v>1</v>
      </c>
      <c r="AA76" s="64">
        <f t="shared" si="30"/>
        <v>0</v>
      </c>
      <c r="AB76" s="64">
        <f t="shared" si="22"/>
        <v>10</v>
      </c>
      <c r="AC76" s="94">
        <f t="shared" si="31"/>
        <v>0</v>
      </c>
      <c r="AD76" s="94">
        <f t="shared" si="23"/>
        <v>0</v>
      </c>
      <c r="AE76" s="94">
        <f t="shared" si="23"/>
        <v>0.2</v>
      </c>
      <c r="AF76" s="94">
        <f t="shared" si="23"/>
        <v>0.7</v>
      </c>
      <c r="AG76" s="94">
        <f t="shared" si="23"/>
        <v>0.1</v>
      </c>
      <c r="AH76" s="94">
        <f t="shared" si="23"/>
        <v>0</v>
      </c>
      <c r="AI76" s="65">
        <f t="shared" si="24"/>
        <v>3.5</v>
      </c>
      <c r="AJ76" s="65">
        <f t="shared" si="24"/>
        <v>0.97</v>
      </c>
      <c r="AK76" s="64">
        <f t="shared" si="24"/>
        <v>4</v>
      </c>
      <c r="AL76" s="64">
        <f t="shared" si="24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25"/>
        <v>0</v>
      </c>
      <c r="W77" s="64">
        <f t="shared" si="26"/>
        <v>0</v>
      </c>
      <c r="X77" s="64">
        <f t="shared" si="27"/>
        <v>4</v>
      </c>
      <c r="Y77" s="64">
        <f t="shared" si="28"/>
        <v>4</v>
      </c>
      <c r="Z77" s="64">
        <f t="shared" si="29"/>
        <v>2</v>
      </c>
      <c r="AA77" s="64">
        <f t="shared" si="30"/>
        <v>0</v>
      </c>
      <c r="AB77" s="64">
        <f t="shared" si="22"/>
        <v>10</v>
      </c>
      <c r="AC77" s="94">
        <f t="shared" si="31"/>
        <v>0</v>
      </c>
      <c r="AD77" s="94">
        <f t="shared" si="23"/>
        <v>0</v>
      </c>
      <c r="AE77" s="94">
        <f t="shared" si="23"/>
        <v>0.4</v>
      </c>
      <c r="AF77" s="94">
        <f t="shared" si="23"/>
        <v>0.4</v>
      </c>
      <c r="AG77" s="94">
        <f t="shared" si="23"/>
        <v>0.2</v>
      </c>
      <c r="AH77" s="94">
        <f t="shared" si="23"/>
        <v>0</v>
      </c>
      <c r="AI77" s="65">
        <f t="shared" si="24"/>
        <v>3.9</v>
      </c>
      <c r="AJ77" s="65">
        <f t="shared" si="24"/>
        <v>0.56999999999999995</v>
      </c>
      <c r="AK77" s="64">
        <f t="shared" si="24"/>
        <v>4</v>
      </c>
      <c r="AL77" s="64">
        <f t="shared" si="24"/>
        <v>4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25"/>
        <v>0</v>
      </c>
      <c r="W78" s="64">
        <f t="shared" si="26"/>
        <v>2</v>
      </c>
      <c r="X78" s="64">
        <f t="shared" si="27"/>
        <v>1</v>
      </c>
      <c r="Y78" s="64">
        <f t="shared" si="28"/>
        <v>2</v>
      </c>
      <c r="Z78" s="64">
        <f t="shared" si="29"/>
        <v>4</v>
      </c>
      <c r="AA78" s="64">
        <f t="shared" si="30"/>
        <v>1</v>
      </c>
      <c r="AB78" s="64">
        <f t="shared" si="22"/>
        <v>10</v>
      </c>
      <c r="AC78" s="94">
        <f t="shared" si="31"/>
        <v>0</v>
      </c>
      <c r="AD78" s="94">
        <f t="shared" si="23"/>
        <v>0.2</v>
      </c>
      <c r="AE78" s="94">
        <f t="shared" si="23"/>
        <v>0.1</v>
      </c>
      <c r="AF78" s="94">
        <f t="shared" si="23"/>
        <v>0.2</v>
      </c>
      <c r="AG78" s="94">
        <f t="shared" si="23"/>
        <v>0.4</v>
      </c>
      <c r="AH78" s="94">
        <f t="shared" si="23"/>
        <v>0.1</v>
      </c>
      <c r="AI78" s="65">
        <f t="shared" si="24"/>
        <v>3.8</v>
      </c>
      <c r="AJ78" s="65">
        <f t="shared" si="24"/>
        <v>0.79</v>
      </c>
      <c r="AK78" s="64">
        <f t="shared" si="24"/>
        <v>4</v>
      </c>
      <c r="AL78" s="64">
        <f t="shared" si="24"/>
        <v>3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25"/>
        <v>1</v>
      </c>
      <c r="W79" s="64">
        <f t="shared" si="26"/>
        <v>1</v>
      </c>
      <c r="X79" s="64">
        <f t="shared" si="27"/>
        <v>3</v>
      </c>
      <c r="Y79" s="64">
        <f t="shared" si="28"/>
        <v>3</v>
      </c>
      <c r="Z79" s="64">
        <f t="shared" si="29"/>
        <v>2</v>
      </c>
      <c r="AA79" s="64">
        <f t="shared" si="30"/>
        <v>0</v>
      </c>
      <c r="AB79" s="64">
        <f t="shared" si="22"/>
        <v>10</v>
      </c>
      <c r="AC79" s="94">
        <f t="shared" si="31"/>
        <v>0.1</v>
      </c>
      <c r="AD79" s="94">
        <f t="shared" si="23"/>
        <v>0.1</v>
      </c>
      <c r="AE79" s="94">
        <f t="shared" si="23"/>
        <v>0.3</v>
      </c>
      <c r="AF79" s="94">
        <f t="shared" si="23"/>
        <v>0.3</v>
      </c>
      <c r="AG79" s="94">
        <f t="shared" si="23"/>
        <v>0.2</v>
      </c>
      <c r="AH79" s="94">
        <f t="shared" si="23"/>
        <v>0</v>
      </c>
      <c r="AI79" s="65">
        <f t="shared" si="24"/>
        <v>3.89</v>
      </c>
      <c r="AJ79" s="65">
        <f t="shared" si="24"/>
        <v>1.27</v>
      </c>
      <c r="AK79" s="64">
        <f t="shared" si="24"/>
        <v>4</v>
      </c>
      <c r="AL79" s="64">
        <f t="shared" si="24"/>
        <v>5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25"/>
        <v>0</v>
      </c>
      <c r="W80" s="64">
        <f t="shared" si="26"/>
        <v>0</v>
      </c>
      <c r="X80" s="64">
        <f t="shared" si="27"/>
        <v>1</v>
      </c>
      <c r="Y80" s="64">
        <f t="shared" si="28"/>
        <v>8</v>
      </c>
      <c r="Z80" s="64">
        <f t="shared" si="29"/>
        <v>1</v>
      </c>
      <c r="AA80" s="64">
        <f t="shared" si="30"/>
        <v>0</v>
      </c>
      <c r="AB80" s="64">
        <f t="shared" si="22"/>
        <v>10</v>
      </c>
      <c r="AC80" s="94">
        <f t="shared" si="31"/>
        <v>0</v>
      </c>
      <c r="AD80" s="94">
        <f t="shared" si="23"/>
        <v>0</v>
      </c>
      <c r="AE80" s="94">
        <f t="shared" si="23"/>
        <v>0.1</v>
      </c>
      <c r="AF80" s="94">
        <f t="shared" si="23"/>
        <v>0.8</v>
      </c>
      <c r="AG80" s="94">
        <f t="shared" si="23"/>
        <v>0.1</v>
      </c>
      <c r="AH80" s="94">
        <f t="shared" si="23"/>
        <v>0</v>
      </c>
      <c r="AI80" s="65">
        <f t="shared" si="24"/>
        <v>3.4</v>
      </c>
      <c r="AJ80" s="65">
        <f t="shared" si="24"/>
        <v>1.26</v>
      </c>
      <c r="AK80" s="64">
        <f t="shared" si="24"/>
        <v>4</v>
      </c>
      <c r="AL80" s="64">
        <f t="shared" si="24"/>
        <v>3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25"/>
        <v>0</v>
      </c>
      <c r="W81" s="64">
        <f t="shared" si="26"/>
        <v>0</v>
      </c>
      <c r="X81" s="64">
        <f t="shared" si="27"/>
        <v>1</v>
      </c>
      <c r="Y81" s="64">
        <f t="shared" si="28"/>
        <v>6</v>
      </c>
      <c r="Z81" s="64">
        <f t="shared" si="29"/>
        <v>3</v>
      </c>
      <c r="AA81" s="64">
        <f t="shared" si="30"/>
        <v>0</v>
      </c>
      <c r="AB81" s="64">
        <f t="shared" si="22"/>
        <v>10</v>
      </c>
      <c r="AC81" s="94">
        <f t="shared" si="31"/>
        <v>0</v>
      </c>
      <c r="AD81" s="94">
        <f t="shared" si="23"/>
        <v>0</v>
      </c>
      <c r="AE81" s="94">
        <f t="shared" si="23"/>
        <v>0.1</v>
      </c>
      <c r="AF81" s="94">
        <f t="shared" si="23"/>
        <v>0.6</v>
      </c>
      <c r="AG81" s="94">
        <f t="shared" si="23"/>
        <v>0.3</v>
      </c>
      <c r="AH81" s="94">
        <f t="shared" si="23"/>
        <v>0</v>
      </c>
      <c r="AI81" s="65">
        <f t="shared" si="24"/>
        <v>4</v>
      </c>
      <c r="AJ81" s="65">
        <f t="shared" si="24"/>
        <v>0.47</v>
      </c>
      <c r="AK81" s="64">
        <f t="shared" si="24"/>
        <v>4</v>
      </c>
      <c r="AL81" s="64">
        <f t="shared" si="24"/>
        <v>4</v>
      </c>
      <c r="AM81"/>
      <c r="AN81"/>
      <c r="AO81"/>
      <c r="AP81"/>
      <c r="AQ81"/>
      <c r="AR81"/>
    </row>
    <row r="82" spans="1:44" x14ac:dyDescent="0.25">
      <c r="AC82" s="103"/>
      <c r="AD82" s="103"/>
      <c r="AE82" s="103"/>
      <c r="AF82" s="103"/>
      <c r="AG82" s="103"/>
      <c r="AH82" s="10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32">+AO24</f>
        <v>1</v>
      </c>
      <c r="X90" s="64">
        <f t="shared" si="32"/>
        <v>1</v>
      </c>
      <c r="Y90" s="64">
        <f t="shared" si="32"/>
        <v>4</v>
      </c>
      <c r="Z90" s="64">
        <f t="shared" si="32"/>
        <v>4</v>
      </c>
      <c r="AA90" s="64">
        <f t="shared" si="32"/>
        <v>0</v>
      </c>
      <c r="AB90" s="64">
        <f t="shared" ref="AB90:AB91" si="33">SUM(V90:AA90)</f>
        <v>10</v>
      </c>
      <c r="AC90" s="94">
        <f>V90/$AB90</f>
        <v>0</v>
      </c>
      <c r="AD90" s="94">
        <f t="shared" ref="AD90:AH91" si="34">W90/$AB90</f>
        <v>0.1</v>
      </c>
      <c r="AE90" s="94">
        <f t="shared" si="34"/>
        <v>0.1</v>
      </c>
      <c r="AF90" s="94">
        <f t="shared" si="34"/>
        <v>0.4</v>
      </c>
      <c r="AG90" s="94">
        <f t="shared" si="34"/>
        <v>0.4</v>
      </c>
      <c r="AH90" s="94">
        <f t="shared" si="34"/>
        <v>0</v>
      </c>
      <c r="AI90" s="65">
        <f t="shared" ref="AI90:AL91" si="35">+BA24</f>
        <v>4.0999999999999996</v>
      </c>
      <c r="AJ90" s="65">
        <f t="shared" si="35"/>
        <v>0.99</v>
      </c>
      <c r="AK90" s="64">
        <f t="shared" si="35"/>
        <v>4</v>
      </c>
      <c r="AL90" s="64">
        <f t="shared" si="35"/>
        <v>4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36">+AN25</f>
        <v>1</v>
      </c>
      <c r="W91" s="64">
        <f t="shared" si="36"/>
        <v>1</v>
      </c>
      <c r="X91" s="64">
        <f t="shared" si="36"/>
        <v>0</v>
      </c>
      <c r="Y91" s="64">
        <f t="shared" si="36"/>
        <v>1</v>
      </c>
      <c r="Z91" s="64">
        <f t="shared" si="36"/>
        <v>6</v>
      </c>
      <c r="AA91" s="64">
        <f t="shared" si="36"/>
        <v>1</v>
      </c>
      <c r="AB91" s="64">
        <f t="shared" si="33"/>
        <v>10</v>
      </c>
      <c r="AC91" s="94">
        <f>V91/$AB91</f>
        <v>0.1</v>
      </c>
      <c r="AD91" s="94">
        <f t="shared" si="34"/>
        <v>0.1</v>
      </c>
      <c r="AE91" s="94">
        <f t="shared" si="34"/>
        <v>0</v>
      </c>
      <c r="AF91" s="94">
        <f t="shared" si="34"/>
        <v>0.1</v>
      </c>
      <c r="AG91" s="94">
        <f t="shared" si="34"/>
        <v>0.6</v>
      </c>
      <c r="AH91" s="94">
        <f t="shared" si="34"/>
        <v>0.1</v>
      </c>
      <c r="AI91" s="65">
        <f t="shared" si="35"/>
        <v>4.1100000000000003</v>
      </c>
      <c r="AJ91" s="65">
        <f t="shared" si="35"/>
        <v>1.54</v>
      </c>
      <c r="AK91" s="64">
        <f t="shared" si="35"/>
        <v>5</v>
      </c>
      <c r="AL91" s="64">
        <f t="shared" si="35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37">+AO26</f>
        <v>2</v>
      </c>
      <c r="X93" s="64">
        <f t="shared" si="37"/>
        <v>0</v>
      </c>
      <c r="Y93" s="64">
        <f t="shared" si="37"/>
        <v>2</v>
      </c>
      <c r="Z93" s="64">
        <f t="shared" si="37"/>
        <v>6</v>
      </c>
      <c r="AA93" s="64">
        <f t="shared" si="37"/>
        <v>0</v>
      </c>
      <c r="AB93" s="64">
        <f t="shared" ref="AB93:AB98" si="38">SUM(V93:AA93)</f>
        <v>10</v>
      </c>
      <c r="AC93" s="94">
        <f>V93/$AB93</f>
        <v>0</v>
      </c>
      <c r="AD93" s="94">
        <f t="shared" ref="AD93:AH98" si="39">W93/$AB93</f>
        <v>0.2</v>
      </c>
      <c r="AE93" s="94">
        <f t="shared" si="39"/>
        <v>0</v>
      </c>
      <c r="AF93" s="94">
        <f t="shared" si="39"/>
        <v>0.2</v>
      </c>
      <c r="AG93" s="94">
        <f t="shared" si="39"/>
        <v>0.6</v>
      </c>
      <c r="AH93" s="94">
        <f t="shared" si="39"/>
        <v>0</v>
      </c>
      <c r="AI93" s="65">
        <f t="shared" ref="AI93:AL98" si="40">+BA26</f>
        <v>4.2</v>
      </c>
      <c r="AJ93" s="65">
        <f t="shared" si="40"/>
        <v>1.23</v>
      </c>
      <c r="AK93" s="64">
        <f t="shared" si="40"/>
        <v>5</v>
      </c>
      <c r="AL93" s="64">
        <f t="shared" si="40"/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8" si="41">+AN27</f>
        <v>0</v>
      </c>
      <c r="W94" s="64">
        <f t="shared" si="41"/>
        <v>0</v>
      </c>
      <c r="X94" s="64">
        <f t="shared" si="41"/>
        <v>1</v>
      </c>
      <c r="Y94" s="64">
        <f t="shared" si="41"/>
        <v>2</v>
      </c>
      <c r="Z94" s="64">
        <f t="shared" si="41"/>
        <v>5</v>
      </c>
      <c r="AA94" s="64">
        <f t="shared" si="41"/>
        <v>2</v>
      </c>
      <c r="AB94" s="64">
        <f t="shared" si="38"/>
        <v>10</v>
      </c>
      <c r="AC94" s="94">
        <f t="shared" ref="AC94:AC98" si="42">V94/$AB94</f>
        <v>0</v>
      </c>
      <c r="AD94" s="94">
        <f t="shared" si="39"/>
        <v>0</v>
      </c>
      <c r="AE94" s="94">
        <f t="shared" si="39"/>
        <v>0.1</v>
      </c>
      <c r="AF94" s="94">
        <f t="shared" si="39"/>
        <v>0.2</v>
      </c>
      <c r="AG94" s="94">
        <f t="shared" si="39"/>
        <v>0.5</v>
      </c>
      <c r="AH94" s="94">
        <f t="shared" si="39"/>
        <v>0.2</v>
      </c>
      <c r="AI94" s="65">
        <f t="shared" si="40"/>
        <v>4.5</v>
      </c>
      <c r="AJ94" s="65">
        <f t="shared" si="40"/>
        <v>0.76</v>
      </c>
      <c r="AK94" s="64">
        <f t="shared" si="40"/>
        <v>5</v>
      </c>
      <c r="AL94" s="64">
        <f t="shared" si="40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41"/>
        <v>0</v>
      </c>
      <c r="W95" s="64">
        <f t="shared" si="41"/>
        <v>0</v>
      </c>
      <c r="X95" s="64">
        <f t="shared" si="41"/>
        <v>1</v>
      </c>
      <c r="Y95" s="64">
        <f t="shared" si="41"/>
        <v>3</v>
      </c>
      <c r="Z95" s="64">
        <f t="shared" si="41"/>
        <v>6</v>
      </c>
      <c r="AA95" s="64">
        <f t="shared" si="41"/>
        <v>0</v>
      </c>
      <c r="AB95" s="64">
        <f t="shared" si="38"/>
        <v>10</v>
      </c>
      <c r="AC95" s="94">
        <f t="shared" si="42"/>
        <v>0</v>
      </c>
      <c r="AD95" s="94">
        <f t="shared" si="39"/>
        <v>0</v>
      </c>
      <c r="AE95" s="94">
        <f t="shared" si="39"/>
        <v>0.1</v>
      </c>
      <c r="AF95" s="94">
        <f t="shared" si="39"/>
        <v>0.3</v>
      </c>
      <c r="AG95" s="94">
        <f t="shared" si="39"/>
        <v>0.6</v>
      </c>
      <c r="AH95" s="94">
        <f t="shared" si="39"/>
        <v>0</v>
      </c>
      <c r="AI95" s="65">
        <f t="shared" si="40"/>
        <v>4.5</v>
      </c>
      <c r="AJ95" s="65">
        <f t="shared" si="40"/>
        <v>0.71</v>
      </c>
      <c r="AK95" s="64">
        <f t="shared" si="40"/>
        <v>5</v>
      </c>
      <c r="AL95" s="64">
        <f t="shared" si="40"/>
        <v>5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41"/>
        <v>0</v>
      </c>
      <c r="W96" s="64">
        <f t="shared" si="41"/>
        <v>0</v>
      </c>
      <c r="X96" s="64">
        <f t="shared" si="41"/>
        <v>0</v>
      </c>
      <c r="Y96" s="64">
        <f t="shared" si="41"/>
        <v>4</v>
      </c>
      <c r="Z96" s="64">
        <f t="shared" si="41"/>
        <v>6</v>
      </c>
      <c r="AA96" s="64">
        <f t="shared" si="41"/>
        <v>0</v>
      </c>
      <c r="AB96" s="64">
        <f t="shared" si="38"/>
        <v>10</v>
      </c>
      <c r="AC96" s="94">
        <f t="shared" si="42"/>
        <v>0</v>
      </c>
      <c r="AD96" s="94">
        <f t="shared" si="39"/>
        <v>0</v>
      </c>
      <c r="AE96" s="94">
        <f t="shared" si="39"/>
        <v>0</v>
      </c>
      <c r="AF96" s="94">
        <f t="shared" si="39"/>
        <v>0.4</v>
      </c>
      <c r="AG96" s="94">
        <f t="shared" si="39"/>
        <v>0.6</v>
      </c>
      <c r="AH96" s="94">
        <f t="shared" si="39"/>
        <v>0</v>
      </c>
      <c r="AI96" s="65">
        <f t="shared" si="40"/>
        <v>4.5999999999999996</v>
      </c>
      <c r="AJ96" s="65">
        <f t="shared" si="40"/>
        <v>0.52</v>
      </c>
      <c r="AK96" s="64">
        <f t="shared" si="40"/>
        <v>5</v>
      </c>
      <c r="AL96" s="64">
        <f t="shared" si="40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41"/>
        <v>0</v>
      </c>
      <c r="W97" s="64">
        <f t="shared" si="41"/>
        <v>0</v>
      </c>
      <c r="X97" s="64">
        <f t="shared" si="41"/>
        <v>1</v>
      </c>
      <c r="Y97" s="64">
        <f t="shared" si="41"/>
        <v>3</v>
      </c>
      <c r="Z97" s="64">
        <f t="shared" si="41"/>
        <v>6</v>
      </c>
      <c r="AA97" s="64">
        <f t="shared" si="41"/>
        <v>0</v>
      </c>
      <c r="AB97" s="64">
        <f t="shared" si="38"/>
        <v>10</v>
      </c>
      <c r="AC97" s="94">
        <f t="shared" si="42"/>
        <v>0</v>
      </c>
      <c r="AD97" s="94">
        <f t="shared" si="39"/>
        <v>0</v>
      </c>
      <c r="AE97" s="94">
        <f t="shared" si="39"/>
        <v>0.1</v>
      </c>
      <c r="AF97" s="94">
        <f t="shared" si="39"/>
        <v>0.3</v>
      </c>
      <c r="AG97" s="94">
        <f t="shared" si="39"/>
        <v>0.6</v>
      </c>
      <c r="AH97" s="94">
        <f t="shared" si="39"/>
        <v>0</v>
      </c>
      <c r="AI97" s="65">
        <f t="shared" si="40"/>
        <v>4.5</v>
      </c>
      <c r="AJ97" s="65">
        <f t="shared" si="40"/>
        <v>0.71</v>
      </c>
      <c r="AK97" s="64">
        <f t="shared" si="40"/>
        <v>5</v>
      </c>
      <c r="AL97" s="64">
        <f t="shared" si="40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41"/>
        <v>0</v>
      </c>
      <c r="W98" s="64">
        <f t="shared" si="41"/>
        <v>0</v>
      </c>
      <c r="X98" s="64">
        <f t="shared" si="41"/>
        <v>1</v>
      </c>
      <c r="Y98" s="64">
        <f t="shared" si="41"/>
        <v>2</v>
      </c>
      <c r="Z98" s="64">
        <f t="shared" si="41"/>
        <v>7</v>
      </c>
      <c r="AA98" s="64">
        <f t="shared" si="41"/>
        <v>0</v>
      </c>
      <c r="AB98" s="64">
        <f t="shared" si="38"/>
        <v>10</v>
      </c>
      <c r="AC98" s="94">
        <f t="shared" si="42"/>
        <v>0</v>
      </c>
      <c r="AD98" s="94">
        <f t="shared" si="39"/>
        <v>0</v>
      </c>
      <c r="AE98" s="94">
        <f t="shared" si="39"/>
        <v>0.1</v>
      </c>
      <c r="AF98" s="94">
        <f t="shared" si="39"/>
        <v>0.2</v>
      </c>
      <c r="AG98" s="94">
        <f t="shared" si="39"/>
        <v>0.7</v>
      </c>
      <c r="AH98" s="94">
        <f t="shared" si="39"/>
        <v>0</v>
      </c>
      <c r="AI98" s="65">
        <f t="shared" si="40"/>
        <v>4.5999999999999996</v>
      </c>
      <c r="AJ98" s="65">
        <f t="shared" si="40"/>
        <v>0.7</v>
      </c>
      <c r="AK98" s="64">
        <f t="shared" si="40"/>
        <v>5</v>
      </c>
      <c r="AL98" s="64">
        <f t="shared" si="40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38" x14ac:dyDescent="0.25">
      <c r="A102" t="s">
        <v>117</v>
      </c>
    </row>
    <row r="103" spans="1:38" x14ac:dyDescent="0.25">
      <c r="C103" t="s">
        <v>67</v>
      </c>
      <c r="D103" t="s">
        <v>68</v>
      </c>
      <c r="E103" t="s">
        <v>69</v>
      </c>
      <c r="F103" t="s">
        <v>70</v>
      </c>
    </row>
    <row r="104" spans="1:38" x14ac:dyDescent="0.25">
      <c r="A104" t="s">
        <v>71</v>
      </c>
      <c r="B104" t="s">
        <v>110</v>
      </c>
      <c r="C104">
        <v>9</v>
      </c>
      <c r="D104">
        <v>90</v>
      </c>
      <c r="E104">
        <v>90</v>
      </c>
      <c r="F104">
        <v>90</v>
      </c>
    </row>
    <row r="105" spans="1:38" x14ac:dyDescent="0.25">
      <c r="B105" t="s">
        <v>24</v>
      </c>
      <c r="C105">
        <v>1</v>
      </c>
      <c r="D105">
        <v>10</v>
      </c>
      <c r="E105">
        <v>10</v>
      </c>
      <c r="F105">
        <v>100</v>
      </c>
    </row>
    <row r="106" spans="1:38" x14ac:dyDescent="0.25">
      <c r="B106" t="s">
        <v>64</v>
      </c>
      <c r="C106">
        <v>10</v>
      </c>
      <c r="D106">
        <v>100</v>
      </c>
      <c r="E106">
        <v>100</v>
      </c>
    </row>
    <row r="107" spans="1:38" x14ac:dyDescent="0.25">
      <c r="A107" t="s">
        <v>148</v>
      </c>
    </row>
  </sheetData>
  <sheetProtection sheet="1" objects="1" scenarios="1"/>
  <mergeCells count="66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A10:AL10"/>
    <mergeCell ref="V47:AA48"/>
    <mergeCell ref="AC47:AH48"/>
    <mergeCell ref="AI47:AL48"/>
    <mergeCell ref="B49:U49"/>
    <mergeCell ref="A50:U50"/>
    <mergeCell ref="V50:AL50"/>
    <mergeCell ref="B61:U61"/>
    <mergeCell ref="B51:U51"/>
    <mergeCell ref="B52:U52"/>
    <mergeCell ref="B53:U53"/>
    <mergeCell ref="B54:U54"/>
    <mergeCell ref="B55:U55"/>
    <mergeCell ref="B56:U56"/>
    <mergeCell ref="B57:U57"/>
    <mergeCell ref="A58:U58"/>
    <mergeCell ref="V58:AL58"/>
    <mergeCell ref="B59:U59"/>
    <mergeCell ref="B60:U60"/>
    <mergeCell ref="B76:U76"/>
    <mergeCell ref="A66:O66"/>
    <mergeCell ref="V67:AA68"/>
    <mergeCell ref="AC67:AH68"/>
    <mergeCell ref="AI67:AL68"/>
    <mergeCell ref="B69:U69"/>
    <mergeCell ref="A70:U70"/>
    <mergeCell ref="V70:AL70"/>
    <mergeCell ref="B71:U71"/>
    <mergeCell ref="B72:U72"/>
    <mergeCell ref="B73:U73"/>
    <mergeCell ref="B74:U74"/>
    <mergeCell ref="B75:U75"/>
    <mergeCell ref="B88:U88"/>
    <mergeCell ref="B77:U77"/>
    <mergeCell ref="B78:U78"/>
    <mergeCell ref="B79:U79"/>
    <mergeCell ref="B80:U80"/>
    <mergeCell ref="B81:U81"/>
    <mergeCell ref="A85:AL85"/>
    <mergeCell ref="B86:U86"/>
    <mergeCell ref="V86:AA87"/>
    <mergeCell ref="AC86:AH87"/>
    <mergeCell ref="AI86:AL87"/>
    <mergeCell ref="B87:U87"/>
    <mergeCell ref="B95:U95"/>
    <mergeCell ref="B96:U96"/>
    <mergeCell ref="B97:U97"/>
    <mergeCell ref="B98:U98"/>
    <mergeCell ref="A89:U89"/>
    <mergeCell ref="B90:U90"/>
    <mergeCell ref="B91:U91"/>
    <mergeCell ref="A92:U92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8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54.140625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132</v>
      </c>
      <c r="AU1" t="s">
        <v>132</v>
      </c>
    </row>
    <row r="2" spans="1:56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M3" t="s">
        <v>74</v>
      </c>
      <c r="AN3">
        <v>0</v>
      </c>
      <c r="AO3">
        <v>0</v>
      </c>
      <c r="AP3">
        <v>0</v>
      </c>
      <c r="AQ3">
        <v>7</v>
      </c>
      <c r="AR3">
        <v>3</v>
      </c>
      <c r="AS3">
        <v>0</v>
      </c>
      <c r="AT3">
        <v>10</v>
      </c>
      <c r="AU3" t="s">
        <v>74</v>
      </c>
      <c r="AV3">
        <v>0</v>
      </c>
      <c r="AW3">
        <v>0</v>
      </c>
      <c r="AX3">
        <v>0</v>
      </c>
      <c r="AY3">
        <v>7</v>
      </c>
      <c r="AZ3">
        <v>3</v>
      </c>
      <c r="BA3">
        <v>4.3</v>
      </c>
      <c r="BB3">
        <v>0.48</v>
      </c>
      <c r="BC3">
        <v>4</v>
      </c>
      <c r="BD3">
        <v>4</v>
      </c>
    </row>
    <row r="4" spans="1:56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M4" t="s">
        <v>75</v>
      </c>
      <c r="AN4">
        <v>0</v>
      </c>
      <c r="AO4">
        <v>0</v>
      </c>
      <c r="AP4">
        <v>0</v>
      </c>
      <c r="AQ4">
        <v>7</v>
      </c>
      <c r="AR4">
        <v>3</v>
      </c>
      <c r="AS4">
        <v>0</v>
      </c>
      <c r="AT4">
        <v>10</v>
      </c>
      <c r="AU4" t="s">
        <v>75</v>
      </c>
      <c r="AV4">
        <v>0</v>
      </c>
      <c r="AW4">
        <v>0</v>
      </c>
      <c r="AX4">
        <v>0</v>
      </c>
      <c r="AY4">
        <v>7</v>
      </c>
      <c r="AZ4">
        <v>3</v>
      </c>
      <c r="BA4">
        <v>4.3</v>
      </c>
      <c r="BB4">
        <v>0.48</v>
      </c>
      <c r="BC4">
        <v>4</v>
      </c>
      <c r="BD4">
        <v>4</v>
      </c>
    </row>
    <row r="5" spans="1:56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M5" t="s">
        <v>76</v>
      </c>
      <c r="AN5">
        <v>0</v>
      </c>
      <c r="AO5">
        <v>1</v>
      </c>
      <c r="AP5">
        <v>0</v>
      </c>
      <c r="AQ5">
        <v>0</v>
      </c>
      <c r="AR5">
        <v>9</v>
      </c>
      <c r="AS5">
        <v>0</v>
      </c>
      <c r="AT5">
        <v>10</v>
      </c>
      <c r="AU5" t="s">
        <v>76</v>
      </c>
      <c r="AV5">
        <v>0</v>
      </c>
      <c r="AW5">
        <v>1</v>
      </c>
      <c r="AX5">
        <v>0</v>
      </c>
      <c r="AY5">
        <v>0</v>
      </c>
      <c r="AZ5">
        <v>9</v>
      </c>
      <c r="BA5">
        <v>4.7</v>
      </c>
      <c r="BB5">
        <v>0.95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1</v>
      </c>
      <c r="AR6">
        <v>9</v>
      </c>
      <c r="AS6">
        <v>0</v>
      </c>
      <c r="AT6">
        <v>10</v>
      </c>
      <c r="AU6" t="s">
        <v>77</v>
      </c>
      <c r="AV6">
        <v>0</v>
      </c>
      <c r="AW6">
        <v>0</v>
      </c>
      <c r="AX6">
        <v>0</v>
      </c>
      <c r="AY6">
        <v>1</v>
      </c>
      <c r="AZ6">
        <v>9</v>
      </c>
      <c r="BA6">
        <v>4.9000000000000004</v>
      </c>
      <c r="BB6">
        <v>0.32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3</v>
      </c>
      <c r="AR7">
        <v>7</v>
      </c>
      <c r="AS7">
        <v>0</v>
      </c>
      <c r="AT7">
        <v>10</v>
      </c>
      <c r="AU7" t="s">
        <v>78</v>
      </c>
      <c r="AV7">
        <v>0</v>
      </c>
      <c r="AW7">
        <v>0</v>
      </c>
      <c r="AX7">
        <v>0</v>
      </c>
      <c r="AY7">
        <v>3</v>
      </c>
      <c r="AZ7">
        <v>7</v>
      </c>
      <c r="BA7">
        <v>4.7</v>
      </c>
      <c r="BB7">
        <v>0.48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3</v>
      </c>
      <c r="AR8">
        <v>7</v>
      </c>
      <c r="AS8">
        <v>0</v>
      </c>
      <c r="AT8">
        <v>10</v>
      </c>
      <c r="AU8" t="s">
        <v>79</v>
      </c>
      <c r="AV8">
        <v>0</v>
      </c>
      <c r="AW8">
        <v>0</v>
      </c>
      <c r="AX8">
        <v>0</v>
      </c>
      <c r="AY8">
        <v>3</v>
      </c>
      <c r="AZ8">
        <v>7</v>
      </c>
      <c r="BA8">
        <v>4.7</v>
      </c>
      <c r="BB8">
        <v>0.48</v>
      </c>
      <c r="BC8">
        <v>5</v>
      </c>
      <c r="BD8">
        <v>5</v>
      </c>
    </row>
    <row r="9" spans="1:56" ht="27.75" customHeight="1" x14ac:dyDescent="0.25">
      <c r="A9" s="108" t="str">
        <f>CONCATENATE("RESULTADOS DE LA ENCUESTA DE  SATISFACCIÓN DE PROFESORES DE LA ESCUELA POLITÉCNICA SUPERIOR DE LINARES: "&amp;MID(AM1,SEARCH("=",AM1)+2,100)&amp;". Curso Académico 2020-2021")</f>
        <v>RESULTADOS DE LA ENCUESTA DE  SATISFACCIÓN DE PROFESORES DE LA ESCUELA POLITÉCNICA SUPERIOR DE LINARES: Doble Grado en Ingeniería Civil y Grado en Ingeniería de Tecnologías Mineras. Curso Académico 2020-2021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4</v>
      </c>
      <c r="AR9">
        <v>6</v>
      </c>
      <c r="AS9">
        <v>0</v>
      </c>
      <c r="AT9">
        <v>10</v>
      </c>
      <c r="AU9" t="s">
        <v>80</v>
      </c>
      <c r="AV9">
        <v>0</v>
      </c>
      <c r="AW9">
        <v>0</v>
      </c>
      <c r="AX9">
        <v>0</v>
      </c>
      <c r="AY9">
        <v>4</v>
      </c>
      <c r="AZ9">
        <v>6</v>
      </c>
      <c r="BA9">
        <v>4.5999999999999996</v>
      </c>
      <c r="BB9">
        <v>0.52</v>
      </c>
      <c r="BC9">
        <v>5</v>
      </c>
      <c r="BD9">
        <v>5</v>
      </c>
    </row>
    <row r="10" spans="1:56" ht="20.25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52"/>
      <c r="AM10" t="s">
        <v>81</v>
      </c>
      <c r="AN10">
        <v>0</v>
      </c>
      <c r="AO10">
        <v>0</v>
      </c>
      <c r="AP10">
        <v>0</v>
      </c>
      <c r="AQ10">
        <v>5</v>
      </c>
      <c r="AR10">
        <v>5</v>
      </c>
      <c r="AS10">
        <v>0</v>
      </c>
      <c r="AT10">
        <v>10</v>
      </c>
      <c r="AU10" t="s">
        <v>81</v>
      </c>
      <c r="AV10">
        <v>0</v>
      </c>
      <c r="AW10">
        <v>0</v>
      </c>
      <c r="AX10">
        <v>0</v>
      </c>
      <c r="AY10">
        <v>5</v>
      </c>
      <c r="AZ10">
        <v>5</v>
      </c>
      <c r="BA10">
        <v>4.5</v>
      </c>
      <c r="BB10">
        <v>0.53</v>
      </c>
      <c r="BC10">
        <v>5</v>
      </c>
      <c r="BD10" t="s">
        <v>144</v>
      </c>
    </row>
    <row r="11" spans="1:56" ht="15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52"/>
      <c r="AM11" t="s">
        <v>82</v>
      </c>
      <c r="AN11">
        <v>0</v>
      </c>
      <c r="AO11">
        <v>0</v>
      </c>
      <c r="AP11">
        <v>0</v>
      </c>
      <c r="AQ11">
        <v>4</v>
      </c>
      <c r="AR11">
        <v>6</v>
      </c>
      <c r="AS11">
        <v>0</v>
      </c>
      <c r="AT11">
        <v>10</v>
      </c>
      <c r="AU11" t="s">
        <v>82</v>
      </c>
      <c r="AV11">
        <v>0</v>
      </c>
      <c r="AW11">
        <v>0</v>
      </c>
      <c r="AX11">
        <v>0</v>
      </c>
      <c r="AY11">
        <v>4</v>
      </c>
      <c r="AZ11">
        <v>6</v>
      </c>
      <c r="BA11">
        <v>4.5999999999999996</v>
      </c>
      <c r="BB11">
        <v>0.52</v>
      </c>
      <c r="BC11">
        <v>5</v>
      </c>
      <c r="BD11">
        <v>5</v>
      </c>
    </row>
    <row r="12" spans="1:56" ht="15.7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5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52"/>
      <c r="AM12" t="s">
        <v>83</v>
      </c>
      <c r="AN12">
        <v>0</v>
      </c>
      <c r="AO12">
        <v>0</v>
      </c>
      <c r="AP12">
        <v>0</v>
      </c>
      <c r="AQ12">
        <v>4</v>
      </c>
      <c r="AR12">
        <v>6</v>
      </c>
      <c r="AS12">
        <v>0</v>
      </c>
      <c r="AT12">
        <v>10</v>
      </c>
      <c r="AU12" t="s">
        <v>83</v>
      </c>
      <c r="AV12">
        <v>0</v>
      </c>
      <c r="AW12">
        <v>0</v>
      </c>
      <c r="AX12">
        <v>0</v>
      </c>
      <c r="AY12">
        <v>4</v>
      </c>
      <c r="AZ12">
        <v>6</v>
      </c>
      <c r="BA12">
        <v>4.5999999999999996</v>
      </c>
      <c r="BB12">
        <v>0.52</v>
      </c>
      <c r="BC12">
        <v>5</v>
      </c>
      <c r="BD12">
        <v>5</v>
      </c>
    </row>
    <row r="13" spans="1:56" ht="15.75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52"/>
      <c r="AM13" t="s">
        <v>84</v>
      </c>
      <c r="AN13">
        <v>0</v>
      </c>
      <c r="AO13">
        <v>0</v>
      </c>
      <c r="AP13">
        <v>7</v>
      </c>
      <c r="AQ13">
        <v>2</v>
      </c>
      <c r="AR13">
        <v>1</v>
      </c>
      <c r="AS13">
        <v>0</v>
      </c>
      <c r="AT13">
        <v>10</v>
      </c>
      <c r="AU13" t="s">
        <v>84</v>
      </c>
      <c r="AV13">
        <v>0</v>
      </c>
      <c r="AW13">
        <v>0</v>
      </c>
      <c r="AX13">
        <v>7</v>
      </c>
      <c r="AY13">
        <v>2</v>
      </c>
      <c r="AZ13">
        <v>1</v>
      </c>
      <c r="BA13">
        <v>3.4</v>
      </c>
      <c r="BB13">
        <v>0.7</v>
      </c>
      <c r="BC13">
        <v>3</v>
      </c>
      <c r="BD13">
        <v>3</v>
      </c>
    </row>
    <row r="14" spans="1:56" ht="15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52"/>
      <c r="AM14" t="s">
        <v>85</v>
      </c>
      <c r="AN14">
        <v>0</v>
      </c>
      <c r="AO14">
        <v>0</v>
      </c>
      <c r="AP14">
        <v>7</v>
      </c>
      <c r="AQ14">
        <v>3</v>
      </c>
      <c r="AR14">
        <v>0</v>
      </c>
      <c r="AS14">
        <v>0</v>
      </c>
      <c r="AT14">
        <v>10</v>
      </c>
      <c r="AU14" t="s">
        <v>85</v>
      </c>
      <c r="AV14">
        <v>0</v>
      </c>
      <c r="AW14">
        <v>0</v>
      </c>
      <c r="AX14">
        <v>7</v>
      </c>
      <c r="AY14">
        <v>3</v>
      </c>
      <c r="AZ14">
        <v>0</v>
      </c>
      <c r="BA14">
        <v>3.3</v>
      </c>
      <c r="BB14">
        <v>0.48</v>
      </c>
      <c r="BC14">
        <v>3</v>
      </c>
      <c r="BD14">
        <v>3</v>
      </c>
    </row>
    <row r="15" spans="1:56" ht="15.75" customHeight="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52"/>
      <c r="AM15" t="s">
        <v>86</v>
      </c>
      <c r="AN15">
        <v>0</v>
      </c>
      <c r="AO15">
        <v>0</v>
      </c>
      <c r="AP15">
        <v>1</v>
      </c>
      <c r="AQ15">
        <v>7</v>
      </c>
      <c r="AR15">
        <v>0</v>
      </c>
      <c r="AS15">
        <v>2</v>
      </c>
      <c r="AT15">
        <v>10</v>
      </c>
      <c r="AU15" t="s">
        <v>86</v>
      </c>
      <c r="AV15">
        <v>0</v>
      </c>
      <c r="AW15">
        <v>0</v>
      </c>
      <c r="AX15">
        <v>1</v>
      </c>
      <c r="AY15">
        <v>7</v>
      </c>
      <c r="AZ15">
        <v>0</v>
      </c>
      <c r="BA15">
        <v>3.87</v>
      </c>
      <c r="BB15">
        <v>0.35</v>
      </c>
      <c r="BC15">
        <v>4</v>
      </c>
      <c r="BD15">
        <v>4</v>
      </c>
    </row>
    <row r="16" spans="1:56" ht="15.75" customHeight="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52"/>
      <c r="AM16" t="s">
        <v>87</v>
      </c>
      <c r="AN16">
        <v>0</v>
      </c>
      <c r="AO16">
        <v>0</v>
      </c>
      <c r="AP16">
        <v>3</v>
      </c>
      <c r="AQ16">
        <v>6</v>
      </c>
      <c r="AR16">
        <v>1</v>
      </c>
      <c r="AS16">
        <v>0</v>
      </c>
      <c r="AT16">
        <v>10</v>
      </c>
      <c r="AU16" t="s">
        <v>87</v>
      </c>
      <c r="AV16">
        <v>0</v>
      </c>
      <c r="AW16">
        <v>0</v>
      </c>
      <c r="AX16">
        <v>3</v>
      </c>
      <c r="AY16">
        <v>6</v>
      </c>
      <c r="AZ16">
        <v>1</v>
      </c>
      <c r="BA16">
        <v>3.8</v>
      </c>
      <c r="BB16">
        <v>0.63</v>
      </c>
      <c r="BC16">
        <v>4</v>
      </c>
      <c r="BD16">
        <v>4</v>
      </c>
    </row>
    <row r="17" spans="1:56" ht="15.75" customHeight="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52"/>
      <c r="AM17" t="s">
        <v>88</v>
      </c>
      <c r="AN17">
        <v>0</v>
      </c>
      <c r="AO17">
        <v>0</v>
      </c>
      <c r="AP17">
        <v>2</v>
      </c>
      <c r="AQ17">
        <v>7</v>
      </c>
      <c r="AR17">
        <v>1</v>
      </c>
      <c r="AS17">
        <v>0</v>
      </c>
      <c r="AT17">
        <v>10</v>
      </c>
      <c r="AU17" t="s">
        <v>88</v>
      </c>
      <c r="AV17">
        <v>0</v>
      </c>
      <c r="AW17">
        <v>0</v>
      </c>
      <c r="AX17">
        <v>2</v>
      </c>
      <c r="AY17">
        <v>7</v>
      </c>
      <c r="AZ17">
        <v>1</v>
      </c>
      <c r="BA17">
        <v>3.9</v>
      </c>
      <c r="BB17">
        <v>0.56999999999999995</v>
      </c>
      <c r="BC17">
        <v>4</v>
      </c>
      <c r="BD17">
        <v>4</v>
      </c>
    </row>
    <row r="18" spans="1:56" ht="15.75" customHeigh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52"/>
      <c r="AM18" t="s">
        <v>89</v>
      </c>
      <c r="AN18">
        <v>0</v>
      </c>
      <c r="AO18">
        <v>0</v>
      </c>
      <c r="AP18">
        <v>2</v>
      </c>
      <c r="AQ18">
        <v>6</v>
      </c>
      <c r="AR18">
        <v>2</v>
      </c>
      <c r="AS18">
        <v>0</v>
      </c>
      <c r="AT18">
        <v>10</v>
      </c>
      <c r="AU18" t="s">
        <v>89</v>
      </c>
      <c r="AV18">
        <v>0</v>
      </c>
      <c r="AW18">
        <v>0</v>
      </c>
      <c r="AX18">
        <v>2</v>
      </c>
      <c r="AY18">
        <v>6</v>
      </c>
      <c r="AZ18">
        <v>2</v>
      </c>
      <c r="BA18">
        <v>4</v>
      </c>
      <c r="BB18">
        <v>0.67</v>
      </c>
      <c r="BC18">
        <v>4</v>
      </c>
      <c r="BD18">
        <v>4</v>
      </c>
    </row>
    <row r="19" spans="1:56" x14ac:dyDescent="0.25">
      <c r="A19" s="91"/>
      <c r="B19" s="91"/>
      <c r="C19" s="91"/>
      <c r="D19" s="91"/>
      <c r="E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52"/>
      <c r="AM19" t="s">
        <v>90</v>
      </c>
      <c r="AN19">
        <v>1</v>
      </c>
      <c r="AO19">
        <v>3</v>
      </c>
      <c r="AP19">
        <v>3</v>
      </c>
      <c r="AQ19">
        <v>2</v>
      </c>
      <c r="AR19">
        <v>1</v>
      </c>
      <c r="AS19">
        <v>0</v>
      </c>
      <c r="AT19">
        <v>10</v>
      </c>
      <c r="AU19" t="s">
        <v>90</v>
      </c>
      <c r="AV19">
        <v>1</v>
      </c>
      <c r="AW19">
        <v>3</v>
      </c>
      <c r="AX19">
        <v>3</v>
      </c>
      <c r="AY19">
        <v>2</v>
      </c>
      <c r="AZ19">
        <v>1</v>
      </c>
      <c r="BA19">
        <v>2.9</v>
      </c>
      <c r="BB19">
        <v>1.2</v>
      </c>
      <c r="BC19">
        <v>3</v>
      </c>
      <c r="BD19" t="s">
        <v>143</v>
      </c>
    </row>
    <row r="20" spans="1:56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52"/>
      <c r="AM20" t="s">
        <v>91</v>
      </c>
      <c r="AN20">
        <v>0</v>
      </c>
      <c r="AO20">
        <v>2</v>
      </c>
      <c r="AP20">
        <v>0</v>
      </c>
      <c r="AQ20">
        <v>6</v>
      </c>
      <c r="AR20">
        <v>2</v>
      </c>
      <c r="AS20">
        <v>0</v>
      </c>
      <c r="AT20">
        <v>10</v>
      </c>
      <c r="AU20" t="s">
        <v>91</v>
      </c>
      <c r="AV20">
        <v>0</v>
      </c>
      <c r="AW20">
        <v>2</v>
      </c>
      <c r="AX20">
        <v>0</v>
      </c>
      <c r="AY20">
        <v>6</v>
      </c>
      <c r="AZ20">
        <v>2</v>
      </c>
      <c r="BA20">
        <v>3.8</v>
      </c>
      <c r="BB20">
        <v>1.03</v>
      </c>
      <c r="BC20">
        <v>4</v>
      </c>
      <c r="BD20">
        <v>4</v>
      </c>
    </row>
    <row r="21" spans="1:56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52"/>
      <c r="AM21" t="s">
        <v>92</v>
      </c>
      <c r="AN21">
        <v>1</v>
      </c>
      <c r="AO21">
        <v>3</v>
      </c>
      <c r="AP21">
        <v>5</v>
      </c>
      <c r="AQ21">
        <v>1</v>
      </c>
      <c r="AR21">
        <v>0</v>
      </c>
      <c r="AS21">
        <v>0</v>
      </c>
      <c r="AT21">
        <v>10</v>
      </c>
      <c r="AU21" t="s">
        <v>92</v>
      </c>
      <c r="AV21">
        <v>1</v>
      </c>
      <c r="AW21">
        <v>3</v>
      </c>
      <c r="AX21">
        <v>5</v>
      </c>
      <c r="AY21">
        <v>1</v>
      </c>
      <c r="AZ21">
        <v>0</v>
      </c>
      <c r="BA21">
        <v>2.6</v>
      </c>
      <c r="BB21">
        <v>0.84</v>
      </c>
      <c r="BC21">
        <v>3</v>
      </c>
      <c r="BD21">
        <v>3</v>
      </c>
    </row>
    <row r="22" spans="1:56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52"/>
      <c r="AM22" t="s">
        <v>93</v>
      </c>
      <c r="AN22">
        <v>0</v>
      </c>
      <c r="AO22">
        <v>0</v>
      </c>
      <c r="AP22">
        <v>4</v>
      </c>
      <c r="AQ22">
        <v>3</v>
      </c>
      <c r="AR22">
        <v>3</v>
      </c>
      <c r="AS22">
        <v>0</v>
      </c>
      <c r="AT22">
        <v>10</v>
      </c>
      <c r="AU22" t="s">
        <v>93</v>
      </c>
      <c r="AV22">
        <v>0</v>
      </c>
      <c r="AW22">
        <v>0</v>
      </c>
      <c r="AX22">
        <v>4</v>
      </c>
      <c r="AY22">
        <v>3</v>
      </c>
      <c r="AZ22">
        <v>3</v>
      </c>
      <c r="BA22">
        <v>3.9</v>
      </c>
      <c r="BB22">
        <v>0.88</v>
      </c>
      <c r="BC22">
        <v>4</v>
      </c>
      <c r="BD22">
        <v>3</v>
      </c>
    </row>
    <row r="23" spans="1:56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52"/>
      <c r="AM23" t="s">
        <v>94</v>
      </c>
      <c r="AN23">
        <v>0</v>
      </c>
      <c r="AO23">
        <v>0</v>
      </c>
      <c r="AP23">
        <v>2</v>
      </c>
      <c r="AQ23">
        <v>7</v>
      </c>
      <c r="AR23">
        <v>1</v>
      </c>
      <c r="AS23">
        <v>0</v>
      </c>
      <c r="AT23">
        <v>10</v>
      </c>
      <c r="AU23" t="s">
        <v>94</v>
      </c>
      <c r="AV23">
        <v>0</v>
      </c>
      <c r="AW23">
        <v>0</v>
      </c>
      <c r="AX23">
        <v>2</v>
      </c>
      <c r="AY23">
        <v>7</v>
      </c>
      <c r="AZ23">
        <v>1</v>
      </c>
      <c r="BA23">
        <v>3.9</v>
      </c>
      <c r="BB23">
        <v>0.56999999999999995</v>
      </c>
      <c r="BC23">
        <v>4</v>
      </c>
      <c r="BD23">
        <v>4</v>
      </c>
    </row>
    <row r="24" spans="1:56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52"/>
      <c r="AM24" t="s">
        <v>95</v>
      </c>
      <c r="AN24">
        <v>0</v>
      </c>
      <c r="AO24">
        <v>0</v>
      </c>
      <c r="AP24">
        <v>0</v>
      </c>
      <c r="AQ24">
        <v>5</v>
      </c>
      <c r="AR24">
        <v>5</v>
      </c>
      <c r="AS24">
        <v>0</v>
      </c>
      <c r="AT24">
        <v>10</v>
      </c>
      <c r="AU24" t="s">
        <v>95</v>
      </c>
      <c r="AV24">
        <v>0</v>
      </c>
      <c r="AW24">
        <v>0</v>
      </c>
      <c r="AX24">
        <v>0</v>
      </c>
      <c r="AY24">
        <v>5</v>
      </c>
      <c r="AZ24">
        <v>5</v>
      </c>
      <c r="BA24">
        <v>4.5</v>
      </c>
      <c r="BB24">
        <v>0.53</v>
      </c>
      <c r="BC24">
        <v>5</v>
      </c>
      <c r="BD24" t="s">
        <v>144</v>
      </c>
    </row>
    <row r="25" spans="1:56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52"/>
      <c r="AM25" t="s">
        <v>96</v>
      </c>
      <c r="AN25">
        <v>0</v>
      </c>
      <c r="AO25">
        <v>0</v>
      </c>
      <c r="AP25">
        <v>0</v>
      </c>
      <c r="AQ25">
        <v>4</v>
      </c>
      <c r="AR25">
        <v>6</v>
      </c>
      <c r="AS25">
        <v>0</v>
      </c>
      <c r="AT25">
        <v>10</v>
      </c>
      <c r="AU25" t="s">
        <v>96</v>
      </c>
      <c r="AV25">
        <v>0</v>
      </c>
      <c r="AW25">
        <v>0</v>
      </c>
      <c r="AX25">
        <v>0</v>
      </c>
      <c r="AY25">
        <v>4</v>
      </c>
      <c r="AZ25">
        <v>6</v>
      </c>
      <c r="BA25">
        <v>4.5999999999999996</v>
      </c>
      <c r="BB25">
        <v>0.52</v>
      </c>
      <c r="BC25">
        <v>5</v>
      </c>
      <c r="BD25">
        <v>5</v>
      </c>
    </row>
    <row r="26" spans="1:56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52"/>
      <c r="AM26" t="s">
        <v>97</v>
      </c>
      <c r="AN26">
        <v>0</v>
      </c>
      <c r="AO26">
        <v>0</v>
      </c>
      <c r="AP26">
        <v>1</v>
      </c>
      <c r="AQ26">
        <v>2</v>
      </c>
      <c r="AR26">
        <v>7</v>
      </c>
      <c r="AS26">
        <v>0</v>
      </c>
      <c r="AT26">
        <v>10</v>
      </c>
      <c r="AU26" t="s">
        <v>97</v>
      </c>
      <c r="AV26">
        <v>0</v>
      </c>
      <c r="AW26">
        <v>0</v>
      </c>
      <c r="AX26">
        <v>1</v>
      </c>
      <c r="AY26">
        <v>2</v>
      </c>
      <c r="AZ26">
        <v>7</v>
      </c>
      <c r="BA26">
        <v>4.5999999999999996</v>
      </c>
      <c r="BB26">
        <v>0.7</v>
      </c>
      <c r="BC26">
        <v>5</v>
      </c>
      <c r="BD26">
        <v>5</v>
      </c>
    </row>
    <row r="27" spans="1:56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52"/>
      <c r="AM27" t="s">
        <v>98</v>
      </c>
      <c r="AN27">
        <v>0</v>
      </c>
      <c r="AO27">
        <v>0</v>
      </c>
      <c r="AP27">
        <v>0</v>
      </c>
      <c r="AQ27">
        <v>4</v>
      </c>
      <c r="AR27">
        <v>6</v>
      </c>
      <c r="AS27">
        <v>0</v>
      </c>
      <c r="AT27">
        <v>10</v>
      </c>
      <c r="AU27" t="s">
        <v>98</v>
      </c>
      <c r="AV27">
        <v>0</v>
      </c>
      <c r="AW27">
        <v>0</v>
      </c>
      <c r="AX27">
        <v>0</v>
      </c>
      <c r="AY27">
        <v>4</v>
      </c>
      <c r="AZ27">
        <v>6</v>
      </c>
      <c r="BA27">
        <v>4.5999999999999996</v>
      </c>
      <c r="BB27">
        <v>0.52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52"/>
      <c r="AM28" t="s">
        <v>99</v>
      </c>
      <c r="AN28">
        <v>0</v>
      </c>
      <c r="AO28">
        <v>0</v>
      </c>
      <c r="AP28">
        <v>0</v>
      </c>
      <c r="AQ28">
        <v>5</v>
      </c>
      <c r="AR28">
        <v>5</v>
      </c>
      <c r="AS28">
        <v>0</v>
      </c>
      <c r="AT28">
        <v>10</v>
      </c>
      <c r="AU28" t="s">
        <v>99</v>
      </c>
      <c r="AV28">
        <v>0</v>
      </c>
      <c r="AW28">
        <v>0</v>
      </c>
      <c r="AX28">
        <v>0</v>
      </c>
      <c r="AY28">
        <v>5</v>
      </c>
      <c r="AZ28">
        <v>5</v>
      </c>
      <c r="BA28">
        <v>4.5</v>
      </c>
      <c r="BB28">
        <v>0.53</v>
      </c>
      <c r="BC28">
        <v>5</v>
      </c>
      <c r="BD28" t="s">
        <v>144</v>
      </c>
    </row>
    <row r="29" spans="1:56" ht="18" x14ac:dyDescent="0.25">
      <c r="A29" s="90"/>
      <c r="B29" s="90"/>
      <c r="C29" s="122" t="s">
        <v>2</v>
      </c>
      <c r="D29" s="122"/>
      <c r="E29" s="122"/>
      <c r="F29" s="122"/>
      <c r="G29" s="122"/>
      <c r="H29" s="122"/>
      <c r="I29" s="122"/>
      <c r="J29" s="122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52"/>
      <c r="AM29" t="s">
        <v>100</v>
      </c>
      <c r="AN29">
        <v>0</v>
      </c>
      <c r="AO29">
        <v>0</v>
      </c>
      <c r="AP29">
        <v>0</v>
      </c>
      <c r="AQ29">
        <v>4</v>
      </c>
      <c r="AR29">
        <v>6</v>
      </c>
      <c r="AS29">
        <v>0</v>
      </c>
      <c r="AT29">
        <v>10</v>
      </c>
      <c r="AU29" t="s">
        <v>100</v>
      </c>
      <c r="AV29">
        <v>0</v>
      </c>
      <c r="AW29">
        <v>0</v>
      </c>
      <c r="AX29">
        <v>0</v>
      </c>
      <c r="AY29">
        <v>4</v>
      </c>
      <c r="AZ29">
        <v>6</v>
      </c>
      <c r="BA29">
        <v>4.5999999999999996</v>
      </c>
      <c r="BB29">
        <v>0.52</v>
      </c>
      <c r="BC29">
        <v>5</v>
      </c>
      <c r="BD29">
        <v>5</v>
      </c>
    </row>
    <row r="30" spans="1:56" ht="39.75" customHeight="1" x14ac:dyDescent="0.25">
      <c r="A30" s="90"/>
      <c r="B30" s="90"/>
      <c r="C30" s="122" t="s">
        <v>3</v>
      </c>
      <c r="D30" s="122"/>
      <c r="E30" s="122"/>
      <c r="F30" s="122"/>
      <c r="G30" s="122"/>
      <c r="H30" s="122"/>
      <c r="I30" s="122"/>
      <c r="J30" s="122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52"/>
      <c r="AM30" t="s">
        <v>101</v>
      </c>
      <c r="AN30">
        <v>0</v>
      </c>
      <c r="AO30">
        <v>0</v>
      </c>
      <c r="AP30">
        <v>0</v>
      </c>
      <c r="AQ30">
        <v>3</v>
      </c>
      <c r="AR30">
        <v>7</v>
      </c>
      <c r="AS30">
        <v>0</v>
      </c>
      <c r="AT30">
        <v>10</v>
      </c>
      <c r="AU30" t="s">
        <v>101</v>
      </c>
      <c r="AV30">
        <v>0</v>
      </c>
      <c r="AW30">
        <v>0</v>
      </c>
      <c r="AX30">
        <v>0</v>
      </c>
      <c r="AY30">
        <v>3</v>
      </c>
      <c r="AZ30">
        <v>7</v>
      </c>
      <c r="BA30">
        <v>4.7</v>
      </c>
      <c r="BB30">
        <v>0.48</v>
      </c>
      <c r="BC30">
        <v>5</v>
      </c>
      <c r="BD30">
        <v>5</v>
      </c>
    </row>
    <row r="31" spans="1:56" ht="18" x14ac:dyDescent="0.25">
      <c r="A31" s="90"/>
      <c r="B31" s="90"/>
      <c r="C31" s="122" t="s">
        <v>4</v>
      </c>
      <c r="D31" s="122"/>
      <c r="E31" s="122"/>
      <c r="F31" s="122"/>
      <c r="G31" s="122"/>
      <c r="H31" s="122"/>
      <c r="I31" s="122"/>
      <c r="J31" s="122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52"/>
      <c r="AM31" t="s">
        <v>102</v>
      </c>
      <c r="AN31">
        <v>0</v>
      </c>
      <c r="AO31">
        <v>0</v>
      </c>
      <c r="AP31">
        <v>0</v>
      </c>
      <c r="AQ31">
        <v>4</v>
      </c>
      <c r="AR31">
        <v>6</v>
      </c>
      <c r="AS31">
        <v>0</v>
      </c>
      <c r="AT31">
        <v>10</v>
      </c>
      <c r="AU31" t="s">
        <v>102</v>
      </c>
      <c r="AV31">
        <v>0</v>
      </c>
      <c r="AW31">
        <v>0</v>
      </c>
      <c r="AX31">
        <v>0</v>
      </c>
      <c r="AY31">
        <v>4</v>
      </c>
      <c r="AZ31">
        <v>6</v>
      </c>
      <c r="BA31">
        <v>4.5999999999999996</v>
      </c>
      <c r="BB31">
        <v>0.52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133</v>
      </c>
      <c r="AU32" t="s">
        <v>133</v>
      </c>
    </row>
    <row r="33" spans="1:47" x14ac:dyDescent="0.25">
      <c r="C33" s="91"/>
      <c r="D33" s="91"/>
      <c r="E33" s="91"/>
      <c r="F33" s="91"/>
      <c r="G33" s="91"/>
      <c r="H33" s="91"/>
      <c r="I33" s="91"/>
      <c r="J33" s="91"/>
      <c r="AU33" t="s">
        <v>66</v>
      </c>
    </row>
    <row r="34" spans="1:47" x14ac:dyDescent="0.25">
      <c r="C34" s="91"/>
      <c r="D34" s="91"/>
      <c r="E34" s="91"/>
      <c r="F34" s="91"/>
      <c r="G34" s="91"/>
      <c r="H34" s="91"/>
      <c r="I34" s="91"/>
      <c r="J34" s="91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91"/>
      <c r="D36" s="91"/>
      <c r="E36" s="91"/>
      <c r="F36" s="91"/>
      <c r="G36" s="91"/>
      <c r="H36" s="91"/>
      <c r="I36" s="91"/>
      <c r="J36" s="91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91"/>
      <c r="D38" s="91"/>
      <c r="E38" s="91"/>
      <c r="F38" s="91"/>
      <c r="G38" s="91"/>
      <c r="H38" s="91"/>
      <c r="I38" s="91"/>
      <c r="J38" s="91"/>
    </row>
    <row r="39" spans="1:47" ht="18.75" x14ac:dyDescent="0.3">
      <c r="A39" s="7"/>
      <c r="B39" s="8"/>
      <c r="C39" s="91"/>
      <c r="D39" s="91"/>
      <c r="E39" s="91"/>
      <c r="F39" s="91"/>
      <c r="G39" s="91"/>
      <c r="H39" s="91"/>
      <c r="I39" s="91"/>
      <c r="J39" s="91"/>
    </row>
    <row r="40" spans="1:47" ht="18.75" x14ac:dyDescent="0.3">
      <c r="A40" s="7"/>
      <c r="B40" s="8"/>
      <c r="C40" s="91"/>
      <c r="D40" s="91"/>
      <c r="E40" s="91"/>
      <c r="F40" s="91"/>
      <c r="G40" s="91"/>
      <c r="H40" s="91"/>
      <c r="I40" s="91"/>
      <c r="J40" s="91"/>
    </row>
    <row r="41" spans="1:47" ht="18.75" x14ac:dyDescent="0.3">
      <c r="A41" s="7"/>
      <c r="B41" s="8"/>
      <c r="C41" s="91"/>
      <c r="D41" s="91"/>
      <c r="E41" s="91"/>
      <c r="F41" s="91"/>
      <c r="G41" s="91"/>
      <c r="H41" s="91"/>
      <c r="I41" s="91"/>
      <c r="J41" s="91"/>
    </row>
    <row r="42" spans="1:47" ht="18.75" x14ac:dyDescent="0.3">
      <c r="A42" s="7"/>
      <c r="B42" s="8"/>
      <c r="C42" s="91"/>
      <c r="D42" s="91"/>
      <c r="E42" s="91"/>
      <c r="F42" s="91"/>
      <c r="G42" s="91"/>
      <c r="H42" s="91"/>
      <c r="I42" s="91"/>
      <c r="J42" s="91"/>
    </row>
    <row r="43" spans="1:47" ht="18.75" x14ac:dyDescent="0.3">
      <c r="A43" s="7"/>
      <c r="B43" s="8"/>
      <c r="C43" s="91"/>
      <c r="D43" s="91"/>
      <c r="E43" s="91"/>
      <c r="F43" s="91"/>
      <c r="G43" s="91"/>
      <c r="H43" s="91"/>
      <c r="I43" s="91"/>
      <c r="J43" s="91"/>
    </row>
    <row r="44" spans="1:47" x14ac:dyDescent="0.25">
      <c r="C44" s="91"/>
      <c r="D44" s="91"/>
      <c r="E44" s="91"/>
      <c r="F44" s="91"/>
      <c r="G44" s="91"/>
      <c r="H44" s="91"/>
      <c r="I44" s="91"/>
      <c r="J44" s="91"/>
    </row>
    <row r="45" spans="1:47" ht="18.75" x14ac:dyDescent="0.3">
      <c r="B45" s="9"/>
      <c r="C45" s="91"/>
      <c r="D45" s="91"/>
      <c r="E45" s="91"/>
      <c r="F45" s="91"/>
      <c r="G45" s="91"/>
      <c r="H45" s="91"/>
      <c r="I45" s="91"/>
      <c r="J45" s="91"/>
      <c r="AM45" t="s">
        <v>132</v>
      </c>
    </row>
    <row r="46" spans="1:47" x14ac:dyDescent="0.25">
      <c r="C46" s="91"/>
      <c r="D46" s="91"/>
      <c r="E46" s="91"/>
      <c r="F46" s="91"/>
      <c r="G46" s="91"/>
      <c r="H46" s="91"/>
      <c r="I46" s="91"/>
      <c r="J46" s="91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10</v>
      </c>
      <c r="AP48">
        <v>10</v>
      </c>
      <c r="AQ48">
        <v>10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133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7</v>
      </c>
      <c r="Z51" s="64">
        <f t="shared" si="0"/>
        <v>3</v>
      </c>
      <c r="AA51" s="64">
        <f t="shared" si="0"/>
        <v>0</v>
      </c>
      <c r="AB51" s="64">
        <f>SUM(V51:AA51)</f>
        <v>10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0.7</v>
      </c>
      <c r="AG51" s="94">
        <f t="shared" si="1"/>
        <v>0.3</v>
      </c>
      <c r="AH51" s="94">
        <f t="shared" si="1"/>
        <v>0</v>
      </c>
      <c r="AI51" s="65">
        <f>+BA3</f>
        <v>4.3</v>
      </c>
      <c r="AJ51" s="65">
        <f t="shared" ref="AJ51:AL57" si="2">+BB3</f>
        <v>0.48</v>
      </c>
      <c r="AK51" s="64">
        <f t="shared" si="2"/>
        <v>4</v>
      </c>
      <c r="AL51" s="64">
        <f t="shared" si="2"/>
        <v>4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0</v>
      </c>
      <c r="Y52" s="64">
        <f t="shared" si="0"/>
        <v>7</v>
      </c>
      <c r="Z52" s="64">
        <f t="shared" si="0"/>
        <v>3</v>
      </c>
      <c r="AA52" s="64">
        <f t="shared" si="0"/>
        <v>0</v>
      </c>
      <c r="AB52" s="64">
        <f t="shared" ref="AB52:AB61" si="4">SUM(V52:AA52)</f>
        <v>10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0.7</v>
      </c>
      <c r="AG52" s="94">
        <f t="shared" si="1"/>
        <v>0.3</v>
      </c>
      <c r="AH52" s="94">
        <f t="shared" si="1"/>
        <v>0</v>
      </c>
      <c r="AI52" s="65">
        <f t="shared" ref="AI52:AI57" si="6">+BA4</f>
        <v>4.3</v>
      </c>
      <c r="AJ52" s="65">
        <f t="shared" si="2"/>
        <v>0.48</v>
      </c>
      <c r="AK52" s="64">
        <f t="shared" si="2"/>
        <v>4</v>
      </c>
      <c r="AL52" s="64">
        <f t="shared" si="2"/>
        <v>4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1</v>
      </c>
      <c r="X53" s="64">
        <f t="shared" si="0"/>
        <v>0</v>
      </c>
      <c r="Y53" s="64">
        <f t="shared" si="0"/>
        <v>0</v>
      </c>
      <c r="Z53" s="64">
        <f t="shared" si="0"/>
        <v>9</v>
      </c>
      <c r="AA53" s="64">
        <f t="shared" si="0"/>
        <v>0</v>
      </c>
      <c r="AB53" s="64">
        <f t="shared" si="4"/>
        <v>10</v>
      </c>
      <c r="AC53" s="94">
        <f t="shared" si="5"/>
        <v>0</v>
      </c>
      <c r="AD53" s="94">
        <f t="shared" si="1"/>
        <v>0.1</v>
      </c>
      <c r="AE53" s="94">
        <f t="shared" si="1"/>
        <v>0</v>
      </c>
      <c r="AF53" s="94">
        <f t="shared" si="1"/>
        <v>0</v>
      </c>
      <c r="AG53" s="94">
        <f t="shared" si="1"/>
        <v>0.9</v>
      </c>
      <c r="AH53" s="94">
        <f t="shared" si="1"/>
        <v>0</v>
      </c>
      <c r="AI53" s="65">
        <f t="shared" si="6"/>
        <v>4.7</v>
      </c>
      <c r="AJ53" s="65">
        <f t="shared" si="2"/>
        <v>0.95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0</v>
      </c>
      <c r="Y54" s="64">
        <f t="shared" si="0"/>
        <v>1</v>
      </c>
      <c r="Z54" s="64">
        <f t="shared" si="0"/>
        <v>9</v>
      </c>
      <c r="AA54" s="64">
        <f t="shared" si="0"/>
        <v>0</v>
      </c>
      <c r="AB54" s="64">
        <f t="shared" si="4"/>
        <v>10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0.1</v>
      </c>
      <c r="AG54" s="94">
        <f t="shared" si="1"/>
        <v>0.9</v>
      </c>
      <c r="AH54" s="94">
        <f t="shared" si="1"/>
        <v>0</v>
      </c>
      <c r="AI54" s="65">
        <f t="shared" si="6"/>
        <v>4.9000000000000004</v>
      </c>
      <c r="AJ54" s="65">
        <f t="shared" si="2"/>
        <v>0.32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3</v>
      </c>
      <c r="Z55" s="64">
        <f t="shared" si="0"/>
        <v>7</v>
      </c>
      <c r="AA55" s="64">
        <f t="shared" si="0"/>
        <v>0</v>
      </c>
      <c r="AB55" s="64">
        <f t="shared" si="4"/>
        <v>10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0.3</v>
      </c>
      <c r="AG55" s="94">
        <f t="shared" si="1"/>
        <v>0.7</v>
      </c>
      <c r="AH55" s="94">
        <f t="shared" si="1"/>
        <v>0</v>
      </c>
      <c r="AI55" s="65">
        <f t="shared" si="6"/>
        <v>4.7</v>
      </c>
      <c r="AJ55" s="65">
        <f t="shared" si="2"/>
        <v>0.48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3</v>
      </c>
      <c r="Z56" s="64">
        <f t="shared" si="0"/>
        <v>7</v>
      </c>
      <c r="AA56" s="64">
        <f t="shared" si="0"/>
        <v>0</v>
      </c>
      <c r="AB56" s="64">
        <f t="shared" si="4"/>
        <v>10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0.3</v>
      </c>
      <c r="AG56" s="94">
        <f t="shared" si="1"/>
        <v>0.7</v>
      </c>
      <c r="AH56" s="94">
        <f t="shared" si="1"/>
        <v>0</v>
      </c>
      <c r="AI56" s="65">
        <f t="shared" si="6"/>
        <v>4.7</v>
      </c>
      <c r="AJ56" s="65">
        <f t="shared" si="2"/>
        <v>0.48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4</v>
      </c>
      <c r="Z57" s="64">
        <f t="shared" si="0"/>
        <v>6</v>
      </c>
      <c r="AA57" s="64">
        <f t="shared" si="0"/>
        <v>0</v>
      </c>
      <c r="AB57" s="64">
        <f t="shared" si="4"/>
        <v>10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0.4</v>
      </c>
      <c r="AG57" s="94">
        <f t="shared" si="1"/>
        <v>0.6</v>
      </c>
      <c r="AH57" s="94">
        <f t="shared" si="1"/>
        <v>0</v>
      </c>
      <c r="AI57" s="65">
        <f t="shared" si="6"/>
        <v>4.5999999999999996</v>
      </c>
      <c r="AJ57" s="65">
        <f t="shared" si="2"/>
        <v>0.52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10</v>
      </c>
      <c r="AP57">
        <v>100</v>
      </c>
      <c r="AQ57">
        <v>100</v>
      </c>
      <c r="AR57">
        <v>100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t="s">
        <v>133</v>
      </c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59" si="7">+AO10</f>
        <v>0</v>
      </c>
      <c r="X59" s="64">
        <f t="shared" si="7"/>
        <v>0</v>
      </c>
      <c r="Y59" s="64">
        <f t="shared" si="7"/>
        <v>5</v>
      </c>
      <c r="Z59" s="64">
        <f t="shared" si="7"/>
        <v>5</v>
      </c>
      <c r="AA59" s="64">
        <f t="shared" si="7"/>
        <v>0</v>
      </c>
      <c r="AB59" s="64">
        <f t="shared" si="4"/>
        <v>10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0.5</v>
      </c>
      <c r="AG59" s="94">
        <f t="shared" si="8"/>
        <v>0.5</v>
      </c>
      <c r="AH59" s="94">
        <f t="shared" si="8"/>
        <v>0</v>
      </c>
      <c r="AI59" s="65">
        <f>+BA10</f>
        <v>4.5</v>
      </c>
      <c r="AJ59" s="65">
        <f t="shared" ref="AJ59:AL61" si="9">+BB10</f>
        <v>0.53</v>
      </c>
      <c r="AK59" s="64">
        <f t="shared" si="9"/>
        <v>5</v>
      </c>
      <c r="AL59" s="64" t="str">
        <f t="shared" si="9"/>
        <v>4b</v>
      </c>
      <c r="AM59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ref="W60:W61" si="11">+AO11</f>
        <v>0</v>
      </c>
      <c r="X60" s="64">
        <f t="shared" ref="X60:X61" si="12">+AP11</f>
        <v>0</v>
      </c>
      <c r="Y60" s="64">
        <f t="shared" ref="Y60:Y61" si="13">+AQ11</f>
        <v>4</v>
      </c>
      <c r="Z60" s="64">
        <f t="shared" ref="Z60:Z61" si="14">+AR11</f>
        <v>6</v>
      </c>
      <c r="AA60" s="64">
        <f t="shared" ref="AA60:AA61" si="15">+AS11</f>
        <v>0</v>
      </c>
      <c r="AB60" s="64">
        <f t="shared" si="4"/>
        <v>10</v>
      </c>
      <c r="AC60" s="94">
        <f t="shared" ref="AC60:AC61" si="16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0.4</v>
      </c>
      <c r="AG60" s="94">
        <f t="shared" si="8"/>
        <v>0.6</v>
      </c>
      <c r="AH60" s="94">
        <f t="shared" si="8"/>
        <v>0</v>
      </c>
      <c r="AI60" s="65">
        <f t="shared" ref="AI60:AI61" si="17">+BA11</f>
        <v>4.5999999999999996</v>
      </c>
      <c r="AJ60" s="65">
        <f t="shared" si="9"/>
        <v>0.52</v>
      </c>
      <c r="AK60" s="64">
        <f t="shared" si="9"/>
        <v>5</v>
      </c>
      <c r="AL60" s="64">
        <f t="shared" si="9"/>
        <v>5</v>
      </c>
      <c r="AM60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11"/>
        <v>0</v>
      </c>
      <c r="X61" s="64">
        <f t="shared" si="12"/>
        <v>0</v>
      </c>
      <c r="Y61" s="64">
        <f t="shared" si="13"/>
        <v>4</v>
      </c>
      <c r="Z61" s="64">
        <f t="shared" si="14"/>
        <v>6</v>
      </c>
      <c r="AA61" s="64">
        <f t="shared" si="15"/>
        <v>0</v>
      </c>
      <c r="AB61" s="64">
        <f t="shared" si="4"/>
        <v>10</v>
      </c>
      <c r="AC61" s="94">
        <f t="shared" si="16"/>
        <v>0</v>
      </c>
      <c r="AD61" s="94">
        <f t="shared" si="8"/>
        <v>0</v>
      </c>
      <c r="AE61" s="94">
        <f t="shared" si="8"/>
        <v>0</v>
      </c>
      <c r="AF61" s="94">
        <f t="shared" si="8"/>
        <v>0.4</v>
      </c>
      <c r="AG61" s="94">
        <f t="shared" si="8"/>
        <v>0.6</v>
      </c>
      <c r="AH61" s="94">
        <f t="shared" si="8"/>
        <v>0</v>
      </c>
      <c r="AI61" s="65">
        <f t="shared" si="17"/>
        <v>4.5999999999999996</v>
      </c>
      <c r="AJ61" s="65">
        <f t="shared" si="9"/>
        <v>0.52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8">+AO13</f>
        <v>0</v>
      </c>
      <c r="X71" s="64">
        <f t="shared" si="18"/>
        <v>7</v>
      </c>
      <c r="Y71" s="64">
        <f t="shared" si="18"/>
        <v>2</v>
      </c>
      <c r="Z71" s="64">
        <f t="shared" si="18"/>
        <v>1</v>
      </c>
      <c r="AA71" s="64">
        <f t="shared" si="18"/>
        <v>0</v>
      </c>
      <c r="AB71" s="64">
        <f t="shared" ref="AB71:AB81" si="19">SUM(V71:AA71)</f>
        <v>10</v>
      </c>
      <c r="AC71" s="94">
        <f>V71/$AB71</f>
        <v>0</v>
      </c>
      <c r="AD71" s="94">
        <f t="shared" ref="AD71:AH81" si="20">W71/$AB71</f>
        <v>0</v>
      </c>
      <c r="AE71" s="94">
        <f t="shared" si="20"/>
        <v>0.7</v>
      </c>
      <c r="AF71" s="94">
        <f t="shared" si="20"/>
        <v>0.2</v>
      </c>
      <c r="AG71" s="94">
        <f t="shared" si="20"/>
        <v>0.1</v>
      </c>
      <c r="AH71" s="94">
        <f t="shared" si="20"/>
        <v>0</v>
      </c>
      <c r="AI71" s="65">
        <f>+BA13</f>
        <v>3.4</v>
      </c>
      <c r="AJ71" s="65">
        <f t="shared" ref="AJ71:AL81" si="21">+BB13</f>
        <v>0.7</v>
      </c>
      <c r="AK71" s="64">
        <f t="shared" si="21"/>
        <v>3</v>
      </c>
      <c r="AL71" s="64">
        <f t="shared" si="21"/>
        <v>3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22">+AN14</f>
        <v>0</v>
      </c>
      <c r="W72" s="64">
        <f t="shared" si="18"/>
        <v>0</v>
      </c>
      <c r="X72" s="64">
        <f t="shared" si="18"/>
        <v>7</v>
      </c>
      <c r="Y72" s="64">
        <f t="shared" si="18"/>
        <v>3</v>
      </c>
      <c r="Z72" s="64">
        <f t="shared" si="18"/>
        <v>0</v>
      </c>
      <c r="AA72" s="64">
        <f t="shared" si="18"/>
        <v>0</v>
      </c>
      <c r="AB72" s="64">
        <f t="shared" si="19"/>
        <v>10</v>
      </c>
      <c r="AC72" s="94">
        <f t="shared" ref="AC72:AC81" si="23">V72/$AB72</f>
        <v>0</v>
      </c>
      <c r="AD72" s="94">
        <f t="shared" si="20"/>
        <v>0</v>
      </c>
      <c r="AE72" s="94">
        <f t="shared" si="20"/>
        <v>0.7</v>
      </c>
      <c r="AF72" s="94">
        <f t="shared" si="20"/>
        <v>0.3</v>
      </c>
      <c r="AG72" s="94">
        <f t="shared" si="20"/>
        <v>0</v>
      </c>
      <c r="AH72" s="94">
        <f t="shared" si="20"/>
        <v>0</v>
      </c>
      <c r="AI72" s="65">
        <f t="shared" ref="AI72:AI81" si="24">+BA14</f>
        <v>3.3</v>
      </c>
      <c r="AJ72" s="65">
        <f t="shared" si="21"/>
        <v>0.48</v>
      </c>
      <c r="AK72" s="64">
        <f t="shared" si="21"/>
        <v>3</v>
      </c>
      <c r="AL72" s="64">
        <f t="shared" si="21"/>
        <v>3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22"/>
        <v>0</v>
      </c>
      <c r="W73" s="64">
        <f t="shared" si="18"/>
        <v>0</v>
      </c>
      <c r="X73" s="64">
        <f t="shared" si="18"/>
        <v>1</v>
      </c>
      <c r="Y73" s="64">
        <f t="shared" si="18"/>
        <v>7</v>
      </c>
      <c r="Z73" s="64">
        <f t="shared" si="18"/>
        <v>0</v>
      </c>
      <c r="AA73" s="64">
        <f t="shared" si="18"/>
        <v>2</v>
      </c>
      <c r="AB73" s="64">
        <f t="shared" si="19"/>
        <v>10</v>
      </c>
      <c r="AC73" s="94">
        <f t="shared" si="23"/>
        <v>0</v>
      </c>
      <c r="AD73" s="94">
        <f t="shared" si="20"/>
        <v>0</v>
      </c>
      <c r="AE73" s="94">
        <f t="shared" si="20"/>
        <v>0.1</v>
      </c>
      <c r="AF73" s="94">
        <f t="shared" si="20"/>
        <v>0.7</v>
      </c>
      <c r="AG73" s="94">
        <f t="shared" si="20"/>
        <v>0</v>
      </c>
      <c r="AH73" s="94">
        <f t="shared" si="20"/>
        <v>0.2</v>
      </c>
      <c r="AI73" s="65">
        <f t="shared" si="24"/>
        <v>3.87</v>
      </c>
      <c r="AJ73" s="65">
        <f t="shared" si="21"/>
        <v>0.35</v>
      </c>
      <c r="AK73" s="64">
        <f t="shared" si="21"/>
        <v>4</v>
      </c>
      <c r="AL73" s="64">
        <f t="shared" si="21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22"/>
        <v>0</v>
      </c>
      <c r="W74" s="64">
        <f t="shared" si="18"/>
        <v>0</v>
      </c>
      <c r="X74" s="64">
        <f t="shared" si="18"/>
        <v>3</v>
      </c>
      <c r="Y74" s="64">
        <f t="shared" si="18"/>
        <v>6</v>
      </c>
      <c r="Z74" s="64">
        <f t="shared" si="18"/>
        <v>1</v>
      </c>
      <c r="AA74" s="64">
        <f t="shared" si="18"/>
        <v>0</v>
      </c>
      <c r="AB74" s="64">
        <f t="shared" si="19"/>
        <v>10</v>
      </c>
      <c r="AC74" s="94">
        <f t="shared" si="23"/>
        <v>0</v>
      </c>
      <c r="AD74" s="94">
        <f t="shared" si="20"/>
        <v>0</v>
      </c>
      <c r="AE74" s="94">
        <f t="shared" si="20"/>
        <v>0.3</v>
      </c>
      <c r="AF74" s="94">
        <f t="shared" si="20"/>
        <v>0.6</v>
      </c>
      <c r="AG74" s="94">
        <f t="shared" si="20"/>
        <v>0.1</v>
      </c>
      <c r="AH74" s="94">
        <f t="shared" si="20"/>
        <v>0</v>
      </c>
      <c r="AI74" s="65">
        <f t="shared" si="24"/>
        <v>3.8</v>
      </c>
      <c r="AJ74" s="65">
        <f t="shared" si="21"/>
        <v>0.63</v>
      </c>
      <c r="AK74" s="64">
        <f t="shared" si="21"/>
        <v>4</v>
      </c>
      <c r="AL74" s="64">
        <f t="shared" si="21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22"/>
        <v>0</v>
      </c>
      <c r="W75" s="64">
        <f t="shared" si="18"/>
        <v>0</v>
      </c>
      <c r="X75" s="64">
        <f t="shared" si="18"/>
        <v>2</v>
      </c>
      <c r="Y75" s="64">
        <f t="shared" si="18"/>
        <v>7</v>
      </c>
      <c r="Z75" s="64">
        <f t="shared" si="18"/>
        <v>1</v>
      </c>
      <c r="AA75" s="64">
        <f t="shared" si="18"/>
        <v>0</v>
      </c>
      <c r="AB75" s="64">
        <f t="shared" si="19"/>
        <v>10</v>
      </c>
      <c r="AC75" s="94">
        <f t="shared" si="23"/>
        <v>0</v>
      </c>
      <c r="AD75" s="94">
        <f t="shared" si="20"/>
        <v>0</v>
      </c>
      <c r="AE75" s="94">
        <f t="shared" si="20"/>
        <v>0.2</v>
      </c>
      <c r="AF75" s="94">
        <f t="shared" si="20"/>
        <v>0.7</v>
      </c>
      <c r="AG75" s="94">
        <f t="shared" si="20"/>
        <v>0.1</v>
      </c>
      <c r="AH75" s="94">
        <f t="shared" si="20"/>
        <v>0</v>
      </c>
      <c r="AI75" s="65">
        <f t="shared" si="24"/>
        <v>3.9</v>
      </c>
      <c r="AJ75" s="65">
        <f t="shared" si="21"/>
        <v>0.56999999999999995</v>
      </c>
      <c r="AK75" s="64">
        <f t="shared" si="21"/>
        <v>4</v>
      </c>
      <c r="AL75" s="64">
        <f t="shared" si="21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22"/>
        <v>0</v>
      </c>
      <c r="W76" s="64">
        <f t="shared" si="18"/>
        <v>0</v>
      </c>
      <c r="X76" s="64">
        <f t="shared" si="18"/>
        <v>2</v>
      </c>
      <c r="Y76" s="64">
        <f t="shared" si="18"/>
        <v>6</v>
      </c>
      <c r="Z76" s="64">
        <f t="shared" si="18"/>
        <v>2</v>
      </c>
      <c r="AA76" s="64">
        <f t="shared" si="18"/>
        <v>0</v>
      </c>
      <c r="AB76" s="64">
        <f t="shared" si="19"/>
        <v>10</v>
      </c>
      <c r="AC76" s="94">
        <f t="shared" si="23"/>
        <v>0</v>
      </c>
      <c r="AD76" s="94">
        <f t="shared" si="20"/>
        <v>0</v>
      </c>
      <c r="AE76" s="94">
        <f t="shared" si="20"/>
        <v>0.2</v>
      </c>
      <c r="AF76" s="94">
        <f t="shared" si="20"/>
        <v>0.6</v>
      </c>
      <c r="AG76" s="94">
        <f t="shared" si="20"/>
        <v>0.2</v>
      </c>
      <c r="AH76" s="94">
        <f t="shared" si="20"/>
        <v>0</v>
      </c>
      <c r="AI76" s="65">
        <f t="shared" si="24"/>
        <v>4</v>
      </c>
      <c r="AJ76" s="65">
        <f t="shared" si="21"/>
        <v>0.67</v>
      </c>
      <c r="AK76" s="64">
        <f t="shared" si="21"/>
        <v>4</v>
      </c>
      <c r="AL76" s="64">
        <f t="shared" si="21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22"/>
        <v>1</v>
      </c>
      <c r="W77" s="64">
        <f t="shared" si="18"/>
        <v>3</v>
      </c>
      <c r="X77" s="64">
        <f t="shared" si="18"/>
        <v>3</v>
      </c>
      <c r="Y77" s="64">
        <f t="shared" si="18"/>
        <v>2</v>
      </c>
      <c r="Z77" s="64">
        <f t="shared" si="18"/>
        <v>1</v>
      </c>
      <c r="AA77" s="64">
        <f t="shared" si="18"/>
        <v>0</v>
      </c>
      <c r="AB77" s="64">
        <f t="shared" si="19"/>
        <v>10</v>
      </c>
      <c r="AC77" s="94">
        <f t="shared" si="23"/>
        <v>0.1</v>
      </c>
      <c r="AD77" s="94">
        <f t="shared" si="20"/>
        <v>0.3</v>
      </c>
      <c r="AE77" s="94">
        <f t="shared" si="20"/>
        <v>0.3</v>
      </c>
      <c r="AF77" s="94">
        <f t="shared" si="20"/>
        <v>0.2</v>
      </c>
      <c r="AG77" s="94">
        <f t="shared" si="20"/>
        <v>0.1</v>
      </c>
      <c r="AH77" s="94">
        <f t="shared" si="20"/>
        <v>0</v>
      </c>
      <c r="AI77" s="65">
        <f t="shared" si="24"/>
        <v>2.9</v>
      </c>
      <c r="AJ77" s="65">
        <f t="shared" si="21"/>
        <v>1.2</v>
      </c>
      <c r="AK77" s="64">
        <f t="shared" si="21"/>
        <v>3</v>
      </c>
      <c r="AL77" s="64" t="str">
        <f t="shared" si="21"/>
        <v>2b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22"/>
        <v>0</v>
      </c>
      <c r="W78" s="64">
        <f t="shared" si="18"/>
        <v>2</v>
      </c>
      <c r="X78" s="64">
        <f t="shared" si="18"/>
        <v>0</v>
      </c>
      <c r="Y78" s="64">
        <f t="shared" si="18"/>
        <v>6</v>
      </c>
      <c r="Z78" s="64">
        <f t="shared" si="18"/>
        <v>2</v>
      </c>
      <c r="AA78" s="64">
        <f t="shared" si="18"/>
        <v>0</v>
      </c>
      <c r="AB78" s="64">
        <f t="shared" si="19"/>
        <v>10</v>
      </c>
      <c r="AC78" s="94">
        <f t="shared" si="23"/>
        <v>0</v>
      </c>
      <c r="AD78" s="94">
        <f t="shared" si="20"/>
        <v>0.2</v>
      </c>
      <c r="AE78" s="94">
        <f t="shared" si="20"/>
        <v>0</v>
      </c>
      <c r="AF78" s="94">
        <f t="shared" si="20"/>
        <v>0.6</v>
      </c>
      <c r="AG78" s="94">
        <f t="shared" si="20"/>
        <v>0.2</v>
      </c>
      <c r="AH78" s="94">
        <f t="shared" si="20"/>
        <v>0</v>
      </c>
      <c r="AI78" s="65">
        <f t="shared" si="24"/>
        <v>3.8</v>
      </c>
      <c r="AJ78" s="65">
        <f t="shared" si="21"/>
        <v>1.03</v>
      </c>
      <c r="AK78" s="64">
        <f t="shared" si="21"/>
        <v>4</v>
      </c>
      <c r="AL78" s="64">
        <f t="shared" si="21"/>
        <v>4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22"/>
        <v>1</v>
      </c>
      <c r="W79" s="64">
        <f t="shared" si="18"/>
        <v>3</v>
      </c>
      <c r="X79" s="64">
        <f t="shared" si="18"/>
        <v>5</v>
      </c>
      <c r="Y79" s="64">
        <f t="shared" si="18"/>
        <v>1</v>
      </c>
      <c r="Z79" s="64">
        <f t="shared" si="18"/>
        <v>0</v>
      </c>
      <c r="AA79" s="64">
        <f t="shared" si="18"/>
        <v>0</v>
      </c>
      <c r="AB79" s="64">
        <f t="shared" si="19"/>
        <v>10</v>
      </c>
      <c r="AC79" s="94">
        <f t="shared" si="23"/>
        <v>0.1</v>
      </c>
      <c r="AD79" s="94">
        <f t="shared" si="20"/>
        <v>0.3</v>
      </c>
      <c r="AE79" s="94">
        <f t="shared" si="20"/>
        <v>0.5</v>
      </c>
      <c r="AF79" s="94">
        <f t="shared" si="20"/>
        <v>0.1</v>
      </c>
      <c r="AG79" s="94">
        <f t="shared" si="20"/>
        <v>0</v>
      </c>
      <c r="AH79" s="94">
        <f t="shared" si="20"/>
        <v>0</v>
      </c>
      <c r="AI79" s="65">
        <f t="shared" si="24"/>
        <v>2.6</v>
      </c>
      <c r="AJ79" s="65">
        <f t="shared" si="21"/>
        <v>0.84</v>
      </c>
      <c r="AK79" s="64">
        <f t="shared" si="21"/>
        <v>3</v>
      </c>
      <c r="AL79" s="64">
        <f t="shared" si="21"/>
        <v>3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22"/>
        <v>0</v>
      </c>
      <c r="W80" s="64">
        <f t="shared" si="18"/>
        <v>0</v>
      </c>
      <c r="X80" s="64">
        <f t="shared" si="18"/>
        <v>4</v>
      </c>
      <c r="Y80" s="64">
        <f t="shared" si="18"/>
        <v>3</v>
      </c>
      <c r="Z80" s="64">
        <f t="shared" si="18"/>
        <v>3</v>
      </c>
      <c r="AA80" s="64">
        <f t="shared" si="18"/>
        <v>0</v>
      </c>
      <c r="AB80" s="64">
        <f t="shared" si="19"/>
        <v>10</v>
      </c>
      <c r="AC80" s="94">
        <f t="shared" si="23"/>
        <v>0</v>
      </c>
      <c r="AD80" s="94">
        <f t="shared" si="20"/>
        <v>0</v>
      </c>
      <c r="AE80" s="94">
        <f t="shared" si="20"/>
        <v>0.4</v>
      </c>
      <c r="AF80" s="94">
        <f t="shared" si="20"/>
        <v>0.3</v>
      </c>
      <c r="AG80" s="94">
        <f t="shared" si="20"/>
        <v>0.3</v>
      </c>
      <c r="AH80" s="94">
        <f t="shared" si="20"/>
        <v>0</v>
      </c>
      <c r="AI80" s="65">
        <f t="shared" si="24"/>
        <v>3.9</v>
      </c>
      <c r="AJ80" s="65">
        <f t="shared" si="21"/>
        <v>0.88</v>
      </c>
      <c r="AK80" s="64">
        <f t="shared" si="21"/>
        <v>4</v>
      </c>
      <c r="AL80" s="64">
        <f t="shared" si="21"/>
        <v>3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22"/>
        <v>0</v>
      </c>
      <c r="W81" s="64">
        <f t="shared" si="18"/>
        <v>0</v>
      </c>
      <c r="X81" s="64">
        <f t="shared" si="18"/>
        <v>2</v>
      </c>
      <c r="Y81" s="64">
        <f t="shared" si="18"/>
        <v>7</v>
      </c>
      <c r="Z81" s="64">
        <f t="shared" si="18"/>
        <v>1</v>
      </c>
      <c r="AA81" s="64">
        <f t="shared" si="18"/>
        <v>0</v>
      </c>
      <c r="AB81" s="64">
        <f t="shared" si="19"/>
        <v>10</v>
      </c>
      <c r="AC81" s="94">
        <f t="shared" si="23"/>
        <v>0</v>
      </c>
      <c r="AD81" s="94">
        <f t="shared" si="20"/>
        <v>0</v>
      </c>
      <c r="AE81" s="94">
        <f t="shared" si="20"/>
        <v>0.2</v>
      </c>
      <c r="AF81" s="94">
        <f t="shared" si="20"/>
        <v>0.7</v>
      </c>
      <c r="AG81" s="94">
        <f t="shared" si="20"/>
        <v>0.1</v>
      </c>
      <c r="AH81" s="94">
        <f t="shared" si="20"/>
        <v>0</v>
      </c>
      <c r="AI81" s="65">
        <f t="shared" si="24"/>
        <v>3.9</v>
      </c>
      <c r="AJ81" s="65">
        <f t="shared" si="21"/>
        <v>0.56999999999999995</v>
      </c>
      <c r="AK81" s="64">
        <f t="shared" si="21"/>
        <v>4</v>
      </c>
      <c r="AL81" s="64">
        <f t="shared" si="21"/>
        <v>4</v>
      </c>
      <c r="AM81"/>
      <c r="AN81"/>
      <c r="AO81"/>
      <c r="AP81"/>
      <c r="AQ81"/>
      <c r="AR81"/>
    </row>
    <row r="82" spans="1:44" x14ac:dyDescent="0.25">
      <c r="AC82" s="103"/>
      <c r="AD82" s="103"/>
      <c r="AE82" s="103"/>
      <c r="AF82" s="103"/>
      <c r="AG82" s="103"/>
      <c r="AH82" s="10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5">+AO24</f>
        <v>0</v>
      </c>
      <c r="X90" s="64">
        <f t="shared" si="25"/>
        <v>0</v>
      </c>
      <c r="Y90" s="64">
        <f t="shared" si="25"/>
        <v>5</v>
      </c>
      <c r="Z90" s="64">
        <f t="shared" si="25"/>
        <v>5</v>
      </c>
      <c r="AA90" s="64">
        <f t="shared" si="25"/>
        <v>0</v>
      </c>
      <c r="AB90" s="64">
        <f t="shared" ref="AB90:AB91" si="26">SUM(V90:AA90)</f>
        <v>10</v>
      </c>
      <c r="AC90" s="94">
        <f>V90/$AB90</f>
        <v>0</v>
      </c>
      <c r="AD90" s="94">
        <f t="shared" ref="AD90:AH91" si="27">W90/$AB90</f>
        <v>0</v>
      </c>
      <c r="AE90" s="94">
        <f t="shared" si="27"/>
        <v>0</v>
      </c>
      <c r="AF90" s="94">
        <f t="shared" si="27"/>
        <v>0.5</v>
      </c>
      <c r="AG90" s="94">
        <f t="shared" si="27"/>
        <v>0.5</v>
      </c>
      <c r="AH90" s="94">
        <f t="shared" si="27"/>
        <v>0</v>
      </c>
      <c r="AI90" s="65">
        <f t="shared" ref="AI90:AL91" si="28">+BA24</f>
        <v>4.5</v>
      </c>
      <c r="AJ90" s="65">
        <f t="shared" si="28"/>
        <v>0.53</v>
      </c>
      <c r="AK90" s="64">
        <f t="shared" si="28"/>
        <v>5</v>
      </c>
      <c r="AL90" s="64" t="str">
        <f t="shared" si="28"/>
        <v>4b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29">+AN25</f>
        <v>0</v>
      </c>
      <c r="W91" s="64">
        <f t="shared" si="29"/>
        <v>0</v>
      </c>
      <c r="X91" s="64">
        <f t="shared" si="29"/>
        <v>0</v>
      </c>
      <c r="Y91" s="64">
        <f t="shared" si="29"/>
        <v>4</v>
      </c>
      <c r="Z91" s="64">
        <f t="shared" si="29"/>
        <v>6</v>
      </c>
      <c r="AA91" s="64">
        <f t="shared" si="29"/>
        <v>0</v>
      </c>
      <c r="AB91" s="64">
        <f t="shared" si="26"/>
        <v>10</v>
      </c>
      <c r="AC91" s="94">
        <f>V91/$AB91</f>
        <v>0</v>
      </c>
      <c r="AD91" s="94">
        <f t="shared" si="27"/>
        <v>0</v>
      </c>
      <c r="AE91" s="94">
        <f t="shared" si="27"/>
        <v>0</v>
      </c>
      <c r="AF91" s="94">
        <f t="shared" si="27"/>
        <v>0.4</v>
      </c>
      <c r="AG91" s="94">
        <f t="shared" si="27"/>
        <v>0.6</v>
      </c>
      <c r="AH91" s="94">
        <f t="shared" si="27"/>
        <v>0</v>
      </c>
      <c r="AI91" s="65">
        <f t="shared" si="28"/>
        <v>4.5999999999999996</v>
      </c>
      <c r="AJ91" s="65">
        <f t="shared" si="28"/>
        <v>0.52</v>
      </c>
      <c r="AK91" s="64">
        <f t="shared" si="28"/>
        <v>5</v>
      </c>
      <c r="AL91" s="64">
        <f t="shared" si="28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30">+AO26</f>
        <v>0</v>
      </c>
      <c r="X93" s="64">
        <f t="shared" si="30"/>
        <v>1</v>
      </c>
      <c r="Y93" s="64">
        <f t="shared" si="30"/>
        <v>2</v>
      </c>
      <c r="Z93" s="64">
        <f t="shared" si="30"/>
        <v>7</v>
      </c>
      <c r="AA93" s="64">
        <f t="shared" si="30"/>
        <v>0</v>
      </c>
      <c r="AB93" s="64">
        <f t="shared" ref="AB93:AB98" si="31">SUM(V93:AA93)</f>
        <v>10</v>
      </c>
      <c r="AC93" s="94">
        <f>V93/$AB93</f>
        <v>0</v>
      </c>
      <c r="AD93" s="94">
        <f t="shared" ref="AD93:AH98" si="32">W93/$AB93</f>
        <v>0</v>
      </c>
      <c r="AE93" s="94">
        <f t="shared" si="32"/>
        <v>0.1</v>
      </c>
      <c r="AF93" s="94">
        <f t="shared" si="32"/>
        <v>0.2</v>
      </c>
      <c r="AG93" s="94">
        <f t="shared" si="32"/>
        <v>0.7</v>
      </c>
      <c r="AH93" s="94">
        <f t="shared" si="32"/>
        <v>0</v>
      </c>
      <c r="AI93" s="65">
        <f t="shared" ref="AI93:AL98" si="33">+BA26</f>
        <v>4.5999999999999996</v>
      </c>
      <c r="AJ93" s="65">
        <f t="shared" si="33"/>
        <v>0.7</v>
      </c>
      <c r="AK93" s="64">
        <f t="shared" si="33"/>
        <v>5</v>
      </c>
      <c r="AL93" s="64">
        <f t="shared" si="33"/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8" si="34">+AN27</f>
        <v>0</v>
      </c>
      <c r="W94" s="64">
        <f t="shared" si="34"/>
        <v>0</v>
      </c>
      <c r="X94" s="64">
        <f t="shared" si="34"/>
        <v>0</v>
      </c>
      <c r="Y94" s="64">
        <f t="shared" si="34"/>
        <v>4</v>
      </c>
      <c r="Z94" s="64">
        <f t="shared" si="34"/>
        <v>6</v>
      </c>
      <c r="AA94" s="64">
        <f t="shared" si="34"/>
        <v>0</v>
      </c>
      <c r="AB94" s="64">
        <f t="shared" si="31"/>
        <v>10</v>
      </c>
      <c r="AC94" s="94">
        <f t="shared" ref="AC94:AC98" si="35">V94/$AB94</f>
        <v>0</v>
      </c>
      <c r="AD94" s="94">
        <f t="shared" si="32"/>
        <v>0</v>
      </c>
      <c r="AE94" s="94">
        <f t="shared" si="32"/>
        <v>0</v>
      </c>
      <c r="AF94" s="94">
        <f t="shared" si="32"/>
        <v>0.4</v>
      </c>
      <c r="AG94" s="94">
        <f t="shared" si="32"/>
        <v>0.6</v>
      </c>
      <c r="AH94" s="94">
        <f t="shared" si="32"/>
        <v>0</v>
      </c>
      <c r="AI94" s="65">
        <f t="shared" si="33"/>
        <v>4.5999999999999996</v>
      </c>
      <c r="AJ94" s="65">
        <f t="shared" si="33"/>
        <v>0.52</v>
      </c>
      <c r="AK94" s="64">
        <f t="shared" si="33"/>
        <v>5</v>
      </c>
      <c r="AL94" s="64">
        <f t="shared" si="33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34"/>
        <v>0</v>
      </c>
      <c r="W95" s="64">
        <f t="shared" si="34"/>
        <v>0</v>
      </c>
      <c r="X95" s="64">
        <f t="shared" si="34"/>
        <v>0</v>
      </c>
      <c r="Y95" s="64">
        <f t="shared" si="34"/>
        <v>5</v>
      </c>
      <c r="Z95" s="64">
        <f t="shared" si="34"/>
        <v>5</v>
      </c>
      <c r="AA95" s="64">
        <f t="shared" si="34"/>
        <v>0</v>
      </c>
      <c r="AB95" s="64">
        <f t="shared" si="31"/>
        <v>10</v>
      </c>
      <c r="AC95" s="94">
        <f t="shared" si="35"/>
        <v>0</v>
      </c>
      <c r="AD95" s="94">
        <f t="shared" si="32"/>
        <v>0</v>
      </c>
      <c r="AE95" s="94">
        <f t="shared" si="32"/>
        <v>0</v>
      </c>
      <c r="AF95" s="94">
        <f t="shared" si="32"/>
        <v>0.5</v>
      </c>
      <c r="AG95" s="94">
        <f t="shared" si="32"/>
        <v>0.5</v>
      </c>
      <c r="AH95" s="94">
        <f t="shared" si="32"/>
        <v>0</v>
      </c>
      <c r="AI95" s="65">
        <f t="shared" si="33"/>
        <v>4.5</v>
      </c>
      <c r="AJ95" s="65">
        <f t="shared" si="33"/>
        <v>0.53</v>
      </c>
      <c r="AK95" s="64">
        <f t="shared" si="33"/>
        <v>5</v>
      </c>
      <c r="AL95" s="64" t="str">
        <f t="shared" si="33"/>
        <v>4b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34"/>
        <v>0</v>
      </c>
      <c r="W96" s="64">
        <f t="shared" si="34"/>
        <v>0</v>
      </c>
      <c r="X96" s="64">
        <f t="shared" si="34"/>
        <v>0</v>
      </c>
      <c r="Y96" s="64">
        <f t="shared" si="34"/>
        <v>4</v>
      </c>
      <c r="Z96" s="64">
        <f t="shared" si="34"/>
        <v>6</v>
      </c>
      <c r="AA96" s="64">
        <f t="shared" si="34"/>
        <v>0</v>
      </c>
      <c r="AB96" s="64">
        <f t="shared" si="31"/>
        <v>10</v>
      </c>
      <c r="AC96" s="94">
        <f t="shared" si="35"/>
        <v>0</v>
      </c>
      <c r="AD96" s="94">
        <f t="shared" si="32"/>
        <v>0</v>
      </c>
      <c r="AE96" s="94">
        <f t="shared" si="32"/>
        <v>0</v>
      </c>
      <c r="AF96" s="94">
        <f t="shared" si="32"/>
        <v>0.4</v>
      </c>
      <c r="AG96" s="94">
        <f t="shared" si="32"/>
        <v>0.6</v>
      </c>
      <c r="AH96" s="94">
        <f t="shared" si="32"/>
        <v>0</v>
      </c>
      <c r="AI96" s="65">
        <f t="shared" si="33"/>
        <v>4.5999999999999996</v>
      </c>
      <c r="AJ96" s="65">
        <f t="shared" si="33"/>
        <v>0.52</v>
      </c>
      <c r="AK96" s="64">
        <f t="shared" si="33"/>
        <v>5</v>
      </c>
      <c r="AL96" s="64">
        <f t="shared" si="33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34"/>
        <v>0</v>
      </c>
      <c r="W97" s="64">
        <f t="shared" si="34"/>
        <v>0</v>
      </c>
      <c r="X97" s="64">
        <f t="shared" si="34"/>
        <v>0</v>
      </c>
      <c r="Y97" s="64">
        <f t="shared" si="34"/>
        <v>3</v>
      </c>
      <c r="Z97" s="64">
        <f t="shared" si="34"/>
        <v>7</v>
      </c>
      <c r="AA97" s="64">
        <f t="shared" si="34"/>
        <v>0</v>
      </c>
      <c r="AB97" s="64">
        <f t="shared" si="31"/>
        <v>10</v>
      </c>
      <c r="AC97" s="94">
        <f t="shared" si="35"/>
        <v>0</v>
      </c>
      <c r="AD97" s="94">
        <f t="shared" si="32"/>
        <v>0</v>
      </c>
      <c r="AE97" s="94">
        <f t="shared" si="32"/>
        <v>0</v>
      </c>
      <c r="AF97" s="94">
        <f t="shared" si="32"/>
        <v>0.3</v>
      </c>
      <c r="AG97" s="94">
        <f t="shared" si="32"/>
        <v>0.7</v>
      </c>
      <c r="AH97" s="94">
        <f t="shared" si="32"/>
        <v>0</v>
      </c>
      <c r="AI97" s="65">
        <f t="shared" si="33"/>
        <v>4.7</v>
      </c>
      <c r="AJ97" s="65">
        <f t="shared" si="33"/>
        <v>0.48</v>
      </c>
      <c r="AK97" s="64">
        <f t="shared" si="33"/>
        <v>5</v>
      </c>
      <c r="AL97" s="64">
        <f t="shared" si="33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34"/>
        <v>0</v>
      </c>
      <c r="W98" s="64">
        <f t="shared" si="34"/>
        <v>0</v>
      </c>
      <c r="X98" s="64">
        <f t="shared" si="34"/>
        <v>0</v>
      </c>
      <c r="Y98" s="64">
        <f t="shared" si="34"/>
        <v>4</v>
      </c>
      <c r="Z98" s="64">
        <f t="shared" si="34"/>
        <v>6</v>
      </c>
      <c r="AA98" s="64">
        <f t="shared" si="34"/>
        <v>0</v>
      </c>
      <c r="AB98" s="64">
        <f t="shared" si="31"/>
        <v>10</v>
      </c>
      <c r="AC98" s="94">
        <f t="shared" si="35"/>
        <v>0</v>
      </c>
      <c r="AD98" s="94">
        <f t="shared" si="32"/>
        <v>0</v>
      </c>
      <c r="AE98" s="94">
        <f t="shared" si="32"/>
        <v>0</v>
      </c>
      <c r="AF98" s="94">
        <f t="shared" si="32"/>
        <v>0.4</v>
      </c>
      <c r="AG98" s="94">
        <f t="shared" si="32"/>
        <v>0.6</v>
      </c>
      <c r="AH98" s="94">
        <f t="shared" si="32"/>
        <v>0</v>
      </c>
      <c r="AI98" s="65">
        <f t="shared" si="33"/>
        <v>4.5999999999999996</v>
      </c>
      <c r="AJ98" s="65">
        <f t="shared" si="33"/>
        <v>0.52</v>
      </c>
      <c r="AK98" s="64">
        <f t="shared" si="33"/>
        <v>5</v>
      </c>
      <c r="AL98" s="64">
        <f t="shared" si="33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8" x14ac:dyDescent="0.25">
      <c r="A105" t="s">
        <v>117</v>
      </c>
    </row>
    <row r="106" spans="1:38" x14ac:dyDescent="0.25">
      <c r="C106" t="s">
        <v>67</v>
      </c>
      <c r="D106" t="s">
        <v>68</v>
      </c>
      <c r="E106" t="s">
        <v>69</v>
      </c>
      <c r="F106" t="s">
        <v>70</v>
      </c>
    </row>
    <row r="107" spans="1:38" x14ac:dyDescent="0.25">
      <c r="A107" t="s">
        <v>71</v>
      </c>
      <c r="B107" t="s">
        <v>110</v>
      </c>
      <c r="C107">
        <v>10</v>
      </c>
      <c r="D107">
        <v>100</v>
      </c>
      <c r="E107">
        <v>100</v>
      </c>
      <c r="F107">
        <v>100</v>
      </c>
    </row>
    <row r="108" spans="1:38" x14ac:dyDescent="0.25">
      <c r="A108" t="s">
        <v>133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61:U61"/>
    <mergeCell ref="B51:U51"/>
    <mergeCell ref="B52:U52"/>
    <mergeCell ref="B53:U53"/>
    <mergeCell ref="B54:U54"/>
    <mergeCell ref="B55:U55"/>
    <mergeCell ref="B56:U56"/>
    <mergeCell ref="B57:U57"/>
    <mergeCell ref="A58:U58"/>
    <mergeCell ref="V58:AL58"/>
    <mergeCell ref="B59:U59"/>
    <mergeCell ref="B60:U60"/>
    <mergeCell ref="B76:U76"/>
    <mergeCell ref="A66:O66"/>
    <mergeCell ref="V67:AA68"/>
    <mergeCell ref="AC67:AH68"/>
    <mergeCell ref="AI67:AL68"/>
    <mergeCell ref="B69:U69"/>
    <mergeCell ref="A70:U70"/>
    <mergeCell ref="V70:AL70"/>
    <mergeCell ref="B71:U71"/>
    <mergeCell ref="B72:U72"/>
    <mergeCell ref="B73:U73"/>
    <mergeCell ref="B74:U74"/>
    <mergeCell ref="B75:U75"/>
    <mergeCell ref="B88:U88"/>
    <mergeCell ref="B77:U77"/>
    <mergeCell ref="B78:U78"/>
    <mergeCell ref="B79:U79"/>
    <mergeCell ref="B80:U80"/>
    <mergeCell ref="B81:U81"/>
    <mergeCell ref="A85:AL85"/>
    <mergeCell ref="B86:U86"/>
    <mergeCell ref="V86:AA87"/>
    <mergeCell ref="AC86:AH87"/>
    <mergeCell ref="AI86:AL87"/>
    <mergeCell ref="B87:U87"/>
    <mergeCell ref="B95:U95"/>
    <mergeCell ref="B96:U96"/>
    <mergeCell ref="B97:U97"/>
    <mergeCell ref="B98:U98"/>
    <mergeCell ref="A89:U89"/>
    <mergeCell ref="B90:U90"/>
    <mergeCell ref="B91:U91"/>
    <mergeCell ref="A92:U92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6"/>
  <sheetViews>
    <sheetView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54.140625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149</v>
      </c>
      <c r="AU1" t="s">
        <v>149</v>
      </c>
    </row>
    <row r="2" spans="1:56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M3" t="s">
        <v>74</v>
      </c>
      <c r="AN3">
        <v>0</v>
      </c>
      <c r="AO3">
        <v>0</v>
      </c>
      <c r="AP3">
        <v>0</v>
      </c>
      <c r="AQ3">
        <v>6</v>
      </c>
      <c r="AR3">
        <v>3</v>
      </c>
      <c r="AS3">
        <v>0</v>
      </c>
      <c r="AT3">
        <v>9</v>
      </c>
      <c r="AU3" t="s">
        <v>74</v>
      </c>
      <c r="AV3">
        <v>0</v>
      </c>
      <c r="AW3">
        <v>0</v>
      </c>
      <c r="AX3">
        <v>0</v>
      </c>
      <c r="AY3">
        <v>6</v>
      </c>
      <c r="AZ3">
        <v>3</v>
      </c>
      <c r="BA3">
        <v>4.33</v>
      </c>
      <c r="BB3">
        <v>0.5</v>
      </c>
      <c r="BC3">
        <v>4</v>
      </c>
      <c r="BD3">
        <v>4</v>
      </c>
    </row>
    <row r="4" spans="1:56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M4" t="s">
        <v>75</v>
      </c>
      <c r="AN4">
        <v>0</v>
      </c>
      <c r="AO4">
        <v>0</v>
      </c>
      <c r="AP4">
        <v>0</v>
      </c>
      <c r="AQ4">
        <v>6</v>
      </c>
      <c r="AR4">
        <v>3</v>
      </c>
      <c r="AS4">
        <v>0</v>
      </c>
      <c r="AT4">
        <v>9</v>
      </c>
      <c r="AU4" t="s">
        <v>75</v>
      </c>
      <c r="AV4">
        <v>0</v>
      </c>
      <c r="AW4">
        <v>0</v>
      </c>
      <c r="AX4">
        <v>0</v>
      </c>
      <c r="AY4">
        <v>6</v>
      </c>
      <c r="AZ4">
        <v>3</v>
      </c>
      <c r="BA4">
        <v>4.33</v>
      </c>
      <c r="BB4">
        <v>0.5</v>
      </c>
      <c r="BC4">
        <v>4</v>
      </c>
      <c r="BD4">
        <v>4</v>
      </c>
    </row>
    <row r="5" spans="1:56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M5" t="s">
        <v>76</v>
      </c>
      <c r="AN5">
        <v>0</v>
      </c>
      <c r="AO5">
        <v>0</v>
      </c>
      <c r="AP5">
        <v>0</v>
      </c>
      <c r="AQ5">
        <v>0</v>
      </c>
      <c r="AR5">
        <v>8</v>
      </c>
      <c r="AS5">
        <v>1</v>
      </c>
      <c r="AT5">
        <v>9</v>
      </c>
      <c r="AU5" t="s">
        <v>76</v>
      </c>
      <c r="AV5">
        <v>0</v>
      </c>
      <c r="AW5">
        <v>0</v>
      </c>
      <c r="AX5">
        <v>0</v>
      </c>
      <c r="AY5">
        <v>0</v>
      </c>
      <c r="AZ5">
        <v>8</v>
      </c>
      <c r="BA5">
        <v>5</v>
      </c>
      <c r="BB5">
        <v>0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0</v>
      </c>
      <c r="AR6">
        <v>9</v>
      </c>
      <c r="AS6">
        <v>0</v>
      </c>
      <c r="AT6">
        <v>9</v>
      </c>
      <c r="AU6" t="s">
        <v>77</v>
      </c>
      <c r="AV6">
        <v>0</v>
      </c>
      <c r="AW6">
        <v>0</v>
      </c>
      <c r="AX6">
        <v>0</v>
      </c>
      <c r="AY6">
        <v>0</v>
      </c>
      <c r="AZ6">
        <v>9</v>
      </c>
      <c r="BA6">
        <v>5</v>
      </c>
      <c r="BB6">
        <v>0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1</v>
      </c>
      <c r="AR7">
        <v>7</v>
      </c>
      <c r="AS7">
        <v>1</v>
      </c>
      <c r="AT7">
        <v>9</v>
      </c>
      <c r="AU7" t="s">
        <v>78</v>
      </c>
      <c r="AV7">
        <v>0</v>
      </c>
      <c r="AW7">
        <v>0</v>
      </c>
      <c r="AX7">
        <v>0</v>
      </c>
      <c r="AY7">
        <v>1</v>
      </c>
      <c r="AZ7">
        <v>7</v>
      </c>
      <c r="BA7">
        <v>4.88</v>
      </c>
      <c r="BB7">
        <v>0.35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3</v>
      </c>
      <c r="AR8">
        <v>6</v>
      </c>
      <c r="AS8">
        <v>0</v>
      </c>
      <c r="AT8">
        <v>9</v>
      </c>
      <c r="AU8" t="s">
        <v>79</v>
      </c>
      <c r="AV8">
        <v>0</v>
      </c>
      <c r="AW8">
        <v>0</v>
      </c>
      <c r="AX8">
        <v>0</v>
      </c>
      <c r="AY8">
        <v>3</v>
      </c>
      <c r="AZ8">
        <v>6</v>
      </c>
      <c r="BA8">
        <v>4.67</v>
      </c>
      <c r="BB8">
        <v>0.5</v>
      </c>
      <c r="BC8">
        <v>5</v>
      </c>
      <c r="BD8">
        <v>5</v>
      </c>
    </row>
    <row r="9" spans="1:56" ht="27.75" customHeight="1" x14ac:dyDescent="0.25">
      <c r="A9" s="108" t="s">
        <v>140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1</v>
      </c>
      <c r="AR9">
        <v>8</v>
      </c>
      <c r="AS9">
        <v>0</v>
      </c>
      <c r="AT9">
        <v>9</v>
      </c>
      <c r="AU9" t="s">
        <v>80</v>
      </c>
      <c r="AV9">
        <v>0</v>
      </c>
      <c r="AW9">
        <v>0</v>
      </c>
      <c r="AX9">
        <v>0</v>
      </c>
      <c r="AY9">
        <v>1</v>
      </c>
      <c r="AZ9">
        <v>8</v>
      </c>
      <c r="BA9">
        <v>4.8899999999999997</v>
      </c>
      <c r="BB9">
        <v>0.33</v>
      </c>
      <c r="BC9">
        <v>5</v>
      </c>
      <c r="BD9">
        <v>5</v>
      </c>
    </row>
    <row r="10" spans="1:56" ht="26.25" customHeight="1" x14ac:dyDescent="0.2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t="s">
        <v>81</v>
      </c>
      <c r="AN10">
        <v>0</v>
      </c>
      <c r="AO10">
        <v>0</v>
      </c>
      <c r="AP10">
        <v>0</v>
      </c>
      <c r="AQ10">
        <v>4</v>
      </c>
      <c r="AR10">
        <v>5</v>
      </c>
      <c r="AS10">
        <v>0</v>
      </c>
      <c r="AT10">
        <v>9</v>
      </c>
      <c r="AU10" t="s">
        <v>81</v>
      </c>
      <c r="AV10">
        <v>0</v>
      </c>
      <c r="AW10">
        <v>0</v>
      </c>
      <c r="AX10">
        <v>0</v>
      </c>
      <c r="AY10">
        <v>4</v>
      </c>
      <c r="AZ10">
        <v>5</v>
      </c>
      <c r="BA10">
        <v>4.5599999999999996</v>
      </c>
      <c r="BB10">
        <v>0.53</v>
      </c>
      <c r="BC10">
        <v>5</v>
      </c>
      <c r="BD10">
        <v>5</v>
      </c>
    </row>
    <row r="11" spans="1:56" ht="15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52"/>
      <c r="AM11" t="s">
        <v>82</v>
      </c>
      <c r="AN11">
        <v>0</v>
      </c>
      <c r="AO11">
        <v>0</v>
      </c>
      <c r="AP11">
        <v>0</v>
      </c>
      <c r="AQ11">
        <v>3</v>
      </c>
      <c r="AR11">
        <v>6</v>
      </c>
      <c r="AS11">
        <v>0</v>
      </c>
      <c r="AT11">
        <v>9</v>
      </c>
      <c r="AU11" t="s">
        <v>82</v>
      </c>
      <c r="AV11">
        <v>0</v>
      </c>
      <c r="AW11">
        <v>0</v>
      </c>
      <c r="AX11">
        <v>0</v>
      </c>
      <c r="AY11">
        <v>3</v>
      </c>
      <c r="AZ11">
        <v>6</v>
      </c>
      <c r="BA11">
        <v>4.67</v>
      </c>
      <c r="BB11">
        <v>0.5</v>
      </c>
      <c r="BC11">
        <v>5</v>
      </c>
      <c r="BD11">
        <v>5</v>
      </c>
    </row>
    <row r="12" spans="1:56" ht="15.7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5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52"/>
      <c r="AM12" t="s">
        <v>83</v>
      </c>
      <c r="AN12">
        <v>0</v>
      </c>
      <c r="AO12">
        <v>0</v>
      </c>
      <c r="AP12">
        <v>0</v>
      </c>
      <c r="AQ12">
        <v>3</v>
      </c>
      <c r="AR12">
        <v>6</v>
      </c>
      <c r="AS12">
        <v>0</v>
      </c>
      <c r="AT12">
        <v>9</v>
      </c>
      <c r="AU12" t="s">
        <v>83</v>
      </c>
      <c r="AV12">
        <v>0</v>
      </c>
      <c r="AW12">
        <v>0</v>
      </c>
      <c r="AX12">
        <v>0</v>
      </c>
      <c r="AY12">
        <v>3</v>
      </c>
      <c r="AZ12">
        <v>6</v>
      </c>
      <c r="BA12">
        <v>4.67</v>
      </c>
      <c r="BB12">
        <v>0.5</v>
      </c>
      <c r="BC12">
        <v>5</v>
      </c>
      <c r="BD12">
        <v>5</v>
      </c>
    </row>
    <row r="13" spans="1:56" ht="15.75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52"/>
      <c r="AM13" t="s">
        <v>84</v>
      </c>
      <c r="AN13">
        <v>0</v>
      </c>
      <c r="AO13">
        <v>0</v>
      </c>
      <c r="AP13">
        <v>4</v>
      </c>
      <c r="AQ13">
        <v>5</v>
      </c>
      <c r="AR13">
        <v>0</v>
      </c>
      <c r="AS13">
        <v>0</v>
      </c>
      <c r="AT13">
        <v>9</v>
      </c>
      <c r="AU13" t="s">
        <v>84</v>
      </c>
      <c r="AV13">
        <v>0</v>
      </c>
      <c r="AW13">
        <v>0</v>
      </c>
      <c r="AX13">
        <v>4</v>
      </c>
      <c r="AY13">
        <v>5</v>
      </c>
      <c r="AZ13">
        <v>0</v>
      </c>
      <c r="BA13">
        <v>3.56</v>
      </c>
      <c r="BB13">
        <v>0.53</v>
      </c>
      <c r="BC13">
        <v>4</v>
      </c>
      <c r="BD13">
        <v>4</v>
      </c>
    </row>
    <row r="14" spans="1:56" ht="15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52"/>
      <c r="AM14" t="s">
        <v>85</v>
      </c>
      <c r="AN14">
        <v>0</v>
      </c>
      <c r="AO14">
        <v>0</v>
      </c>
      <c r="AP14">
        <v>6</v>
      </c>
      <c r="AQ14">
        <v>3</v>
      </c>
      <c r="AR14">
        <v>0</v>
      </c>
      <c r="AS14">
        <v>0</v>
      </c>
      <c r="AT14">
        <v>9</v>
      </c>
      <c r="AU14" t="s">
        <v>85</v>
      </c>
      <c r="AV14">
        <v>0</v>
      </c>
      <c r="AW14">
        <v>0</v>
      </c>
      <c r="AX14">
        <v>6</v>
      </c>
      <c r="AY14">
        <v>3</v>
      </c>
      <c r="AZ14">
        <v>0</v>
      </c>
      <c r="BA14">
        <v>3.33</v>
      </c>
      <c r="BB14">
        <v>0.5</v>
      </c>
      <c r="BC14">
        <v>3</v>
      </c>
      <c r="BD14">
        <v>3</v>
      </c>
    </row>
    <row r="15" spans="1:56" ht="15.75" customHeight="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52"/>
      <c r="AM15" t="s">
        <v>86</v>
      </c>
      <c r="AN15">
        <v>0</v>
      </c>
      <c r="AO15">
        <v>0</v>
      </c>
      <c r="AP15">
        <v>1</v>
      </c>
      <c r="AQ15">
        <v>5</v>
      </c>
      <c r="AR15">
        <v>2</v>
      </c>
      <c r="AS15">
        <v>1</v>
      </c>
      <c r="AT15">
        <v>9</v>
      </c>
      <c r="AU15" t="s">
        <v>86</v>
      </c>
      <c r="AV15">
        <v>0</v>
      </c>
      <c r="AW15">
        <v>0</v>
      </c>
      <c r="AX15">
        <v>1</v>
      </c>
      <c r="AY15">
        <v>5</v>
      </c>
      <c r="AZ15">
        <v>2</v>
      </c>
      <c r="BA15">
        <v>4.13</v>
      </c>
      <c r="BB15">
        <v>0.64</v>
      </c>
      <c r="BC15">
        <v>4</v>
      </c>
      <c r="BD15">
        <v>4</v>
      </c>
    </row>
    <row r="16" spans="1:56" ht="15.75" customHeight="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52"/>
      <c r="AM16" t="s">
        <v>87</v>
      </c>
      <c r="AN16">
        <v>0</v>
      </c>
      <c r="AO16">
        <v>0</v>
      </c>
      <c r="AP16">
        <v>1</v>
      </c>
      <c r="AQ16">
        <v>6</v>
      </c>
      <c r="AR16">
        <v>2</v>
      </c>
      <c r="AS16">
        <v>0</v>
      </c>
      <c r="AT16">
        <v>9</v>
      </c>
      <c r="AU16" t="s">
        <v>87</v>
      </c>
      <c r="AV16">
        <v>0</v>
      </c>
      <c r="AW16">
        <v>0</v>
      </c>
      <c r="AX16">
        <v>1</v>
      </c>
      <c r="AY16">
        <v>6</v>
      </c>
      <c r="AZ16">
        <v>2</v>
      </c>
      <c r="BA16">
        <v>4.1100000000000003</v>
      </c>
      <c r="BB16">
        <v>0.6</v>
      </c>
      <c r="BC16">
        <v>4</v>
      </c>
      <c r="BD16">
        <v>4</v>
      </c>
    </row>
    <row r="17" spans="1:56" ht="15.75" customHeight="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52"/>
      <c r="AM17" t="s">
        <v>88</v>
      </c>
      <c r="AN17">
        <v>0</v>
      </c>
      <c r="AO17">
        <v>1</v>
      </c>
      <c r="AP17">
        <v>0</v>
      </c>
      <c r="AQ17">
        <v>4</v>
      </c>
      <c r="AR17">
        <v>4</v>
      </c>
      <c r="AS17">
        <v>0</v>
      </c>
      <c r="AT17">
        <v>9</v>
      </c>
      <c r="AU17" t="s">
        <v>88</v>
      </c>
      <c r="AV17">
        <v>0</v>
      </c>
      <c r="AW17">
        <v>1</v>
      </c>
      <c r="AX17">
        <v>0</v>
      </c>
      <c r="AY17">
        <v>4</v>
      </c>
      <c r="AZ17">
        <v>4</v>
      </c>
      <c r="BA17">
        <v>4.22</v>
      </c>
      <c r="BB17">
        <v>0.97</v>
      </c>
      <c r="BC17">
        <v>4</v>
      </c>
      <c r="BD17">
        <v>4</v>
      </c>
    </row>
    <row r="18" spans="1:56" ht="15.75" customHeigh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52"/>
      <c r="AM18" t="s">
        <v>89</v>
      </c>
      <c r="AN18">
        <v>0</v>
      </c>
      <c r="AO18">
        <v>0</v>
      </c>
      <c r="AP18">
        <v>2</v>
      </c>
      <c r="AQ18">
        <v>5</v>
      </c>
      <c r="AR18">
        <v>1</v>
      </c>
      <c r="AS18">
        <v>1</v>
      </c>
      <c r="AT18">
        <v>9</v>
      </c>
      <c r="AU18" t="s">
        <v>89</v>
      </c>
      <c r="AV18">
        <v>0</v>
      </c>
      <c r="AW18">
        <v>0</v>
      </c>
      <c r="AX18">
        <v>2</v>
      </c>
      <c r="AY18">
        <v>5</v>
      </c>
      <c r="AZ18">
        <v>1</v>
      </c>
      <c r="BA18">
        <v>3.88</v>
      </c>
      <c r="BB18">
        <v>0.64</v>
      </c>
      <c r="BC18">
        <v>4</v>
      </c>
      <c r="BD18">
        <v>4</v>
      </c>
    </row>
    <row r="19" spans="1:56" x14ac:dyDescent="0.25">
      <c r="A19" s="91"/>
      <c r="B19" s="91"/>
      <c r="C19" s="91"/>
      <c r="D19" s="91"/>
      <c r="E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52"/>
      <c r="AM19" t="s">
        <v>90</v>
      </c>
      <c r="AN19">
        <v>0</v>
      </c>
      <c r="AO19">
        <v>3</v>
      </c>
      <c r="AP19">
        <v>2</v>
      </c>
      <c r="AQ19">
        <v>2</v>
      </c>
      <c r="AR19">
        <v>2</v>
      </c>
      <c r="AS19">
        <v>0</v>
      </c>
      <c r="AT19">
        <v>9</v>
      </c>
      <c r="AU19" t="s">
        <v>90</v>
      </c>
      <c r="AV19">
        <v>0</v>
      </c>
      <c r="AW19">
        <v>3</v>
      </c>
      <c r="AX19">
        <v>2</v>
      </c>
      <c r="AY19">
        <v>2</v>
      </c>
      <c r="AZ19">
        <v>2</v>
      </c>
      <c r="BA19">
        <v>3.33</v>
      </c>
      <c r="BB19">
        <v>1.22</v>
      </c>
      <c r="BC19">
        <v>3</v>
      </c>
      <c r="BD19">
        <v>2</v>
      </c>
    </row>
    <row r="20" spans="1:56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52"/>
      <c r="AM20" t="s">
        <v>91</v>
      </c>
      <c r="AN20">
        <v>0</v>
      </c>
      <c r="AO20">
        <v>1</v>
      </c>
      <c r="AP20">
        <v>3</v>
      </c>
      <c r="AQ20">
        <v>2</v>
      </c>
      <c r="AR20">
        <v>3</v>
      </c>
      <c r="AS20">
        <v>0</v>
      </c>
      <c r="AT20">
        <v>9</v>
      </c>
      <c r="AU20" t="s">
        <v>91</v>
      </c>
      <c r="AV20">
        <v>0</v>
      </c>
      <c r="AW20">
        <v>1</v>
      </c>
      <c r="AX20">
        <v>3</v>
      </c>
      <c r="AY20">
        <v>2</v>
      </c>
      <c r="AZ20">
        <v>3</v>
      </c>
      <c r="BA20">
        <v>3.78</v>
      </c>
      <c r="BB20">
        <v>1.0900000000000001</v>
      </c>
      <c r="BC20">
        <v>4</v>
      </c>
      <c r="BD20">
        <v>3</v>
      </c>
    </row>
    <row r="21" spans="1:56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52"/>
      <c r="AM21" t="s">
        <v>92</v>
      </c>
      <c r="AN21">
        <v>0</v>
      </c>
      <c r="AO21">
        <v>3</v>
      </c>
      <c r="AP21">
        <v>3</v>
      </c>
      <c r="AQ21">
        <v>2</v>
      </c>
      <c r="AR21">
        <v>1</v>
      </c>
      <c r="AS21">
        <v>0</v>
      </c>
      <c r="AT21">
        <v>9</v>
      </c>
      <c r="AU21" t="s">
        <v>92</v>
      </c>
      <c r="AV21">
        <v>0</v>
      </c>
      <c r="AW21">
        <v>3</v>
      </c>
      <c r="AX21">
        <v>3</v>
      </c>
      <c r="AY21">
        <v>2</v>
      </c>
      <c r="AZ21">
        <v>1</v>
      </c>
      <c r="BA21">
        <v>3.11</v>
      </c>
      <c r="BB21">
        <v>1.05</v>
      </c>
      <c r="BC21">
        <v>3</v>
      </c>
      <c r="BD21">
        <v>2</v>
      </c>
    </row>
    <row r="22" spans="1:56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52"/>
      <c r="AM22" t="s">
        <v>93</v>
      </c>
      <c r="AN22">
        <v>0</v>
      </c>
      <c r="AO22">
        <v>0</v>
      </c>
      <c r="AP22">
        <v>1</v>
      </c>
      <c r="AQ22">
        <v>5</v>
      </c>
      <c r="AR22">
        <v>3</v>
      </c>
      <c r="AS22">
        <v>0</v>
      </c>
      <c r="AT22">
        <v>9</v>
      </c>
      <c r="AU22" t="s">
        <v>93</v>
      </c>
      <c r="AV22">
        <v>0</v>
      </c>
      <c r="AW22">
        <v>0</v>
      </c>
      <c r="AX22">
        <v>1</v>
      </c>
      <c r="AY22">
        <v>5</v>
      </c>
      <c r="AZ22">
        <v>3</v>
      </c>
      <c r="BA22">
        <v>4.22</v>
      </c>
      <c r="BB22">
        <v>0.67</v>
      </c>
      <c r="BC22">
        <v>4</v>
      </c>
      <c r="BD22">
        <v>4</v>
      </c>
    </row>
    <row r="23" spans="1:56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52"/>
      <c r="AM23" t="s">
        <v>94</v>
      </c>
      <c r="AN23">
        <v>0</v>
      </c>
      <c r="AO23">
        <v>0</v>
      </c>
      <c r="AP23">
        <v>0</v>
      </c>
      <c r="AQ23">
        <v>6</v>
      </c>
      <c r="AR23">
        <v>3</v>
      </c>
      <c r="AS23">
        <v>0</v>
      </c>
      <c r="AT23">
        <v>9</v>
      </c>
      <c r="AU23" t="s">
        <v>94</v>
      </c>
      <c r="AV23">
        <v>0</v>
      </c>
      <c r="AW23">
        <v>0</v>
      </c>
      <c r="AX23">
        <v>0</v>
      </c>
      <c r="AY23">
        <v>6</v>
      </c>
      <c r="AZ23">
        <v>3</v>
      </c>
      <c r="BA23">
        <v>4.33</v>
      </c>
      <c r="BB23">
        <v>0.5</v>
      </c>
      <c r="BC23">
        <v>4</v>
      </c>
      <c r="BD23">
        <v>4</v>
      </c>
    </row>
    <row r="24" spans="1:56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52"/>
      <c r="AM24" t="s">
        <v>95</v>
      </c>
      <c r="AN24">
        <v>0</v>
      </c>
      <c r="AO24">
        <v>0</v>
      </c>
      <c r="AP24">
        <v>0</v>
      </c>
      <c r="AQ24">
        <v>4</v>
      </c>
      <c r="AR24">
        <v>5</v>
      </c>
      <c r="AS24">
        <v>0</v>
      </c>
      <c r="AT24">
        <v>9</v>
      </c>
      <c r="AU24" t="s">
        <v>95</v>
      </c>
      <c r="AV24">
        <v>0</v>
      </c>
      <c r="AW24">
        <v>0</v>
      </c>
      <c r="AX24">
        <v>0</v>
      </c>
      <c r="AY24">
        <v>4</v>
      </c>
      <c r="AZ24">
        <v>5</v>
      </c>
      <c r="BA24">
        <v>4.5599999999999996</v>
      </c>
      <c r="BB24">
        <v>0.53</v>
      </c>
      <c r="BC24">
        <v>5</v>
      </c>
      <c r="BD24">
        <v>5</v>
      </c>
    </row>
    <row r="25" spans="1:56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52"/>
      <c r="AM25" t="s">
        <v>96</v>
      </c>
      <c r="AN25">
        <v>0</v>
      </c>
      <c r="AO25">
        <v>0</v>
      </c>
      <c r="AP25">
        <v>0</v>
      </c>
      <c r="AQ25">
        <v>2</v>
      </c>
      <c r="AR25">
        <v>7</v>
      </c>
      <c r="AS25">
        <v>0</v>
      </c>
      <c r="AT25">
        <v>9</v>
      </c>
      <c r="AU25" t="s">
        <v>96</v>
      </c>
      <c r="AV25">
        <v>0</v>
      </c>
      <c r="AW25">
        <v>0</v>
      </c>
      <c r="AX25">
        <v>0</v>
      </c>
      <c r="AY25">
        <v>2</v>
      </c>
      <c r="AZ25">
        <v>7</v>
      </c>
      <c r="BA25">
        <v>4.78</v>
      </c>
      <c r="BB25">
        <v>0.44</v>
      </c>
      <c r="BC25">
        <v>5</v>
      </c>
      <c r="BD25">
        <v>5</v>
      </c>
    </row>
    <row r="26" spans="1:56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52"/>
      <c r="AM26" t="s">
        <v>97</v>
      </c>
      <c r="AN26">
        <v>0</v>
      </c>
      <c r="AO26">
        <v>0</v>
      </c>
      <c r="AP26">
        <v>0</v>
      </c>
      <c r="AQ26">
        <v>1</v>
      </c>
      <c r="AR26">
        <v>8</v>
      </c>
      <c r="AS26">
        <v>0</v>
      </c>
      <c r="AT26">
        <v>9</v>
      </c>
      <c r="AU26" t="s">
        <v>97</v>
      </c>
      <c r="AV26">
        <v>0</v>
      </c>
      <c r="AW26">
        <v>0</v>
      </c>
      <c r="AX26">
        <v>0</v>
      </c>
      <c r="AY26">
        <v>1</v>
      </c>
      <c r="AZ26">
        <v>8</v>
      </c>
      <c r="BA26">
        <v>4.8899999999999997</v>
      </c>
      <c r="BB26">
        <v>0.33</v>
      </c>
      <c r="BC26">
        <v>5</v>
      </c>
      <c r="BD26">
        <v>5</v>
      </c>
    </row>
    <row r="27" spans="1:56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52"/>
      <c r="AM27" t="s">
        <v>98</v>
      </c>
      <c r="AN27">
        <v>0</v>
      </c>
      <c r="AO27">
        <v>0</v>
      </c>
      <c r="AP27">
        <v>0</v>
      </c>
      <c r="AQ27">
        <v>1</v>
      </c>
      <c r="AR27">
        <v>7</v>
      </c>
      <c r="AS27">
        <v>1</v>
      </c>
      <c r="AT27">
        <v>9</v>
      </c>
      <c r="AU27" t="s">
        <v>98</v>
      </c>
      <c r="AV27">
        <v>0</v>
      </c>
      <c r="AW27">
        <v>0</v>
      </c>
      <c r="AX27">
        <v>0</v>
      </c>
      <c r="AY27">
        <v>1</v>
      </c>
      <c r="AZ27">
        <v>7</v>
      </c>
      <c r="BA27">
        <v>4.88</v>
      </c>
      <c r="BB27">
        <v>0.35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52"/>
      <c r="AM28" t="s">
        <v>99</v>
      </c>
      <c r="AN28">
        <v>0</v>
      </c>
      <c r="AO28">
        <v>0</v>
      </c>
      <c r="AP28">
        <v>0</v>
      </c>
      <c r="AQ28">
        <v>2</v>
      </c>
      <c r="AR28">
        <v>7</v>
      </c>
      <c r="AS28">
        <v>0</v>
      </c>
      <c r="AT28">
        <v>9</v>
      </c>
      <c r="AU28" t="s">
        <v>99</v>
      </c>
      <c r="AV28">
        <v>0</v>
      </c>
      <c r="AW28">
        <v>0</v>
      </c>
      <c r="AX28">
        <v>0</v>
      </c>
      <c r="AY28">
        <v>2</v>
      </c>
      <c r="AZ28">
        <v>7</v>
      </c>
      <c r="BA28">
        <v>4.78</v>
      </c>
      <c r="BB28">
        <v>0.44</v>
      </c>
      <c r="BC28">
        <v>5</v>
      </c>
      <c r="BD28">
        <v>5</v>
      </c>
    </row>
    <row r="29" spans="1:56" ht="18" x14ac:dyDescent="0.25">
      <c r="A29" s="90"/>
      <c r="B29" s="90"/>
      <c r="C29" s="122" t="s">
        <v>2</v>
      </c>
      <c r="D29" s="122"/>
      <c r="E29" s="122"/>
      <c r="F29" s="122"/>
      <c r="G29" s="122"/>
      <c r="H29" s="122"/>
      <c r="I29" s="122"/>
      <c r="J29" s="122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52"/>
      <c r="AM29" t="s">
        <v>100</v>
      </c>
      <c r="AN29">
        <v>0</v>
      </c>
      <c r="AO29">
        <v>0</v>
      </c>
      <c r="AP29">
        <v>0</v>
      </c>
      <c r="AQ29">
        <v>2</v>
      </c>
      <c r="AR29">
        <v>7</v>
      </c>
      <c r="AS29">
        <v>0</v>
      </c>
      <c r="AT29">
        <v>9</v>
      </c>
      <c r="AU29" t="s">
        <v>100</v>
      </c>
      <c r="AV29">
        <v>0</v>
      </c>
      <c r="AW29">
        <v>0</v>
      </c>
      <c r="AX29">
        <v>0</v>
      </c>
      <c r="AY29">
        <v>2</v>
      </c>
      <c r="AZ29">
        <v>7</v>
      </c>
      <c r="BA29">
        <v>4.78</v>
      </c>
      <c r="BB29">
        <v>0.44</v>
      </c>
      <c r="BC29">
        <v>5</v>
      </c>
      <c r="BD29">
        <v>5</v>
      </c>
    </row>
    <row r="30" spans="1:56" ht="39.75" customHeight="1" x14ac:dyDescent="0.25">
      <c r="A30" s="90"/>
      <c r="B30" s="90"/>
      <c r="C30" s="122" t="s">
        <v>3</v>
      </c>
      <c r="D30" s="122"/>
      <c r="E30" s="122"/>
      <c r="F30" s="122"/>
      <c r="G30" s="122"/>
      <c r="H30" s="122"/>
      <c r="I30" s="122"/>
      <c r="J30" s="122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52"/>
      <c r="AM30" t="s">
        <v>101</v>
      </c>
      <c r="AN30">
        <v>0</v>
      </c>
      <c r="AO30">
        <v>0</v>
      </c>
      <c r="AP30">
        <v>0</v>
      </c>
      <c r="AQ30">
        <v>0</v>
      </c>
      <c r="AR30">
        <v>9</v>
      </c>
      <c r="AS30">
        <v>0</v>
      </c>
      <c r="AT30">
        <v>9</v>
      </c>
      <c r="AU30" t="s">
        <v>101</v>
      </c>
      <c r="AV30">
        <v>0</v>
      </c>
      <c r="AW30">
        <v>0</v>
      </c>
      <c r="AX30">
        <v>0</v>
      </c>
      <c r="AY30">
        <v>0</v>
      </c>
      <c r="AZ30">
        <v>9</v>
      </c>
      <c r="BA30">
        <v>5</v>
      </c>
      <c r="BB30">
        <v>0</v>
      </c>
      <c r="BC30">
        <v>5</v>
      </c>
      <c r="BD30">
        <v>5</v>
      </c>
    </row>
    <row r="31" spans="1:56" ht="18" x14ac:dyDescent="0.25">
      <c r="A31" s="90"/>
      <c r="B31" s="90"/>
      <c r="C31" s="122" t="s">
        <v>4</v>
      </c>
      <c r="D31" s="122"/>
      <c r="E31" s="122"/>
      <c r="F31" s="122"/>
      <c r="G31" s="122"/>
      <c r="H31" s="122"/>
      <c r="I31" s="122"/>
      <c r="J31" s="122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52"/>
      <c r="AM31" t="s">
        <v>102</v>
      </c>
      <c r="AN31">
        <v>0</v>
      </c>
      <c r="AO31">
        <v>0</v>
      </c>
      <c r="AP31">
        <v>0</v>
      </c>
      <c r="AQ31">
        <v>0</v>
      </c>
      <c r="AR31">
        <v>9</v>
      </c>
      <c r="AS31">
        <v>0</v>
      </c>
      <c r="AT31">
        <v>9</v>
      </c>
      <c r="AU31" t="s">
        <v>102</v>
      </c>
      <c r="AV31">
        <v>0</v>
      </c>
      <c r="AW31">
        <v>0</v>
      </c>
      <c r="AX31">
        <v>0</v>
      </c>
      <c r="AY31">
        <v>0</v>
      </c>
      <c r="AZ31">
        <v>9</v>
      </c>
      <c r="BA31">
        <v>5</v>
      </c>
      <c r="BB31">
        <v>0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150</v>
      </c>
      <c r="AU32" t="s">
        <v>150</v>
      </c>
    </row>
    <row r="33" spans="1:47" x14ac:dyDescent="0.25">
      <c r="C33" s="91"/>
      <c r="D33" s="91"/>
      <c r="E33" s="91"/>
      <c r="F33" s="91"/>
      <c r="G33" s="91"/>
      <c r="H33" s="91"/>
      <c r="I33" s="91"/>
      <c r="J33" s="91"/>
      <c r="AU33" t="s">
        <v>66</v>
      </c>
    </row>
    <row r="34" spans="1:47" x14ac:dyDescent="0.25">
      <c r="C34" s="91"/>
      <c r="D34" s="91"/>
      <c r="E34" s="91"/>
      <c r="F34" s="91"/>
      <c r="G34" s="91"/>
      <c r="H34" s="91"/>
      <c r="I34" s="91"/>
      <c r="J34" s="91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91"/>
      <c r="D36" s="91"/>
      <c r="E36" s="91"/>
      <c r="F36" s="91"/>
      <c r="G36" s="91"/>
      <c r="H36" s="91"/>
      <c r="I36" s="91"/>
      <c r="J36" s="91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91"/>
      <c r="D38" s="91"/>
      <c r="E38" s="91"/>
      <c r="F38" s="91"/>
      <c r="G38" s="91"/>
      <c r="H38" s="91"/>
      <c r="I38" s="91"/>
      <c r="J38" s="91"/>
    </row>
    <row r="39" spans="1:47" ht="18.75" x14ac:dyDescent="0.3">
      <c r="A39" s="7"/>
      <c r="B39" s="8"/>
      <c r="C39" s="91"/>
      <c r="D39" s="91"/>
      <c r="E39" s="91"/>
      <c r="F39" s="91"/>
      <c r="G39" s="91"/>
      <c r="H39" s="91"/>
      <c r="I39" s="91"/>
      <c r="J39" s="91"/>
    </row>
    <row r="40" spans="1:47" ht="18.75" x14ac:dyDescent="0.3">
      <c r="A40" s="7"/>
      <c r="B40" s="8"/>
      <c r="C40" s="91"/>
      <c r="D40" s="91"/>
      <c r="E40" s="91"/>
      <c r="F40" s="91"/>
      <c r="G40" s="91"/>
      <c r="H40" s="91"/>
      <c r="I40" s="91"/>
      <c r="J40" s="91"/>
    </row>
    <row r="41" spans="1:47" ht="18.75" x14ac:dyDescent="0.3">
      <c r="A41" s="7"/>
      <c r="B41" s="8"/>
      <c r="C41" s="91"/>
      <c r="D41" s="91"/>
      <c r="E41" s="91"/>
      <c r="F41" s="91"/>
      <c r="G41" s="91"/>
      <c r="H41" s="91"/>
      <c r="I41" s="91"/>
      <c r="J41" s="91"/>
    </row>
    <row r="42" spans="1:47" ht="18.75" x14ac:dyDescent="0.3">
      <c r="A42" s="7"/>
      <c r="B42" s="8"/>
      <c r="C42" s="91"/>
      <c r="D42" s="91"/>
      <c r="E42" s="91"/>
      <c r="F42" s="91"/>
      <c r="G42" s="91"/>
      <c r="H42" s="91"/>
      <c r="I42" s="91"/>
      <c r="J42" s="91"/>
    </row>
    <row r="43" spans="1:47" ht="18.75" x14ac:dyDescent="0.3">
      <c r="A43" s="7"/>
      <c r="B43" s="8"/>
      <c r="C43" s="91"/>
      <c r="D43" s="91"/>
      <c r="E43" s="91"/>
      <c r="F43" s="91"/>
      <c r="G43" s="91"/>
      <c r="H43" s="91"/>
      <c r="I43" s="91"/>
      <c r="J43" s="91"/>
    </row>
    <row r="44" spans="1:47" x14ac:dyDescent="0.25">
      <c r="C44" s="91"/>
      <c r="D44" s="91"/>
      <c r="E44" s="91"/>
      <c r="F44" s="91"/>
      <c r="G44" s="91"/>
      <c r="H44" s="91"/>
      <c r="I44" s="91"/>
      <c r="J44" s="91"/>
    </row>
    <row r="45" spans="1:47" ht="18.75" x14ac:dyDescent="0.3">
      <c r="B45" s="9"/>
      <c r="C45" s="91"/>
      <c r="D45" s="91"/>
      <c r="E45" s="91"/>
      <c r="F45" s="91"/>
      <c r="G45" s="91"/>
      <c r="H45" s="91"/>
      <c r="I45" s="91"/>
      <c r="J45" s="91"/>
      <c r="AM45" t="s">
        <v>149</v>
      </c>
    </row>
    <row r="46" spans="1:47" x14ac:dyDescent="0.25">
      <c r="C46" s="91"/>
      <c r="D46" s="91"/>
      <c r="E46" s="91"/>
      <c r="F46" s="91"/>
      <c r="G46" s="91"/>
      <c r="H46" s="91"/>
      <c r="I46" s="91"/>
      <c r="J46" s="91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9</v>
      </c>
      <c r="AP48">
        <v>9</v>
      </c>
      <c r="AQ48">
        <v>9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150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1" si="0">+AO3</f>
        <v>0</v>
      </c>
      <c r="X51" s="64">
        <f t="shared" si="0"/>
        <v>0</v>
      </c>
      <c r="Y51" s="64">
        <f t="shared" si="0"/>
        <v>6</v>
      </c>
      <c r="Z51" s="64">
        <f t="shared" si="0"/>
        <v>3</v>
      </c>
      <c r="AA51" s="64">
        <f t="shared" si="0"/>
        <v>0</v>
      </c>
      <c r="AB51" s="64">
        <f>SUM(V51:AA51)</f>
        <v>9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0.66666666666666663</v>
      </c>
      <c r="AG51" s="94">
        <f t="shared" si="1"/>
        <v>0.33333333333333331</v>
      </c>
      <c r="AH51" s="94">
        <f t="shared" si="1"/>
        <v>0</v>
      </c>
      <c r="AI51" s="65" t="str">
        <f t="shared" ref="AI51:AL57" si="2">+BA2</f>
        <v>Total</v>
      </c>
      <c r="AJ51" s="65">
        <f t="shared" si="2"/>
        <v>0</v>
      </c>
      <c r="AK51" s="64">
        <f t="shared" si="2"/>
        <v>0</v>
      </c>
      <c r="AL51" s="64">
        <f t="shared" si="2"/>
        <v>0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ref="W52:W57" si="4">+AO4</f>
        <v>0</v>
      </c>
      <c r="X52" s="64">
        <f t="shared" ref="X52:X57" si="5">+AP4</f>
        <v>0</v>
      </c>
      <c r="Y52" s="64">
        <f t="shared" ref="Y52:Y57" si="6">+AQ4</f>
        <v>6</v>
      </c>
      <c r="Z52" s="64">
        <f t="shared" ref="Z52:Z57" si="7">+AR4</f>
        <v>3</v>
      </c>
      <c r="AA52" s="64">
        <f t="shared" ref="AA52:AA57" si="8">+AS4</f>
        <v>0</v>
      </c>
      <c r="AB52" s="64">
        <f t="shared" ref="AB52:AB61" si="9">SUM(V52:AA52)</f>
        <v>9</v>
      </c>
      <c r="AC52" s="94">
        <f t="shared" ref="AC52:AC57" si="10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0.66666666666666663</v>
      </c>
      <c r="AG52" s="94">
        <f t="shared" si="1"/>
        <v>0.33333333333333331</v>
      </c>
      <c r="AH52" s="94">
        <f t="shared" si="1"/>
        <v>0</v>
      </c>
      <c r="AI52" s="65">
        <f t="shared" si="2"/>
        <v>4.33</v>
      </c>
      <c r="AJ52" s="65">
        <f t="shared" si="2"/>
        <v>0.5</v>
      </c>
      <c r="AK52" s="64">
        <f t="shared" si="2"/>
        <v>4</v>
      </c>
      <c r="AL52" s="64">
        <f t="shared" si="2"/>
        <v>4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4"/>
        <v>0</v>
      </c>
      <c r="X53" s="64">
        <f t="shared" si="5"/>
        <v>0</v>
      </c>
      <c r="Y53" s="64">
        <f t="shared" si="6"/>
        <v>0</v>
      </c>
      <c r="Z53" s="64">
        <f t="shared" si="7"/>
        <v>8</v>
      </c>
      <c r="AA53" s="64">
        <f t="shared" si="8"/>
        <v>1</v>
      </c>
      <c r="AB53" s="64">
        <f t="shared" si="9"/>
        <v>9</v>
      </c>
      <c r="AC53" s="94">
        <f t="shared" si="10"/>
        <v>0</v>
      </c>
      <c r="AD53" s="94">
        <f t="shared" si="1"/>
        <v>0</v>
      </c>
      <c r="AE53" s="94">
        <f t="shared" si="1"/>
        <v>0</v>
      </c>
      <c r="AF53" s="94">
        <f t="shared" si="1"/>
        <v>0</v>
      </c>
      <c r="AG53" s="94">
        <f t="shared" si="1"/>
        <v>0.88888888888888884</v>
      </c>
      <c r="AH53" s="94">
        <f t="shared" si="1"/>
        <v>0.1111111111111111</v>
      </c>
      <c r="AI53" s="65">
        <f t="shared" si="2"/>
        <v>4.33</v>
      </c>
      <c r="AJ53" s="65">
        <f t="shared" si="2"/>
        <v>0.5</v>
      </c>
      <c r="AK53" s="64">
        <f t="shared" si="2"/>
        <v>4</v>
      </c>
      <c r="AL53" s="64">
        <f t="shared" si="2"/>
        <v>4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4"/>
        <v>0</v>
      </c>
      <c r="X54" s="64">
        <f t="shared" si="5"/>
        <v>0</v>
      </c>
      <c r="Y54" s="64">
        <f t="shared" si="6"/>
        <v>0</v>
      </c>
      <c r="Z54" s="64">
        <f t="shared" si="7"/>
        <v>9</v>
      </c>
      <c r="AA54" s="64">
        <f t="shared" si="8"/>
        <v>0</v>
      </c>
      <c r="AB54" s="64">
        <f t="shared" si="9"/>
        <v>9</v>
      </c>
      <c r="AC54" s="94">
        <f t="shared" si="10"/>
        <v>0</v>
      </c>
      <c r="AD54" s="94">
        <f t="shared" si="1"/>
        <v>0</v>
      </c>
      <c r="AE54" s="94">
        <f t="shared" si="1"/>
        <v>0</v>
      </c>
      <c r="AF54" s="94">
        <f t="shared" si="1"/>
        <v>0</v>
      </c>
      <c r="AG54" s="94">
        <f t="shared" si="1"/>
        <v>1</v>
      </c>
      <c r="AH54" s="94">
        <f t="shared" si="1"/>
        <v>0</v>
      </c>
      <c r="AI54" s="65">
        <f t="shared" si="2"/>
        <v>5</v>
      </c>
      <c r="AJ54" s="65">
        <f t="shared" si="2"/>
        <v>0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4"/>
        <v>0</v>
      </c>
      <c r="X55" s="64">
        <f t="shared" si="5"/>
        <v>0</v>
      </c>
      <c r="Y55" s="64">
        <f t="shared" si="6"/>
        <v>1</v>
      </c>
      <c r="Z55" s="64">
        <f t="shared" si="7"/>
        <v>7</v>
      </c>
      <c r="AA55" s="64">
        <f t="shared" si="8"/>
        <v>1</v>
      </c>
      <c r="AB55" s="64">
        <f t="shared" si="9"/>
        <v>9</v>
      </c>
      <c r="AC55" s="94">
        <f t="shared" si="10"/>
        <v>0</v>
      </c>
      <c r="AD55" s="94">
        <f t="shared" si="1"/>
        <v>0</v>
      </c>
      <c r="AE55" s="94">
        <f t="shared" si="1"/>
        <v>0</v>
      </c>
      <c r="AF55" s="94">
        <f t="shared" si="1"/>
        <v>0.1111111111111111</v>
      </c>
      <c r="AG55" s="94">
        <f t="shared" si="1"/>
        <v>0.77777777777777779</v>
      </c>
      <c r="AH55" s="94">
        <f t="shared" si="1"/>
        <v>0.1111111111111111</v>
      </c>
      <c r="AI55" s="65">
        <f t="shared" si="2"/>
        <v>5</v>
      </c>
      <c r="AJ55" s="65">
        <f t="shared" si="2"/>
        <v>0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4"/>
        <v>0</v>
      </c>
      <c r="X56" s="64">
        <f t="shared" si="5"/>
        <v>0</v>
      </c>
      <c r="Y56" s="64">
        <f t="shared" si="6"/>
        <v>3</v>
      </c>
      <c r="Z56" s="64">
        <f t="shared" si="7"/>
        <v>6</v>
      </c>
      <c r="AA56" s="64">
        <f t="shared" si="8"/>
        <v>0</v>
      </c>
      <c r="AB56" s="64">
        <f t="shared" si="9"/>
        <v>9</v>
      </c>
      <c r="AC56" s="94">
        <f t="shared" si="10"/>
        <v>0</v>
      </c>
      <c r="AD56" s="94">
        <f t="shared" si="1"/>
        <v>0</v>
      </c>
      <c r="AE56" s="94">
        <f t="shared" si="1"/>
        <v>0</v>
      </c>
      <c r="AF56" s="94">
        <f t="shared" si="1"/>
        <v>0.33333333333333331</v>
      </c>
      <c r="AG56" s="94">
        <f t="shared" si="1"/>
        <v>0.66666666666666663</v>
      </c>
      <c r="AH56" s="94">
        <f t="shared" si="1"/>
        <v>0</v>
      </c>
      <c r="AI56" s="65">
        <f t="shared" si="2"/>
        <v>4.88</v>
      </c>
      <c r="AJ56" s="65">
        <f t="shared" si="2"/>
        <v>0.35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4"/>
        <v>0</v>
      </c>
      <c r="X57" s="64">
        <f t="shared" si="5"/>
        <v>0</v>
      </c>
      <c r="Y57" s="64">
        <f t="shared" si="6"/>
        <v>1</v>
      </c>
      <c r="Z57" s="64">
        <f t="shared" si="7"/>
        <v>8</v>
      </c>
      <c r="AA57" s="64">
        <f t="shared" si="8"/>
        <v>0</v>
      </c>
      <c r="AB57" s="64">
        <f t="shared" si="9"/>
        <v>9</v>
      </c>
      <c r="AC57" s="94">
        <f t="shared" si="10"/>
        <v>0</v>
      </c>
      <c r="AD57" s="94">
        <f t="shared" si="1"/>
        <v>0</v>
      </c>
      <c r="AE57" s="94">
        <f t="shared" si="1"/>
        <v>0</v>
      </c>
      <c r="AF57" s="94">
        <f t="shared" si="1"/>
        <v>0.1111111111111111</v>
      </c>
      <c r="AG57" s="94">
        <f t="shared" si="1"/>
        <v>0.88888888888888884</v>
      </c>
      <c r="AH57" s="94">
        <f t="shared" si="1"/>
        <v>0</v>
      </c>
      <c r="AI57" s="65">
        <f t="shared" si="2"/>
        <v>4.67</v>
      </c>
      <c r="AJ57" s="65">
        <f t="shared" si="2"/>
        <v>0.5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9</v>
      </c>
      <c r="AP57">
        <v>100</v>
      </c>
      <c r="AQ57">
        <v>100</v>
      </c>
      <c r="AR57">
        <v>100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t="s">
        <v>150</v>
      </c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59" si="11">+AO10</f>
        <v>0</v>
      </c>
      <c r="X59" s="64">
        <f t="shared" si="11"/>
        <v>0</v>
      </c>
      <c r="Y59" s="64">
        <f t="shared" si="11"/>
        <v>4</v>
      </c>
      <c r="Z59" s="64">
        <f t="shared" si="11"/>
        <v>5</v>
      </c>
      <c r="AA59" s="64">
        <f t="shared" si="11"/>
        <v>0</v>
      </c>
      <c r="AB59" s="64">
        <f t="shared" si="9"/>
        <v>9</v>
      </c>
      <c r="AC59" s="94">
        <f>V59/$AB59</f>
        <v>0</v>
      </c>
      <c r="AD59" s="94">
        <f t="shared" ref="AD59:AH61" si="12">W59/$AB59</f>
        <v>0</v>
      </c>
      <c r="AE59" s="94">
        <f t="shared" si="12"/>
        <v>0</v>
      </c>
      <c r="AF59" s="94">
        <f t="shared" si="12"/>
        <v>0.44444444444444442</v>
      </c>
      <c r="AG59" s="94">
        <f t="shared" si="12"/>
        <v>0.55555555555555558</v>
      </c>
      <c r="AH59" s="94">
        <f t="shared" si="12"/>
        <v>0</v>
      </c>
      <c r="AI59" s="65">
        <f t="shared" ref="AI59:AL61" si="13">+BA9</f>
        <v>4.8899999999999997</v>
      </c>
      <c r="AJ59" s="65">
        <f t="shared" si="13"/>
        <v>0.33</v>
      </c>
      <c r="AK59" s="64">
        <f t="shared" si="13"/>
        <v>5</v>
      </c>
      <c r="AL59" s="64">
        <f t="shared" si="13"/>
        <v>5</v>
      </c>
      <c r="AM59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4">+AN11</f>
        <v>0</v>
      </c>
      <c r="W60" s="64">
        <f t="shared" ref="W60:W61" si="15">+AO11</f>
        <v>0</v>
      </c>
      <c r="X60" s="64">
        <f t="shared" ref="X60:X61" si="16">+AP11</f>
        <v>0</v>
      </c>
      <c r="Y60" s="64">
        <f t="shared" ref="Y60:Y61" si="17">+AQ11</f>
        <v>3</v>
      </c>
      <c r="Z60" s="64">
        <f t="shared" ref="Z60:Z61" si="18">+AR11</f>
        <v>6</v>
      </c>
      <c r="AA60" s="64">
        <f t="shared" ref="AA60:AA61" si="19">+AS11</f>
        <v>0</v>
      </c>
      <c r="AB60" s="64">
        <f t="shared" si="9"/>
        <v>9</v>
      </c>
      <c r="AC60" s="94">
        <f t="shared" ref="AC60:AC61" si="20">V60/$AB60</f>
        <v>0</v>
      </c>
      <c r="AD60" s="94">
        <f t="shared" si="12"/>
        <v>0</v>
      </c>
      <c r="AE60" s="94">
        <f t="shared" si="12"/>
        <v>0</v>
      </c>
      <c r="AF60" s="94">
        <f t="shared" si="12"/>
        <v>0.33333333333333331</v>
      </c>
      <c r="AG60" s="94">
        <f t="shared" si="12"/>
        <v>0.66666666666666663</v>
      </c>
      <c r="AH60" s="94">
        <f t="shared" si="12"/>
        <v>0</v>
      </c>
      <c r="AI60" s="65">
        <f t="shared" si="13"/>
        <v>4.5599999999999996</v>
      </c>
      <c r="AJ60" s="65">
        <f t="shared" si="13"/>
        <v>0.53</v>
      </c>
      <c r="AK60" s="64">
        <f t="shared" si="13"/>
        <v>5</v>
      </c>
      <c r="AL60" s="64">
        <f t="shared" si="13"/>
        <v>5</v>
      </c>
      <c r="AM60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4"/>
        <v>0</v>
      </c>
      <c r="W61" s="64">
        <f t="shared" si="15"/>
        <v>0</v>
      </c>
      <c r="X61" s="64">
        <f t="shared" si="16"/>
        <v>0</v>
      </c>
      <c r="Y61" s="64">
        <f t="shared" si="17"/>
        <v>3</v>
      </c>
      <c r="Z61" s="64">
        <f t="shared" si="18"/>
        <v>6</v>
      </c>
      <c r="AA61" s="64">
        <f t="shared" si="19"/>
        <v>0</v>
      </c>
      <c r="AB61" s="64">
        <f t="shared" si="9"/>
        <v>9</v>
      </c>
      <c r="AC61" s="94">
        <f t="shared" si="20"/>
        <v>0</v>
      </c>
      <c r="AD61" s="94">
        <f t="shared" si="12"/>
        <v>0</v>
      </c>
      <c r="AE61" s="94">
        <f t="shared" si="12"/>
        <v>0</v>
      </c>
      <c r="AF61" s="94">
        <f t="shared" si="12"/>
        <v>0.33333333333333331</v>
      </c>
      <c r="AG61" s="94">
        <f t="shared" si="12"/>
        <v>0.66666666666666663</v>
      </c>
      <c r="AH61" s="94">
        <f t="shared" si="12"/>
        <v>0</v>
      </c>
      <c r="AI61" s="65">
        <f t="shared" si="13"/>
        <v>4.67</v>
      </c>
      <c r="AJ61" s="65">
        <f t="shared" si="13"/>
        <v>0.5</v>
      </c>
      <c r="AK61" s="64">
        <f t="shared" si="13"/>
        <v>5</v>
      </c>
      <c r="AL61" s="64">
        <f t="shared" si="13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71" si="21">+AO13</f>
        <v>0</v>
      </c>
      <c r="X71" s="64">
        <f t="shared" si="21"/>
        <v>4</v>
      </c>
      <c r="Y71" s="64">
        <f t="shared" si="21"/>
        <v>5</v>
      </c>
      <c r="Z71" s="64">
        <f t="shared" si="21"/>
        <v>0</v>
      </c>
      <c r="AA71" s="64">
        <f t="shared" si="21"/>
        <v>0</v>
      </c>
      <c r="AB71" s="64">
        <f t="shared" ref="AB71:AB81" si="22">SUM(V71:AA71)</f>
        <v>9</v>
      </c>
      <c r="AC71" s="94">
        <f>V71/$AB71</f>
        <v>0</v>
      </c>
      <c r="AD71" s="94">
        <f t="shared" ref="AD71:AH81" si="23">W71/$AB71</f>
        <v>0</v>
      </c>
      <c r="AE71" s="94">
        <f t="shared" si="23"/>
        <v>0.44444444444444442</v>
      </c>
      <c r="AF71" s="94">
        <f t="shared" si="23"/>
        <v>0.55555555555555558</v>
      </c>
      <c r="AG71" s="94">
        <f t="shared" si="23"/>
        <v>0</v>
      </c>
      <c r="AH71" s="94">
        <f t="shared" si="23"/>
        <v>0</v>
      </c>
      <c r="AI71" s="65">
        <f t="shared" ref="AI71:AL81" si="24">+BA12</f>
        <v>4.67</v>
      </c>
      <c r="AJ71" s="65">
        <f t="shared" si="24"/>
        <v>0.5</v>
      </c>
      <c r="AK71" s="64">
        <f t="shared" si="24"/>
        <v>5</v>
      </c>
      <c r="AL71" s="64">
        <f t="shared" si="24"/>
        <v>5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25">+AN14</f>
        <v>0</v>
      </c>
      <c r="W72" s="64">
        <f t="shared" ref="W72:W81" si="26">+AO14</f>
        <v>0</v>
      </c>
      <c r="X72" s="64">
        <f t="shared" ref="X72:X81" si="27">+AP14</f>
        <v>6</v>
      </c>
      <c r="Y72" s="64">
        <f t="shared" ref="Y72:Y81" si="28">+AQ14</f>
        <v>3</v>
      </c>
      <c r="Z72" s="64">
        <f t="shared" ref="Z72:Z81" si="29">+AR14</f>
        <v>0</v>
      </c>
      <c r="AA72" s="64">
        <f t="shared" ref="AA72:AA81" si="30">+AS14</f>
        <v>0</v>
      </c>
      <c r="AB72" s="64">
        <f t="shared" si="22"/>
        <v>9</v>
      </c>
      <c r="AC72" s="94">
        <f t="shared" ref="AC72:AC81" si="31">V72/$AB72</f>
        <v>0</v>
      </c>
      <c r="AD72" s="94">
        <f t="shared" si="23"/>
        <v>0</v>
      </c>
      <c r="AE72" s="94">
        <f t="shared" si="23"/>
        <v>0.66666666666666663</v>
      </c>
      <c r="AF72" s="94">
        <f t="shared" si="23"/>
        <v>0.33333333333333331</v>
      </c>
      <c r="AG72" s="94">
        <f t="shared" si="23"/>
        <v>0</v>
      </c>
      <c r="AH72" s="94">
        <f t="shared" si="23"/>
        <v>0</v>
      </c>
      <c r="AI72" s="65">
        <f t="shared" si="24"/>
        <v>3.56</v>
      </c>
      <c r="AJ72" s="65">
        <f t="shared" si="24"/>
        <v>0.53</v>
      </c>
      <c r="AK72" s="64">
        <f t="shared" si="24"/>
        <v>4</v>
      </c>
      <c r="AL72" s="64">
        <f t="shared" si="24"/>
        <v>4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25"/>
        <v>0</v>
      </c>
      <c r="W73" s="64">
        <f t="shared" si="26"/>
        <v>0</v>
      </c>
      <c r="X73" s="64">
        <f t="shared" si="27"/>
        <v>1</v>
      </c>
      <c r="Y73" s="64">
        <f t="shared" si="28"/>
        <v>5</v>
      </c>
      <c r="Z73" s="64">
        <f t="shared" si="29"/>
        <v>2</v>
      </c>
      <c r="AA73" s="64">
        <f t="shared" si="30"/>
        <v>1</v>
      </c>
      <c r="AB73" s="64">
        <f t="shared" si="22"/>
        <v>9</v>
      </c>
      <c r="AC73" s="94">
        <f t="shared" si="31"/>
        <v>0</v>
      </c>
      <c r="AD73" s="94">
        <f t="shared" si="23"/>
        <v>0</v>
      </c>
      <c r="AE73" s="94">
        <f t="shared" si="23"/>
        <v>0.1111111111111111</v>
      </c>
      <c r="AF73" s="94">
        <f t="shared" si="23"/>
        <v>0.55555555555555558</v>
      </c>
      <c r="AG73" s="94">
        <f t="shared" si="23"/>
        <v>0.22222222222222221</v>
      </c>
      <c r="AH73" s="94">
        <f t="shared" si="23"/>
        <v>0.1111111111111111</v>
      </c>
      <c r="AI73" s="65">
        <f t="shared" si="24"/>
        <v>3.33</v>
      </c>
      <c r="AJ73" s="65">
        <f t="shared" si="24"/>
        <v>0.5</v>
      </c>
      <c r="AK73" s="64">
        <f t="shared" si="24"/>
        <v>3</v>
      </c>
      <c r="AL73" s="64">
        <f t="shared" si="24"/>
        <v>3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25"/>
        <v>0</v>
      </c>
      <c r="W74" s="64">
        <f t="shared" si="26"/>
        <v>0</v>
      </c>
      <c r="X74" s="64">
        <f t="shared" si="27"/>
        <v>1</v>
      </c>
      <c r="Y74" s="64">
        <f t="shared" si="28"/>
        <v>6</v>
      </c>
      <c r="Z74" s="64">
        <f t="shared" si="29"/>
        <v>2</v>
      </c>
      <c r="AA74" s="64">
        <f t="shared" si="30"/>
        <v>0</v>
      </c>
      <c r="AB74" s="64">
        <f t="shared" si="22"/>
        <v>9</v>
      </c>
      <c r="AC74" s="94">
        <f t="shared" si="31"/>
        <v>0</v>
      </c>
      <c r="AD74" s="94">
        <f t="shared" si="23"/>
        <v>0</v>
      </c>
      <c r="AE74" s="94">
        <f t="shared" si="23"/>
        <v>0.1111111111111111</v>
      </c>
      <c r="AF74" s="94">
        <f t="shared" si="23"/>
        <v>0.66666666666666663</v>
      </c>
      <c r="AG74" s="94">
        <f t="shared" si="23"/>
        <v>0.22222222222222221</v>
      </c>
      <c r="AH74" s="94">
        <f t="shared" si="23"/>
        <v>0</v>
      </c>
      <c r="AI74" s="65">
        <f t="shared" si="24"/>
        <v>4.13</v>
      </c>
      <c r="AJ74" s="65">
        <f t="shared" si="24"/>
        <v>0.64</v>
      </c>
      <c r="AK74" s="64">
        <f t="shared" si="24"/>
        <v>4</v>
      </c>
      <c r="AL74" s="64">
        <f t="shared" si="24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25"/>
        <v>0</v>
      </c>
      <c r="W75" s="64">
        <f t="shared" si="26"/>
        <v>1</v>
      </c>
      <c r="X75" s="64">
        <f t="shared" si="27"/>
        <v>0</v>
      </c>
      <c r="Y75" s="64">
        <f t="shared" si="28"/>
        <v>4</v>
      </c>
      <c r="Z75" s="64">
        <f t="shared" si="29"/>
        <v>4</v>
      </c>
      <c r="AA75" s="64">
        <f t="shared" si="30"/>
        <v>0</v>
      </c>
      <c r="AB75" s="64">
        <f t="shared" si="22"/>
        <v>9</v>
      </c>
      <c r="AC75" s="94">
        <f t="shared" si="31"/>
        <v>0</v>
      </c>
      <c r="AD75" s="94">
        <f t="shared" si="23"/>
        <v>0.1111111111111111</v>
      </c>
      <c r="AE75" s="94">
        <f t="shared" si="23"/>
        <v>0</v>
      </c>
      <c r="AF75" s="94">
        <f t="shared" si="23"/>
        <v>0.44444444444444442</v>
      </c>
      <c r="AG75" s="94">
        <f t="shared" si="23"/>
        <v>0.44444444444444442</v>
      </c>
      <c r="AH75" s="94">
        <f t="shared" si="23"/>
        <v>0</v>
      </c>
      <c r="AI75" s="65">
        <f t="shared" si="24"/>
        <v>4.1100000000000003</v>
      </c>
      <c r="AJ75" s="65">
        <f t="shared" si="24"/>
        <v>0.6</v>
      </c>
      <c r="AK75" s="64">
        <f t="shared" si="24"/>
        <v>4</v>
      </c>
      <c r="AL75" s="64">
        <f t="shared" si="24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25"/>
        <v>0</v>
      </c>
      <c r="W76" s="64">
        <f t="shared" si="26"/>
        <v>0</v>
      </c>
      <c r="X76" s="64">
        <f t="shared" si="27"/>
        <v>2</v>
      </c>
      <c r="Y76" s="64">
        <f t="shared" si="28"/>
        <v>5</v>
      </c>
      <c r="Z76" s="64">
        <f t="shared" si="29"/>
        <v>1</v>
      </c>
      <c r="AA76" s="64">
        <f t="shared" si="30"/>
        <v>1</v>
      </c>
      <c r="AB76" s="64">
        <f t="shared" si="22"/>
        <v>9</v>
      </c>
      <c r="AC76" s="94">
        <f t="shared" si="31"/>
        <v>0</v>
      </c>
      <c r="AD76" s="94">
        <f t="shared" si="23"/>
        <v>0</v>
      </c>
      <c r="AE76" s="94">
        <f t="shared" si="23"/>
        <v>0.22222222222222221</v>
      </c>
      <c r="AF76" s="94">
        <f t="shared" si="23"/>
        <v>0.55555555555555558</v>
      </c>
      <c r="AG76" s="94">
        <f t="shared" si="23"/>
        <v>0.1111111111111111</v>
      </c>
      <c r="AH76" s="94">
        <f t="shared" si="23"/>
        <v>0.1111111111111111</v>
      </c>
      <c r="AI76" s="65">
        <f t="shared" si="24"/>
        <v>4.22</v>
      </c>
      <c r="AJ76" s="65">
        <f t="shared" si="24"/>
        <v>0.97</v>
      </c>
      <c r="AK76" s="64">
        <f t="shared" si="24"/>
        <v>4</v>
      </c>
      <c r="AL76" s="64">
        <f t="shared" si="24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25"/>
        <v>0</v>
      </c>
      <c r="W77" s="64">
        <f t="shared" si="26"/>
        <v>3</v>
      </c>
      <c r="X77" s="64">
        <f t="shared" si="27"/>
        <v>2</v>
      </c>
      <c r="Y77" s="64">
        <f t="shared" si="28"/>
        <v>2</v>
      </c>
      <c r="Z77" s="64">
        <f t="shared" si="29"/>
        <v>2</v>
      </c>
      <c r="AA77" s="64">
        <f t="shared" si="30"/>
        <v>0</v>
      </c>
      <c r="AB77" s="64">
        <f t="shared" si="22"/>
        <v>9</v>
      </c>
      <c r="AC77" s="94">
        <f t="shared" si="31"/>
        <v>0</v>
      </c>
      <c r="AD77" s="94">
        <f t="shared" si="23"/>
        <v>0.33333333333333331</v>
      </c>
      <c r="AE77" s="94">
        <f t="shared" si="23"/>
        <v>0.22222222222222221</v>
      </c>
      <c r="AF77" s="94">
        <f t="shared" si="23"/>
        <v>0.22222222222222221</v>
      </c>
      <c r="AG77" s="94">
        <f t="shared" si="23"/>
        <v>0.22222222222222221</v>
      </c>
      <c r="AH77" s="94">
        <f t="shared" si="23"/>
        <v>0</v>
      </c>
      <c r="AI77" s="65">
        <f t="shared" si="24"/>
        <v>3.88</v>
      </c>
      <c r="AJ77" s="65">
        <f t="shared" si="24"/>
        <v>0.64</v>
      </c>
      <c r="AK77" s="64">
        <f t="shared" si="24"/>
        <v>4</v>
      </c>
      <c r="AL77" s="64">
        <f t="shared" si="24"/>
        <v>4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25"/>
        <v>0</v>
      </c>
      <c r="W78" s="64">
        <f t="shared" si="26"/>
        <v>1</v>
      </c>
      <c r="X78" s="64">
        <f t="shared" si="27"/>
        <v>3</v>
      </c>
      <c r="Y78" s="64">
        <f t="shared" si="28"/>
        <v>2</v>
      </c>
      <c r="Z78" s="64">
        <f t="shared" si="29"/>
        <v>3</v>
      </c>
      <c r="AA78" s="64">
        <f t="shared" si="30"/>
        <v>0</v>
      </c>
      <c r="AB78" s="64">
        <f t="shared" si="22"/>
        <v>9</v>
      </c>
      <c r="AC78" s="94">
        <f t="shared" si="31"/>
        <v>0</v>
      </c>
      <c r="AD78" s="94">
        <f t="shared" si="23"/>
        <v>0.1111111111111111</v>
      </c>
      <c r="AE78" s="94">
        <f t="shared" si="23"/>
        <v>0.33333333333333331</v>
      </c>
      <c r="AF78" s="94">
        <f t="shared" si="23"/>
        <v>0.22222222222222221</v>
      </c>
      <c r="AG78" s="94">
        <f t="shared" si="23"/>
        <v>0.33333333333333331</v>
      </c>
      <c r="AH78" s="94">
        <f t="shared" si="23"/>
        <v>0</v>
      </c>
      <c r="AI78" s="65">
        <f t="shared" si="24"/>
        <v>3.33</v>
      </c>
      <c r="AJ78" s="65">
        <f t="shared" si="24"/>
        <v>1.22</v>
      </c>
      <c r="AK78" s="64">
        <f t="shared" si="24"/>
        <v>3</v>
      </c>
      <c r="AL78" s="64">
        <f t="shared" si="24"/>
        <v>2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25"/>
        <v>0</v>
      </c>
      <c r="W79" s="64">
        <f t="shared" si="26"/>
        <v>3</v>
      </c>
      <c r="X79" s="64">
        <f t="shared" si="27"/>
        <v>3</v>
      </c>
      <c r="Y79" s="64">
        <f t="shared" si="28"/>
        <v>2</v>
      </c>
      <c r="Z79" s="64">
        <f t="shared" si="29"/>
        <v>1</v>
      </c>
      <c r="AA79" s="64">
        <f t="shared" si="30"/>
        <v>0</v>
      </c>
      <c r="AB79" s="64">
        <f t="shared" si="22"/>
        <v>9</v>
      </c>
      <c r="AC79" s="94">
        <f t="shared" si="31"/>
        <v>0</v>
      </c>
      <c r="AD79" s="94">
        <f t="shared" si="23"/>
        <v>0.33333333333333331</v>
      </c>
      <c r="AE79" s="94">
        <f t="shared" si="23"/>
        <v>0.33333333333333331</v>
      </c>
      <c r="AF79" s="94">
        <f t="shared" si="23"/>
        <v>0.22222222222222221</v>
      </c>
      <c r="AG79" s="94">
        <f t="shared" si="23"/>
        <v>0.1111111111111111</v>
      </c>
      <c r="AH79" s="94">
        <f t="shared" si="23"/>
        <v>0</v>
      </c>
      <c r="AI79" s="65">
        <f t="shared" si="24"/>
        <v>3.78</v>
      </c>
      <c r="AJ79" s="65">
        <f t="shared" si="24"/>
        <v>1.0900000000000001</v>
      </c>
      <c r="AK79" s="64">
        <f t="shared" si="24"/>
        <v>4</v>
      </c>
      <c r="AL79" s="64">
        <f t="shared" si="24"/>
        <v>3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25"/>
        <v>0</v>
      </c>
      <c r="W80" s="64">
        <f t="shared" si="26"/>
        <v>0</v>
      </c>
      <c r="X80" s="64">
        <f t="shared" si="27"/>
        <v>1</v>
      </c>
      <c r="Y80" s="64">
        <f t="shared" si="28"/>
        <v>5</v>
      </c>
      <c r="Z80" s="64">
        <f t="shared" si="29"/>
        <v>3</v>
      </c>
      <c r="AA80" s="64">
        <f t="shared" si="30"/>
        <v>0</v>
      </c>
      <c r="AB80" s="64">
        <f t="shared" si="22"/>
        <v>9</v>
      </c>
      <c r="AC80" s="94">
        <f t="shared" si="31"/>
        <v>0</v>
      </c>
      <c r="AD80" s="94">
        <f t="shared" si="23"/>
        <v>0</v>
      </c>
      <c r="AE80" s="94">
        <f t="shared" si="23"/>
        <v>0.1111111111111111</v>
      </c>
      <c r="AF80" s="94">
        <f t="shared" si="23"/>
        <v>0.55555555555555558</v>
      </c>
      <c r="AG80" s="94">
        <f t="shared" si="23"/>
        <v>0.33333333333333331</v>
      </c>
      <c r="AH80" s="94">
        <f t="shared" si="23"/>
        <v>0</v>
      </c>
      <c r="AI80" s="65">
        <f t="shared" si="24"/>
        <v>3.11</v>
      </c>
      <c r="AJ80" s="65">
        <f t="shared" si="24"/>
        <v>1.05</v>
      </c>
      <c r="AK80" s="64">
        <f t="shared" si="24"/>
        <v>3</v>
      </c>
      <c r="AL80" s="64">
        <f t="shared" si="24"/>
        <v>2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25"/>
        <v>0</v>
      </c>
      <c r="W81" s="64">
        <f t="shared" si="26"/>
        <v>0</v>
      </c>
      <c r="X81" s="64">
        <f t="shared" si="27"/>
        <v>0</v>
      </c>
      <c r="Y81" s="64">
        <f t="shared" si="28"/>
        <v>6</v>
      </c>
      <c r="Z81" s="64">
        <f t="shared" si="29"/>
        <v>3</v>
      </c>
      <c r="AA81" s="64">
        <f t="shared" si="30"/>
        <v>0</v>
      </c>
      <c r="AB81" s="64">
        <f t="shared" si="22"/>
        <v>9</v>
      </c>
      <c r="AC81" s="94">
        <f t="shared" si="31"/>
        <v>0</v>
      </c>
      <c r="AD81" s="94">
        <f t="shared" si="23"/>
        <v>0</v>
      </c>
      <c r="AE81" s="94">
        <f t="shared" si="23"/>
        <v>0</v>
      </c>
      <c r="AF81" s="94">
        <f t="shared" si="23"/>
        <v>0.66666666666666663</v>
      </c>
      <c r="AG81" s="94">
        <f t="shared" si="23"/>
        <v>0.33333333333333331</v>
      </c>
      <c r="AH81" s="94">
        <f t="shared" si="23"/>
        <v>0</v>
      </c>
      <c r="AI81" s="65">
        <f t="shared" si="24"/>
        <v>4.22</v>
      </c>
      <c r="AJ81" s="65">
        <f t="shared" si="24"/>
        <v>0.67</v>
      </c>
      <c r="AK81" s="64">
        <f t="shared" si="24"/>
        <v>4</v>
      </c>
      <c r="AL81" s="64">
        <f t="shared" si="24"/>
        <v>4</v>
      </c>
      <c r="AM81"/>
      <c r="AN81"/>
      <c r="AO81"/>
      <c r="AP81"/>
      <c r="AQ81"/>
      <c r="AR81"/>
    </row>
    <row r="82" spans="1:44" x14ac:dyDescent="0.25">
      <c r="AC82" s="103"/>
      <c r="AD82" s="103"/>
      <c r="AE82" s="103"/>
      <c r="AF82" s="103"/>
      <c r="AG82" s="103"/>
      <c r="AH82" s="10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32">+AO24</f>
        <v>0</v>
      </c>
      <c r="X90" s="64">
        <f t="shared" si="32"/>
        <v>0</v>
      </c>
      <c r="Y90" s="64">
        <f t="shared" si="32"/>
        <v>4</v>
      </c>
      <c r="Z90" s="64">
        <f t="shared" si="32"/>
        <v>5</v>
      </c>
      <c r="AA90" s="64">
        <f t="shared" si="32"/>
        <v>0</v>
      </c>
      <c r="AB90" s="64">
        <f t="shared" ref="AB90:AB91" si="33">SUM(V90:AA90)</f>
        <v>9</v>
      </c>
      <c r="AC90" s="94">
        <f>V90/$AB90</f>
        <v>0</v>
      </c>
      <c r="AD90" s="94">
        <f t="shared" ref="AD90:AH91" si="34">W90/$AB90</f>
        <v>0</v>
      </c>
      <c r="AE90" s="94">
        <f t="shared" si="34"/>
        <v>0</v>
      </c>
      <c r="AF90" s="94">
        <f t="shared" si="34"/>
        <v>0.44444444444444442</v>
      </c>
      <c r="AG90" s="94">
        <f t="shared" si="34"/>
        <v>0.55555555555555558</v>
      </c>
      <c r="AH90" s="94">
        <f t="shared" si="34"/>
        <v>0</v>
      </c>
      <c r="AI90" s="65">
        <f t="shared" ref="AI90:AL91" si="35">+BA24</f>
        <v>4.5599999999999996</v>
      </c>
      <c r="AJ90" s="65">
        <f t="shared" si="35"/>
        <v>0.53</v>
      </c>
      <c r="AK90" s="64">
        <f t="shared" si="35"/>
        <v>5</v>
      </c>
      <c r="AL90" s="64">
        <f t="shared" si="35"/>
        <v>5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36">+AN25</f>
        <v>0</v>
      </c>
      <c r="W91" s="64">
        <f t="shared" si="36"/>
        <v>0</v>
      </c>
      <c r="X91" s="64">
        <f t="shared" si="36"/>
        <v>0</v>
      </c>
      <c r="Y91" s="64">
        <f t="shared" si="36"/>
        <v>2</v>
      </c>
      <c r="Z91" s="64">
        <f t="shared" si="36"/>
        <v>7</v>
      </c>
      <c r="AA91" s="64">
        <f t="shared" si="36"/>
        <v>0</v>
      </c>
      <c r="AB91" s="64">
        <f t="shared" si="33"/>
        <v>9</v>
      </c>
      <c r="AC91" s="94">
        <f>V91/$AB91</f>
        <v>0</v>
      </c>
      <c r="AD91" s="94">
        <f t="shared" si="34"/>
        <v>0</v>
      </c>
      <c r="AE91" s="94">
        <f t="shared" si="34"/>
        <v>0</v>
      </c>
      <c r="AF91" s="94">
        <f t="shared" si="34"/>
        <v>0.22222222222222221</v>
      </c>
      <c r="AG91" s="94">
        <f t="shared" si="34"/>
        <v>0.77777777777777779</v>
      </c>
      <c r="AH91" s="94">
        <f t="shared" si="34"/>
        <v>0</v>
      </c>
      <c r="AI91" s="65">
        <f t="shared" si="35"/>
        <v>4.78</v>
      </c>
      <c r="AJ91" s="65">
        <f t="shared" si="35"/>
        <v>0.44</v>
      </c>
      <c r="AK91" s="64">
        <f t="shared" si="35"/>
        <v>5</v>
      </c>
      <c r="AL91" s="64">
        <f t="shared" si="35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37">+AO26</f>
        <v>0</v>
      </c>
      <c r="X93" s="64">
        <f t="shared" si="37"/>
        <v>0</v>
      </c>
      <c r="Y93" s="64">
        <f t="shared" si="37"/>
        <v>1</v>
      </c>
      <c r="Z93" s="64">
        <f t="shared" si="37"/>
        <v>8</v>
      </c>
      <c r="AA93" s="64">
        <f t="shared" si="37"/>
        <v>0</v>
      </c>
      <c r="AB93" s="64">
        <f t="shared" ref="AB93:AB98" si="38">SUM(V93:AA93)</f>
        <v>9</v>
      </c>
      <c r="AC93" s="94">
        <f>V93/$AB93</f>
        <v>0</v>
      </c>
      <c r="AD93" s="94">
        <f t="shared" ref="AD93:AH98" si="39">W93/$AB93</f>
        <v>0</v>
      </c>
      <c r="AE93" s="94">
        <f t="shared" si="39"/>
        <v>0</v>
      </c>
      <c r="AF93" s="94">
        <f t="shared" si="39"/>
        <v>0.1111111111111111</v>
      </c>
      <c r="AG93" s="94">
        <f t="shared" si="39"/>
        <v>0.88888888888888884</v>
      </c>
      <c r="AH93" s="94">
        <f t="shared" si="39"/>
        <v>0</v>
      </c>
      <c r="AI93" s="65">
        <f t="shared" ref="AI93:AL98" si="40">+BA26</f>
        <v>4.8899999999999997</v>
      </c>
      <c r="AJ93" s="65">
        <f t="shared" si="40"/>
        <v>0.33</v>
      </c>
      <c r="AK93" s="64">
        <f t="shared" si="40"/>
        <v>5</v>
      </c>
      <c r="AL93" s="64">
        <f t="shared" si="40"/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8" si="41">+AN27</f>
        <v>0</v>
      </c>
      <c r="W94" s="64">
        <f t="shared" si="41"/>
        <v>0</v>
      </c>
      <c r="X94" s="64">
        <f t="shared" si="41"/>
        <v>0</v>
      </c>
      <c r="Y94" s="64">
        <f t="shared" si="41"/>
        <v>1</v>
      </c>
      <c r="Z94" s="64">
        <f t="shared" si="41"/>
        <v>7</v>
      </c>
      <c r="AA94" s="64">
        <f t="shared" si="41"/>
        <v>1</v>
      </c>
      <c r="AB94" s="64">
        <f t="shared" si="38"/>
        <v>9</v>
      </c>
      <c r="AC94" s="94">
        <f t="shared" ref="AC94:AC98" si="42">V94/$AB94</f>
        <v>0</v>
      </c>
      <c r="AD94" s="94">
        <f t="shared" si="39"/>
        <v>0</v>
      </c>
      <c r="AE94" s="94">
        <f t="shared" si="39"/>
        <v>0</v>
      </c>
      <c r="AF94" s="94">
        <f t="shared" si="39"/>
        <v>0.1111111111111111</v>
      </c>
      <c r="AG94" s="94">
        <f t="shared" si="39"/>
        <v>0.77777777777777779</v>
      </c>
      <c r="AH94" s="94">
        <f t="shared" si="39"/>
        <v>0.1111111111111111</v>
      </c>
      <c r="AI94" s="65">
        <f t="shared" si="40"/>
        <v>4.88</v>
      </c>
      <c r="AJ94" s="65">
        <f t="shared" si="40"/>
        <v>0.35</v>
      </c>
      <c r="AK94" s="64">
        <f t="shared" si="40"/>
        <v>5</v>
      </c>
      <c r="AL94" s="64">
        <f t="shared" si="40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41"/>
        <v>0</v>
      </c>
      <c r="W95" s="64">
        <f t="shared" si="41"/>
        <v>0</v>
      </c>
      <c r="X95" s="64">
        <f t="shared" si="41"/>
        <v>0</v>
      </c>
      <c r="Y95" s="64">
        <f t="shared" si="41"/>
        <v>2</v>
      </c>
      <c r="Z95" s="64">
        <f t="shared" si="41"/>
        <v>7</v>
      </c>
      <c r="AA95" s="64">
        <f t="shared" si="41"/>
        <v>0</v>
      </c>
      <c r="AB95" s="64">
        <f t="shared" si="38"/>
        <v>9</v>
      </c>
      <c r="AC95" s="94">
        <f t="shared" si="42"/>
        <v>0</v>
      </c>
      <c r="AD95" s="94">
        <f t="shared" si="39"/>
        <v>0</v>
      </c>
      <c r="AE95" s="94">
        <f t="shared" si="39"/>
        <v>0</v>
      </c>
      <c r="AF95" s="94">
        <f t="shared" si="39"/>
        <v>0.22222222222222221</v>
      </c>
      <c r="AG95" s="94">
        <f t="shared" si="39"/>
        <v>0.77777777777777779</v>
      </c>
      <c r="AH95" s="94">
        <f t="shared" si="39"/>
        <v>0</v>
      </c>
      <c r="AI95" s="65">
        <f t="shared" si="40"/>
        <v>4.78</v>
      </c>
      <c r="AJ95" s="65">
        <f t="shared" si="40"/>
        <v>0.44</v>
      </c>
      <c r="AK95" s="64">
        <f t="shared" si="40"/>
        <v>5</v>
      </c>
      <c r="AL95" s="64">
        <f t="shared" si="40"/>
        <v>5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41"/>
        <v>0</v>
      </c>
      <c r="W96" s="64">
        <f t="shared" si="41"/>
        <v>0</v>
      </c>
      <c r="X96" s="64">
        <f t="shared" si="41"/>
        <v>0</v>
      </c>
      <c r="Y96" s="64">
        <f t="shared" si="41"/>
        <v>2</v>
      </c>
      <c r="Z96" s="64">
        <f t="shared" si="41"/>
        <v>7</v>
      </c>
      <c r="AA96" s="64">
        <f t="shared" si="41"/>
        <v>0</v>
      </c>
      <c r="AB96" s="64">
        <f t="shared" si="38"/>
        <v>9</v>
      </c>
      <c r="AC96" s="94">
        <f t="shared" si="42"/>
        <v>0</v>
      </c>
      <c r="AD96" s="94">
        <f t="shared" si="39"/>
        <v>0</v>
      </c>
      <c r="AE96" s="94">
        <f t="shared" si="39"/>
        <v>0</v>
      </c>
      <c r="AF96" s="94">
        <f t="shared" si="39"/>
        <v>0.22222222222222221</v>
      </c>
      <c r="AG96" s="94">
        <f t="shared" si="39"/>
        <v>0.77777777777777779</v>
      </c>
      <c r="AH96" s="94">
        <f t="shared" si="39"/>
        <v>0</v>
      </c>
      <c r="AI96" s="65">
        <f t="shared" si="40"/>
        <v>4.78</v>
      </c>
      <c r="AJ96" s="65">
        <f t="shared" si="40"/>
        <v>0.44</v>
      </c>
      <c r="AK96" s="64">
        <f t="shared" si="40"/>
        <v>5</v>
      </c>
      <c r="AL96" s="64">
        <f t="shared" si="40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41"/>
        <v>0</v>
      </c>
      <c r="W97" s="64">
        <f t="shared" si="41"/>
        <v>0</v>
      </c>
      <c r="X97" s="64">
        <f t="shared" si="41"/>
        <v>0</v>
      </c>
      <c r="Y97" s="64">
        <f t="shared" si="41"/>
        <v>0</v>
      </c>
      <c r="Z97" s="64">
        <f t="shared" si="41"/>
        <v>9</v>
      </c>
      <c r="AA97" s="64">
        <f t="shared" si="41"/>
        <v>0</v>
      </c>
      <c r="AB97" s="64">
        <f t="shared" si="38"/>
        <v>9</v>
      </c>
      <c r="AC97" s="94">
        <f t="shared" si="42"/>
        <v>0</v>
      </c>
      <c r="AD97" s="94">
        <f t="shared" si="39"/>
        <v>0</v>
      </c>
      <c r="AE97" s="94">
        <f t="shared" si="39"/>
        <v>0</v>
      </c>
      <c r="AF97" s="94">
        <f t="shared" si="39"/>
        <v>0</v>
      </c>
      <c r="AG97" s="94">
        <f t="shared" si="39"/>
        <v>1</v>
      </c>
      <c r="AH97" s="94">
        <f t="shared" si="39"/>
        <v>0</v>
      </c>
      <c r="AI97" s="65">
        <f t="shared" si="40"/>
        <v>5</v>
      </c>
      <c r="AJ97" s="65">
        <f t="shared" si="40"/>
        <v>0</v>
      </c>
      <c r="AK97" s="64">
        <f t="shared" si="40"/>
        <v>5</v>
      </c>
      <c r="AL97" s="64">
        <f t="shared" si="40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41"/>
        <v>0</v>
      </c>
      <c r="W98" s="64">
        <f t="shared" si="41"/>
        <v>0</v>
      </c>
      <c r="X98" s="64">
        <f t="shared" si="41"/>
        <v>0</v>
      </c>
      <c r="Y98" s="64">
        <f t="shared" si="41"/>
        <v>0</v>
      </c>
      <c r="Z98" s="64">
        <f t="shared" si="41"/>
        <v>9</v>
      </c>
      <c r="AA98" s="64">
        <f t="shared" si="41"/>
        <v>0</v>
      </c>
      <c r="AB98" s="64">
        <f t="shared" si="38"/>
        <v>9</v>
      </c>
      <c r="AC98" s="94">
        <f t="shared" si="42"/>
        <v>0</v>
      </c>
      <c r="AD98" s="94">
        <f t="shared" si="39"/>
        <v>0</v>
      </c>
      <c r="AE98" s="94">
        <f t="shared" si="39"/>
        <v>0</v>
      </c>
      <c r="AF98" s="94">
        <f t="shared" si="39"/>
        <v>0</v>
      </c>
      <c r="AG98" s="94">
        <f t="shared" si="39"/>
        <v>1</v>
      </c>
      <c r="AH98" s="94">
        <f t="shared" si="39"/>
        <v>0</v>
      </c>
      <c r="AI98" s="65">
        <f t="shared" si="40"/>
        <v>5</v>
      </c>
      <c r="AJ98" s="65">
        <f t="shared" si="40"/>
        <v>0</v>
      </c>
      <c r="AK98" s="64">
        <f t="shared" si="40"/>
        <v>5</v>
      </c>
      <c r="AL98" s="64">
        <f t="shared" si="40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3" spans="1:38" x14ac:dyDescent="0.25">
      <c r="A103" t="s">
        <v>117</v>
      </c>
    </row>
    <row r="104" spans="1:38" x14ac:dyDescent="0.25">
      <c r="C104" t="s">
        <v>67</v>
      </c>
      <c r="D104" t="s">
        <v>68</v>
      </c>
      <c r="E104" t="s">
        <v>69</v>
      </c>
      <c r="F104" t="s">
        <v>70</v>
      </c>
    </row>
    <row r="105" spans="1:38" x14ac:dyDescent="0.25">
      <c r="A105" t="s">
        <v>71</v>
      </c>
      <c r="B105" t="s">
        <v>110</v>
      </c>
      <c r="C105">
        <v>9</v>
      </c>
      <c r="D105">
        <v>100</v>
      </c>
      <c r="E105">
        <v>100</v>
      </c>
      <c r="F105">
        <v>100</v>
      </c>
    </row>
    <row r="106" spans="1:38" x14ac:dyDescent="0.25">
      <c r="A106" t="s">
        <v>150</v>
      </c>
    </row>
  </sheetData>
  <sheetProtection sheet="1" objects="1" scenarios="1"/>
  <mergeCells count="66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A10:AL10"/>
    <mergeCell ref="V47:AA48"/>
    <mergeCell ref="AC47:AH48"/>
    <mergeCell ref="AI47:AL48"/>
    <mergeCell ref="B49:U49"/>
    <mergeCell ref="A50:U50"/>
    <mergeCell ref="V50:AL50"/>
    <mergeCell ref="B61:U61"/>
    <mergeCell ref="B51:U51"/>
    <mergeCell ref="B52:U52"/>
    <mergeCell ref="B53:U53"/>
    <mergeCell ref="B54:U54"/>
    <mergeCell ref="B55:U55"/>
    <mergeCell ref="B56:U56"/>
    <mergeCell ref="B57:U57"/>
    <mergeCell ref="A58:U58"/>
    <mergeCell ref="V58:AL58"/>
    <mergeCell ref="B59:U59"/>
    <mergeCell ref="B60:U60"/>
    <mergeCell ref="B76:U76"/>
    <mergeCell ref="A66:O66"/>
    <mergeCell ref="V67:AA68"/>
    <mergeCell ref="AC67:AH68"/>
    <mergeCell ref="AI67:AL68"/>
    <mergeCell ref="B69:U69"/>
    <mergeCell ref="A70:U70"/>
    <mergeCell ref="V70:AL70"/>
    <mergeCell ref="B71:U71"/>
    <mergeCell ref="B72:U72"/>
    <mergeCell ref="B73:U73"/>
    <mergeCell ref="B74:U74"/>
    <mergeCell ref="B75:U75"/>
    <mergeCell ref="B88:U88"/>
    <mergeCell ref="B77:U77"/>
    <mergeCell ref="B78:U78"/>
    <mergeCell ref="B79:U79"/>
    <mergeCell ref="B80:U80"/>
    <mergeCell ref="B81:U81"/>
    <mergeCell ref="A85:AL85"/>
    <mergeCell ref="B86:U86"/>
    <mergeCell ref="V86:AA87"/>
    <mergeCell ref="AC86:AH87"/>
    <mergeCell ref="AI86:AL87"/>
    <mergeCell ref="B87:U87"/>
    <mergeCell ref="B95:U95"/>
    <mergeCell ref="B96:U96"/>
    <mergeCell ref="B97:U97"/>
    <mergeCell ref="B98:U98"/>
    <mergeCell ref="A89:U89"/>
    <mergeCell ref="B90:U90"/>
    <mergeCell ref="B91:U91"/>
    <mergeCell ref="A92:U92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1"/>
  <sheetViews>
    <sheetView view="pageBreakPreview" zoomScale="106" zoomScaleNormal="100" zoomScaleSheetLayoutView="106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54.140625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118</v>
      </c>
      <c r="AU1" t="s">
        <v>118</v>
      </c>
    </row>
    <row r="2" spans="1:56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M3" t="s">
        <v>74</v>
      </c>
      <c r="AN3">
        <v>0</v>
      </c>
      <c r="AO3">
        <v>0</v>
      </c>
      <c r="AP3">
        <v>1</v>
      </c>
      <c r="AQ3">
        <v>6</v>
      </c>
      <c r="AR3">
        <v>7</v>
      </c>
      <c r="AS3">
        <v>0</v>
      </c>
      <c r="AT3">
        <v>14</v>
      </c>
      <c r="AU3" t="s">
        <v>74</v>
      </c>
      <c r="AV3">
        <v>0</v>
      </c>
      <c r="AW3">
        <v>0</v>
      </c>
      <c r="AX3">
        <v>1</v>
      </c>
      <c r="AY3">
        <v>6</v>
      </c>
      <c r="AZ3">
        <v>7</v>
      </c>
      <c r="BA3">
        <v>4.43</v>
      </c>
      <c r="BB3">
        <v>0.65</v>
      </c>
      <c r="BC3">
        <v>5</v>
      </c>
      <c r="BD3">
        <v>5</v>
      </c>
    </row>
    <row r="4" spans="1:56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M4" t="s">
        <v>75</v>
      </c>
      <c r="AN4">
        <v>0</v>
      </c>
      <c r="AO4">
        <v>0</v>
      </c>
      <c r="AP4">
        <v>2</v>
      </c>
      <c r="AQ4">
        <v>4</v>
      </c>
      <c r="AR4">
        <v>8</v>
      </c>
      <c r="AS4">
        <v>1</v>
      </c>
      <c r="AT4">
        <v>15</v>
      </c>
      <c r="AU4" t="s">
        <v>75</v>
      </c>
      <c r="AV4">
        <v>0</v>
      </c>
      <c r="AW4">
        <v>0</v>
      </c>
      <c r="AX4">
        <v>2</v>
      </c>
      <c r="AY4">
        <v>4</v>
      </c>
      <c r="AZ4">
        <v>8</v>
      </c>
      <c r="BA4">
        <v>4.43</v>
      </c>
      <c r="BB4">
        <v>0.76</v>
      </c>
      <c r="BC4">
        <v>5</v>
      </c>
      <c r="BD4">
        <v>5</v>
      </c>
    </row>
    <row r="5" spans="1:56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M5" t="s">
        <v>76</v>
      </c>
      <c r="AN5">
        <v>0</v>
      </c>
      <c r="AO5">
        <v>0</v>
      </c>
      <c r="AP5">
        <v>0</v>
      </c>
      <c r="AQ5">
        <v>1</v>
      </c>
      <c r="AR5">
        <v>13</v>
      </c>
      <c r="AS5">
        <v>1</v>
      </c>
      <c r="AT5">
        <v>15</v>
      </c>
      <c r="AU5" t="s">
        <v>76</v>
      </c>
      <c r="AV5">
        <v>0</v>
      </c>
      <c r="AW5">
        <v>0</v>
      </c>
      <c r="AX5">
        <v>0</v>
      </c>
      <c r="AY5">
        <v>1</v>
      </c>
      <c r="AZ5">
        <v>13</v>
      </c>
      <c r="BA5">
        <v>4.93</v>
      </c>
      <c r="BB5">
        <v>0.27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3</v>
      </c>
      <c r="AR6">
        <v>12</v>
      </c>
      <c r="AS6">
        <v>0</v>
      </c>
      <c r="AT6">
        <v>15</v>
      </c>
      <c r="AU6" t="s">
        <v>77</v>
      </c>
      <c r="AV6">
        <v>0</v>
      </c>
      <c r="AW6">
        <v>0</v>
      </c>
      <c r="AX6">
        <v>0</v>
      </c>
      <c r="AY6">
        <v>3</v>
      </c>
      <c r="AZ6">
        <v>12</v>
      </c>
      <c r="BA6">
        <v>4.8</v>
      </c>
      <c r="BB6">
        <v>0.41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2</v>
      </c>
      <c r="AR7">
        <v>12</v>
      </c>
      <c r="AS7">
        <v>1</v>
      </c>
      <c r="AT7">
        <v>15</v>
      </c>
      <c r="AU7" t="s">
        <v>78</v>
      </c>
      <c r="AV7">
        <v>0</v>
      </c>
      <c r="AW7">
        <v>0</v>
      </c>
      <c r="AX7">
        <v>0</v>
      </c>
      <c r="AY7">
        <v>2</v>
      </c>
      <c r="AZ7">
        <v>12</v>
      </c>
      <c r="BA7">
        <v>4.8600000000000003</v>
      </c>
      <c r="BB7">
        <v>0.36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3</v>
      </c>
      <c r="AR8">
        <v>11</v>
      </c>
      <c r="AS8">
        <v>1</v>
      </c>
      <c r="AT8">
        <v>15</v>
      </c>
      <c r="AU8" t="s">
        <v>79</v>
      </c>
      <c r="AV8">
        <v>0</v>
      </c>
      <c r="AW8">
        <v>0</v>
      </c>
      <c r="AX8">
        <v>0</v>
      </c>
      <c r="AY8">
        <v>3</v>
      </c>
      <c r="AZ8">
        <v>11</v>
      </c>
      <c r="BA8">
        <v>4.79</v>
      </c>
      <c r="BB8">
        <v>0.43</v>
      </c>
      <c r="BC8">
        <v>5</v>
      </c>
      <c r="BD8">
        <v>5</v>
      </c>
    </row>
    <row r="9" spans="1:56" ht="27.75" customHeight="1" x14ac:dyDescent="0.25">
      <c r="A9" s="108" t="str">
        <f>CONCATENATE("RESULTADOS DE LA ENCUESTA DE  SATISFACCIÓN DE PROFESORES DE LA ESCUELA POLITÉCNICA SUPERIOR DE LINARES: "&amp;MID(AM1,SEARCH("=",AM1)+2,100)&amp;". Curso Académico 2020-2021")</f>
        <v>RESULTADOS DE LA ENCUESTA DE  SATISFACCIÓN DE PROFESORES DE LA ESCUELA POLITÉCNICA SUPERIOR DE LINARES: Doble Grado en Ingeniería de Tecnologías de Telecomunicación y Grado en Ingeniería Telemática. Curso Académico 2020-2021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5</v>
      </c>
      <c r="AR9">
        <v>10</v>
      </c>
      <c r="AS9">
        <v>0</v>
      </c>
      <c r="AT9">
        <v>15</v>
      </c>
      <c r="AU9" t="s">
        <v>80</v>
      </c>
      <c r="AV9">
        <v>0</v>
      </c>
      <c r="AW9">
        <v>0</v>
      </c>
      <c r="AX9">
        <v>0</v>
      </c>
      <c r="AY9">
        <v>5</v>
      </c>
      <c r="AZ9">
        <v>10</v>
      </c>
      <c r="BA9">
        <v>4.67</v>
      </c>
      <c r="BB9">
        <v>0.49</v>
      </c>
      <c r="BC9">
        <v>5</v>
      </c>
      <c r="BD9">
        <v>5</v>
      </c>
    </row>
    <row r="10" spans="1:56" ht="20.25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52"/>
      <c r="AM10" t="s">
        <v>81</v>
      </c>
      <c r="AN10">
        <v>0</v>
      </c>
      <c r="AO10">
        <v>0</v>
      </c>
      <c r="AP10">
        <v>1</v>
      </c>
      <c r="AQ10">
        <v>7</v>
      </c>
      <c r="AR10">
        <v>7</v>
      </c>
      <c r="AS10">
        <v>0</v>
      </c>
      <c r="AT10">
        <v>15</v>
      </c>
      <c r="AU10" t="s">
        <v>81</v>
      </c>
      <c r="AV10">
        <v>0</v>
      </c>
      <c r="AW10">
        <v>0</v>
      </c>
      <c r="AX10">
        <v>1</v>
      </c>
      <c r="AY10">
        <v>7</v>
      </c>
      <c r="AZ10">
        <v>7</v>
      </c>
      <c r="BA10">
        <v>4.4000000000000004</v>
      </c>
      <c r="BB10">
        <v>0.63</v>
      </c>
      <c r="BC10">
        <v>4</v>
      </c>
      <c r="BD10" t="s">
        <v>144</v>
      </c>
    </row>
    <row r="11" spans="1:56" ht="15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52"/>
      <c r="AM11" t="s">
        <v>82</v>
      </c>
      <c r="AN11">
        <v>0</v>
      </c>
      <c r="AO11">
        <v>0</v>
      </c>
      <c r="AP11">
        <v>1</v>
      </c>
      <c r="AQ11">
        <v>5</v>
      </c>
      <c r="AR11">
        <v>9</v>
      </c>
      <c r="AS11">
        <v>0</v>
      </c>
      <c r="AT11">
        <v>15</v>
      </c>
      <c r="AU11" t="s">
        <v>82</v>
      </c>
      <c r="AV11">
        <v>0</v>
      </c>
      <c r="AW11">
        <v>0</v>
      </c>
      <c r="AX11">
        <v>1</v>
      </c>
      <c r="AY11">
        <v>5</v>
      </c>
      <c r="AZ11">
        <v>9</v>
      </c>
      <c r="BA11">
        <v>4.53</v>
      </c>
      <c r="BB11">
        <v>0.64</v>
      </c>
      <c r="BC11">
        <v>5</v>
      </c>
      <c r="BD11">
        <v>5</v>
      </c>
    </row>
    <row r="12" spans="1:56" ht="15.75" customHeigh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85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52"/>
      <c r="AM12" t="s">
        <v>83</v>
      </c>
      <c r="AN12">
        <v>0</v>
      </c>
      <c r="AO12">
        <v>0</v>
      </c>
      <c r="AP12">
        <v>2</v>
      </c>
      <c r="AQ12">
        <v>5</v>
      </c>
      <c r="AR12">
        <v>8</v>
      </c>
      <c r="AS12">
        <v>0</v>
      </c>
      <c r="AT12">
        <v>15</v>
      </c>
      <c r="AU12" t="s">
        <v>83</v>
      </c>
      <c r="AV12">
        <v>0</v>
      </c>
      <c r="AW12">
        <v>0</v>
      </c>
      <c r="AX12">
        <v>2</v>
      </c>
      <c r="AY12">
        <v>5</v>
      </c>
      <c r="AZ12">
        <v>8</v>
      </c>
      <c r="BA12">
        <v>4.4000000000000004</v>
      </c>
      <c r="BB12">
        <v>0.74</v>
      </c>
      <c r="BC12">
        <v>5</v>
      </c>
      <c r="BD12">
        <v>5</v>
      </c>
    </row>
    <row r="13" spans="1:56" ht="15.75" customHeigh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52"/>
      <c r="AM13" t="s">
        <v>84</v>
      </c>
      <c r="AN13">
        <v>0</v>
      </c>
      <c r="AO13">
        <v>2</v>
      </c>
      <c r="AP13">
        <v>7</v>
      </c>
      <c r="AQ13">
        <v>4</v>
      </c>
      <c r="AR13">
        <v>2</v>
      </c>
      <c r="AS13">
        <v>0</v>
      </c>
      <c r="AT13">
        <v>15</v>
      </c>
      <c r="AU13" t="s">
        <v>84</v>
      </c>
      <c r="AV13">
        <v>0</v>
      </c>
      <c r="AW13">
        <v>2</v>
      </c>
      <c r="AX13">
        <v>7</v>
      </c>
      <c r="AY13">
        <v>4</v>
      </c>
      <c r="AZ13">
        <v>2</v>
      </c>
      <c r="BA13">
        <v>3.4</v>
      </c>
      <c r="BB13">
        <v>0.91</v>
      </c>
      <c r="BC13">
        <v>3</v>
      </c>
      <c r="BD13">
        <v>3</v>
      </c>
    </row>
    <row r="14" spans="1:56" ht="15.75" customHeight="1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52"/>
      <c r="AM14" t="s">
        <v>85</v>
      </c>
      <c r="AN14">
        <v>1</v>
      </c>
      <c r="AO14">
        <v>6</v>
      </c>
      <c r="AP14">
        <v>4</v>
      </c>
      <c r="AQ14">
        <v>3</v>
      </c>
      <c r="AR14">
        <v>1</v>
      </c>
      <c r="AS14">
        <v>0</v>
      </c>
      <c r="AT14">
        <v>15</v>
      </c>
      <c r="AU14" t="s">
        <v>85</v>
      </c>
      <c r="AV14">
        <v>1</v>
      </c>
      <c r="AW14">
        <v>6</v>
      </c>
      <c r="AX14">
        <v>4</v>
      </c>
      <c r="AY14">
        <v>3</v>
      </c>
      <c r="AZ14">
        <v>1</v>
      </c>
      <c r="BA14">
        <v>2.8</v>
      </c>
      <c r="BB14">
        <v>1.08</v>
      </c>
      <c r="BC14">
        <v>3</v>
      </c>
      <c r="BD14">
        <v>2</v>
      </c>
    </row>
    <row r="15" spans="1:56" ht="15.75" customHeight="1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52"/>
      <c r="AM15" t="s">
        <v>86</v>
      </c>
      <c r="AN15">
        <v>0</v>
      </c>
      <c r="AO15">
        <v>1</v>
      </c>
      <c r="AP15">
        <v>3</v>
      </c>
      <c r="AQ15">
        <v>8</v>
      </c>
      <c r="AR15">
        <v>2</v>
      </c>
      <c r="AS15">
        <v>1</v>
      </c>
      <c r="AT15">
        <v>15</v>
      </c>
      <c r="AU15" t="s">
        <v>86</v>
      </c>
      <c r="AV15">
        <v>0</v>
      </c>
      <c r="AW15">
        <v>1</v>
      </c>
      <c r="AX15">
        <v>3</v>
      </c>
      <c r="AY15">
        <v>8</v>
      </c>
      <c r="AZ15">
        <v>2</v>
      </c>
      <c r="BA15">
        <v>3.79</v>
      </c>
      <c r="BB15">
        <v>0.8</v>
      </c>
      <c r="BC15">
        <v>4</v>
      </c>
      <c r="BD15">
        <v>4</v>
      </c>
    </row>
    <row r="16" spans="1:56" ht="15.75" customHeight="1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52"/>
      <c r="AM16" t="s">
        <v>87</v>
      </c>
      <c r="AN16">
        <v>1</v>
      </c>
      <c r="AO16">
        <v>0</v>
      </c>
      <c r="AP16">
        <v>10</v>
      </c>
      <c r="AQ16">
        <v>2</v>
      </c>
      <c r="AR16">
        <v>2</v>
      </c>
      <c r="AS16">
        <v>0</v>
      </c>
      <c r="AT16">
        <v>15</v>
      </c>
      <c r="AU16" t="s">
        <v>87</v>
      </c>
      <c r="AV16">
        <v>1</v>
      </c>
      <c r="AW16">
        <v>0</v>
      </c>
      <c r="AX16">
        <v>10</v>
      </c>
      <c r="AY16">
        <v>2</v>
      </c>
      <c r="AZ16">
        <v>2</v>
      </c>
      <c r="BA16">
        <v>3.27</v>
      </c>
      <c r="BB16">
        <v>0.96</v>
      </c>
      <c r="BC16">
        <v>3</v>
      </c>
      <c r="BD16">
        <v>3</v>
      </c>
    </row>
    <row r="17" spans="1:56" ht="15.75" customHeight="1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52"/>
      <c r="AM17" t="s">
        <v>88</v>
      </c>
      <c r="AN17">
        <v>1</v>
      </c>
      <c r="AO17">
        <v>3</v>
      </c>
      <c r="AP17">
        <v>7</v>
      </c>
      <c r="AQ17">
        <v>2</v>
      </c>
      <c r="AR17">
        <v>2</v>
      </c>
      <c r="AS17">
        <v>0</v>
      </c>
      <c r="AT17">
        <v>15</v>
      </c>
      <c r="AU17" t="s">
        <v>88</v>
      </c>
      <c r="AV17">
        <v>1</v>
      </c>
      <c r="AW17">
        <v>3</v>
      </c>
      <c r="AX17">
        <v>7</v>
      </c>
      <c r="AY17">
        <v>2</v>
      </c>
      <c r="AZ17">
        <v>2</v>
      </c>
      <c r="BA17">
        <v>3.07</v>
      </c>
      <c r="BB17">
        <v>1.1000000000000001</v>
      </c>
      <c r="BC17">
        <v>3</v>
      </c>
      <c r="BD17">
        <v>3</v>
      </c>
    </row>
    <row r="18" spans="1:56" ht="15.75" customHeigh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52"/>
      <c r="AM18" t="s">
        <v>89</v>
      </c>
      <c r="AN18">
        <v>0</v>
      </c>
      <c r="AO18">
        <v>2</v>
      </c>
      <c r="AP18">
        <v>6</v>
      </c>
      <c r="AQ18">
        <v>4</v>
      </c>
      <c r="AR18">
        <v>3</v>
      </c>
      <c r="AS18">
        <v>0</v>
      </c>
      <c r="AT18">
        <v>15</v>
      </c>
      <c r="AU18" t="s">
        <v>89</v>
      </c>
      <c r="AV18">
        <v>0</v>
      </c>
      <c r="AW18">
        <v>2</v>
      </c>
      <c r="AX18">
        <v>6</v>
      </c>
      <c r="AY18">
        <v>4</v>
      </c>
      <c r="AZ18">
        <v>3</v>
      </c>
      <c r="BA18">
        <v>3.53</v>
      </c>
      <c r="BB18">
        <v>0.99</v>
      </c>
      <c r="BC18">
        <v>3</v>
      </c>
      <c r="BD18">
        <v>3</v>
      </c>
    </row>
    <row r="19" spans="1:56" x14ac:dyDescent="0.25">
      <c r="A19" s="91"/>
      <c r="B19" s="91"/>
      <c r="C19" s="91"/>
      <c r="D19" s="91"/>
      <c r="E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52"/>
      <c r="AM19" t="s">
        <v>90</v>
      </c>
      <c r="AN19">
        <v>0</v>
      </c>
      <c r="AO19">
        <v>7</v>
      </c>
      <c r="AP19">
        <v>3</v>
      </c>
      <c r="AQ19">
        <v>3</v>
      </c>
      <c r="AR19">
        <v>2</v>
      </c>
      <c r="AS19">
        <v>0</v>
      </c>
      <c r="AT19">
        <v>15</v>
      </c>
      <c r="AU19" t="s">
        <v>90</v>
      </c>
      <c r="AV19">
        <v>0</v>
      </c>
      <c r="AW19">
        <v>7</v>
      </c>
      <c r="AX19">
        <v>3</v>
      </c>
      <c r="AY19">
        <v>3</v>
      </c>
      <c r="AZ19">
        <v>2</v>
      </c>
      <c r="BA19">
        <v>3</v>
      </c>
      <c r="BB19">
        <v>1.1299999999999999</v>
      </c>
      <c r="BC19">
        <v>3</v>
      </c>
      <c r="BD19">
        <v>2</v>
      </c>
    </row>
    <row r="20" spans="1:56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52"/>
      <c r="AM20" t="s">
        <v>91</v>
      </c>
      <c r="AN20">
        <v>1</v>
      </c>
      <c r="AO20">
        <v>6</v>
      </c>
      <c r="AP20">
        <v>3</v>
      </c>
      <c r="AQ20">
        <v>1</v>
      </c>
      <c r="AR20">
        <v>3</v>
      </c>
      <c r="AS20">
        <v>1</v>
      </c>
      <c r="AT20">
        <v>15</v>
      </c>
      <c r="AU20" t="s">
        <v>91</v>
      </c>
      <c r="AV20">
        <v>1</v>
      </c>
      <c r="AW20">
        <v>6</v>
      </c>
      <c r="AX20">
        <v>3</v>
      </c>
      <c r="AY20">
        <v>1</v>
      </c>
      <c r="AZ20">
        <v>3</v>
      </c>
      <c r="BA20">
        <v>2.93</v>
      </c>
      <c r="BB20">
        <v>1.33</v>
      </c>
      <c r="BC20">
        <v>3</v>
      </c>
      <c r="BD20">
        <v>2</v>
      </c>
    </row>
    <row r="21" spans="1:56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52"/>
      <c r="AM21" t="s">
        <v>92</v>
      </c>
      <c r="AN21">
        <v>0</v>
      </c>
      <c r="AO21">
        <v>5</v>
      </c>
      <c r="AP21">
        <v>3</v>
      </c>
      <c r="AQ21">
        <v>5</v>
      </c>
      <c r="AR21">
        <v>2</v>
      </c>
      <c r="AS21">
        <v>0</v>
      </c>
      <c r="AT21">
        <v>15</v>
      </c>
      <c r="AU21" t="s">
        <v>92</v>
      </c>
      <c r="AV21">
        <v>0</v>
      </c>
      <c r="AW21">
        <v>5</v>
      </c>
      <c r="AX21">
        <v>3</v>
      </c>
      <c r="AY21">
        <v>5</v>
      </c>
      <c r="AZ21">
        <v>2</v>
      </c>
      <c r="BA21">
        <v>3.27</v>
      </c>
      <c r="BB21">
        <v>1.1000000000000001</v>
      </c>
      <c r="BC21">
        <v>3</v>
      </c>
      <c r="BD21" t="s">
        <v>143</v>
      </c>
    </row>
    <row r="22" spans="1:56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52"/>
      <c r="AM22" t="s">
        <v>93</v>
      </c>
      <c r="AN22">
        <v>0</v>
      </c>
      <c r="AO22">
        <v>1</v>
      </c>
      <c r="AP22">
        <v>2</v>
      </c>
      <c r="AQ22">
        <v>10</v>
      </c>
      <c r="AR22">
        <v>2</v>
      </c>
      <c r="AS22">
        <v>0</v>
      </c>
      <c r="AT22">
        <v>15</v>
      </c>
      <c r="AU22" t="s">
        <v>93</v>
      </c>
      <c r="AV22">
        <v>0</v>
      </c>
      <c r="AW22">
        <v>1</v>
      </c>
      <c r="AX22">
        <v>2</v>
      </c>
      <c r="AY22">
        <v>10</v>
      </c>
      <c r="AZ22">
        <v>2</v>
      </c>
      <c r="BA22">
        <v>3.87</v>
      </c>
      <c r="BB22">
        <v>0.74</v>
      </c>
      <c r="BC22">
        <v>4</v>
      </c>
      <c r="BD22">
        <v>4</v>
      </c>
    </row>
    <row r="23" spans="1:56" x14ac:dyDescent="0.2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52"/>
      <c r="AM23" t="s">
        <v>94</v>
      </c>
      <c r="AN23">
        <v>1</v>
      </c>
      <c r="AO23">
        <v>1</v>
      </c>
      <c r="AP23">
        <v>6</v>
      </c>
      <c r="AQ23">
        <v>5</v>
      </c>
      <c r="AR23">
        <v>2</v>
      </c>
      <c r="AS23">
        <v>0</v>
      </c>
      <c r="AT23">
        <v>15</v>
      </c>
      <c r="AU23" t="s">
        <v>94</v>
      </c>
      <c r="AV23">
        <v>1</v>
      </c>
      <c r="AW23">
        <v>1</v>
      </c>
      <c r="AX23">
        <v>6</v>
      </c>
      <c r="AY23">
        <v>5</v>
      </c>
      <c r="AZ23">
        <v>2</v>
      </c>
      <c r="BA23">
        <v>3.4</v>
      </c>
      <c r="BB23">
        <v>1.06</v>
      </c>
      <c r="BC23">
        <v>3</v>
      </c>
      <c r="BD23">
        <v>3</v>
      </c>
    </row>
    <row r="24" spans="1:56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52"/>
      <c r="AM24" t="s">
        <v>95</v>
      </c>
      <c r="AN24">
        <v>0</v>
      </c>
      <c r="AO24">
        <v>1</v>
      </c>
      <c r="AP24">
        <v>1</v>
      </c>
      <c r="AQ24">
        <v>3</v>
      </c>
      <c r="AR24">
        <v>9</v>
      </c>
      <c r="AS24">
        <v>1</v>
      </c>
      <c r="AT24">
        <v>15</v>
      </c>
      <c r="AU24" t="s">
        <v>95</v>
      </c>
      <c r="AV24">
        <v>0</v>
      </c>
      <c r="AW24">
        <v>1</v>
      </c>
      <c r="AX24">
        <v>1</v>
      </c>
      <c r="AY24">
        <v>3</v>
      </c>
      <c r="AZ24">
        <v>9</v>
      </c>
      <c r="BA24">
        <v>4.43</v>
      </c>
      <c r="BB24">
        <v>0.94</v>
      </c>
      <c r="BC24">
        <v>5</v>
      </c>
      <c r="BD24">
        <v>5</v>
      </c>
    </row>
    <row r="25" spans="1:56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52"/>
      <c r="AM25" t="s">
        <v>96</v>
      </c>
      <c r="AN25">
        <v>0</v>
      </c>
      <c r="AO25">
        <v>0</v>
      </c>
      <c r="AP25">
        <v>0</v>
      </c>
      <c r="AQ25">
        <v>4</v>
      </c>
      <c r="AR25">
        <v>10</v>
      </c>
      <c r="AS25">
        <v>1</v>
      </c>
      <c r="AT25">
        <v>15</v>
      </c>
      <c r="AU25" t="s">
        <v>96</v>
      </c>
      <c r="AV25">
        <v>0</v>
      </c>
      <c r="AW25">
        <v>0</v>
      </c>
      <c r="AX25">
        <v>0</v>
      </c>
      <c r="AY25">
        <v>4</v>
      </c>
      <c r="AZ25">
        <v>10</v>
      </c>
      <c r="BA25">
        <v>4.71</v>
      </c>
      <c r="BB25">
        <v>0.47</v>
      </c>
      <c r="BC25">
        <v>5</v>
      </c>
      <c r="BD25">
        <v>5</v>
      </c>
    </row>
    <row r="26" spans="1:56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52"/>
      <c r="AM26" t="s">
        <v>97</v>
      </c>
      <c r="AN26">
        <v>0</v>
      </c>
      <c r="AO26">
        <v>0</v>
      </c>
      <c r="AP26">
        <v>1</v>
      </c>
      <c r="AQ26">
        <v>4</v>
      </c>
      <c r="AR26">
        <v>9</v>
      </c>
      <c r="AS26">
        <v>1</v>
      </c>
      <c r="AT26">
        <v>15</v>
      </c>
      <c r="AU26" t="s">
        <v>97</v>
      </c>
      <c r="AV26">
        <v>0</v>
      </c>
      <c r="AW26">
        <v>0</v>
      </c>
      <c r="AX26">
        <v>1</v>
      </c>
      <c r="AY26">
        <v>4</v>
      </c>
      <c r="AZ26">
        <v>9</v>
      </c>
      <c r="BA26">
        <v>4.57</v>
      </c>
      <c r="BB26">
        <v>0.65</v>
      </c>
      <c r="BC26">
        <v>5</v>
      </c>
      <c r="BD26">
        <v>5</v>
      </c>
    </row>
    <row r="27" spans="1:56" x14ac:dyDescent="0.2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52"/>
      <c r="AM27" t="s">
        <v>98</v>
      </c>
      <c r="AN27">
        <v>0</v>
      </c>
      <c r="AO27">
        <v>0</v>
      </c>
      <c r="AP27">
        <v>1</v>
      </c>
      <c r="AQ27">
        <v>3</v>
      </c>
      <c r="AR27">
        <v>10</v>
      </c>
      <c r="AS27">
        <v>1</v>
      </c>
      <c r="AT27">
        <v>15</v>
      </c>
      <c r="AU27" t="s">
        <v>98</v>
      </c>
      <c r="AV27">
        <v>0</v>
      </c>
      <c r="AW27">
        <v>0</v>
      </c>
      <c r="AX27">
        <v>1</v>
      </c>
      <c r="AY27">
        <v>3</v>
      </c>
      <c r="AZ27">
        <v>10</v>
      </c>
      <c r="BA27">
        <v>4.6399999999999997</v>
      </c>
      <c r="BB27">
        <v>0.63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52"/>
      <c r="AM28" t="s">
        <v>99</v>
      </c>
      <c r="AN28">
        <v>0</v>
      </c>
      <c r="AO28">
        <v>0</v>
      </c>
      <c r="AP28">
        <v>1</v>
      </c>
      <c r="AQ28">
        <v>7</v>
      </c>
      <c r="AR28">
        <v>7</v>
      </c>
      <c r="AS28">
        <v>0</v>
      </c>
      <c r="AT28">
        <v>15</v>
      </c>
      <c r="AU28" t="s">
        <v>99</v>
      </c>
      <c r="AV28">
        <v>0</v>
      </c>
      <c r="AW28">
        <v>0</v>
      </c>
      <c r="AX28">
        <v>1</v>
      </c>
      <c r="AY28">
        <v>7</v>
      </c>
      <c r="AZ28">
        <v>7</v>
      </c>
      <c r="BA28">
        <v>4.4000000000000004</v>
      </c>
      <c r="BB28">
        <v>0.63</v>
      </c>
      <c r="BC28">
        <v>4</v>
      </c>
      <c r="BD28" t="s">
        <v>144</v>
      </c>
    </row>
    <row r="29" spans="1:56" ht="18" x14ac:dyDescent="0.25">
      <c r="A29" s="90"/>
      <c r="B29" s="90"/>
      <c r="C29" s="122" t="s">
        <v>2</v>
      </c>
      <c r="D29" s="122"/>
      <c r="E29" s="122"/>
      <c r="F29" s="122"/>
      <c r="G29" s="122"/>
      <c r="H29" s="122"/>
      <c r="I29" s="122"/>
      <c r="J29" s="122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52"/>
      <c r="AM29" t="s">
        <v>100</v>
      </c>
      <c r="AN29">
        <v>0</v>
      </c>
      <c r="AO29">
        <v>0</v>
      </c>
      <c r="AP29">
        <v>1</v>
      </c>
      <c r="AQ29">
        <v>6</v>
      </c>
      <c r="AR29">
        <v>8</v>
      </c>
      <c r="AS29">
        <v>0</v>
      </c>
      <c r="AT29">
        <v>15</v>
      </c>
      <c r="AU29" t="s">
        <v>100</v>
      </c>
      <c r="AV29">
        <v>0</v>
      </c>
      <c r="AW29">
        <v>0</v>
      </c>
      <c r="AX29">
        <v>1</v>
      </c>
      <c r="AY29">
        <v>6</v>
      </c>
      <c r="AZ29">
        <v>8</v>
      </c>
      <c r="BA29">
        <v>4.47</v>
      </c>
      <c r="BB29">
        <v>0.64</v>
      </c>
      <c r="BC29">
        <v>5</v>
      </c>
      <c r="BD29">
        <v>5</v>
      </c>
    </row>
    <row r="30" spans="1:56" ht="39.75" customHeight="1" x14ac:dyDescent="0.25">
      <c r="A30" s="90"/>
      <c r="B30" s="90"/>
      <c r="C30" s="122" t="s">
        <v>3</v>
      </c>
      <c r="D30" s="122"/>
      <c r="E30" s="122"/>
      <c r="F30" s="122"/>
      <c r="G30" s="122"/>
      <c r="H30" s="122"/>
      <c r="I30" s="122"/>
      <c r="J30" s="122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52"/>
      <c r="AM30" t="s">
        <v>101</v>
      </c>
      <c r="AN30">
        <v>0</v>
      </c>
      <c r="AO30">
        <v>0</v>
      </c>
      <c r="AP30">
        <v>0</v>
      </c>
      <c r="AQ30">
        <v>7</v>
      </c>
      <c r="AR30">
        <v>7</v>
      </c>
      <c r="AS30">
        <v>1</v>
      </c>
      <c r="AT30">
        <v>15</v>
      </c>
      <c r="AU30" t="s">
        <v>101</v>
      </c>
      <c r="AV30">
        <v>0</v>
      </c>
      <c r="AW30">
        <v>0</v>
      </c>
      <c r="AX30">
        <v>0</v>
      </c>
      <c r="AY30">
        <v>7</v>
      </c>
      <c r="AZ30">
        <v>7</v>
      </c>
      <c r="BA30">
        <v>4.5</v>
      </c>
      <c r="BB30">
        <v>0.52</v>
      </c>
      <c r="BC30">
        <v>5</v>
      </c>
      <c r="BD30" t="s">
        <v>144</v>
      </c>
    </row>
    <row r="31" spans="1:56" ht="18" x14ac:dyDescent="0.25">
      <c r="A31" s="90"/>
      <c r="B31" s="90"/>
      <c r="C31" s="122" t="s">
        <v>4</v>
      </c>
      <c r="D31" s="122"/>
      <c r="E31" s="122"/>
      <c r="F31" s="122"/>
      <c r="G31" s="122"/>
      <c r="H31" s="122"/>
      <c r="I31" s="122"/>
      <c r="J31" s="122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52"/>
      <c r="AM31" t="s">
        <v>102</v>
      </c>
      <c r="AN31">
        <v>0</v>
      </c>
      <c r="AO31">
        <v>0</v>
      </c>
      <c r="AP31">
        <v>0</v>
      </c>
      <c r="AQ31">
        <v>8</v>
      </c>
      <c r="AR31">
        <v>7</v>
      </c>
      <c r="AS31">
        <v>0</v>
      </c>
      <c r="AT31">
        <v>15</v>
      </c>
      <c r="AU31" t="s">
        <v>102</v>
      </c>
      <c r="AV31">
        <v>0</v>
      </c>
      <c r="AW31">
        <v>0</v>
      </c>
      <c r="AX31">
        <v>0</v>
      </c>
      <c r="AY31">
        <v>8</v>
      </c>
      <c r="AZ31">
        <v>7</v>
      </c>
      <c r="BA31">
        <v>4.47</v>
      </c>
      <c r="BB31">
        <v>0.52</v>
      </c>
      <c r="BC31">
        <v>4</v>
      </c>
      <c r="BD31">
        <v>4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119</v>
      </c>
      <c r="AU32" t="s">
        <v>119</v>
      </c>
    </row>
    <row r="33" spans="1:47" x14ac:dyDescent="0.25">
      <c r="C33" s="91"/>
      <c r="D33" s="91"/>
      <c r="E33" s="91"/>
      <c r="F33" s="91"/>
      <c r="G33" s="91"/>
      <c r="H33" s="91"/>
      <c r="I33" s="91"/>
      <c r="J33" s="91"/>
      <c r="AU33" t="s">
        <v>66</v>
      </c>
    </row>
    <row r="34" spans="1:47" x14ac:dyDescent="0.25">
      <c r="C34" s="91"/>
      <c r="D34" s="91"/>
      <c r="E34" s="91"/>
      <c r="F34" s="91"/>
      <c r="G34" s="91"/>
      <c r="H34" s="91"/>
      <c r="I34" s="91"/>
      <c r="J34" s="91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91"/>
      <c r="D36" s="91"/>
      <c r="E36" s="91"/>
      <c r="F36" s="91"/>
      <c r="G36" s="91"/>
      <c r="H36" s="91"/>
      <c r="I36" s="91"/>
      <c r="J36" s="91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91"/>
      <c r="D38" s="91"/>
      <c r="E38" s="91"/>
      <c r="F38" s="91"/>
      <c r="G38" s="91"/>
      <c r="H38" s="91"/>
      <c r="I38" s="91"/>
      <c r="J38" s="91"/>
    </row>
    <row r="39" spans="1:47" ht="18.75" x14ac:dyDescent="0.3">
      <c r="A39" s="7"/>
      <c r="B39" s="8"/>
      <c r="C39" s="91"/>
      <c r="D39" s="91"/>
      <c r="E39" s="91"/>
      <c r="F39" s="91"/>
      <c r="G39" s="91"/>
      <c r="H39" s="91"/>
      <c r="I39" s="91"/>
      <c r="J39" s="91"/>
    </row>
    <row r="40" spans="1:47" ht="18.75" x14ac:dyDescent="0.3">
      <c r="A40" s="7"/>
      <c r="B40" s="8"/>
      <c r="C40" s="91"/>
      <c r="D40" s="91"/>
      <c r="E40" s="91"/>
      <c r="F40" s="91"/>
      <c r="G40" s="91"/>
      <c r="H40" s="91"/>
      <c r="I40" s="91"/>
      <c r="J40" s="91"/>
    </row>
    <row r="41" spans="1:47" ht="18.75" x14ac:dyDescent="0.3">
      <c r="A41" s="7"/>
      <c r="B41" s="8"/>
      <c r="C41" s="91"/>
      <c r="D41" s="91"/>
      <c r="E41" s="91"/>
      <c r="F41" s="91"/>
      <c r="G41" s="91"/>
      <c r="H41" s="91"/>
      <c r="I41" s="91"/>
      <c r="J41" s="91"/>
    </row>
    <row r="42" spans="1:47" ht="18.75" x14ac:dyDescent="0.3">
      <c r="A42" s="7"/>
      <c r="B42" s="8"/>
      <c r="C42" s="91"/>
      <c r="D42" s="91"/>
      <c r="E42" s="91"/>
      <c r="F42" s="91"/>
      <c r="G42" s="91"/>
      <c r="H42" s="91"/>
      <c r="I42" s="91"/>
      <c r="J42" s="91"/>
    </row>
    <row r="43" spans="1:47" ht="18.75" x14ac:dyDescent="0.3">
      <c r="A43" s="7"/>
      <c r="B43" s="8"/>
      <c r="C43" s="91"/>
      <c r="D43" s="91"/>
      <c r="E43" s="91"/>
      <c r="F43" s="91"/>
      <c r="G43" s="91"/>
      <c r="H43" s="91"/>
      <c r="I43" s="91"/>
      <c r="J43" s="91"/>
    </row>
    <row r="44" spans="1:47" x14ac:dyDescent="0.25">
      <c r="C44" s="91"/>
      <c r="D44" s="91"/>
      <c r="E44" s="91"/>
      <c r="F44" s="91"/>
      <c r="G44" s="91"/>
      <c r="H44" s="91"/>
      <c r="I44" s="91"/>
      <c r="J44" s="91"/>
    </row>
    <row r="45" spans="1:47" ht="18.75" x14ac:dyDescent="0.3">
      <c r="B45" s="9"/>
      <c r="C45" s="91"/>
      <c r="D45" s="91"/>
      <c r="E45" s="91"/>
      <c r="F45" s="91"/>
      <c r="G45" s="91"/>
      <c r="H45" s="91"/>
      <c r="I45" s="91"/>
      <c r="J45" s="91"/>
      <c r="AM45" t="s">
        <v>118</v>
      </c>
    </row>
    <row r="46" spans="1:47" x14ac:dyDescent="0.25">
      <c r="C46" s="91"/>
      <c r="D46" s="91"/>
      <c r="E46" s="91"/>
      <c r="F46" s="91"/>
      <c r="G46" s="91"/>
      <c r="H46" s="91"/>
      <c r="I46" s="91"/>
      <c r="J46" s="91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15</v>
      </c>
      <c r="AP48">
        <v>15</v>
      </c>
      <c r="AQ48">
        <v>15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119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1</v>
      </c>
      <c r="Y51" s="64">
        <f t="shared" si="0"/>
        <v>6</v>
      </c>
      <c r="Z51" s="64">
        <f t="shared" si="0"/>
        <v>7</v>
      </c>
      <c r="AA51" s="64">
        <f t="shared" si="0"/>
        <v>0</v>
      </c>
      <c r="AB51" s="64">
        <f>SUM(V51:AA51)</f>
        <v>14</v>
      </c>
      <c r="AC51" s="94">
        <f>V51/$AB51</f>
        <v>0</v>
      </c>
      <c r="AD51" s="94">
        <f t="shared" ref="AD51:AH57" si="1">W51/$AB51</f>
        <v>0</v>
      </c>
      <c r="AE51" s="94">
        <f t="shared" si="1"/>
        <v>7.1428571428571425E-2</v>
      </c>
      <c r="AF51" s="94">
        <f t="shared" si="1"/>
        <v>0.42857142857142855</v>
      </c>
      <c r="AG51" s="94">
        <f t="shared" si="1"/>
        <v>0.5</v>
      </c>
      <c r="AH51" s="94">
        <f t="shared" si="1"/>
        <v>0</v>
      </c>
      <c r="AI51" s="65">
        <f>+BA3</f>
        <v>4.43</v>
      </c>
      <c r="AJ51" s="65">
        <f t="shared" ref="AJ51:AL57" si="2">+BB3</f>
        <v>0.65</v>
      </c>
      <c r="AK51" s="64">
        <f t="shared" si="2"/>
        <v>5</v>
      </c>
      <c r="AL51" s="64">
        <f t="shared" si="2"/>
        <v>5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2</v>
      </c>
      <c r="Y52" s="64">
        <f t="shared" si="0"/>
        <v>4</v>
      </c>
      <c r="Z52" s="64">
        <f t="shared" si="0"/>
        <v>8</v>
      </c>
      <c r="AA52" s="64">
        <f t="shared" si="0"/>
        <v>1</v>
      </c>
      <c r="AB52" s="64">
        <f t="shared" ref="AB52:AB61" si="4">SUM(V52:AA52)</f>
        <v>15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0.13333333333333333</v>
      </c>
      <c r="AF52" s="94">
        <f t="shared" si="1"/>
        <v>0.26666666666666666</v>
      </c>
      <c r="AG52" s="94">
        <f t="shared" si="1"/>
        <v>0.53333333333333333</v>
      </c>
      <c r="AH52" s="94">
        <f t="shared" si="1"/>
        <v>6.6666666666666666E-2</v>
      </c>
      <c r="AI52" s="65">
        <f t="shared" ref="AI52:AI57" si="6">+BA4</f>
        <v>4.43</v>
      </c>
      <c r="AJ52" s="65">
        <f t="shared" si="2"/>
        <v>0.76</v>
      </c>
      <c r="AK52" s="64">
        <f t="shared" si="2"/>
        <v>5</v>
      </c>
      <c r="AL52" s="64">
        <f t="shared" si="2"/>
        <v>5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0</v>
      </c>
      <c r="X53" s="64">
        <f t="shared" si="0"/>
        <v>0</v>
      </c>
      <c r="Y53" s="64">
        <f t="shared" si="0"/>
        <v>1</v>
      </c>
      <c r="Z53" s="64">
        <f t="shared" si="0"/>
        <v>13</v>
      </c>
      <c r="AA53" s="64">
        <f t="shared" si="0"/>
        <v>1</v>
      </c>
      <c r="AB53" s="64">
        <f t="shared" si="4"/>
        <v>15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6.6666666666666666E-2</v>
      </c>
      <c r="AG53" s="94">
        <f t="shared" si="1"/>
        <v>0.8666666666666667</v>
      </c>
      <c r="AH53" s="94">
        <f t="shared" si="1"/>
        <v>6.6666666666666666E-2</v>
      </c>
      <c r="AI53" s="65">
        <f t="shared" si="6"/>
        <v>4.93</v>
      </c>
      <c r="AJ53" s="65">
        <f t="shared" si="2"/>
        <v>0.27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0</v>
      </c>
      <c r="Y54" s="64">
        <f t="shared" si="0"/>
        <v>3</v>
      </c>
      <c r="Z54" s="64">
        <f t="shared" si="0"/>
        <v>12</v>
      </c>
      <c r="AA54" s="64">
        <f t="shared" si="0"/>
        <v>0</v>
      </c>
      <c r="AB54" s="64">
        <f t="shared" si="4"/>
        <v>15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0.2</v>
      </c>
      <c r="AG54" s="94">
        <f t="shared" si="1"/>
        <v>0.8</v>
      </c>
      <c r="AH54" s="94">
        <f t="shared" si="1"/>
        <v>0</v>
      </c>
      <c r="AI54" s="65">
        <f t="shared" si="6"/>
        <v>4.8</v>
      </c>
      <c r="AJ54" s="65">
        <f t="shared" si="2"/>
        <v>0.41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2</v>
      </c>
      <c r="Z55" s="64">
        <f t="shared" si="0"/>
        <v>12</v>
      </c>
      <c r="AA55" s="64">
        <f t="shared" si="0"/>
        <v>1</v>
      </c>
      <c r="AB55" s="64">
        <f t="shared" si="4"/>
        <v>15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0.13333333333333333</v>
      </c>
      <c r="AG55" s="94">
        <f t="shared" si="1"/>
        <v>0.8</v>
      </c>
      <c r="AH55" s="94">
        <f t="shared" si="1"/>
        <v>6.6666666666666666E-2</v>
      </c>
      <c r="AI55" s="65">
        <f t="shared" si="6"/>
        <v>4.8600000000000003</v>
      </c>
      <c r="AJ55" s="65">
        <f t="shared" si="2"/>
        <v>0.36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3</v>
      </c>
      <c r="Z56" s="64">
        <f t="shared" si="0"/>
        <v>11</v>
      </c>
      <c r="AA56" s="64">
        <f t="shared" si="0"/>
        <v>1</v>
      </c>
      <c r="AB56" s="64">
        <f t="shared" si="4"/>
        <v>15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0.2</v>
      </c>
      <c r="AG56" s="94">
        <f t="shared" si="1"/>
        <v>0.73333333333333328</v>
      </c>
      <c r="AH56" s="94">
        <f t="shared" si="1"/>
        <v>6.6666666666666666E-2</v>
      </c>
      <c r="AI56" s="65">
        <f t="shared" si="6"/>
        <v>4.79</v>
      </c>
      <c r="AJ56" s="65">
        <f t="shared" si="2"/>
        <v>0.43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5</v>
      </c>
      <c r="Z57" s="64">
        <f t="shared" si="0"/>
        <v>10</v>
      </c>
      <c r="AA57" s="64">
        <f t="shared" si="0"/>
        <v>0</v>
      </c>
      <c r="AB57" s="64">
        <f t="shared" si="4"/>
        <v>15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0.33333333333333331</v>
      </c>
      <c r="AG57" s="94">
        <f t="shared" si="1"/>
        <v>0.66666666666666663</v>
      </c>
      <c r="AH57" s="94">
        <f t="shared" si="1"/>
        <v>0</v>
      </c>
      <c r="AI57" s="65">
        <f t="shared" si="6"/>
        <v>4.67</v>
      </c>
      <c r="AJ57" s="65">
        <f t="shared" si="2"/>
        <v>0.49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14</v>
      </c>
      <c r="AP57">
        <v>93.3</v>
      </c>
      <c r="AQ57">
        <v>93.3</v>
      </c>
      <c r="AR57">
        <v>93.3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/>
      <c r="AN58" t="s">
        <v>24</v>
      </c>
      <c r="AO58">
        <v>1</v>
      </c>
      <c r="AP58">
        <v>6.7</v>
      </c>
      <c r="AQ58">
        <v>6.7</v>
      </c>
      <c r="AR58">
        <v>100</v>
      </c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61" si="7">+AO10</f>
        <v>0</v>
      </c>
      <c r="X59" s="64">
        <f t="shared" si="7"/>
        <v>1</v>
      </c>
      <c r="Y59" s="64">
        <f t="shared" si="7"/>
        <v>7</v>
      </c>
      <c r="Z59" s="64">
        <f t="shared" si="7"/>
        <v>7</v>
      </c>
      <c r="AA59" s="64">
        <f t="shared" si="7"/>
        <v>0</v>
      </c>
      <c r="AB59" s="64">
        <f t="shared" si="4"/>
        <v>15</v>
      </c>
      <c r="AC59" s="94">
        <f>V59/$AB59</f>
        <v>0</v>
      </c>
      <c r="AD59" s="94">
        <f t="shared" ref="AD59:AH61" si="8">W59/$AB59</f>
        <v>0</v>
      </c>
      <c r="AE59" s="94">
        <f t="shared" si="8"/>
        <v>6.6666666666666666E-2</v>
      </c>
      <c r="AF59" s="94">
        <f t="shared" si="8"/>
        <v>0.46666666666666667</v>
      </c>
      <c r="AG59" s="94">
        <f t="shared" si="8"/>
        <v>0.46666666666666667</v>
      </c>
      <c r="AH59" s="94">
        <f t="shared" si="8"/>
        <v>0</v>
      </c>
      <c r="AI59" s="65">
        <f>+BA10</f>
        <v>4.4000000000000004</v>
      </c>
      <c r="AJ59" s="65">
        <f t="shared" ref="AJ59:AL61" si="9">+BB10</f>
        <v>0.63</v>
      </c>
      <c r="AK59" s="64">
        <f t="shared" si="9"/>
        <v>4</v>
      </c>
      <c r="AL59" s="64" t="str">
        <f t="shared" si="9"/>
        <v>4b</v>
      </c>
      <c r="AM59"/>
      <c r="AN59" t="s">
        <v>64</v>
      </c>
      <c r="AO59">
        <v>15</v>
      </c>
      <c r="AP59">
        <v>100</v>
      </c>
      <c r="AQ59">
        <v>100</v>
      </c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si="7"/>
        <v>0</v>
      </c>
      <c r="X60" s="64">
        <f t="shared" si="7"/>
        <v>1</v>
      </c>
      <c r="Y60" s="64">
        <f t="shared" si="7"/>
        <v>5</v>
      </c>
      <c r="Z60" s="64">
        <f t="shared" si="7"/>
        <v>9</v>
      </c>
      <c r="AA60" s="64">
        <f t="shared" si="7"/>
        <v>0</v>
      </c>
      <c r="AB60" s="64">
        <f t="shared" si="4"/>
        <v>15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6.6666666666666666E-2</v>
      </c>
      <c r="AF60" s="94">
        <f t="shared" si="8"/>
        <v>0.33333333333333331</v>
      </c>
      <c r="AG60" s="94">
        <f t="shared" si="8"/>
        <v>0.6</v>
      </c>
      <c r="AH60" s="94">
        <f t="shared" si="8"/>
        <v>0</v>
      </c>
      <c r="AI60" s="65">
        <f t="shared" ref="AI60:AI61" si="12">+BA11</f>
        <v>4.53</v>
      </c>
      <c r="AJ60" s="65">
        <f t="shared" si="9"/>
        <v>0.64</v>
      </c>
      <c r="AK60" s="64">
        <f t="shared" si="9"/>
        <v>5</v>
      </c>
      <c r="AL60" s="64">
        <f t="shared" si="9"/>
        <v>5</v>
      </c>
      <c r="AM60" t="s">
        <v>119</v>
      </c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7"/>
        <v>0</v>
      </c>
      <c r="X61" s="64">
        <f t="shared" si="7"/>
        <v>2</v>
      </c>
      <c r="Y61" s="64">
        <f t="shared" si="7"/>
        <v>5</v>
      </c>
      <c r="Z61" s="64">
        <f t="shared" si="7"/>
        <v>8</v>
      </c>
      <c r="AA61" s="64">
        <f t="shared" si="7"/>
        <v>0</v>
      </c>
      <c r="AB61" s="64">
        <f t="shared" si="4"/>
        <v>15</v>
      </c>
      <c r="AC61" s="94">
        <f t="shared" si="11"/>
        <v>0</v>
      </c>
      <c r="AD61" s="94">
        <f t="shared" si="8"/>
        <v>0</v>
      </c>
      <c r="AE61" s="94">
        <f t="shared" si="8"/>
        <v>0.13333333333333333</v>
      </c>
      <c r="AF61" s="94">
        <f t="shared" si="8"/>
        <v>0.33333333333333331</v>
      </c>
      <c r="AG61" s="94">
        <f t="shared" si="8"/>
        <v>0.53333333333333333</v>
      </c>
      <c r="AH61" s="94">
        <f t="shared" si="8"/>
        <v>0</v>
      </c>
      <c r="AI61" s="65">
        <f t="shared" si="12"/>
        <v>4.4000000000000004</v>
      </c>
      <c r="AJ61" s="65">
        <f t="shared" si="9"/>
        <v>0.74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3">+AO13</f>
        <v>2</v>
      </c>
      <c r="X71" s="64">
        <f t="shared" si="13"/>
        <v>7</v>
      </c>
      <c r="Y71" s="64">
        <f t="shared" si="13"/>
        <v>4</v>
      </c>
      <c r="Z71" s="64">
        <f t="shared" si="13"/>
        <v>2</v>
      </c>
      <c r="AA71" s="64">
        <f t="shared" si="13"/>
        <v>0</v>
      </c>
      <c r="AB71" s="64">
        <f t="shared" ref="AB71:AB81" si="14">SUM(V71:AA71)</f>
        <v>15</v>
      </c>
      <c r="AC71" s="94">
        <f>V71/$AB71</f>
        <v>0</v>
      </c>
      <c r="AD71" s="94">
        <f t="shared" ref="AD71:AH81" si="15">W71/$AB71</f>
        <v>0.13333333333333333</v>
      </c>
      <c r="AE71" s="94">
        <f t="shared" si="15"/>
        <v>0.46666666666666667</v>
      </c>
      <c r="AF71" s="94">
        <f t="shared" si="15"/>
        <v>0.26666666666666666</v>
      </c>
      <c r="AG71" s="94">
        <f t="shared" si="15"/>
        <v>0.13333333333333333</v>
      </c>
      <c r="AH71" s="94">
        <f t="shared" si="15"/>
        <v>0</v>
      </c>
      <c r="AI71" s="65">
        <f>+BA13</f>
        <v>3.4</v>
      </c>
      <c r="AJ71" s="65">
        <f t="shared" ref="AJ71:AL81" si="16">+BB13</f>
        <v>0.91</v>
      </c>
      <c r="AK71" s="65">
        <f t="shared" si="16"/>
        <v>3</v>
      </c>
      <c r="AL71" s="65">
        <f t="shared" si="16"/>
        <v>3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17">+AN14</f>
        <v>1</v>
      </c>
      <c r="W72" s="64">
        <f t="shared" si="13"/>
        <v>6</v>
      </c>
      <c r="X72" s="64">
        <f t="shared" si="13"/>
        <v>4</v>
      </c>
      <c r="Y72" s="64">
        <f t="shared" si="13"/>
        <v>3</v>
      </c>
      <c r="Z72" s="64">
        <f t="shared" si="13"/>
        <v>1</v>
      </c>
      <c r="AA72" s="64">
        <f t="shared" si="13"/>
        <v>0</v>
      </c>
      <c r="AB72" s="64">
        <f t="shared" si="14"/>
        <v>15</v>
      </c>
      <c r="AC72" s="94">
        <f t="shared" ref="AC72:AC81" si="18">V72/$AB72</f>
        <v>6.6666666666666666E-2</v>
      </c>
      <c r="AD72" s="94">
        <f t="shared" si="15"/>
        <v>0.4</v>
      </c>
      <c r="AE72" s="94">
        <f t="shared" si="15"/>
        <v>0.26666666666666666</v>
      </c>
      <c r="AF72" s="94">
        <f t="shared" si="15"/>
        <v>0.2</v>
      </c>
      <c r="AG72" s="94">
        <f t="shared" si="15"/>
        <v>6.6666666666666666E-2</v>
      </c>
      <c r="AH72" s="94">
        <f t="shared" si="15"/>
        <v>0</v>
      </c>
      <c r="AI72" s="65">
        <f t="shared" ref="AI72:AI81" si="19">+BA14</f>
        <v>2.8</v>
      </c>
      <c r="AJ72" s="65">
        <f t="shared" si="16"/>
        <v>1.08</v>
      </c>
      <c r="AK72" s="65">
        <f t="shared" si="16"/>
        <v>3</v>
      </c>
      <c r="AL72" s="65">
        <f t="shared" si="16"/>
        <v>2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17"/>
        <v>0</v>
      </c>
      <c r="W73" s="64">
        <f t="shared" si="13"/>
        <v>1</v>
      </c>
      <c r="X73" s="64">
        <f t="shared" si="13"/>
        <v>3</v>
      </c>
      <c r="Y73" s="64">
        <f t="shared" si="13"/>
        <v>8</v>
      </c>
      <c r="Z73" s="64">
        <f t="shared" si="13"/>
        <v>2</v>
      </c>
      <c r="AA73" s="64">
        <f t="shared" si="13"/>
        <v>1</v>
      </c>
      <c r="AB73" s="64">
        <f t="shared" si="14"/>
        <v>15</v>
      </c>
      <c r="AC73" s="94">
        <f t="shared" si="18"/>
        <v>0</v>
      </c>
      <c r="AD73" s="94">
        <f t="shared" si="15"/>
        <v>6.6666666666666666E-2</v>
      </c>
      <c r="AE73" s="94">
        <f t="shared" si="15"/>
        <v>0.2</v>
      </c>
      <c r="AF73" s="94">
        <f t="shared" si="15"/>
        <v>0.53333333333333333</v>
      </c>
      <c r="AG73" s="94">
        <f t="shared" si="15"/>
        <v>0.13333333333333333</v>
      </c>
      <c r="AH73" s="94">
        <f t="shared" si="15"/>
        <v>6.6666666666666666E-2</v>
      </c>
      <c r="AI73" s="65">
        <f t="shared" si="19"/>
        <v>3.79</v>
      </c>
      <c r="AJ73" s="65">
        <f t="shared" si="16"/>
        <v>0.8</v>
      </c>
      <c r="AK73" s="65">
        <f t="shared" si="16"/>
        <v>4</v>
      </c>
      <c r="AL73" s="65">
        <f t="shared" si="16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17"/>
        <v>1</v>
      </c>
      <c r="W74" s="64">
        <f t="shared" si="13"/>
        <v>0</v>
      </c>
      <c r="X74" s="64">
        <f t="shared" si="13"/>
        <v>10</v>
      </c>
      <c r="Y74" s="64">
        <f t="shared" si="13"/>
        <v>2</v>
      </c>
      <c r="Z74" s="64">
        <f t="shared" si="13"/>
        <v>2</v>
      </c>
      <c r="AA74" s="64">
        <f t="shared" si="13"/>
        <v>0</v>
      </c>
      <c r="AB74" s="64">
        <f t="shared" si="14"/>
        <v>15</v>
      </c>
      <c r="AC74" s="94">
        <f t="shared" si="18"/>
        <v>6.6666666666666666E-2</v>
      </c>
      <c r="AD74" s="94">
        <f t="shared" si="15"/>
        <v>0</v>
      </c>
      <c r="AE74" s="94">
        <f t="shared" si="15"/>
        <v>0.66666666666666663</v>
      </c>
      <c r="AF74" s="94">
        <f t="shared" si="15"/>
        <v>0.13333333333333333</v>
      </c>
      <c r="AG74" s="94">
        <f t="shared" si="15"/>
        <v>0.13333333333333333</v>
      </c>
      <c r="AH74" s="94">
        <f t="shared" si="15"/>
        <v>0</v>
      </c>
      <c r="AI74" s="65">
        <f t="shared" si="19"/>
        <v>3.27</v>
      </c>
      <c r="AJ74" s="65">
        <f t="shared" si="16"/>
        <v>0.96</v>
      </c>
      <c r="AK74" s="65">
        <f t="shared" si="16"/>
        <v>3</v>
      </c>
      <c r="AL74" s="65">
        <f t="shared" si="16"/>
        <v>3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17"/>
        <v>1</v>
      </c>
      <c r="W75" s="64">
        <f t="shared" si="13"/>
        <v>3</v>
      </c>
      <c r="X75" s="64">
        <f t="shared" si="13"/>
        <v>7</v>
      </c>
      <c r="Y75" s="64">
        <f t="shared" si="13"/>
        <v>2</v>
      </c>
      <c r="Z75" s="64">
        <f t="shared" si="13"/>
        <v>2</v>
      </c>
      <c r="AA75" s="64">
        <f t="shared" si="13"/>
        <v>0</v>
      </c>
      <c r="AB75" s="64">
        <f t="shared" si="14"/>
        <v>15</v>
      </c>
      <c r="AC75" s="94">
        <f t="shared" si="18"/>
        <v>6.6666666666666666E-2</v>
      </c>
      <c r="AD75" s="94">
        <f t="shared" si="15"/>
        <v>0.2</v>
      </c>
      <c r="AE75" s="94">
        <f t="shared" si="15"/>
        <v>0.46666666666666667</v>
      </c>
      <c r="AF75" s="94">
        <f t="shared" si="15"/>
        <v>0.13333333333333333</v>
      </c>
      <c r="AG75" s="94">
        <f t="shared" si="15"/>
        <v>0.13333333333333333</v>
      </c>
      <c r="AH75" s="94">
        <f t="shared" si="15"/>
        <v>0</v>
      </c>
      <c r="AI75" s="65">
        <f t="shared" si="19"/>
        <v>3.07</v>
      </c>
      <c r="AJ75" s="65">
        <f t="shared" si="16"/>
        <v>1.1000000000000001</v>
      </c>
      <c r="AK75" s="65">
        <f t="shared" si="16"/>
        <v>3</v>
      </c>
      <c r="AL75" s="65">
        <f t="shared" si="16"/>
        <v>3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17"/>
        <v>0</v>
      </c>
      <c r="W76" s="64">
        <f t="shared" si="13"/>
        <v>2</v>
      </c>
      <c r="X76" s="64">
        <f t="shared" si="13"/>
        <v>6</v>
      </c>
      <c r="Y76" s="64">
        <f t="shared" si="13"/>
        <v>4</v>
      </c>
      <c r="Z76" s="64">
        <f t="shared" si="13"/>
        <v>3</v>
      </c>
      <c r="AA76" s="64">
        <f t="shared" si="13"/>
        <v>0</v>
      </c>
      <c r="AB76" s="64">
        <f t="shared" si="14"/>
        <v>15</v>
      </c>
      <c r="AC76" s="94">
        <f t="shared" si="18"/>
        <v>0</v>
      </c>
      <c r="AD76" s="94">
        <f t="shared" si="15"/>
        <v>0.13333333333333333</v>
      </c>
      <c r="AE76" s="94">
        <f t="shared" si="15"/>
        <v>0.4</v>
      </c>
      <c r="AF76" s="94">
        <f t="shared" si="15"/>
        <v>0.26666666666666666</v>
      </c>
      <c r="AG76" s="94">
        <f t="shared" si="15"/>
        <v>0.2</v>
      </c>
      <c r="AH76" s="94">
        <f t="shared" si="15"/>
        <v>0</v>
      </c>
      <c r="AI76" s="65">
        <f t="shared" si="19"/>
        <v>3.53</v>
      </c>
      <c r="AJ76" s="65">
        <f t="shared" si="16"/>
        <v>0.99</v>
      </c>
      <c r="AK76" s="65">
        <f t="shared" si="16"/>
        <v>3</v>
      </c>
      <c r="AL76" s="65">
        <f t="shared" si="16"/>
        <v>3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17"/>
        <v>0</v>
      </c>
      <c r="W77" s="64">
        <f t="shared" si="13"/>
        <v>7</v>
      </c>
      <c r="X77" s="64">
        <f t="shared" si="13"/>
        <v>3</v>
      </c>
      <c r="Y77" s="64">
        <f t="shared" si="13"/>
        <v>3</v>
      </c>
      <c r="Z77" s="64">
        <f t="shared" si="13"/>
        <v>2</v>
      </c>
      <c r="AA77" s="64">
        <f t="shared" si="13"/>
        <v>0</v>
      </c>
      <c r="AB77" s="64">
        <f t="shared" si="14"/>
        <v>15</v>
      </c>
      <c r="AC77" s="94">
        <f t="shared" si="18"/>
        <v>0</v>
      </c>
      <c r="AD77" s="94">
        <f t="shared" si="15"/>
        <v>0.46666666666666667</v>
      </c>
      <c r="AE77" s="94">
        <f t="shared" si="15"/>
        <v>0.2</v>
      </c>
      <c r="AF77" s="94">
        <f t="shared" si="15"/>
        <v>0.2</v>
      </c>
      <c r="AG77" s="94">
        <f t="shared" si="15"/>
        <v>0.13333333333333333</v>
      </c>
      <c r="AH77" s="94">
        <f t="shared" si="15"/>
        <v>0</v>
      </c>
      <c r="AI77" s="65">
        <f t="shared" si="19"/>
        <v>3</v>
      </c>
      <c r="AJ77" s="65">
        <f t="shared" si="16"/>
        <v>1.1299999999999999</v>
      </c>
      <c r="AK77" s="65">
        <f t="shared" si="16"/>
        <v>3</v>
      </c>
      <c r="AL77" s="65">
        <f t="shared" si="16"/>
        <v>2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17"/>
        <v>1</v>
      </c>
      <c r="W78" s="64">
        <f t="shared" si="13"/>
        <v>6</v>
      </c>
      <c r="X78" s="64">
        <f t="shared" si="13"/>
        <v>3</v>
      </c>
      <c r="Y78" s="64">
        <f t="shared" si="13"/>
        <v>1</v>
      </c>
      <c r="Z78" s="64">
        <f t="shared" si="13"/>
        <v>3</v>
      </c>
      <c r="AA78" s="64">
        <f t="shared" si="13"/>
        <v>1</v>
      </c>
      <c r="AB78" s="64">
        <f t="shared" si="14"/>
        <v>15</v>
      </c>
      <c r="AC78" s="94">
        <f t="shared" si="18"/>
        <v>6.6666666666666666E-2</v>
      </c>
      <c r="AD78" s="94">
        <f t="shared" si="15"/>
        <v>0.4</v>
      </c>
      <c r="AE78" s="94">
        <f t="shared" si="15"/>
        <v>0.2</v>
      </c>
      <c r="AF78" s="94">
        <f t="shared" si="15"/>
        <v>6.6666666666666666E-2</v>
      </c>
      <c r="AG78" s="94">
        <f t="shared" si="15"/>
        <v>0.2</v>
      </c>
      <c r="AH78" s="94">
        <f t="shared" si="15"/>
        <v>6.6666666666666666E-2</v>
      </c>
      <c r="AI78" s="65">
        <f t="shared" si="19"/>
        <v>2.93</v>
      </c>
      <c r="AJ78" s="65">
        <f t="shared" si="16"/>
        <v>1.33</v>
      </c>
      <c r="AK78" s="65">
        <f t="shared" si="16"/>
        <v>3</v>
      </c>
      <c r="AL78" s="65">
        <f t="shared" si="16"/>
        <v>2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17"/>
        <v>0</v>
      </c>
      <c r="W79" s="64">
        <f t="shared" si="13"/>
        <v>5</v>
      </c>
      <c r="X79" s="64">
        <f t="shared" si="13"/>
        <v>3</v>
      </c>
      <c r="Y79" s="64">
        <f t="shared" si="13"/>
        <v>5</v>
      </c>
      <c r="Z79" s="64">
        <f t="shared" si="13"/>
        <v>2</v>
      </c>
      <c r="AA79" s="64">
        <f t="shared" si="13"/>
        <v>0</v>
      </c>
      <c r="AB79" s="64">
        <f t="shared" si="14"/>
        <v>15</v>
      </c>
      <c r="AC79" s="94">
        <f t="shared" si="18"/>
        <v>0</v>
      </c>
      <c r="AD79" s="94">
        <f t="shared" si="15"/>
        <v>0.33333333333333331</v>
      </c>
      <c r="AE79" s="94">
        <f t="shared" si="15"/>
        <v>0.2</v>
      </c>
      <c r="AF79" s="94">
        <f t="shared" si="15"/>
        <v>0.33333333333333331</v>
      </c>
      <c r="AG79" s="94">
        <f t="shared" si="15"/>
        <v>0.13333333333333333</v>
      </c>
      <c r="AH79" s="94">
        <f t="shared" si="15"/>
        <v>0</v>
      </c>
      <c r="AI79" s="65">
        <f t="shared" si="19"/>
        <v>3.27</v>
      </c>
      <c r="AJ79" s="65">
        <f t="shared" si="16"/>
        <v>1.1000000000000001</v>
      </c>
      <c r="AK79" s="65">
        <f t="shared" si="16"/>
        <v>3</v>
      </c>
      <c r="AL79" s="65" t="str">
        <f t="shared" si="16"/>
        <v>2b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17"/>
        <v>0</v>
      </c>
      <c r="W80" s="64">
        <f t="shared" si="13"/>
        <v>1</v>
      </c>
      <c r="X80" s="64">
        <f t="shared" si="13"/>
        <v>2</v>
      </c>
      <c r="Y80" s="64">
        <f t="shared" si="13"/>
        <v>10</v>
      </c>
      <c r="Z80" s="64">
        <f t="shared" si="13"/>
        <v>2</v>
      </c>
      <c r="AA80" s="64">
        <f t="shared" si="13"/>
        <v>0</v>
      </c>
      <c r="AB80" s="64">
        <f t="shared" si="14"/>
        <v>15</v>
      </c>
      <c r="AC80" s="94">
        <f t="shared" si="18"/>
        <v>0</v>
      </c>
      <c r="AD80" s="94">
        <f t="shared" si="15"/>
        <v>6.6666666666666666E-2</v>
      </c>
      <c r="AE80" s="94">
        <f t="shared" si="15"/>
        <v>0.13333333333333333</v>
      </c>
      <c r="AF80" s="94">
        <f t="shared" si="15"/>
        <v>0.66666666666666663</v>
      </c>
      <c r="AG80" s="94">
        <f t="shared" si="15"/>
        <v>0.13333333333333333</v>
      </c>
      <c r="AH80" s="94">
        <f t="shared" si="15"/>
        <v>0</v>
      </c>
      <c r="AI80" s="65">
        <f t="shared" si="19"/>
        <v>3.87</v>
      </c>
      <c r="AJ80" s="65">
        <f t="shared" si="16"/>
        <v>0.74</v>
      </c>
      <c r="AK80" s="65">
        <f t="shared" si="16"/>
        <v>4</v>
      </c>
      <c r="AL80" s="65">
        <f t="shared" si="16"/>
        <v>4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17"/>
        <v>1</v>
      </c>
      <c r="W81" s="64">
        <f t="shared" si="13"/>
        <v>1</v>
      </c>
      <c r="X81" s="64">
        <f t="shared" si="13"/>
        <v>6</v>
      </c>
      <c r="Y81" s="64">
        <f t="shared" si="13"/>
        <v>5</v>
      </c>
      <c r="Z81" s="64">
        <f t="shared" si="13"/>
        <v>2</v>
      </c>
      <c r="AA81" s="64">
        <f t="shared" si="13"/>
        <v>0</v>
      </c>
      <c r="AB81" s="64">
        <f t="shared" si="14"/>
        <v>15</v>
      </c>
      <c r="AC81" s="94">
        <f t="shared" si="18"/>
        <v>6.6666666666666666E-2</v>
      </c>
      <c r="AD81" s="94">
        <f t="shared" si="15"/>
        <v>6.6666666666666666E-2</v>
      </c>
      <c r="AE81" s="94">
        <f t="shared" si="15"/>
        <v>0.4</v>
      </c>
      <c r="AF81" s="94">
        <f t="shared" si="15"/>
        <v>0.33333333333333331</v>
      </c>
      <c r="AG81" s="94">
        <f t="shared" si="15"/>
        <v>0.13333333333333333</v>
      </c>
      <c r="AH81" s="94">
        <f t="shared" si="15"/>
        <v>0</v>
      </c>
      <c r="AI81" s="65">
        <f t="shared" si="19"/>
        <v>3.4</v>
      </c>
      <c r="AJ81" s="65">
        <f t="shared" si="16"/>
        <v>1.06</v>
      </c>
      <c r="AK81" s="65">
        <f t="shared" si="16"/>
        <v>3</v>
      </c>
      <c r="AL81" s="65">
        <f t="shared" si="16"/>
        <v>3</v>
      </c>
      <c r="AM81"/>
      <c r="AN81"/>
      <c r="AO81"/>
      <c r="AP81"/>
      <c r="AQ81"/>
      <c r="AR81"/>
    </row>
    <row r="82" spans="1:44" x14ac:dyDescent="0.25">
      <c r="AC82" s="103"/>
      <c r="AD82" s="103"/>
      <c r="AE82" s="103"/>
      <c r="AF82" s="103"/>
      <c r="AG82" s="103"/>
      <c r="AH82" s="10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0">+AO24</f>
        <v>1</v>
      </c>
      <c r="X90" s="64">
        <f t="shared" si="20"/>
        <v>1</v>
      </c>
      <c r="Y90" s="64">
        <f t="shared" si="20"/>
        <v>3</v>
      </c>
      <c r="Z90" s="64">
        <f t="shared" si="20"/>
        <v>9</v>
      </c>
      <c r="AA90" s="64">
        <f t="shared" si="20"/>
        <v>1</v>
      </c>
      <c r="AB90" s="64">
        <f t="shared" ref="AB90:AB91" si="21">SUM(V90:AA90)</f>
        <v>15</v>
      </c>
      <c r="AC90" s="94">
        <f>V90/$AB90</f>
        <v>0</v>
      </c>
      <c r="AD90" s="94">
        <f t="shared" ref="AD90:AH91" si="22">W90/$AB90</f>
        <v>6.6666666666666666E-2</v>
      </c>
      <c r="AE90" s="94">
        <f t="shared" si="22"/>
        <v>6.6666666666666666E-2</v>
      </c>
      <c r="AF90" s="94">
        <f t="shared" si="22"/>
        <v>0.2</v>
      </c>
      <c r="AG90" s="94">
        <f t="shared" si="22"/>
        <v>0.6</v>
      </c>
      <c r="AH90" s="94">
        <f t="shared" si="22"/>
        <v>6.6666666666666666E-2</v>
      </c>
      <c r="AI90" s="65">
        <f t="shared" ref="AI90:AL91" si="23">+BA24</f>
        <v>4.43</v>
      </c>
      <c r="AJ90" s="65">
        <f t="shared" si="23"/>
        <v>0.94</v>
      </c>
      <c r="AK90" s="64">
        <f t="shared" si="23"/>
        <v>5</v>
      </c>
      <c r="AL90" s="64">
        <f t="shared" si="23"/>
        <v>5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24">+AN25</f>
        <v>0</v>
      </c>
      <c r="W91" s="64">
        <f t="shared" si="24"/>
        <v>0</v>
      </c>
      <c r="X91" s="64">
        <f t="shared" si="24"/>
        <v>0</v>
      </c>
      <c r="Y91" s="64">
        <f t="shared" si="24"/>
        <v>4</v>
      </c>
      <c r="Z91" s="64">
        <f t="shared" si="24"/>
        <v>10</v>
      </c>
      <c r="AA91" s="64">
        <f t="shared" si="24"/>
        <v>1</v>
      </c>
      <c r="AB91" s="64">
        <f t="shared" si="21"/>
        <v>15</v>
      </c>
      <c r="AC91" s="94">
        <f>V91/$AB91</f>
        <v>0</v>
      </c>
      <c r="AD91" s="94">
        <f t="shared" si="22"/>
        <v>0</v>
      </c>
      <c r="AE91" s="94">
        <f t="shared" si="22"/>
        <v>0</v>
      </c>
      <c r="AF91" s="94">
        <f t="shared" si="22"/>
        <v>0.26666666666666666</v>
      </c>
      <c r="AG91" s="94">
        <f t="shared" si="22"/>
        <v>0.66666666666666663</v>
      </c>
      <c r="AH91" s="94">
        <f t="shared" si="22"/>
        <v>6.6666666666666666E-2</v>
      </c>
      <c r="AI91" s="65">
        <f t="shared" si="23"/>
        <v>4.71</v>
      </c>
      <c r="AJ91" s="65">
        <f t="shared" si="23"/>
        <v>0.47</v>
      </c>
      <c r="AK91" s="64">
        <f t="shared" si="23"/>
        <v>5</v>
      </c>
      <c r="AL91" s="64">
        <f t="shared" si="23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25">+AO26</f>
        <v>0</v>
      </c>
      <c r="X93" s="64">
        <f t="shared" si="25"/>
        <v>1</v>
      </c>
      <c r="Y93" s="64">
        <f t="shared" si="25"/>
        <v>4</v>
      </c>
      <c r="Z93" s="64">
        <f t="shared" si="25"/>
        <v>9</v>
      </c>
      <c r="AA93" s="64">
        <f t="shared" si="25"/>
        <v>1</v>
      </c>
      <c r="AB93" s="64">
        <f t="shared" ref="AB93:AB98" si="26">SUM(V93:AA93)</f>
        <v>15</v>
      </c>
      <c r="AC93" s="94">
        <f>V93/$AB93</f>
        <v>0</v>
      </c>
      <c r="AD93" s="94">
        <f t="shared" ref="AD93:AH98" si="27">W93/$AB93</f>
        <v>0</v>
      </c>
      <c r="AE93" s="94">
        <f t="shared" si="27"/>
        <v>6.6666666666666666E-2</v>
      </c>
      <c r="AF93" s="94">
        <f t="shared" si="27"/>
        <v>0.26666666666666666</v>
      </c>
      <c r="AG93" s="94">
        <f t="shared" si="27"/>
        <v>0.6</v>
      </c>
      <c r="AH93" s="94">
        <f t="shared" si="27"/>
        <v>6.6666666666666666E-2</v>
      </c>
      <c r="AI93" s="65">
        <f t="shared" ref="AI93:AL98" si="28">+BA26</f>
        <v>4.57</v>
      </c>
      <c r="AJ93" s="65">
        <f t="shared" si="28"/>
        <v>0.65</v>
      </c>
      <c r="AK93" s="64">
        <f t="shared" si="28"/>
        <v>5</v>
      </c>
      <c r="AL93" s="64">
        <f t="shared" si="28"/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8" si="29">+AN27</f>
        <v>0</v>
      </c>
      <c r="W94" s="64">
        <f t="shared" si="29"/>
        <v>0</v>
      </c>
      <c r="X94" s="64">
        <f t="shared" si="29"/>
        <v>1</v>
      </c>
      <c r="Y94" s="64">
        <f t="shared" si="29"/>
        <v>3</v>
      </c>
      <c r="Z94" s="64">
        <f t="shared" si="29"/>
        <v>10</v>
      </c>
      <c r="AA94" s="64">
        <f t="shared" si="29"/>
        <v>1</v>
      </c>
      <c r="AB94" s="64">
        <f t="shared" si="26"/>
        <v>15</v>
      </c>
      <c r="AC94" s="94">
        <f t="shared" ref="AC94:AC98" si="30">V94/$AB94</f>
        <v>0</v>
      </c>
      <c r="AD94" s="94">
        <f t="shared" si="27"/>
        <v>0</v>
      </c>
      <c r="AE94" s="94">
        <f t="shared" si="27"/>
        <v>6.6666666666666666E-2</v>
      </c>
      <c r="AF94" s="94">
        <f t="shared" si="27"/>
        <v>0.2</v>
      </c>
      <c r="AG94" s="94">
        <f t="shared" si="27"/>
        <v>0.66666666666666663</v>
      </c>
      <c r="AH94" s="94">
        <f t="shared" si="27"/>
        <v>6.6666666666666666E-2</v>
      </c>
      <c r="AI94" s="65">
        <f t="shared" si="28"/>
        <v>4.6399999999999997</v>
      </c>
      <c r="AJ94" s="65">
        <f t="shared" si="28"/>
        <v>0.63</v>
      </c>
      <c r="AK94" s="64">
        <f t="shared" si="28"/>
        <v>5</v>
      </c>
      <c r="AL94" s="64">
        <f t="shared" si="28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29"/>
        <v>0</v>
      </c>
      <c r="W95" s="64">
        <f t="shared" si="29"/>
        <v>0</v>
      </c>
      <c r="X95" s="64">
        <f t="shared" si="29"/>
        <v>1</v>
      </c>
      <c r="Y95" s="64">
        <f t="shared" si="29"/>
        <v>7</v>
      </c>
      <c r="Z95" s="64">
        <f t="shared" si="29"/>
        <v>7</v>
      </c>
      <c r="AA95" s="64">
        <f t="shared" si="29"/>
        <v>0</v>
      </c>
      <c r="AB95" s="64">
        <f t="shared" si="26"/>
        <v>15</v>
      </c>
      <c r="AC95" s="94">
        <f t="shared" si="30"/>
        <v>0</v>
      </c>
      <c r="AD95" s="94">
        <f t="shared" si="27"/>
        <v>0</v>
      </c>
      <c r="AE95" s="94">
        <f t="shared" si="27"/>
        <v>6.6666666666666666E-2</v>
      </c>
      <c r="AF95" s="94">
        <f t="shared" si="27"/>
        <v>0.46666666666666667</v>
      </c>
      <c r="AG95" s="94">
        <f t="shared" si="27"/>
        <v>0.46666666666666667</v>
      </c>
      <c r="AH95" s="94">
        <f t="shared" si="27"/>
        <v>0</v>
      </c>
      <c r="AI95" s="65">
        <f t="shared" si="28"/>
        <v>4.4000000000000004</v>
      </c>
      <c r="AJ95" s="65">
        <f t="shared" si="28"/>
        <v>0.63</v>
      </c>
      <c r="AK95" s="64">
        <f t="shared" si="28"/>
        <v>4</v>
      </c>
      <c r="AL95" s="64" t="str">
        <f t="shared" si="28"/>
        <v>4b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29"/>
        <v>0</v>
      </c>
      <c r="W96" s="64">
        <f t="shared" si="29"/>
        <v>0</v>
      </c>
      <c r="X96" s="64">
        <f t="shared" si="29"/>
        <v>1</v>
      </c>
      <c r="Y96" s="64">
        <f t="shared" si="29"/>
        <v>6</v>
      </c>
      <c r="Z96" s="64">
        <f t="shared" si="29"/>
        <v>8</v>
      </c>
      <c r="AA96" s="64">
        <f t="shared" si="29"/>
        <v>0</v>
      </c>
      <c r="AB96" s="64">
        <f t="shared" si="26"/>
        <v>15</v>
      </c>
      <c r="AC96" s="94">
        <f t="shared" si="30"/>
        <v>0</v>
      </c>
      <c r="AD96" s="94">
        <f t="shared" si="27"/>
        <v>0</v>
      </c>
      <c r="AE96" s="94">
        <f t="shared" si="27"/>
        <v>6.6666666666666666E-2</v>
      </c>
      <c r="AF96" s="94">
        <f t="shared" si="27"/>
        <v>0.4</v>
      </c>
      <c r="AG96" s="94">
        <f t="shared" si="27"/>
        <v>0.53333333333333333</v>
      </c>
      <c r="AH96" s="94">
        <f t="shared" si="27"/>
        <v>0</v>
      </c>
      <c r="AI96" s="65">
        <f t="shared" si="28"/>
        <v>4.47</v>
      </c>
      <c r="AJ96" s="65">
        <f t="shared" si="28"/>
        <v>0.64</v>
      </c>
      <c r="AK96" s="64">
        <f t="shared" si="28"/>
        <v>5</v>
      </c>
      <c r="AL96" s="64">
        <f t="shared" si="28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29"/>
        <v>0</v>
      </c>
      <c r="W97" s="64">
        <f t="shared" si="29"/>
        <v>0</v>
      </c>
      <c r="X97" s="64">
        <f t="shared" si="29"/>
        <v>0</v>
      </c>
      <c r="Y97" s="64">
        <f t="shared" si="29"/>
        <v>7</v>
      </c>
      <c r="Z97" s="64">
        <f t="shared" si="29"/>
        <v>7</v>
      </c>
      <c r="AA97" s="64">
        <f t="shared" si="29"/>
        <v>1</v>
      </c>
      <c r="AB97" s="64">
        <f t="shared" si="26"/>
        <v>15</v>
      </c>
      <c r="AC97" s="94">
        <f t="shared" si="30"/>
        <v>0</v>
      </c>
      <c r="AD97" s="94">
        <f t="shared" si="27"/>
        <v>0</v>
      </c>
      <c r="AE97" s="94">
        <f t="shared" si="27"/>
        <v>0</v>
      </c>
      <c r="AF97" s="94">
        <f t="shared" si="27"/>
        <v>0.46666666666666667</v>
      </c>
      <c r="AG97" s="94">
        <f t="shared" si="27"/>
        <v>0.46666666666666667</v>
      </c>
      <c r="AH97" s="94">
        <f t="shared" si="27"/>
        <v>6.6666666666666666E-2</v>
      </c>
      <c r="AI97" s="65">
        <f t="shared" si="28"/>
        <v>4.5</v>
      </c>
      <c r="AJ97" s="65">
        <f t="shared" si="28"/>
        <v>0.52</v>
      </c>
      <c r="AK97" s="64">
        <f t="shared" si="28"/>
        <v>5</v>
      </c>
      <c r="AL97" s="64" t="str">
        <f t="shared" si="28"/>
        <v>4b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29"/>
        <v>0</v>
      </c>
      <c r="W98" s="64">
        <f t="shared" si="29"/>
        <v>0</v>
      </c>
      <c r="X98" s="64">
        <f t="shared" si="29"/>
        <v>0</v>
      </c>
      <c r="Y98" s="64">
        <f t="shared" si="29"/>
        <v>8</v>
      </c>
      <c r="Z98" s="64">
        <f t="shared" si="29"/>
        <v>7</v>
      </c>
      <c r="AA98" s="64">
        <f t="shared" si="29"/>
        <v>0</v>
      </c>
      <c r="AB98" s="64">
        <f t="shared" si="26"/>
        <v>15</v>
      </c>
      <c r="AC98" s="94">
        <f t="shared" si="30"/>
        <v>0</v>
      </c>
      <c r="AD98" s="94">
        <f t="shared" si="27"/>
        <v>0</v>
      </c>
      <c r="AE98" s="94">
        <f t="shared" si="27"/>
        <v>0</v>
      </c>
      <c r="AF98" s="94">
        <f t="shared" si="27"/>
        <v>0.53333333333333333</v>
      </c>
      <c r="AG98" s="94">
        <f t="shared" si="27"/>
        <v>0.46666666666666667</v>
      </c>
      <c r="AH98" s="94">
        <f t="shared" si="27"/>
        <v>0</v>
      </c>
      <c r="AI98" s="65">
        <f t="shared" si="28"/>
        <v>4.47</v>
      </c>
      <c r="AJ98" s="65">
        <f t="shared" si="28"/>
        <v>0.52</v>
      </c>
      <c r="AK98" s="64">
        <f t="shared" si="28"/>
        <v>4</v>
      </c>
      <c r="AL98" s="64">
        <f t="shared" si="28"/>
        <v>4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6" spans="1:38" x14ac:dyDescent="0.25">
      <c r="A106" t="s">
        <v>117</v>
      </c>
    </row>
    <row r="107" spans="1:38" x14ac:dyDescent="0.25">
      <c r="C107" t="s">
        <v>67</v>
      </c>
      <c r="D107" t="s">
        <v>68</v>
      </c>
      <c r="E107" t="s">
        <v>69</v>
      </c>
      <c r="F107" t="s">
        <v>70</v>
      </c>
    </row>
    <row r="108" spans="1:38" x14ac:dyDescent="0.25">
      <c r="A108" t="s">
        <v>71</v>
      </c>
      <c r="B108" t="s">
        <v>110</v>
      </c>
      <c r="C108">
        <v>14</v>
      </c>
      <c r="D108">
        <v>93.3</v>
      </c>
      <c r="E108">
        <v>93.3</v>
      </c>
      <c r="F108">
        <v>93.3</v>
      </c>
    </row>
    <row r="109" spans="1:38" x14ac:dyDescent="0.25">
      <c r="B109" t="s">
        <v>24</v>
      </c>
      <c r="C109">
        <v>1</v>
      </c>
      <c r="D109">
        <v>6.7</v>
      </c>
      <c r="E109">
        <v>6.7</v>
      </c>
      <c r="F109">
        <v>100</v>
      </c>
    </row>
    <row r="110" spans="1:38" x14ac:dyDescent="0.25">
      <c r="B110" t="s">
        <v>64</v>
      </c>
      <c r="C110">
        <v>15</v>
      </c>
      <c r="D110">
        <v>100</v>
      </c>
      <c r="E110">
        <v>100</v>
      </c>
    </row>
    <row r="111" spans="1:38" x14ac:dyDescent="0.25">
      <c r="A111" t="s">
        <v>119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61:U61"/>
    <mergeCell ref="B51:U51"/>
    <mergeCell ref="B52:U52"/>
    <mergeCell ref="B53:U53"/>
    <mergeCell ref="B54:U54"/>
    <mergeCell ref="B55:U55"/>
    <mergeCell ref="B56:U56"/>
    <mergeCell ref="B57:U57"/>
    <mergeCell ref="A58:U58"/>
    <mergeCell ref="V58:AL58"/>
    <mergeCell ref="B59:U59"/>
    <mergeCell ref="B60:U60"/>
    <mergeCell ref="B76:U76"/>
    <mergeCell ref="A66:O66"/>
    <mergeCell ref="V67:AA68"/>
    <mergeCell ref="AC67:AH68"/>
    <mergeCell ref="AI67:AL68"/>
    <mergeCell ref="B69:U69"/>
    <mergeCell ref="A70:U70"/>
    <mergeCell ref="V70:AL70"/>
    <mergeCell ref="B71:U71"/>
    <mergeCell ref="B72:U72"/>
    <mergeCell ref="B73:U73"/>
    <mergeCell ref="B74:U74"/>
    <mergeCell ref="B75:U75"/>
    <mergeCell ref="B88:U88"/>
    <mergeCell ref="B77:U77"/>
    <mergeCell ref="B78:U78"/>
    <mergeCell ref="B79:U79"/>
    <mergeCell ref="B80:U80"/>
    <mergeCell ref="B81:U81"/>
    <mergeCell ref="A85:AL85"/>
    <mergeCell ref="B86:U86"/>
    <mergeCell ref="V86:AA87"/>
    <mergeCell ref="AC86:AH87"/>
    <mergeCell ref="AI86:AL87"/>
    <mergeCell ref="B87:U87"/>
    <mergeCell ref="B95:U95"/>
    <mergeCell ref="B96:U96"/>
    <mergeCell ref="B97:U97"/>
    <mergeCell ref="B98:U98"/>
    <mergeCell ref="A89:U89"/>
    <mergeCell ref="B90:U90"/>
    <mergeCell ref="B91:U91"/>
    <mergeCell ref="A92:U92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9"/>
  <sheetViews>
    <sheetView view="pageBreakPreview" zoomScale="85" zoomScaleNormal="100" zoomScaleSheetLayoutView="8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85546875" bestFit="1" customWidth="1"/>
    <col min="31" max="32" width="12.5703125" bestFit="1" customWidth="1"/>
    <col min="33" max="33" width="11.14062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52.7109375" style="73" hidden="1" customWidth="1"/>
    <col min="40" max="40" width="6" hidden="1" customWidth="1"/>
    <col min="41" max="41" width="5.7109375" hidden="1" customWidth="1"/>
    <col min="42" max="43" width="2.5703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s="73" t="s">
        <v>112</v>
      </c>
      <c r="AU1" t="s">
        <v>112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73" t="s">
        <v>74</v>
      </c>
      <c r="AN3">
        <v>0</v>
      </c>
      <c r="AO3">
        <v>0</v>
      </c>
      <c r="AP3">
        <v>1</v>
      </c>
      <c r="AQ3">
        <v>8</v>
      </c>
      <c r="AR3">
        <v>2</v>
      </c>
      <c r="AS3">
        <v>0</v>
      </c>
      <c r="AT3">
        <v>11</v>
      </c>
      <c r="AU3" t="s">
        <v>74</v>
      </c>
      <c r="AV3">
        <v>0</v>
      </c>
      <c r="AW3">
        <v>0</v>
      </c>
      <c r="AX3">
        <v>1</v>
      </c>
      <c r="AY3">
        <v>8</v>
      </c>
      <c r="AZ3">
        <v>2</v>
      </c>
      <c r="BA3">
        <v>4.09</v>
      </c>
      <c r="BB3">
        <v>0.54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73" t="s">
        <v>75</v>
      </c>
      <c r="AN4">
        <v>0</v>
      </c>
      <c r="AO4">
        <v>0</v>
      </c>
      <c r="AP4">
        <v>1</v>
      </c>
      <c r="AQ4">
        <v>7</v>
      </c>
      <c r="AR4">
        <v>3</v>
      </c>
      <c r="AS4">
        <v>0</v>
      </c>
      <c r="AT4">
        <v>11</v>
      </c>
      <c r="AU4" t="s">
        <v>75</v>
      </c>
      <c r="AV4">
        <v>0</v>
      </c>
      <c r="AW4">
        <v>0</v>
      </c>
      <c r="AX4">
        <v>1</v>
      </c>
      <c r="AY4">
        <v>7</v>
      </c>
      <c r="AZ4">
        <v>3</v>
      </c>
      <c r="BA4">
        <v>4.18</v>
      </c>
      <c r="BB4">
        <v>0.6</v>
      </c>
      <c r="BC4">
        <v>4</v>
      </c>
      <c r="BD4">
        <v>4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73" t="s">
        <v>76</v>
      </c>
      <c r="AN5">
        <v>0</v>
      </c>
      <c r="AO5">
        <v>0</v>
      </c>
      <c r="AP5">
        <v>0</v>
      </c>
      <c r="AQ5">
        <v>2</v>
      </c>
      <c r="AR5">
        <v>9</v>
      </c>
      <c r="AS5">
        <v>0</v>
      </c>
      <c r="AT5">
        <v>11</v>
      </c>
      <c r="AU5" t="s">
        <v>76</v>
      </c>
      <c r="AV5">
        <v>0</v>
      </c>
      <c r="AW5">
        <v>0</v>
      </c>
      <c r="AX5">
        <v>0</v>
      </c>
      <c r="AY5">
        <v>2</v>
      </c>
      <c r="AZ5">
        <v>9</v>
      </c>
      <c r="BA5">
        <v>4.82</v>
      </c>
      <c r="BB5">
        <v>0.4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73" t="s">
        <v>77</v>
      </c>
      <c r="AN6">
        <v>0</v>
      </c>
      <c r="AO6">
        <v>0</v>
      </c>
      <c r="AP6">
        <v>0</v>
      </c>
      <c r="AQ6">
        <v>4</v>
      </c>
      <c r="AR6">
        <v>7</v>
      </c>
      <c r="AS6">
        <v>0</v>
      </c>
      <c r="AT6">
        <v>11</v>
      </c>
      <c r="AU6" t="s">
        <v>77</v>
      </c>
      <c r="AV6">
        <v>0</v>
      </c>
      <c r="AW6">
        <v>0</v>
      </c>
      <c r="AX6">
        <v>0</v>
      </c>
      <c r="AY6">
        <v>4</v>
      </c>
      <c r="AZ6">
        <v>7</v>
      </c>
      <c r="BA6">
        <v>4.6399999999999997</v>
      </c>
      <c r="BB6">
        <v>0.5</v>
      </c>
      <c r="BC6">
        <v>5</v>
      </c>
      <c r="BD6">
        <v>5</v>
      </c>
    </row>
    <row r="7" spans="1:56" x14ac:dyDescent="0.25">
      <c r="A7" s="106" t="s">
        <v>32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73" t="s">
        <v>78</v>
      </c>
      <c r="AN7">
        <v>0</v>
      </c>
      <c r="AO7">
        <v>0</v>
      </c>
      <c r="AP7">
        <v>1</v>
      </c>
      <c r="AQ7">
        <v>4</v>
      </c>
      <c r="AR7">
        <v>6</v>
      </c>
      <c r="AS7">
        <v>0</v>
      </c>
      <c r="AT7">
        <v>11</v>
      </c>
      <c r="AU7" t="s">
        <v>78</v>
      </c>
      <c r="AV7">
        <v>0</v>
      </c>
      <c r="AW7">
        <v>0</v>
      </c>
      <c r="AX7">
        <v>1</v>
      </c>
      <c r="AY7">
        <v>4</v>
      </c>
      <c r="AZ7">
        <v>6</v>
      </c>
      <c r="BA7">
        <v>4.45</v>
      </c>
      <c r="BB7">
        <v>0.69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s="73" t="s">
        <v>79</v>
      </c>
      <c r="AN8">
        <v>0</v>
      </c>
      <c r="AO8">
        <v>0</v>
      </c>
      <c r="AP8">
        <v>0</v>
      </c>
      <c r="AQ8">
        <v>6</v>
      </c>
      <c r="AR8">
        <v>5</v>
      </c>
      <c r="AS8">
        <v>0</v>
      </c>
      <c r="AT8">
        <v>11</v>
      </c>
      <c r="AU8" t="s">
        <v>79</v>
      </c>
      <c r="AV8">
        <v>0</v>
      </c>
      <c r="AW8">
        <v>0</v>
      </c>
      <c r="AX8">
        <v>0</v>
      </c>
      <c r="AY8">
        <v>6</v>
      </c>
      <c r="AZ8">
        <v>5</v>
      </c>
      <c r="BA8">
        <v>4.45</v>
      </c>
      <c r="BB8">
        <v>0.52</v>
      </c>
      <c r="BC8">
        <v>4</v>
      </c>
      <c r="BD8">
        <v>4</v>
      </c>
    </row>
    <row r="9" spans="1:56" ht="27.75" customHeight="1" x14ac:dyDescent="0.25">
      <c r="A9" s="108" t="s">
        <v>135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73" t="s">
        <v>80</v>
      </c>
      <c r="AN9">
        <v>0</v>
      </c>
      <c r="AO9">
        <v>0</v>
      </c>
      <c r="AP9">
        <v>0</v>
      </c>
      <c r="AQ9">
        <v>3</v>
      </c>
      <c r="AR9">
        <v>6</v>
      </c>
      <c r="AS9">
        <v>2</v>
      </c>
      <c r="AT9">
        <v>11</v>
      </c>
      <c r="AU9" t="s">
        <v>80</v>
      </c>
      <c r="AV9">
        <v>0</v>
      </c>
      <c r="AW9">
        <v>0</v>
      </c>
      <c r="AX9">
        <v>0</v>
      </c>
      <c r="AY9">
        <v>3</v>
      </c>
      <c r="AZ9">
        <v>6</v>
      </c>
      <c r="BA9">
        <v>4.67</v>
      </c>
      <c r="BB9">
        <v>0.5</v>
      </c>
      <c r="BC9">
        <v>5</v>
      </c>
      <c r="BD9">
        <v>5</v>
      </c>
    </row>
    <row r="10" spans="1:56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73" t="s">
        <v>81</v>
      </c>
      <c r="AN10">
        <v>0</v>
      </c>
      <c r="AO10">
        <v>0</v>
      </c>
      <c r="AP10">
        <v>0</v>
      </c>
      <c r="AQ10">
        <v>7</v>
      </c>
      <c r="AR10">
        <v>4</v>
      </c>
      <c r="AS10">
        <v>0</v>
      </c>
      <c r="AT10">
        <v>11</v>
      </c>
      <c r="AU10" t="s">
        <v>81</v>
      </c>
      <c r="AV10">
        <v>0</v>
      </c>
      <c r="AW10">
        <v>0</v>
      </c>
      <c r="AX10">
        <v>0</v>
      </c>
      <c r="AY10">
        <v>7</v>
      </c>
      <c r="AZ10">
        <v>4</v>
      </c>
      <c r="BA10">
        <v>4.3600000000000003</v>
      </c>
      <c r="BB10">
        <v>0.5</v>
      </c>
      <c r="BC10">
        <v>4</v>
      </c>
      <c r="BD10">
        <v>4</v>
      </c>
    </row>
    <row r="11" spans="1:5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73" t="s">
        <v>82</v>
      </c>
      <c r="AN11">
        <v>0</v>
      </c>
      <c r="AO11">
        <v>0</v>
      </c>
      <c r="AP11">
        <v>0</v>
      </c>
      <c r="AQ11">
        <v>4</v>
      </c>
      <c r="AR11">
        <v>7</v>
      </c>
      <c r="AS11">
        <v>0</v>
      </c>
      <c r="AT11">
        <v>11</v>
      </c>
      <c r="AU11" t="s">
        <v>82</v>
      </c>
      <c r="AV11">
        <v>0</v>
      </c>
      <c r="AW11">
        <v>0</v>
      </c>
      <c r="AX11">
        <v>0</v>
      </c>
      <c r="AY11">
        <v>4</v>
      </c>
      <c r="AZ11">
        <v>7</v>
      </c>
      <c r="BA11">
        <v>4.6399999999999997</v>
      </c>
      <c r="BB11">
        <v>0.5</v>
      </c>
      <c r="BC11">
        <v>5</v>
      </c>
      <c r="BD11">
        <v>5</v>
      </c>
    </row>
    <row r="12" spans="1:5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73" t="s">
        <v>83</v>
      </c>
      <c r="AN12">
        <v>0</v>
      </c>
      <c r="AO12">
        <v>0</v>
      </c>
      <c r="AP12">
        <v>0</v>
      </c>
      <c r="AQ12">
        <v>5</v>
      </c>
      <c r="AR12">
        <v>6</v>
      </c>
      <c r="AS12">
        <v>0</v>
      </c>
      <c r="AT12">
        <v>11</v>
      </c>
      <c r="AU12" t="s">
        <v>83</v>
      </c>
      <c r="AV12">
        <v>0</v>
      </c>
      <c r="AW12">
        <v>0</v>
      </c>
      <c r="AX12">
        <v>0</v>
      </c>
      <c r="AY12">
        <v>5</v>
      </c>
      <c r="AZ12">
        <v>6</v>
      </c>
      <c r="BA12">
        <v>4.55</v>
      </c>
      <c r="BB12">
        <v>0.52</v>
      </c>
      <c r="BC12">
        <v>5</v>
      </c>
      <c r="BD12">
        <v>5</v>
      </c>
    </row>
    <row r="13" spans="1:5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73" t="s">
        <v>84</v>
      </c>
      <c r="AN13">
        <v>0</v>
      </c>
      <c r="AO13">
        <v>3</v>
      </c>
      <c r="AP13">
        <v>4</v>
      </c>
      <c r="AQ13">
        <v>4</v>
      </c>
      <c r="AR13">
        <v>0</v>
      </c>
      <c r="AS13">
        <v>0</v>
      </c>
      <c r="AT13">
        <v>11</v>
      </c>
      <c r="AU13" t="s">
        <v>84</v>
      </c>
      <c r="AV13">
        <v>0</v>
      </c>
      <c r="AW13">
        <v>3</v>
      </c>
      <c r="AX13">
        <v>4</v>
      </c>
      <c r="AY13">
        <v>4</v>
      </c>
      <c r="AZ13">
        <v>0</v>
      </c>
      <c r="BA13">
        <v>3.09</v>
      </c>
      <c r="BB13">
        <v>0.83</v>
      </c>
      <c r="BC13">
        <v>3</v>
      </c>
      <c r="BD13">
        <v>3</v>
      </c>
    </row>
    <row r="14" spans="1:5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73" t="s">
        <v>85</v>
      </c>
      <c r="AN14">
        <v>0</v>
      </c>
      <c r="AO14">
        <v>2</v>
      </c>
      <c r="AP14">
        <v>4</v>
      </c>
      <c r="AQ14">
        <v>3</v>
      </c>
      <c r="AR14">
        <v>1</v>
      </c>
      <c r="AS14">
        <v>1</v>
      </c>
      <c r="AT14">
        <v>11</v>
      </c>
      <c r="AU14" t="s">
        <v>85</v>
      </c>
      <c r="AV14">
        <v>0</v>
      </c>
      <c r="AW14">
        <v>2</v>
      </c>
      <c r="AX14">
        <v>4</v>
      </c>
      <c r="AY14">
        <v>3</v>
      </c>
      <c r="AZ14">
        <v>1</v>
      </c>
      <c r="BA14">
        <v>3.3</v>
      </c>
      <c r="BB14">
        <v>0.95</v>
      </c>
      <c r="BC14">
        <v>3</v>
      </c>
      <c r="BD14">
        <v>3</v>
      </c>
    </row>
    <row r="15" spans="1:5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73" t="s">
        <v>86</v>
      </c>
      <c r="AN15">
        <v>0</v>
      </c>
      <c r="AO15">
        <v>0</v>
      </c>
      <c r="AP15">
        <v>2</v>
      </c>
      <c r="AQ15">
        <v>5</v>
      </c>
      <c r="AR15">
        <v>2</v>
      </c>
      <c r="AS15">
        <v>2</v>
      </c>
      <c r="AT15">
        <v>11</v>
      </c>
      <c r="AU15" t="s">
        <v>86</v>
      </c>
      <c r="AV15">
        <v>0</v>
      </c>
      <c r="AW15">
        <v>0</v>
      </c>
      <c r="AX15">
        <v>2</v>
      </c>
      <c r="AY15">
        <v>5</v>
      </c>
      <c r="AZ15">
        <v>2</v>
      </c>
      <c r="BA15">
        <v>4</v>
      </c>
      <c r="BB15">
        <v>0.71</v>
      </c>
      <c r="BC15">
        <v>4</v>
      </c>
      <c r="BD15">
        <v>4</v>
      </c>
    </row>
    <row r="16" spans="1:5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76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73" t="s">
        <v>87</v>
      </c>
      <c r="AN16">
        <v>0</v>
      </c>
      <c r="AO16">
        <v>0</v>
      </c>
      <c r="AP16">
        <v>1</v>
      </c>
      <c r="AQ16">
        <v>6</v>
      </c>
      <c r="AR16">
        <v>3</v>
      </c>
      <c r="AS16">
        <v>1</v>
      </c>
      <c r="AT16">
        <v>11</v>
      </c>
      <c r="AU16" t="s">
        <v>87</v>
      </c>
      <c r="AV16">
        <v>0</v>
      </c>
      <c r="AW16">
        <v>0</v>
      </c>
      <c r="AX16">
        <v>1</v>
      </c>
      <c r="AY16">
        <v>6</v>
      </c>
      <c r="AZ16">
        <v>3</v>
      </c>
      <c r="BA16">
        <v>4.2</v>
      </c>
      <c r="BB16">
        <v>0.63</v>
      </c>
      <c r="BC16">
        <v>4</v>
      </c>
      <c r="BD16">
        <v>4</v>
      </c>
    </row>
    <row r="17" spans="1:5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73" t="s">
        <v>88</v>
      </c>
      <c r="AN17">
        <v>0</v>
      </c>
      <c r="AO17">
        <v>1</v>
      </c>
      <c r="AP17">
        <v>4</v>
      </c>
      <c r="AQ17">
        <v>4</v>
      </c>
      <c r="AR17">
        <v>2</v>
      </c>
      <c r="AS17">
        <v>0</v>
      </c>
      <c r="AT17">
        <v>11</v>
      </c>
      <c r="AU17" t="s">
        <v>88</v>
      </c>
      <c r="AV17">
        <v>0</v>
      </c>
      <c r="AW17">
        <v>1</v>
      </c>
      <c r="AX17">
        <v>4</v>
      </c>
      <c r="AY17">
        <v>4</v>
      </c>
      <c r="AZ17">
        <v>2</v>
      </c>
      <c r="BA17">
        <v>3.64</v>
      </c>
      <c r="BB17">
        <v>0.92</v>
      </c>
      <c r="BC17">
        <v>4</v>
      </c>
      <c r="BD17">
        <v>3</v>
      </c>
    </row>
    <row r="18" spans="1:5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73" t="s">
        <v>89</v>
      </c>
      <c r="AN18">
        <v>0</v>
      </c>
      <c r="AO18">
        <v>1</v>
      </c>
      <c r="AP18">
        <v>2</v>
      </c>
      <c r="AQ18">
        <v>4</v>
      </c>
      <c r="AR18">
        <v>3</v>
      </c>
      <c r="AS18">
        <v>1</v>
      </c>
      <c r="AT18">
        <v>11</v>
      </c>
      <c r="AU18" t="s">
        <v>89</v>
      </c>
      <c r="AV18">
        <v>0</v>
      </c>
      <c r="AW18">
        <v>1</v>
      </c>
      <c r="AX18">
        <v>2</v>
      </c>
      <c r="AY18">
        <v>4</v>
      </c>
      <c r="AZ18">
        <v>3</v>
      </c>
      <c r="BA18">
        <v>3.9</v>
      </c>
      <c r="BB18">
        <v>0.99</v>
      </c>
      <c r="BC18">
        <v>4</v>
      </c>
      <c r="BD18">
        <v>4</v>
      </c>
    </row>
    <row r="19" spans="1:56" x14ac:dyDescent="0.25">
      <c r="A19" s="43"/>
      <c r="B19" s="43"/>
      <c r="C19" s="43"/>
      <c r="D19" s="43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73" t="s">
        <v>90</v>
      </c>
      <c r="AN19">
        <v>1</v>
      </c>
      <c r="AO19">
        <v>5</v>
      </c>
      <c r="AP19">
        <v>2</v>
      </c>
      <c r="AQ19">
        <v>2</v>
      </c>
      <c r="AR19">
        <v>0</v>
      </c>
      <c r="AS19">
        <v>1</v>
      </c>
      <c r="AT19">
        <v>11</v>
      </c>
      <c r="AU19" t="s">
        <v>90</v>
      </c>
      <c r="AV19">
        <v>1</v>
      </c>
      <c r="AW19">
        <v>5</v>
      </c>
      <c r="AX19">
        <v>2</v>
      </c>
      <c r="AY19">
        <v>2</v>
      </c>
      <c r="AZ19">
        <v>0</v>
      </c>
      <c r="BA19">
        <v>2.5</v>
      </c>
      <c r="BB19">
        <v>0.97</v>
      </c>
      <c r="BC19">
        <v>2</v>
      </c>
      <c r="BD19">
        <v>2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73" t="s">
        <v>91</v>
      </c>
      <c r="AN20">
        <v>0</v>
      </c>
      <c r="AO20">
        <v>4</v>
      </c>
      <c r="AP20">
        <v>1</v>
      </c>
      <c r="AQ20">
        <v>5</v>
      </c>
      <c r="AR20">
        <v>1</v>
      </c>
      <c r="AS20">
        <v>0</v>
      </c>
      <c r="AT20">
        <v>11</v>
      </c>
      <c r="AU20" t="s">
        <v>91</v>
      </c>
      <c r="AV20">
        <v>0</v>
      </c>
      <c r="AW20">
        <v>4</v>
      </c>
      <c r="AX20">
        <v>1</v>
      </c>
      <c r="AY20">
        <v>5</v>
      </c>
      <c r="AZ20">
        <v>1</v>
      </c>
      <c r="BA20">
        <v>3.27</v>
      </c>
      <c r="BB20">
        <v>1.1000000000000001</v>
      </c>
      <c r="BC20">
        <v>4</v>
      </c>
      <c r="BD20">
        <v>4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3" t="s">
        <v>92</v>
      </c>
      <c r="AN21">
        <v>0</v>
      </c>
      <c r="AO21">
        <v>5</v>
      </c>
      <c r="AP21">
        <v>5</v>
      </c>
      <c r="AQ21">
        <v>1</v>
      </c>
      <c r="AR21">
        <v>0</v>
      </c>
      <c r="AS21">
        <v>0</v>
      </c>
      <c r="AT21">
        <v>11</v>
      </c>
      <c r="AU21" t="s">
        <v>92</v>
      </c>
      <c r="AV21">
        <v>0</v>
      </c>
      <c r="AW21">
        <v>5</v>
      </c>
      <c r="AX21">
        <v>5</v>
      </c>
      <c r="AY21">
        <v>1</v>
      </c>
      <c r="AZ21">
        <v>0</v>
      </c>
      <c r="BA21">
        <v>2.64</v>
      </c>
      <c r="BB21">
        <v>0.67</v>
      </c>
      <c r="BC21">
        <v>3</v>
      </c>
      <c r="BD21">
        <v>2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3" t="s">
        <v>93</v>
      </c>
      <c r="AN22">
        <v>0</v>
      </c>
      <c r="AO22">
        <v>0</v>
      </c>
      <c r="AP22">
        <v>2</v>
      </c>
      <c r="AQ22">
        <v>5</v>
      </c>
      <c r="AR22">
        <v>3</v>
      </c>
      <c r="AS22">
        <v>1</v>
      </c>
      <c r="AT22">
        <v>11</v>
      </c>
      <c r="AU22" t="s">
        <v>93</v>
      </c>
      <c r="AV22">
        <v>0</v>
      </c>
      <c r="AW22">
        <v>0</v>
      </c>
      <c r="AX22">
        <v>2</v>
      </c>
      <c r="AY22">
        <v>5</v>
      </c>
      <c r="AZ22">
        <v>3</v>
      </c>
      <c r="BA22">
        <v>4.0999999999999996</v>
      </c>
      <c r="BB22">
        <v>0.74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3" t="s">
        <v>94</v>
      </c>
      <c r="AN23">
        <v>0</v>
      </c>
      <c r="AO23">
        <v>0</v>
      </c>
      <c r="AP23">
        <v>3</v>
      </c>
      <c r="AQ23">
        <v>5</v>
      </c>
      <c r="AR23">
        <v>3</v>
      </c>
      <c r="AS23">
        <v>0</v>
      </c>
      <c r="AT23">
        <v>11</v>
      </c>
      <c r="AU23" t="s">
        <v>94</v>
      </c>
      <c r="AV23">
        <v>0</v>
      </c>
      <c r="AW23">
        <v>0</v>
      </c>
      <c r="AX23">
        <v>3</v>
      </c>
      <c r="AY23">
        <v>5</v>
      </c>
      <c r="AZ23">
        <v>3</v>
      </c>
      <c r="BA23">
        <v>4</v>
      </c>
      <c r="BB23">
        <v>0.77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73" t="s">
        <v>95</v>
      </c>
      <c r="AN24">
        <v>0</v>
      </c>
      <c r="AO24">
        <v>0</v>
      </c>
      <c r="AP24">
        <v>1</v>
      </c>
      <c r="AQ24">
        <v>5</v>
      </c>
      <c r="AR24">
        <v>5</v>
      </c>
      <c r="AS24">
        <v>0</v>
      </c>
      <c r="AT24">
        <v>11</v>
      </c>
      <c r="AU24" t="s">
        <v>95</v>
      </c>
      <c r="AV24">
        <v>0</v>
      </c>
      <c r="AW24">
        <v>0</v>
      </c>
      <c r="AX24">
        <v>1</v>
      </c>
      <c r="AY24">
        <v>5</v>
      </c>
      <c r="AZ24">
        <v>5</v>
      </c>
      <c r="BA24">
        <v>4.3600000000000003</v>
      </c>
      <c r="BB24">
        <v>0.67</v>
      </c>
      <c r="BC24">
        <v>4</v>
      </c>
      <c r="BD24">
        <v>4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73" t="s">
        <v>96</v>
      </c>
      <c r="AN25">
        <v>0</v>
      </c>
      <c r="AO25">
        <v>1</v>
      </c>
      <c r="AP25">
        <v>0</v>
      </c>
      <c r="AQ25">
        <v>6</v>
      </c>
      <c r="AR25">
        <v>4</v>
      </c>
      <c r="AS25">
        <v>0</v>
      </c>
      <c r="AT25">
        <v>11</v>
      </c>
      <c r="AU25" t="s">
        <v>96</v>
      </c>
      <c r="AV25">
        <v>0</v>
      </c>
      <c r="AW25">
        <v>1</v>
      </c>
      <c r="AX25">
        <v>0</v>
      </c>
      <c r="AY25">
        <v>6</v>
      </c>
      <c r="AZ25">
        <v>4</v>
      </c>
      <c r="BA25">
        <v>4.18</v>
      </c>
      <c r="BB25">
        <v>0.87</v>
      </c>
      <c r="BC25">
        <v>4</v>
      </c>
      <c r="BD25">
        <v>4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73" t="s">
        <v>97</v>
      </c>
      <c r="AN26">
        <v>0</v>
      </c>
      <c r="AO26">
        <v>0</v>
      </c>
      <c r="AP26">
        <v>0</v>
      </c>
      <c r="AQ26">
        <v>7</v>
      </c>
      <c r="AR26">
        <v>4</v>
      </c>
      <c r="AS26">
        <v>0</v>
      </c>
      <c r="AT26">
        <v>11</v>
      </c>
      <c r="AU26" t="s">
        <v>97</v>
      </c>
      <c r="AV26">
        <v>0</v>
      </c>
      <c r="AW26">
        <v>0</v>
      </c>
      <c r="AX26">
        <v>0</v>
      </c>
      <c r="AY26">
        <v>7</v>
      </c>
      <c r="AZ26">
        <v>4</v>
      </c>
      <c r="BA26">
        <v>4.3600000000000003</v>
      </c>
      <c r="BB26">
        <v>0.5</v>
      </c>
      <c r="BC26">
        <v>4</v>
      </c>
      <c r="BD26">
        <v>4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3" t="s">
        <v>98</v>
      </c>
      <c r="AN27">
        <v>0</v>
      </c>
      <c r="AO27">
        <v>0</v>
      </c>
      <c r="AP27">
        <v>0</v>
      </c>
      <c r="AQ27">
        <v>4</v>
      </c>
      <c r="AR27">
        <v>7</v>
      </c>
      <c r="AS27">
        <v>0</v>
      </c>
      <c r="AT27">
        <v>11</v>
      </c>
      <c r="AU27" t="s">
        <v>98</v>
      </c>
      <c r="AV27">
        <v>0</v>
      </c>
      <c r="AW27">
        <v>0</v>
      </c>
      <c r="AX27">
        <v>0</v>
      </c>
      <c r="AY27">
        <v>4</v>
      </c>
      <c r="AZ27">
        <v>7</v>
      </c>
      <c r="BA27">
        <v>4.6399999999999997</v>
      </c>
      <c r="BB27">
        <v>0.5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73" t="s">
        <v>99</v>
      </c>
      <c r="AN28">
        <v>0</v>
      </c>
      <c r="AO28">
        <v>0</v>
      </c>
      <c r="AP28">
        <v>0</v>
      </c>
      <c r="AQ28">
        <v>7</v>
      </c>
      <c r="AR28">
        <v>4</v>
      </c>
      <c r="AS28">
        <v>0</v>
      </c>
      <c r="AT28">
        <v>11</v>
      </c>
      <c r="AU28" t="s">
        <v>99</v>
      </c>
      <c r="AV28">
        <v>0</v>
      </c>
      <c r="AW28">
        <v>0</v>
      </c>
      <c r="AX28">
        <v>0</v>
      </c>
      <c r="AY28">
        <v>7</v>
      </c>
      <c r="AZ28">
        <v>4</v>
      </c>
      <c r="BA28">
        <v>4.3600000000000003</v>
      </c>
      <c r="BB28">
        <v>0.5</v>
      </c>
      <c r="BC28">
        <v>4</v>
      </c>
      <c r="BD28">
        <v>4</v>
      </c>
    </row>
    <row r="29" spans="1:56" ht="18" x14ac:dyDescent="0.25">
      <c r="A29" s="2"/>
      <c r="B29" s="2"/>
      <c r="C29" s="122" t="s">
        <v>2</v>
      </c>
      <c r="D29" s="122"/>
      <c r="E29" s="122"/>
      <c r="F29" s="122"/>
      <c r="G29" s="122"/>
      <c r="H29" s="122"/>
      <c r="I29" s="122"/>
      <c r="J29" s="1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73" t="s">
        <v>100</v>
      </c>
      <c r="AN29">
        <v>0</v>
      </c>
      <c r="AO29">
        <v>0</v>
      </c>
      <c r="AP29">
        <v>1</v>
      </c>
      <c r="AQ29">
        <v>4</v>
      </c>
      <c r="AR29">
        <v>6</v>
      </c>
      <c r="AS29">
        <v>0</v>
      </c>
      <c r="AT29">
        <v>11</v>
      </c>
      <c r="AU29" t="s">
        <v>100</v>
      </c>
      <c r="AV29">
        <v>0</v>
      </c>
      <c r="AW29">
        <v>0</v>
      </c>
      <c r="AX29">
        <v>1</v>
      </c>
      <c r="AY29">
        <v>4</v>
      </c>
      <c r="AZ29">
        <v>6</v>
      </c>
      <c r="BA29">
        <v>4.45</v>
      </c>
      <c r="BB29">
        <v>0.69</v>
      </c>
      <c r="BC29">
        <v>5</v>
      </c>
      <c r="BD29">
        <v>5</v>
      </c>
    </row>
    <row r="30" spans="1:56" ht="39.75" customHeight="1" x14ac:dyDescent="0.25">
      <c r="A30" s="2"/>
      <c r="B30" s="2"/>
      <c r="C30" s="122" t="s">
        <v>3</v>
      </c>
      <c r="D30" s="122"/>
      <c r="E30" s="122"/>
      <c r="F30" s="122"/>
      <c r="G30" s="122"/>
      <c r="H30" s="122"/>
      <c r="I30" s="122"/>
      <c r="J30" s="1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73" t="s">
        <v>101</v>
      </c>
      <c r="AN30">
        <v>0</v>
      </c>
      <c r="AO30">
        <v>0</v>
      </c>
      <c r="AP30">
        <v>0</v>
      </c>
      <c r="AQ30">
        <v>5</v>
      </c>
      <c r="AR30">
        <v>6</v>
      </c>
      <c r="AS30">
        <v>0</v>
      </c>
      <c r="AT30">
        <v>11</v>
      </c>
      <c r="AU30" t="s">
        <v>101</v>
      </c>
      <c r="AV30">
        <v>0</v>
      </c>
      <c r="AW30">
        <v>0</v>
      </c>
      <c r="AX30">
        <v>0</v>
      </c>
      <c r="AY30">
        <v>5</v>
      </c>
      <c r="AZ30">
        <v>6</v>
      </c>
      <c r="BA30">
        <v>4.55</v>
      </c>
      <c r="BB30">
        <v>0.52</v>
      </c>
      <c r="BC30">
        <v>5</v>
      </c>
      <c r="BD30">
        <v>5</v>
      </c>
    </row>
    <row r="31" spans="1:56" ht="18" x14ac:dyDescent="0.25">
      <c r="A31" s="2"/>
      <c r="B31" s="2"/>
      <c r="C31" s="122" t="s">
        <v>4</v>
      </c>
      <c r="D31" s="122"/>
      <c r="E31" s="122"/>
      <c r="F31" s="122"/>
      <c r="G31" s="122"/>
      <c r="H31" s="122"/>
      <c r="I31" s="122"/>
      <c r="J31" s="1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73" t="s">
        <v>102</v>
      </c>
      <c r="AN31">
        <v>0</v>
      </c>
      <c r="AO31">
        <v>0</v>
      </c>
      <c r="AP31">
        <v>0</v>
      </c>
      <c r="AQ31">
        <v>5</v>
      </c>
      <c r="AR31">
        <v>6</v>
      </c>
      <c r="AS31">
        <v>0</v>
      </c>
      <c r="AT31">
        <v>11</v>
      </c>
      <c r="AU31" t="s">
        <v>102</v>
      </c>
      <c r="AV31">
        <v>0</v>
      </c>
      <c r="AW31">
        <v>0</v>
      </c>
      <c r="AX31">
        <v>0</v>
      </c>
      <c r="AY31">
        <v>5</v>
      </c>
      <c r="AZ31">
        <v>6</v>
      </c>
      <c r="BA31">
        <v>4.55</v>
      </c>
      <c r="BB31">
        <v>0.52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s="73" t="s">
        <v>113</v>
      </c>
      <c r="AU32" t="s">
        <v>113</v>
      </c>
    </row>
    <row r="33" spans="1:47" x14ac:dyDescent="0.25">
      <c r="C33" s="43"/>
      <c r="D33" s="43"/>
      <c r="E33" s="43"/>
      <c r="F33" s="43"/>
      <c r="G33" s="43"/>
      <c r="H33" s="43"/>
      <c r="I33" s="43"/>
      <c r="J33" s="43"/>
      <c r="AU33" t="s">
        <v>66</v>
      </c>
    </row>
    <row r="34" spans="1:47" x14ac:dyDescent="0.25">
      <c r="C34" s="43"/>
      <c r="D34" s="43"/>
      <c r="E34" s="43"/>
      <c r="F34" s="43"/>
      <c r="G34" s="43"/>
      <c r="H34" s="43"/>
      <c r="I34" s="43"/>
      <c r="J34" s="43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4" t="s">
        <v>112</v>
      </c>
    </row>
    <row r="36" spans="1:47" x14ac:dyDescent="0.25">
      <c r="C36" s="43"/>
      <c r="D36" s="43"/>
      <c r="E36" s="43"/>
      <c r="F36" s="43"/>
      <c r="G36" s="43"/>
      <c r="H36" s="43"/>
      <c r="I36" s="43"/>
      <c r="J36" s="43"/>
      <c r="AM36" s="73" t="s">
        <v>114</v>
      </c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  <c r="AO37" t="s">
        <v>104</v>
      </c>
      <c r="AP37" t="s">
        <v>109</v>
      </c>
      <c r="AQ37" t="s">
        <v>111</v>
      </c>
    </row>
    <row r="38" spans="1:47" ht="18.75" x14ac:dyDescent="0.3">
      <c r="A38" s="7"/>
      <c r="B38" s="8"/>
      <c r="C38" s="43"/>
      <c r="D38" s="43"/>
      <c r="E38" s="43"/>
      <c r="F38" s="43"/>
      <c r="G38" s="43"/>
      <c r="H38" s="43"/>
      <c r="I38" s="43"/>
      <c r="J38" s="43"/>
      <c r="AM38" s="73" t="s">
        <v>115</v>
      </c>
      <c r="AN38" t="s">
        <v>71</v>
      </c>
      <c r="AO38">
        <v>11</v>
      </c>
      <c r="AP38">
        <v>11</v>
      </c>
      <c r="AQ38">
        <v>11</v>
      </c>
    </row>
    <row r="39" spans="1:47" ht="18.75" x14ac:dyDescent="0.3">
      <c r="A39" s="7"/>
      <c r="B39" s="8"/>
      <c r="C39" s="43"/>
      <c r="D39" s="43"/>
      <c r="E39" s="43"/>
      <c r="F39" s="43"/>
      <c r="G39" s="43"/>
      <c r="H39" s="43"/>
      <c r="I39" s="43"/>
      <c r="J39" s="43"/>
      <c r="AN39" t="s">
        <v>116</v>
      </c>
      <c r="AO39">
        <v>0</v>
      </c>
      <c r="AP39">
        <v>0</v>
      </c>
      <c r="AQ39">
        <v>0</v>
      </c>
    </row>
    <row r="40" spans="1:47" ht="18.75" x14ac:dyDescent="0.3">
      <c r="A40" s="7"/>
      <c r="B40" s="8"/>
      <c r="C40" s="43"/>
      <c r="D40" s="43"/>
      <c r="E40" s="43"/>
      <c r="F40" s="43"/>
      <c r="G40" s="43"/>
      <c r="H40" s="43"/>
      <c r="I40" s="43"/>
      <c r="J40" s="43"/>
      <c r="AM40" s="73" t="s">
        <v>113</v>
      </c>
    </row>
    <row r="41" spans="1:47" ht="18.75" x14ac:dyDescent="0.3">
      <c r="A41" s="7"/>
      <c r="B41" s="8"/>
      <c r="C41" s="43"/>
      <c r="D41" s="43"/>
      <c r="E41" s="43"/>
      <c r="F41" s="43"/>
      <c r="G41" s="43"/>
      <c r="H41" s="43"/>
      <c r="I41" s="43"/>
      <c r="J41" s="43"/>
    </row>
    <row r="42" spans="1:47" ht="18.75" x14ac:dyDescent="0.3">
      <c r="A42" s="7"/>
      <c r="B42" s="8"/>
      <c r="C42" s="43"/>
      <c r="D42" s="43"/>
      <c r="E42" s="43"/>
      <c r="F42" s="43"/>
      <c r="G42" s="43"/>
      <c r="H42" s="43"/>
      <c r="I42" s="43"/>
      <c r="J42" s="43"/>
    </row>
    <row r="43" spans="1:47" ht="18.75" x14ac:dyDescent="0.3">
      <c r="A43" s="7"/>
      <c r="B43" s="8"/>
      <c r="C43" s="43"/>
      <c r="D43" s="43"/>
      <c r="E43" s="43"/>
      <c r="F43" s="43"/>
      <c r="G43" s="43"/>
      <c r="H43" s="43"/>
      <c r="I43" s="43"/>
      <c r="J43" s="43"/>
    </row>
    <row r="44" spans="1:47" x14ac:dyDescent="0.25">
      <c r="C44" s="43"/>
      <c r="D44" s="43"/>
      <c r="E44" s="43"/>
      <c r="F44" s="43"/>
      <c r="G44" s="43"/>
      <c r="H44" s="43"/>
      <c r="I44" s="43"/>
      <c r="J44" s="43"/>
      <c r="AM44" s="73" t="s">
        <v>103</v>
      </c>
    </row>
    <row r="45" spans="1:47" ht="18.75" x14ac:dyDescent="0.3">
      <c r="B45" s="9"/>
      <c r="C45" s="43"/>
      <c r="D45" s="43"/>
      <c r="E45" s="43"/>
      <c r="F45" s="43"/>
      <c r="G45" s="43"/>
      <c r="H45" s="43"/>
      <c r="I45" s="43"/>
      <c r="J45" s="43"/>
      <c r="AM45" s="73" t="s">
        <v>117</v>
      </c>
    </row>
    <row r="46" spans="1:47" x14ac:dyDescent="0.25">
      <c r="C46" s="43"/>
      <c r="D46" s="43"/>
      <c r="E46" s="43"/>
      <c r="F46" s="43"/>
      <c r="G46" s="43"/>
      <c r="H46" s="43"/>
      <c r="I46" s="43"/>
      <c r="J46" s="43"/>
      <c r="AO46" t="s">
        <v>67</v>
      </c>
      <c r="AP46" t="s">
        <v>68</v>
      </c>
      <c r="AQ46" t="s">
        <v>69</v>
      </c>
      <c r="AR46" t="s">
        <v>70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M47" s="73" t="s">
        <v>71</v>
      </c>
      <c r="AN47" t="s">
        <v>110</v>
      </c>
      <c r="AO47">
        <v>11</v>
      </c>
      <c r="AP47">
        <v>100</v>
      </c>
      <c r="AQ47">
        <v>100</v>
      </c>
      <c r="AR47">
        <v>100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s="73" t="s">
        <v>113</v>
      </c>
    </row>
    <row r="49" spans="1:44" s="17" customFormat="1" ht="18.75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16" t="s">
        <v>16</v>
      </c>
      <c r="AM49" s="73"/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73"/>
      <c r="AN50" s="17"/>
      <c r="AO50" s="17"/>
      <c r="AP50" s="17"/>
      <c r="AQ50" s="17"/>
      <c r="AR50" s="17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0">
        <f>+AN3</f>
        <v>0</v>
      </c>
      <c r="W51" s="60">
        <f t="shared" ref="W51:AA57" si="0">+AO3</f>
        <v>0</v>
      </c>
      <c r="X51" s="60">
        <f t="shared" si="0"/>
        <v>1</v>
      </c>
      <c r="Y51" s="60">
        <f t="shared" si="0"/>
        <v>8</v>
      </c>
      <c r="Z51" s="60">
        <f t="shared" si="0"/>
        <v>2</v>
      </c>
      <c r="AA51" s="60">
        <f t="shared" si="0"/>
        <v>0</v>
      </c>
      <c r="AB51" s="60">
        <f>SUM(V51:AA51)</f>
        <v>11</v>
      </c>
      <c r="AC51" s="94">
        <f>V51/$AB51</f>
        <v>0</v>
      </c>
      <c r="AD51" s="94">
        <f t="shared" ref="AD51:AH57" si="1">W51/$AB51</f>
        <v>0</v>
      </c>
      <c r="AE51" s="94">
        <f t="shared" si="1"/>
        <v>9.0909090909090912E-2</v>
      </c>
      <c r="AF51" s="94">
        <f t="shared" si="1"/>
        <v>0.72727272727272729</v>
      </c>
      <c r="AG51" s="94">
        <f t="shared" si="1"/>
        <v>0.18181818181818182</v>
      </c>
      <c r="AH51" s="94">
        <f t="shared" si="1"/>
        <v>0</v>
      </c>
      <c r="AI51" s="61">
        <f>+BA3</f>
        <v>4.09</v>
      </c>
      <c r="AJ51" s="61">
        <f t="shared" ref="AJ51:AL57" si="2">+BB3</f>
        <v>0.54</v>
      </c>
      <c r="AK51" s="60">
        <f t="shared" si="2"/>
        <v>4</v>
      </c>
      <c r="AL51" s="60">
        <f t="shared" si="2"/>
        <v>4</v>
      </c>
      <c r="AM51" s="73"/>
      <c r="AN51" s="17"/>
      <c r="AO51" s="17"/>
      <c r="AP51" s="17"/>
      <c r="AQ51" s="17"/>
      <c r="AR51" s="17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0">
        <f t="shared" ref="V52:V57" si="3">+AN4</f>
        <v>0</v>
      </c>
      <c r="W52" s="60">
        <f t="shared" si="0"/>
        <v>0</v>
      </c>
      <c r="X52" s="60">
        <f t="shared" si="0"/>
        <v>1</v>
      </c>
      <c r="Y52" s="60">
        <f t="shared" si="0"/>
        <v>7</v>
      </c>
      <c r="Z52" s="60">
        <f t="shared" si="0"/>
        <v>3</v>
      </c>
      <c r="AA52" s="60">
        <f t="shared" si="0"/>
        <v>0</v>
      </c>
      <c r="AB52" s="60">
        <f t="shared" ref="AB52:AB61" si="4">SUM(V52:AA52)</f>
        <v>11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9.0909090909090912E-2</v>
      </c>
      <c r="AF52" s="94">
        <f t="shared" si="1"/>
        <v>0.63636363636363635</v>
      </c>
      <c r="AG52" s="94">
        <f t="shared" si="1"/>
        <v>0.27272727272727271</v>
      </c>
      <c r="AH52" s="94">
        <f t="shared" si="1"/>
        <v>0</v>
      </c>
      <c r="AI52" s="61">
        <f t="shared" ref="AI52:AI57" si="6">+BA4</f>
        <v>4.18</v>
      </c>
      <c r="AJ52" s="61">
        <f t="shared" si="2"/>
        <v>0.6</v>
      </c>
      <c r="AK52" s="60">
        <f t="shared" si="2"/>
        <v>4</v>
      </c>
      <c r="AL52" s="60">
        <f t="shared" si="2"/>
        <v>4</v>
      </c>
      <c r="AM52" s="73"/>
      <c r="AN52" s="17"/>
      <c r="AO52" s="17"/>
      <c r="AP52" s="17"/>
      <c r="AQ52" s="17"/>
      <c r="AR52" s="17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0">
        <f t="shared" si="3"/>
        <v>0</v>
      </c>
      <c r="W53" s="60">
        <f t="shared" si="0"/>
        <v>0</v>
      </c>
      <c r="X53" s="60">
        <f t="shared" si="0"/>
        <v>0</v>
      </c>
      <c r="Y53" s="60">
        <f t="shared" si="0"/>
        <v>2</v>
      </c>
      <c r="Z53" s="60">
        <f t="shared" si="0"/>
        <v>9</v>
      </c>
      <c r="AA53" s="60">
        <f t="shared" si="0"/>
        <v>0</v>
      </c>
      <c r="AB53" s="60">
        <f t="shared" si="4"/>
        <v>11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0.18181818181818182</v>
      </c>
      <c r="AG53" s="94">
        <f t="shared" si="1"/>
        <v>0.81818181818181823</v>
      </c>
      <c r="AH53" s="94">
        <f t="shared" si="1"/>
        <v>0</v>
      </c>
      <c r="AI53" s="61">
        <f t="shared" si="6"/>
        <v>4.82</v>
      </c>
      <c r="AJ53" s="61">
        <f t="shared" si="2"/>
        <v>0.4</v>
      </c>
      <c r="AK53" s="60">
        <f t="shared" si="2"/>
        <v>5</v>
      </c>
      <c r="AL53" s="60">
        <f t="shared" si="2"/>
        <v>5</v>
      </c>
      <c r="AM53" s="73"/>
      <c r="AN53" s="17"/>
      <c r="AO53" s="17"/>
      <c r="AP53" s="17"/>
      <c r="AQ53" s="17"/>
      <c r="AR53" s="17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0">
        <f t="shared" si="3"/>
        <v>0</v>
      </c>
      <c r="W54" s="60">
        <f t="shared" si="0"/>
        <v>0</v>
      </c>
      <c r="X54" s="60">
        <f t="shared" si="0"/>
        <v>0</v>
      </c>
      <c r="Y54" s="60">
        <f t="shared" si="0"/>
        <v>4</v>
      </c>
      <c r="Z54" s="60">
        <f t="shared" si="0"/>
        <v>7</v>
      </c>
      <c r="AA54" s="60">
        <f t="shared" si="0"/>
        <v>0</v>
      </c>
      <c r="AB54" s="60">
        <f t="shared" si="4"/>
        <v>11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0.36363636363636365</v>
      </c>
      <c r="AG54" s="94">
        <f t="shared" si="1"/>
        <v>0.63636363636363635</v>
      </c>
      <c r="AH54" s="94">
        <f t="shared" si="1"/>
        <v>0</v>
      </c>
      <c r="AI54" s="61">
        <f t="shared" si="6"/>
        <v>4.6399999999999997</v>
      </c>
      <c r="AJ54" s="61">
        <f t="shared" si="2"/>
        <v>0.5</v>
      </c>
      <c r="AK54" s="60">
        <f t="shared" si="2"/>
        <v>5</v>
      </c>
      <c r="AL54" s="60">
        <f t="shared" si="2"/>
        <v>5</v>
      </c>
      <c r="AM54" s="73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0">
        <f t="shared" si="3"/>
        <v>0</v>
      </c>
      <c r="W55" s="60">
        <f t="shared" si="0"/>
        <v>0</v>
      </c>
      <c r="X55" s="60">
        <f t="shared" si="0"/>
        <v>1</v>
      </c>
      <c r="Y55" s="60">
        <f t="shared" si="0"/>
        <v>4</v>
      </c>
      <c r="Z55" s="60">
        <f t="shared" si="0"/>
        <v>6</v>
      </c>
      <c r="AA55" s="60">
        <f t="shared" si="0"/>
        <v>0</v>
      </c>
      <c r="AB55" s="60">
        <f t="shared" si="4"/>
        <v>11</v>
      </c>
      <c r="AC55" s="94">
        <f t="shared" si="5"/>
        <v>0</v>
      </c>
      <c r="AD55" s="94">
        <f t="shared" si="1"/>
        <v>0</v>
      </c>
      <c r="AE55" s="94">
        <f t="shared" si="1"/>
        <v>9.0909090909090912E-2</v>
      </c>
      <c r="AF55" s="94">
        <f t="shared" si="1"/>
        <v>0.36363636363636365</v>
      </c>
      <c r="AG55" s="94">
        <f t="shared" si="1"/>
        <v>0.54545454545454541</v>
      </c>
      <c r="AH55" s="94">
        <f t="shared" si="1"/>
        <v>0</v>
      </c>
      <c r="AI55" s="61">
        <f t="shared" si="6"/>
        <v>4.45</v>
      </c>
      <c r="AJ55" s="61">
        <f t="shared" si="2"/>
        <v>0.69</v>
      </c>
      <c r="AK55" s="60">
        <f t="shared" si="2"/>
        <v>5</v>
      </c>
      <c r="AL55" s="60">
        <f t="shared" si="2"/>
        <v>5</v>
      </c>
      <c r="AM55" s="73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0">
        <f t="shared" si="3"/>
        <v>0</v>
      </c>
      <c r="W56" s="60">
        <f t="shared" si="0"/>
        <v>0</v>
      </c>
      <c r="X56" s="60">
        <f t="shared" si="0"/>
        <v>0</v>
      </c>
      <c r="Y56" s="60">
        <f t="shared" si="0"/>
        <v>6</v>
      </c>
      <c r="Z56" s="60">
        <f t="shared" si="0"/>
        <v>5</v>
      </c>
      <c r="AA56" s="60">
        <f t="shared" si="0"/>
        <v>0</v>
      </c>
      <c r="AB56" s="60">
        <f t="shared" si="4"/>
        <v>11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0.54545454545454541</v>
      </c>
      <c r="AG56" s="94">
        <f t="shared" si="1"/>
        <v>0.45454545454545453</v>
      </c>
      <c r="AH56" s="94">
        <f t="shared" si="1"/>
        <v>0</v>
      </c>
      <c r="AI56" s="61">
        <f t="shared" si="6"/>
        <v>4.45</v>
      </c>
      <c r="AJ56" s="61">
        <f t="shared" si="2"/>
        <v>0.52</v>
      </c>
      <c r="AK56" s="60">
        <f t="shared" si="2"/>
        <v>4</v>
      </c>
      <c r="AL56" s="60">
        <f t="shared" si="2"/>
        <v>4</v>
      </c>
      <c r="AM56" s="73"/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0">
        <f t="shared" si="3"/>
        <v>0</v>
      </c>
      <c r="W57" s="60">
        <f t="shared" si="0"/>
        <v>0</v>
      </c>
      <c r="X57" s="60">
        <f t="shared" si="0"/>
        <v>0</v>
      </c>
      <c r="Y57" s="60">
        <f t="shared" si="0"/>
        <v>3</v>
      </c>
      <c r="Z57" s="60">
        <f t="shared" si="0"/>
        <v>6</v>
      </c>
      <c r="AA57" s="60">
        <f t="shared" si="0"/>
        <v>2</v>
      </c>
      <c r="AB57" s="60">
        <f t="shared" si="4"/>
        <v>11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0.27272727272727271</v>
      </c>
      <c r="AG57" s="94">
        <f t="shared" si="1"/>
        <v>0.54545454545454541</v>
      </c>
      <c r="AH57" s="94">
        <f t="shared" si="1"/>
        <v>0.18181818181818182</v>
      </c>
      <c r="AI57" s="61">
        <f t="shared" si="6"/>
        <v>4.67</v>
      </c>
      <c r="AJ57" s="61">
        <f t="shared" si="2"/>
        <v>0.5</v>
      </c>
      <c r="AK57" s="60">
        <f t="shared" si="2"/>
        <v>5</v>
      </c>
      <c r="AL57" s="60">
        <f t="shared" si="2"/>
        <v>5</v>
      </c>
      <c r="AM57" s="73"/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73"/>
      <c r="AN58" s="17"/>
      <c r="AO58" s="17"/>
      <c r="AP58" s="17"/>
      <c r="AQ58" s="17"/>
      <c r="AR58" s="17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0">
        <f>+AN10</f>
        <v>0</v>
      </c>
      <c r="W59" s="60">
        <f t="shared" ref="W59:AA61" si="7">+AO10</f>
        <v>0</v>
      </c>
      <c r="X59" s="60">
        <f t="shared" si="7"/>
        <v>0</v>
      </c>
      <c r="Y59" s="60">
        <f t="shared" si="7"/>
        <v>7</v>
      </c>
      <c r="Z59" s="60">
        <f t="shared" si="7"/>
        <v>4</v>
      </c>
      <c r="AA59" s="60">
        <f t="shared" si="7"/>
        <v>0</v>
      </c>
      <c r="AB59" s="60">
        <f t="shared" si="4"/>
        <v>11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0.63636363636363635</v>
      </c>
      <c r="AG59" s="94">
        <f t="shared" si="8"/>
        <v>0.36363636363636365</v>
      </c>
      <c r="AH59" s="94">
        <f t="shared" si="8"/>
        <v>0</v>
      </c>
      <c r="AI59" s="61">
        <f>+BA10</f>
        <v>4.3600000000000003</v>
      </c>
      <c r="AJ59" s="61">
        <f t="shared" ref="AJ59:AL61" si="9">+BB10</f>
        <v>0.5</v>
      </c>
      <c r="AK59" s="60">
        <f t="shared" si="9"/>
        <v>4</v>
      </c>
      <c r="AL59" s="60">
        <f t="shared" si="9"/>
        <v>4</v>
      </c>
      <c r="AM59" s="73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0">
        <f t="shared" ref="V60:V61" si="10">+AN11</f>
        <v>0</v>
      </c>
      <c r="W60" s="60">
        <f t="shared" si="7"/>
        <v>0</v>
      </c>
      <c r="X60" s="60">
        <f t="shared" si="7"/>
        <v>0</v>
      </c>
      <c r="Y60" s="60">
        <f t="shared" si="7"/>
        <v>4</v>
      </c>
      <c r="Z60" s="60">
        <f t="shared" si="7"/>
        <v>7</v>
      </c>
      <c r="AA60" s="60">
        <f t="shared" si="7"/>
        <v>0</v>
      </c>
      <c r="AB60" s="60">
        <f t="shared" si="4"/>
        <v>11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0.36363636363636365</v>
      </c>
      <c r="AG60" s="94">
        <f t="shared" si="8"/>
        <v>0.63636363636363635</v>
      </c>
      <c r="AH60" s="94">
        <f t="shared" si="8"/>
        <v>0</v>
      </c>
      <c r="AI60" s="61">
        <f t="shared" ref="AI60:AI61" si="12">+BA11</f>
        <v>4.6399999999999997</v>
      </c>
      <c r="AJ60" s="61">
        <f t="shared" si="9"/>
        <v>0.5</v>
      </c>
      <c r="AK60" s="60">
        <f t="shared" si="9"/>
        <v>5</v>
      </c>
      <c r="AL60" s="60">
        <f t="shared" si="9"/>
        <v>5</v>
      </c>
      <c r="AM60" s="73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0">
        <f t="shared" si="10"/>
        <v>0</v>
      </c>
      <c r="W61" s="60">
        <f t="shared" si="7"/>
        <v>0</v>
      </c>
      <c r="X61" s="60">
        <f t="shared" si="7"/>
        <v>0</v>
      </c>
      <c r="Y61" s="60">
        <f t="shared" si="7"/>
        <v>5</v>
      </c>
      <c r="Z61" s="60">
        <f t="shared" si="7"/>
        <v>6</v>
      </c>
      <c r="AA61" s="60">
        <f t="shared" si="7"/>
        <v>0</v>
      </c>
      <c r="AB61" s="60">
        <f t="shared" si="4"/>
        <v>11</v>
      </c>
      <c r="AC61" s="94">
        <f t="shared" si="11"/>
        <v>0</v>
      </c>
      <c r="AD61" s="94">
        <f t="shared" si="8"/>
        <v>0</v>
      </c>
      <c r="AE61" s="94">
        <f t="shared" si="8"/>
        <v>0</v>
      </c>
      <c r="AF61" s="94">
        <f t="shared" si="8"/>
        <v>0.45454545454545453</v>
      </c>
      <c r="AG61" s="94">
        <f t="shared" si="8"/>
        <v>0.54545454545454541</v>
      </c>
      <c r="AH61" s="94">
        <f t="shared" si="8"/>
        <v>0</v>
      </c>
      <c r="AI61" s="61">
        <f t="shared" si="12"/>
        <v>4.55</v>
      </c>
      <c r="AJ61" s="61">
        <f t="shared" si="9"/>
        <v>0.52</v>
      </c>
      <c r="AK61" s="60">
        <f t="shared" si="9"/>
        <v>5</v>
      </c>
      <c r="AL61" s="60">
        <f t="shared" si="9"/>
        <v>5</v>
      </c>
      <c r="AM61" s="73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22"/>
      <c r="AM62" s="73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22"/>
      <c r="AM63" s="7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22"/>
      <c r="AM64" s="73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22"/>
      <c r="AM65" s="73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73"/>
      <c r="AN66" s="17"/>
      <c r="AO66" s="17"/>
      <c r="AP66" s="17"/>
      <c r="AQ66" s="17"/>
      <c r="AR66" s="17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  <c r="AN67" s="17"/>
      <c r="AO67" s="17"/>
      <c r="AP67" s="17"/>
      <c r="AQ67" s="17"/>
      <c r="AR67" s="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  <c r="AN68" s="17"/>
      <c r="AO68" s="17"/>
      <c r="AP68" s="17"/>
      <c r="AQ68" s="17"/>
      <c r="AR68" s="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16" t="s">
        <v>16</v>
      </c>
      <c r="AM69" s="73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73"/>
      <c r="AN70" s="17"/>
      <c r="AO70" s="17"/>
      <c r="AP70" s="17"/>
      <c r="AQ70" s="17"/>
      <c r="AR70" s="17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0">
        <f>+AN13</f>
        <v>0</v>
      </c>
      <c r="W71" s="60">
        <f t="shared" ref="W71:AA81" si="13">+AO13</f>
        <v>3</v>
      </c>
      <c r="X71" s="60">
        <f t="shared" si="13"/>
        <v>4</v>
      </c>
      <c r="Y71" s="60">
        <f t="shared" si="13"/>
        <v>4</v>
      </c>
      <c r="Z71" s="60">
        <f t="shared" si="13"/>
        <v>0</v>
      </c>
      <c r="AA71" s="60">
        <f t="shared" si="13"/>
        <v>0</v>
      </c>
      <c r="AB71" s="60">
        <f t="shared" ref="AB71:AB81" si="14">SUM(V71:AA71)</f>
        <v>11</v>
      </c>
      <c r="AC71" s="94">
        <f>V71/$AB71</f>
        <v>0</v>
      </c>
      <c r="AD71" s="94">
        <f t="shared" ref="AD71:AH81" si="15">W71/$AB71</f>
        <v>0.27272727272727271</v>
      </c>
      <c r="AE71" s="94">
        <f t="shared" si="15"/>
        <v>0.36363636363636365</v>
      </c>
      <c r="AF71" s="94">
        <f t="shared" si="15"/>
        <v>0.36363636363636365</v>
      </c>
      <c r="AG71" s="94">
        <f t="shared" si="15"/>
        <v>0</v>
      </c>
      <c r="AH71" s="94">
        <f t="shared" si="15"/>
        <v>0</v>
      </c>
      <c r="AI71" s="61">
        <f>+BA13</f>
        <v>3.09</v>
      </c>
      <c r="AJ71" s="61">
        <f t="shared" ref="AJ71:AL81" si="16">+BB13</f>
        <v>0.83</v>
      </c>
      <c r="AK71" s="60">
        <f t="shared" si="16"/>
        <v>3</v>
      </c>
      <c r="AL71" s="60">
        <f t="shared" si="16"/>
        <v>3</v>
      </c>
      <c r="AM71" s="73"/>
      <c r="AN71" s="17"/>
      <c r="AO71" s="17"/>
      <c r="AP71" s="17"/>
      <c r="AQ71" s="17"/>
      <c r="AR71" s="17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0">
        <f t="shared" ref="V72:V81" si="17">+AN14</f>
        <v>0</v>
      </c>
      <c r="W72" s="60">
        <f t="shared" si="13"/>
        <v>2</v>
      </c>
      <c r="X72" s="60">
        <f t="shared" si="13"/>
        <v>4</v>
      </c>
      <c r="Y72" s="60">
        <f t="shared" si="13"/>
        <v>3</v>
      </c>
      <c r="Z72" s="60">
        <f t="shared" si="13"/>
        <v>1</v>
      </c>
      <c r="AA72" s="60">
        <f t="shared" si="13"/>
        <v>1</v>
      </c>
      <c r="AB72" s="60">
        <f t="shared" si="14"/>
        <v>11</v>
      </c>
      <c r="AC72" s="94">
        <f t="shared" ref="AC72:AC81" si="18">V72/$AB72</f>
        <v>0</v>
      </c>
      <c r="AD72" s="94">
        <f t="shared" si="15"/>
        <v>0.18181818181818182</v>
      </c>
      <c r="AE72" s="94">
        <f t="shared" si="15"/>
        <v>0.36363636363636365</v>
      </c>
      <c r="AF72" s="94">
        <f t="shared" si="15"/>
        <v>0.27272727272727271</v>
      </c>
      <c r="AG72" s="94">
        <f t="shared" si="15"/>
        <v>9.0909090909090912E-2</v>
      </c>
      <c r="AH72" s="94">
        <f t="shared" si="15"/>
        <v>9.0909090909090912E-2</v>
      </c>
      <c r="AI72" s="61">
        <f t="shared" ref="AI72:AI81" si="19">+BA14</f>
        <v>3.3</v>
      </c>
      <c r="AJ72" s="61">
        <f t="shared" si="16"/>
        <v>0.95</v>
      </c>
      <c r="AK72" s="60">
        <f t="shared" si="16"/>
        <v>3</v>
      </c>
      <c r="AL72" s="60">
        <f t="shared" si="16"/>
        <v>3</v>
      </c>
      <c r="AM72" s="73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0">
        <f t="shared" si="17"/>
        <v>0</v>
      </c>
      <c r="W73" s="60">
        <f t="shared" si="13"/>
        <v>0</v>
      </c>
      <c r="X73" s="60">
        <f t="shared" si="13"/>
        <v>2</v>
      </c>
      <c r="Y73" s="60">
        <f t="shared" si="13"/>
        <v>5</v>
      </c>
      <c r="Z73" s="60">
        <f t="shared" si="13"/>
        <v>2</v>
      </c>
      <c r="AA73" s="60">
        <f t="shared" si="13"/>
        <v>2</v>
      </c>
      <c r="AB73" s="60">
        <f t="shared" si="14"/>
        <v>11</v>
      </c>
      <c r="AC73" s="94">
        <f t="shared" si="18"/>
        <v>0</v>
      </c>
      <c r="AD73" s="94">
        <f t="shared" si="15"/>
        <v>0</v>
      </c>
      <c r="AE73" s="94">
        <f t="shared" si="15"/>
        <v>0.18181818181818182</v>
      </c>
      <c r="AF73" s="94">
        <f t="shared" si="15"/>
        <v>0.45454545454545453</v>
      </c>
      <c r="AG73" s="94">
        <f t="shared" si="15"/>
        <v>0.18181818181818182</v>
      </c>
      <c r="AH73" s="94">
        <f t="shared" si="15"/>
        <v>0.18181818181818182</v>
      </c>
      <c r="AI73" s="61">
        <f t="shared" si="19"/>
        <v>4</v>
      </c>
      <c r="AJ73" s="61">
        <f t="shared" si="16"/>
        <v>0.71</v>
      </c>
      <c r="AK73" s="60">
        <f t="shared" si="16"/>
        <v>4</v>
      </c>
      <c r="AL73" s="60">
        <f t="shared" si="16"/>
        <v>4</v>
      </c>
      <c r="AM73" s="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0">
        <f t="shared" si="17"/>
        <v>0</v>
      </c>
      <c r="W74" s="60">
        <f t="shared" si="13"/>
        <v>0</v>
      </c>
      <c r="X74" s="60">
        <f t="shared" si="13"/>
        <v>1</v>
      </c>
      <c r="Y74" s="60">
        <f t="shared" si="13"/>
        <v>6</v>
      </c>
      <c r="Z74" s="60">
        <f t="shared" si="13"/>
        <v>3</v>
      </c>
      <c r="AA74" s="60">
        <f t="shared" si="13"/>
        <v>1</v>
      </c>
      <c r="AB74" s="60">
        <f t="shared" si="14"/>
        <v>11</v>
      </c>
      <c r="AC74" s="94">
        <f t="shared" si="18"/>
        <v>0</v>
      </c>
      <c r="AD74" s="94">
        <f t="shared" si="15"/>
        <v>0</v>
      </c>
      <c r="AE74" s="94">
        <f t="shared" si="15"/>
        <v>9.0909090909090912E-2</v>
      </c>
      <c r="AF74" s="94">
        <f t="shared" si="15"/>
        <v>0.54545454545454541</v>
      </c>
      <c r="AG74" s="94">
        <f t="shared" si="15"/>
        <v>0.27272727272727271</v>
      </c>
      <c r="AH74" s="94">
        <f t="shared" si="15"/>
        <v>9.0909090909090912E-2</v>
      </c>
      <c r="AI74" s="61">
        <f t="shared" si="19"/>
        <v>4.2</v>
      </c>
      <c r="AJ74" s="61">
        <f t="shared" si="16"/>
        <v>0.63</v>
      </c>
      <c r="AK74" s="60">
        <f t="shared" si="16"/>
        <v>4</v>
      </c>
      <c r="AL74" s="60">
        <f t="shared" si="16"/>
        <v>4</v>
      </c>
      <c r="AM74" s="73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0">
        <f t="shared" si="17"/>
        <v>0</v>
      </c>
      <c r="W75" s="60">
        <f t="shared" si="13"/>
        <v>1</v>
      </c>
      <c r="X75" s="60">
        <f t="shared" si="13"/>
        <v>4</v>
      </c>
      <c r="Y75" s="60">
        <f t="shared" si="13"/>
        <v>4</v>
      </c>
      <c r="Z75" s="60">
        <f t="shared" si="13"/>
        <v>2</v>
      </c>
      <c r="AA75" s="60">
        <f t="shared" si="13"/>
        <v>0</v>
      </c>
      <c r="AB75" s="60">
        <f t="shared" si="14"/>
        <v>11</v>
      </c>
      <c r="AC75" s="94">
        <f t="shared" si="18"/>
        <v>0</v>
      </c>
      <c r="AD75" s="94">
        <f t="shared" si="15"/>
        <v>9.0909090909090912E-2</v>
      </c>
      <c r="AE75" s="94">
        <f t="shared" si="15"/>
        <v>0.36363636363636365</v>
      </c>
      <c r="AF75" s="94">
        <f t="shared" si="15"/>
        <v>0.36363636363636365</v>
      </c>
      <c r="AG75" s="94">
        <f t="shared" si="15"/>
        <v>0.18181818181818182</v>
      </c>
      <c r="AH75" s="94">
        <f t="shared" si="15"/>
        <v>0</v>
      </c>
      <c r="AI75" s="61">
        <f t="shared" si="19"/>
        <v>3.64</v>
      </c>
      <c r="AJ75" s="61">
        <f t="shared" si="16"/>
        <v>0.92</v>
      </c>
      <c r="AK75" s="60">
        <f t="shared" si="16"/>
        <v>4</v>
      </c>
      <c r="AL75" s="60">
        <f t="shared" si="16"/>
        <v>3</v>
      </c>
      <c r="AM75" s="73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0">
        <f t="shared" si="17"/>
        <v>0</v>
      </c>
      <c r="W76" s="60">
        <f t="shared" si="13"/>
        <v>1</v>
      </c>
      <c r="X76" s="60">
        <f t="shared" si="13"/>
        <v>2</v>
      </c>
      <c r="Y76" s="60">
        <f t="shared" si="13"/>
        <v>4</v>
      </c>
      <c r="Z76" s="60">
        <f t="shared" si="13"/>
        <v>3</v>
      </c>
      <c r="AA76" s="60">
        <f t="shared" si="13"/>
        <v>1</v>
      </c>
      <c r="AB76" s="60">
        <f t="shared" si="14"/>
        <v>11</v>
      </c>
      <c r="AC76" s="94">
        <f t="shared" si="18"/>
        <v>0</v>
      </c>
      <c r="AD76" s="94">
        <f t="shared" si="15"/>
        <v>9.0909090909090912E-2</v>
      </c>
      <c r="AE76" s="94">
        <f t="shared" si="15"/>
        <v>0.18181818181818182</v>
      </c>
      <c r="AF76" s="94">
        <f t="shared" si="15"/>
        <v>0.36363636363636365</v>
      </c>
      <c r="AG76" s="94">
        <f t="shared" si="15"/>
        <v>0.27272727272727271</v>
      </c>
      <c r="AH76" s="94">
        <f t="shared" si="15"/>
        <v>9.0909090909090912E-2</v>
      </c>
      <c r="AI76" s="61">
        <f t="shared" si="19"/>
        <v>3.9</v>
      </c>
      <c r="AJ76" s="61">
        <f t="shared" si="16"/>
        <v>0.99</v>
      </c>
      <c r="AK76" s="60">
        <f t="shared" si="16"/>
        <v>4</v>
      </c>
      <c r="AL76" s="60">
        <f t="shared" si="16"/>
        <v>4</v>
      </c>
      <c r="AM76" s="73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0">
        <f t="shared" si="17"/>
        <v>1</v>
      </c>
      <c r="W77" s="60">
        <f t="shared" si="13"/>
        <v>5</v>
      </c>
      <c r="X77" s="60">
        <f t="shared" si="13"/>
        <v>2</v>
      </c>
      <c r="Y77" s="60">
        <f t="shared" si="13"/>
        <v>2</v>
      </c>
      <c r="Z77" s="60">
        <f t="shared" si="13"/>
        <v>0</v>
      </c>
      <c r="AA77" s="60">
        <f t="shared" si="13"/>
        <v>1</v>
      </c>
      <c r="AB77" s="60">
        <f t="shared" si="14"/>
        <v>11</v>
      </c>
      <c r="AC77" s="94">
        <f t="shared" si="18"/>
        <v>9.0909090909090912E-2</v>
      </c>
      <c r="AD77" s="94">
        <f t="shared" si="15"/>
        <v>0.45454545454545453</v>
      </c>
      <c r="AE77" s="94">
        <f t="shared" si="15"/>
        <v>0.18181818181818182</v>
      </c>
      <c r="AF77" s="94">
        <f t="shared" si="15"/>
        <v>0.18181818181818182</v>
      </c>
      <c r="AG77" s="94">
        <f t="shared" si="15"/>
        <v>0</v>
      </c>
      <c r="AH77" s="94">
        <f t="shared" si="15"/>
        <v>9.0909090909090912E-2</v>
      </c>
      <c r="AI77" s="61">
        <f t="shared" si="19"/>
        <v>2.5</v>
      </c>
      <c r="AJ77" s="61">
        <f t="shared" si="16"/>
        <v>0.97</v>
      </c>
      <c r="AK77" s="60">
        <f t="shared" si="16"/>
        <v>2</v>
      </c>
      <c r="AL77" s="60">
        <f t="shared" si="16"/>
        <v>2</v>
      </c>
      <c r="AM77" s="73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0">
        <f t="shared" si="17"/>
        <v>0</v>
      </c>
      <c r="W78" s="60">
        <f t="shared" si="13"/>
        <v>4</v>
      </c>
      <c r="X78" s="60">
        <f t="shared" si="13"/>
        <v>1</v>
      </c>
      <c r="Y78" s="60">
        <f t="shared" si="13"/>
        <v>5</v>
      </c>
      <c r="Z78" s="60">
        <f t="shared" si="13"/>
        <v>1</v>
      </c>
      <c r="AA78" s="60">
        <f t="shared" si="13"/>
        <v>0</v>
      </c>
      <c r="AB78" s="60">
        <f t="shared" si="14"/>
        <v>11</v>
      </c>
      <c r="AC78" s="94">
        <f t="shared" si="18"/>
        <v>0</v>
      </c>
      <c r="AD78" s="94">
        <f t="shared" si="15"/>
        <v>0.36363636363636365</v>
      </c>
      <c r="AE78" s="94">
        <f t="shared" si="15"/>
        <v>9.0909090909090912E-2</v>
      </c>
      <c r="AF78" s="94">
        <f t="shared" si="15"/>
        <v>0.45454545454545453</v>
      </c>
      <c r="AG78" s="94">
        <f t="shared" si="15"/>
        <v>9.0909090909090912E-2</v>
      </c>
      <c r="AH78" s="94">
        <f t="shared" si="15"/>
        <v>0</v>
      </c>
      <c r="AI78" s="61">
        <f t="shared" si="19"/>
        <v>3.27</v>
      </c>
      <c r="AJ78" s="61">
        <f t="shared" si="16"/>
        <v>1.1000000000000001</v>
      </c>
      <c r="AK78" s="60">
        <f t="shared" si="16"/>
        <v>4</v>
      </c>
      <c r="AL78" s="60">
        <f t="shared" si="16"/>
        <v>4</v>
      </c>
      <c r="AM78" s="73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0">
        <f t="shared" si="17"/>
        <v>0</v>
      </c>
      <c r="W79" s="60">
        <f t="shared" si="13"/>
        <v>5</v>
      </c>
      <c r="X79" s="60">
        <f t="shared" si="13"/>
        <v>5</v>
      </c>
      <c r="Y79" s="60">
        <f t="shared" si="13"/>
        <v>1</v>
      </c>
      <c r="Z79" s="60">
        <f t="shared" si="13"/>
        <v>0</v>
      </c>
      <c r="AA79" s="60">
        <f t="shared" si="13"/>
        <v>0</v>
      </c>
      <c r="AB79" s="60">
        <f t="shared" si="14"/>
        <v>11</v>
      </c>
      <c r="AC79" s="94">
        <f t="shared" si="18"/>
        <v>0</v>
      </c>
      <c r="AD79" s="94">
        <f t="shared" si="15"/>
        <v>0.45454545454545453</v>
      </c>
      <c r="AE79" s="94">
        <f t="shared" si="15"/>
        <v>0.45454545454545453</v>
      </c>
      <c r="AF79" s="94">
        <f t="shared" si="15"/>
        <v>9.0909090909090912E-2</v>
      </c>
      <c r="AG79" s="94">
        <f t="shared" si="15"/>
        <v>0</v>
      </c>
      <c r="AH79" s="94">
        <f t="shared" si="15"/>
        <v>0</v>
      </c>
      <c r="AI79" s="61">
        <f t="shared" si="19"/>
        <v>2.64</v>
      </c>
      <c r="AJ79" s="61">
        <f t="shared" si="16"/>
        <v>0.67</v>
      </c>
      <c r="AK79" s="60">
        <f t="shared" si="16"/>
        <v>3</v>
      </c>
      <c r="AL79" s="60">
        <f t="shared" si="16"/>
        <v>2</v>
      </c>
      <c r="AM79" s="73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0">
        <f t="shared" si="17"/>
        <v>0</v>
      </c>
      <c r="W80" s="60">
        <f t="shared" si="13"/>
        <v>0</v>
      </c>
      <c r="X80" s="60">
        <f t="shared" si="13"/>
        <v>2</v>
      </c>
      <c r="Y80" s="60">
        <f t="shared" si="13"/>
        <v>5</v>
      </c>
      <c r="Z80" s="60">
        <f t="shared" si="13"/>
        <v>3</v>
      </c>
      <c r="AA80" s="60">
        <f t="shared" si="13"/>
        <v>1</v>
      </c>
      <c r="AB80" s="60">
        <f t="shared" si="14"/>
        <v>11</v>
      </c>
      <c r="AC80" s="94">
        <f t="shared" si="18"/>
        <v>0</v>
      </c>
      <c r="AD80" s="94">
        <f t="shared" si="15"/>
        <v>0</v>
      </c>
      <c r="AE80" s="94">
        <f t="shared" si="15"/>
        <v>0.18181818181818182</v>
      </c>
      <c r="AF80" s="94">
        <f t="shared" si="15"/>
        <v>0.45454545454545453</v>
      </c>
      <c r="AG80" s="94">
        <f t="shared" si="15"/>
        <v>0.27272727272727271</v>
      </c>
      <c r="AH80" s="94">
        <f t="shared" si="15"/>
        <v>9.0909090909090912E-2</v>
      </c>
      <c r="AI80" s="61">
        <f t="shared" si="19"/>
        <v>4.0999999999999996</v>
      </c>
      <c r="AJ80" s="61">
        <f t="shared" si="16"/>
        <v>0.74</v>
      </c>
      <c r="AK80" s="60">
        <f t="shared" si="16"/>
        <v>4</v>
      </c>
      <c r="AL80" s="60">
        <f t="shared" si="16"/>
        <v>4</v>
      </c>
      <c r="AM80" s="73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0">
        <f t="shared" si="17"/>
        <v>0</v>
      </c>
      <c r="W81" s="60">
        <f t="shared" si="13"/>
        <v>0</v>
      </c>
      <c r="X81" s="60">
        <f t="shared" si="13"/>
        <v>3</v>
      </c>
      <c r="Y81" s="60">
        <f t="shared" si="13"/>
        <v>5</v>
      </c>
      <c r="Z81" s="60">
        <f t="shared" si="13"/>
        <v>3</v>
      </c>
      <c r="AA81" s="60">
        <f t="shared" si="13"/>
        <v>0</v>
      </c>
      <c r="AB81" s="60">
        <f t="shared" si="14"/>
        <v>11</v>
      </c>
      <c r="AC81" s="94">
        <f t="shared" si="18"/>
        <v>0</v>
      </c>
      <c r="AD81" s="94">
        <f t="shared" si="15"/>
        <v>0</v>
      </c>
      <c r="AE81" s="94">
        <f t="shared" si="15"/>
        <v>0.27272727272727271</v>
      </c>
      <c r="AF81" s="94">
        <f t="shared" si="15"/>
        <v>0.45454545454545453</v>
      </c>
      <c r="AG81" s="94">
        <f t="shared" si="15"/>
        <v>0.27272727272727271</v>
      </c>
      <c r="AH81" s="94">
        <f t="shared" si="15"/>
        <v>0</v>
      </c>
      <c r="AI81" s="61">
        <f t="shared" si="19"/>
        <v>4</v>
      </c>
      <c r="AJ81" s="61">
        <f t="shared" si="16"/>
        <v>0.77</v>
      </c>
      <c r="AK81" s="60">
        <f t="shared" si="16"/>
        <v>4</v>
      </c>
      <c r="AL81" s="60">
        <f t="shared" si="16"/>
        <v>4</v>
      </c>
      <c r="AM81" s="73"/>
    </row>
    <row r="82" spans="1:44" x14ac:dyDescent="0.25">
      <c r="AN82" s="17"/>
      <c r="AO82" s="17"/>
      <c r="AP82" s="17"/>
      <c r="AQ82" s="17"/>
      <c r="AR82" s="17"/>
    </row>
    <row r="83" spans="1:44" x14ac:dyDescent="0.25">
      <c r="AN83" s="17"/>
      <c r="AO83" s="17"/>
      <c r="AP83" s="17"/>
      <c r="AQ83" s="17"/>
      <c r="AR83" s="17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74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ht="15.75" thickBot="1" x14ac:dyDescent="0.3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16"/>
      <c r="W87" s="116"/>
      <c r="X87" s="116"/>
      <c r="Y87" s="116"/>
      <c r="Z87" s="116"/>
      <c r="AA87" s="116"/>
      <c r="AC87" s="116"/>
      <c r="AD87" s="116"/>
      <c r="AE87" s="116"/>
      <c r="AF87" s="116"/>
      <c r="AG87" s="116"/>
      <c r="AH87" s="116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">
        <v>1</v>
      </c>
      <c r="W88" s="12">
        <v>2</v>
      </c>
      <c r="X88" s="12">
        <v>3</v>
      </c>
      <c r="Y88" s="12">
        <v>4</v>
      </c>
      <c r="Z88" s="13">
        <v>5</v>
      </c>
      <c r="AA88" s="13" t="s">
        <v>11</v>
      </c>
      <c r="AB88" s="14" t="s">
        <v>12</v>
      </c>
      <c r="AC88" s="11">
        <v>1</v>
      </c>
      <c r="AD88" s="12">
        <v>2</v>
      </c>
      <c r="AE88" s="12">
        <v>3</v>
      </c>
      <c r="AF88" s="12">
        <v>4</v>
      </c>
      <c r="AG88" s="13">
        <v>5</v>
      </c>
      <c r="AH88" s="13" t="s">
        <v>11</v>
      </c>
      <c r="AI88" s="15" t="s">
        <v>13</v>
      </c>
      <c r="AJ88" s="16" t="s">
        <v>14</v>
      </c>
      <c r="AK88" s="16" t="s">
        <v>15</v>
      </c>
      <c r="AL88" s="16" t="s">
        <v>16</v>
      </c>
      <c r="AM88" s="73"/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6"/>
      <c r="V89" s="26"/>
      <c r="W89" s="27"/>
      <c r="X89" s="27"/>
      <c r="Y89" s="27"/>
      <c r="Z89" s="28"/>
      <c r="AA89" s="29"/>
      <c r="AB89" s="30"/>
      <c r="AC89" s="31"/>
      <c r="AD89" s="32"/>
      <c r="AE89" s="32"/>
      <c r="AF89" s="32"/>
      <c r="AG89" s="33"/>
      <c r="AH89" s="34"/>
      <c r="AI89" s="35"/>
      <c r="AJ89" s="36"/>
      <c r="AK89" s="27"/>
      <c r="AL89" s="27"/>
      <c r="AM89" s="75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0">
        <f>+AN24</f>
        <v>0</v>
      </c>
      <c r="W90" s="60">
        <f t="shared" ref="W90:AA90" si="20">+AO24</f>
        <v>0</v>
      </c>
      <c r="X90" s="60">
        <f t="shared" si="20"/>
        <v>1</v>
      </c>
      <c r="Y90" s="60">
        <f t="shared" si="20"/>
        <v>5</v>
      </c>
      <c r="Z90" s="60">
        <f t="shared" si="20"/>
        <v>5</v>
      </c>
      <c r="AA90" s="60">
        <f t="shared" si="20"/>
        <v>0</v>
      </c>
      <c r="AB90" s="60">
        <f t="shared" ref="AB90:AB98" si="21">SUM(V90:AA90)</f>
        <v>11</v>
      </c>
      <c r="AC90" s="94">
        <f>V90/$AB90</f>
        <v>0</v>
      </c>
      <c r="AD90" s="94">
        <f t="shared" ref="AD90:AH91" si="22">W90/$AB90</f>
        <v>0</v>
      </c>
      <c r="AE90" s="94">
        <f t="shared" si="22"/>
        <v>9.0909090909090912E-2</v>
      </c>
      <c r="AF90" s="94">
        <f t="shared" si="22"/>
        <v>0.45454545454545453</v>
      </c>
      <c r="AG90" s="94">
        <f t="shared" si="22"/>
        <v>0.45454545454545453</v>
      </c>
      <c r="AH90" s="94">
        <f t="shared" si="22"/>
        <v>0</v>
      </c>
      <c r="AI90" s="61">
        <f t="shared" ref="AI90:AI91" si="23">+BA24</f>
        <v>4.3600000000000003</v>
      </c>
      <c r="AJ90" s="61">
        <f t="shared" ref="AJ90:AJ91" si="24">+BB24</f>
        <v>0.67</v>
      </c>
      <c r="AK90" s="60">
        <f t="shared" ref="AK90:AK91" si="25">+BC24</f>
        <v>4</v>
      </c>
      <c r="AL90" s="60">
        <f t="shared" ref="AL90:AL91" si="26">+BD24</f>
        <v>4</v>
      </c>
      <c r="AM90" s="75"/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0">
        <f>+AN25</f>
        <v>0</v>
      </c>
      <c r="W91" s="60">
        <f t="shared" ref="W91:AA91" si="27">+AO25</f>
        <v>1</v>
      </c>
      <c r="X91" s="60">
        <f t="shared" si="27"/>
        <v>0</v>
      </c>
      <c r="Y91" s="60">
        <f t="shared" si="27"/>
        <v>6</v>
      </c>
      <c r="Z91" s="60">
        <f t="shared" si="27"/>
        <v>4</v>
      </c>
      <c r="AA91" s="60">
        <f t="shared" si="27"/>
        <v>0</v>
      </c>
      <c r="AB91" s="60">
        <f t="shared" si="21"/>
        <v>11</v>
      </c>
      <c r="AC91" s="94">
        <f>V91/$AB91</f>
        <v>0</v>
      </c>
      <c r="AD91" s="94">
        <f t="shared" si="22"/>
        <v>9.0909090909090912E-2</v>
      </c>
      <c r="AE91" s="94">
        <f t="shared" si="22"/>
        <v>0</v>
      </c>
      <c r="AF91" s="94">
        <f t="shared" si="22"/>
        <v>0.54545454545454541</v>
      </c>
      <c r="AG91" s="94">
        <f t="shared" si="22"/>
        <v>0.36363636363636365</v>
      </c>
      <c r="AH91" s="94">
        <f t="shared" si="22"/>
        <v>0</v>
      </c>
      <c r="AI91" s="61">
        <f t="shared" si="23"/>
        <v>4.18</v>
      </c>
      <c r="AJ91" s="61">
        <f t="shared" si="24"/>
        <v>0.87</v>
      </c>
      <c r="AK91" s="60">
        <f t="shared" si="25"/>
        <v>4</v>
      </c>
      <c r="AL91" s="60">
        <f t="shared" si="26"/>
        <v>4</v>
      </c>
      <c r="AM91" s="75"/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6"/>
      <c r="V92" s="26"/>
      <c r="W92" s="27"/>
      <c r="X92" s="27"/>
      <c r="Y92" s="27"/>
      <c r="Z92" s="28"/>
      <c r="AA92" s="29"/>
      <c r="AB92" s="29"/>
      <c r="AC92" s="31"/>
      <c r="AD92" s="32"/>
      <c r="AE92" s="32"/>
      <c r="AF92" s="32"/>
      <c r="AG92" s="33"/>
      <c r="AH92" s="99"/>
      <c r="AI92" s="35"/>
      <c r="AJ92" s="36"/>
      <c r="AK92" s="27"/>
      <c r="AL92" s="27"/>
      <c r="AM92" s="75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0">
        <f>+AN26</f>
        <v>0</v>
      </c>
      <c r="W93" s="60">
        <f t="shared" ref="W93:AA98" si="28">+AO26</f>
        <v>0</v>
      </c>
      <c r="X93" s="60">
        <f t="shared" si="28"/>
        <v>0</v>
      </c>
      <c r="Y93" s="60">
        <f t="shared" si="28"/>
        <v>7</v>
      </c>
      <c r="Z93" s="60">
        <f t="shared" si="28"/>
        <v>4</v>
      </c>
      <c r="AA93" s="60">
        <f t="shared" si="28"/>
        <v>0</v>
      </c>
      <c r="AB93" s="60">
        <f t="shared" si="21"/>
        <v>11</v>
      </c>
      <c r="AC93" s="94">
        <f>V93/$AB93</f>
        <v>0</v>
      </c>
      <c r="AD93" s="94">
        <f t="shared" ref="AD93:AH98" si="29">W93/$AB93</f>
        <v>0</v>
      </c>
      <c r="AE93" s="94">
        <f t="shared" si="29"/>
        <v>0</v>
      </c>
      <c r="AF93" s="94">
        <f t="shared" si="29"/>
        <v>0.63636363636363635</v>
      </c>
      <c r="AG93" s="94">
        <f t="shared" si="29"/>
        <v>0.36363636363636365</v>
      </c>
      <c r="AH93" s="94">
        <f t="shared" si="29"/>
        <v>0</v>
      </c>
      <c r="AI93" s="61">
        <f>+BA26</f>
        <v>4.3600000000000003</v>
      </c>
      <c r="AJ93" s="61">
        <f t="shared" ref="AJ93:AL98" si="30">+BB26</f>
        <v>0.5</v>
      </c>
      <c r="AK93" s="60">
        <f t="shared" si="30"/>
        <v>4</v>
      </c>
      <c r="AL93" s="60">
        <f t="shared" si="30"/>
        <v>4</v>
      </c>
      <c r="AM93" s="75"/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0">
        <f t="shared" ref="V94:V98" si="31">+AN27</f>
        <v>0</v>
      </c>
      <c r="W94" s="60">
        <f t="shared" si="28"/>
        <v>0</v>
      </c>
      <c r="X94" s="60">
        <f t="shared" si="28"/>
        <v>0</v>
      </c>
      <c r="Y94" s="60">
        <f t="shared" si="28"/>
        <v>4</v>
      </c>
      <c r="Z94" s="60">
        <f t="shared" si="28"/>
        <v>7</v>
      </c>
      <c r="AA94" s="60">
        <f t="shared" si="28"/>
        <v>0</v>
      </c>
      <c r="AB94" s="60">
        <f t="shared" si="21"/>
        <v>11</v>
      </c>
      <c r="AC94" s="94">
        <f t="shared" ref="AC94:AC98" si="32">V94/$AB94</f>
        <v>0</v>
      </c>
      <c r="AD94" s="94">
        <f t="shared" si="29"/>
        <v>0</v>
      </c>
      <c r="AE94" s="94">
        <f t="shared" si="29"/>
        <v>0</v>
      </c>
      <c r="AF94" s="94">
        <f t="shared" si="29"/>
        <v>0.36363636363636365</v>
      </c>
      <c r="AG94" s="94">
        <f t="shared" si="29"/>
        <v>0.63636363636363635</v>
      </c>
      <c r="AH94" s="94">
        <f t="shared" si="29"/>
        <v>0</v>
      </c>
      <c r="AI94" s="61">
        <f t="shared" ref="AI94:AI98" si="33">+BA27</f>
        <v>4.6399999999999997</v>
      </c>
      <c r="AJ94" s="61">
        <f t="shared" si="30"/>
        <v>0.5</v>
      </c>
      <c r="AK94" s="60">
        <f t="shared" si="30"/>
        <v>5</v>
      </c>
      <c r="AL94" s="60">
        <f t="shared" si="30"/>
        <v>5</v>
      </c>
      <c r="AM94" s="75"/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0">
        <f t="shared" si="31"/>
        <v>0</v>
      </c>
      <c r="W95" s="60">
        <f t="shared" si="28"/>
        <v>0</v>
      </c>
      <c r="X95" s="60">
        <f t="shared" si="28"/>
        <v>0</v>
      </c>
      <c r="Y95" s="60">
        <f t="shared" si="28"/>
        <v>7</v>
      </c>
      <c r="Z95" s="60">
        <f t="shared" si="28"/>
        <v>4</v>
      </c>
      <c r="AA95" s="60">
        <f t="shared" si="28"/>
        <v>0</v>
      </c>
      <c r="AB95" s="60">
        <f t="shared" si="21"/>
        <v>11</v>
      </c>
      <c r="AC95" s="94">
        <f t="shared" si="32"/>
        <v>0</v>
      </c>
      <c r="AD95" s="94">
        <f t="shared" si="29"/>
        <v>0</v>
      </c>
      <c r="AE95" s="94">
        <f t="shared" si="29"/>
        <v>0</v>
      </c>
      <c r="AF95" s="94">
        <f t="shared" si="29"/>
        <v>0.63636363636363635</v>
      </c>
      <c r="AG95" s="94">
        <f t="shared" si="29"/>
        <v>0.36363636363636365</v>
      </c>
      <c r="AH95" s="94">
        <f t="shared" si="29"/>
        <v>0</v>
      </c>
      <c r="AI95" s="61">
        <f t="shared" si="33"/>
        <v>4.3600000000000003</v>
      </c>
      <c r="AJ95" s="61">
        <f t="shared" si="30"/>
        <v>0.5</v>
      </c>
      <c r="AK95" s="60">
        <f t="shared" si="30"/>
        <v>4</v>
      </c>
      <c r="AL95" s="60">
        <f t="shared" si="30"/>
        <v>4</v>
      </c>
      <c r="AM95" s="75"/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0">
        <f t="shared" si="31"/>
        <v>0</v>
      </c>
      <c r="W96" s="60">
        <f t="shared" si="28"/>
        <v>0</v>
      </c>
      <c r="X96" s="60">
        <f t="shared" si="28"/>
        <v>1</v>
      </c>
      <c r="Y96" s="60">
        <f t="shared" si="28"/>
        <v>4</v>
      </c>
      <c r="Z96" s="60">
        <f t="shared" si="28"/>
        <v>6</v>
      </c>
      <c r="AA96" s="60">
        <f t="shared" si="28"/>
        <v>0</v>
      </c>
      <c r="AB96" s="60">
        <f t="shared" si="21"/>
        <v>11</v>
      </c>
      <c r="AC96" s="94">
        <f t="shared" si="32"/>
        <v>0</v>
      </c>
      <c r="AD96" s="94">
        <f t="shared" si="29"/>
        <v>0</v>
      </c>
      <c r="AE96" s="94">
        <f t="shared" si="29"/>
        <v>9.0909090909090912E-2</v>
      </c>
      <c r="AF96" s="94">
        <f t="shared" si="29"/>
        <v>0.36363636363636365</v>
      </c>
      <c r="AG96" s="94">
        <f t="shared" si="29"/>
        <v>0.54545454545454541</v>
      </c>
      <c r="AH96" s="94">
        <f t="shared" si="29"/>
        <v>0</v>
      </c>
      <c r="AI96" s="61">
        <f t="shared" si="33"/>
        <v>4.45</v>
      </c>
      <c r="AJ96" s="61">
        <f t="shared" si="30"/>
        <v>0.69</v>
      </c>
      <c r="AK96" s="60">
        <f t="shared" si="30"/>
        <v>5</v>
      </c>
      <c r="AL96" s="60">
        <f t="shared" si="30"/>
        <v>5</v>
      </c>
      <c r="AM96" s="75"/>
    </row>
    <row r="97" spans="1:39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0">
        <f t="shared" si="31"/>
        <v>0</v>
      </c>
      <c r="W97" s="60">
        <f t="shared" si="28"/>
        <v>0</v>
      </c>
      <c r="X97" s="60">
        <f t="shared" si="28"/>
        <v>0</v>
      </c>
      <c r="Y97" s="60">
        <f t="shared" si="28"/>
        <v>5</v>
      </c>
      <c r="Z97" s="60">
        <f t="shared" si="28"/>
        <v>6</v>
      </c>
      <c r="AA97" s="60">
        <f t="shared" si="28"/>
        <v>0</v>
      </c>
      <c r="AB97" s="60">
        <f t="shared" si="21"/>
        <v>11</v>
      </c>
      <c r="AC97" s="94">
        <f t="shared" si="32"/>
        <v>0</v>
      </c>
      <c r="AD97" s="94">
        <f t="shared" si="29"/>
        <v>0</v>
      </c>
      <c r="AE97" s="94">
        <f t="shared" si="29"/>
        <v>0</v>
      </c>
      <c r="AF97" s="94">
        <f t="shared" si="29"/>
        <v>0.45454545454545453</v>
      </c>
      <c r="AG97" s="94">
        <f t="shared" si="29"/>
        <v>0.54545454545454541</v>
      </c>
      <c r="AH97" s="94">
        <f t="shared" si="29"/>
        <v>0</v>
      </c>
      <c r="AI97" s="61">
        <f t="shared" si="33"/>
        <v>4.55</v>
      </c>
      <c r="AJ97" s="61">
        <f t="shared" si="30"/>
        <v>0.52</v>
      </c>
      <c r="AK97" s="60">
        <f t="shared" si="30"/>
        <v>5</v>
      </c>
      <c r="AL97" s="60">
        <f t="shared" si="30"/>
        <v>5</v>
      </c>
      <c r="AM97" s="75"/>
    </row>
    <row r="98" spans="1:39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0">
        <f t="shared" si="31"/>
        <v>0</v>
      </c>
      <c r="W98" s="60">
        <f t="shared" si="28"/>
        <v>0</v>
      </c>
      <c r="X98" s="60">
        <f t="shared" si="28"/>
        <v>0</v>
      </c>
      <c r="Y98" s="60">
        <f t="shared" si="28"/>
        <v>5</v>
      </c>
      <c r="Z98" s="60">
        <f t="shared" si="28"/>
        <v>6</v>
      </c>
      <c r="AA98" s="60">
        <f t="shared" si="28"/>
        <v>0</v>
      </c>
      <c r="AB98" s="60">
        <f t="shared" si="21"/>
        <v>11</v>
      </c>
      <c r="AC98" s="94">
        <f t="shared" si="32"/>
        <v>0</v>
      </c>
      <c r="AD98" s="94">
        <f t="shared" si="29"/>
        <v>0</v>
      </c>
      <c r="AE98" s="94">
        <f t="shared" si="29"/>
        <v>0</v>
      </c>
      <c r="AF98" s="94">
        <f t="shared" si="29"/>
        <v>0.45454545454545453</v>
      </c>
      <c r="AG98" s="94">
        <f t="shared" si="29"/>
        <v>0.54545454545454541</v>
      </c>
      <c r="AH98" s="94">
        <f t="shared" si="29"/>
        <v>0</v>
      </c>
      <c r="AI98" s="61">
        <f t="shared" si="33"/>
        <v>4.55</v>
      </c>
      <c r="AJ98" s="61">
        <f t="shared" si="30"/>
        <v>0.52</v>
      </c>
      <c r="AK98" s="60">
        <f t="shared" si="30"/>
        <v>5</v>
      </c>
      <c r="AL98" s="60">
        <f t="shared" si="30"/>
        <v>5</v>
      </c>
      <c r="AM98" s="75"/>
    </row>
    <row r="99" spans="1:39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37"/>
      <c r="AM99" s="75"/>
    </row>
    <row r="100" spans="1:39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37"/>
      <c r="AM100" s="75"/>
    </row>
    <row r="101" spans="1:39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6" spans="1:39" x14ac:dyDescent="0.25">
      <c r="A106" t="s">
        <v>117</v>
      </c>
    </row>
    <row r="107" spans="1:39" x14ac:dyDescent="0.25">
      <c r="C107" t="s">
        <v>67</v>
      </c>
    </row>
    <row r="108" spans="1:39" x14ac:dyDescent="0.25">
      <c r="A108" t="s">
        <v>71</v>
      </c>
      <c r="B108" t="s">
        <v>110</v>
      </c>
      <c r="C108">
        <v>11</v>
      </c>
    </row>
    <row r="109" spans="1:39" x14ac:dyDescent="0.25">
      <c r="A109" t="s">
        <v>113</v>
      </c>
    </row>
  </sheetData>
  <sheetProtection sheet="1" objects="1" scenarios="1"/>
  <mergeCells count="65">
    <mergeCell ref="A28:J28"/>
    <mergeCell ref="C29:J29"/>
    <mergeCell ref="C30:J30"/>
    <mergeCell ref="A1:AE1"/>
    <mergeCell ref="A6:AL6"/>
    <mergeCell ref="A7:AL7"/>
    <mergeCell ref="A8:AE8"/>
    <mergeCell ref="A9:AL9"/>
    <mergeCell ref="C31:J31"/>
    <mergeCell ref="C32:J32"/>
    <mergeCell ref="A35:O35"/>
    <mergeCell ref="B37:U37"/>
    <mergeCell ref="B52:U52"/>
    <mergeCell ref="B53:U53"/>
    <mergeCell ref="B54:U54"/>
    <mergeCell ref="B55:U55"/>
    <mergeCell ref="B56:U56"/>
    <mergeCell ref="B57:U57"/>
    <mergeCell ref="AI47:AL48"/>
    <mergeCell ref="B49:U49"/>
    <mergeCell ref="A50:U50"/>
    <mergeCell ref="V50:AL50"/>
    <mergeCell ref="B51:U51"/>
    <mergeCell ref="AC47:AH48"/>
    <mergeCell ref="V47:AA48"/>
    <mergeCell ref="A58:U58"/>
    <mergeCell ref="V58:AL58"/>
    <mergeCell ref="B59:U59"/>
    <mergeCell ref="B73:U73"/>
    <mergeCell ref="B61:U61"/>
    <mergeCell ref="A66:O66"/>
    <mergeCell ref="V67:AA68"/>
    <mergeCell ref="B69:U69"/>
    <mergeCell ref="A70:U70"/>
    <mergeCell ref="V70:AL70"/>
    <mergeCell ref="B71:U71"/>
    <mergeCell ref="B72:U72"/>
    <mergeCell ref="AC67:AH68"/>
    <mergeCell ref="AI67:AL68"/>
    <mergeCell ref="B60:U60"/>
    <mergeCell ref="B74:U74"/>
    <mergeCell ref="B75:U75"/>
    <mergeCell ref="B76:U76"/>
    <mergeCell ref="B77:U77"/>
    <mergeCell ref="B78:U78"/>
    <mergeCell ref="B79:U79"/>
    <mergeCell ref="B80:U80"/>
    <mergeCell ref="B81:U81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1"/>
  <sheetViews>
    <sheetView view="pageBreakPreview" zoomScale="96" zoomScaleNormal="100" zoomScaleSheetLayoutView="96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1" bestFit="1" customWidth="1"/>
    <col min="39" max="39" width="34.28515625" hidden="1" customWidth="1"/>
    <col min="40" max="40" width="6.7109375" hidden="1" customWidth="1"/>
    <col min="41" max="41" width="6" hidden="1" customWidth="1"/>
    <col min="42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120</v>
      </c>
      <c r="AU1" t="s">
        <v>120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t="s">
        <v>74</v>
      </c>
      <c r="AN3">
        <v>0</v>
      </c>
      <c r="AO3">
        <v>0</v>
      </c>
      <c r="AP3">
        <v>1</v>
      </c>
      <c r="AQ3">
        <v>3</v>
      </c>
      <c r="AR3">
        <v>7</v>
      </c>
      <c r="AS3">
        <v>0</v>
      </c>
      <c r="AT3">
        <v>11</v>
      </c>
      <c r="AU3" t="s">
        <v>74</v>
      </c>
      <c r="AV3">
        <v>0</v>
      </c>
      <c r="AW3">
        <v>0</v>
      </c>
      <c r="AX3">
        <v>1</v>
      </c>
      <c r="AY3">
        <v>3</v>
      </c>
      <c r="AZ3">
        <v>7</v>
      </c>
      <c r="BA3">
        <v>4.55</v>
      </c>
      <c r="BB3">
        <v>0.69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t="s">
        <v>75</v>
      </c>
      <c r="AN4">
        <v>0</v>
      </c>
      <c r="AO4">
        <v>0</v>
      </c>
      <c r="AP4">
        <v>0</v>
      </c>
      <c r="AQ4">
        <v>4</v>
      </c>
      <c r="AR4">
        <v>7</v>
      </c>
      <c r="AS4">
        <v>1</v>
      </c>
      <c r="AT4">
        <v>12</v>
      </c>
      <c r="AU4" t="s">
        <v>75</v>
      </c>
      <c r="AV4">
        <v>0</v>
      </c>
      <c r="AW4">
        <v>0</v>
      </c>
      <c r="AX4">
        <v>0</v>
      </c>
      <c r="AY4">
        <v>4</v>
      </c>
      <c r="AZ4">
        <v>7</v>
      </c>
      <c r="BA4">
        <v>4.6399999999999997</v>
      </c>
      <c r="BB4">
        <v>0.5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t="s">
        <v>76</v>
      </c>
      <c r="AN5">
        <v>0</v>
      </c>
      <c r="AO5">
        <v>0</v>
      </c>
      <c r="AP5">
        <v>0</v>
      </c>
      <c r="AQ5">
        <v>2</v>
      </c>
      <c r="AR5">
        <v>9</v>
      </c>
      <c r="AS5">
        <v>1</v>
      </c>
      <c r="AT5">
        <v>12</v>
      </c>
      <c r="AU5" t="s">
        <v>76</v>
      </c>
      <c r="AV5">
        <v>0</v>
      </c>
      <c r="AW5">
        <v>0</v>
      </c>
      <c r="AX5">
        <v>0</v>
      </c>
      <c r="AY5">
        <v>2</v>
      </c>
      <c r="AZ5">
        <v>9</v>
      </c>
      <c r="BA5">
        <v>4.82</v>
      </c>
      <c r="BB5">
        <v>0.4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3</v>
      </c>
      <c r="AR6">
        <v>9</v>
      </c>
      <c r="AS6">
        <v>0</v>
      </c>
      <c r="AT6">
        <v>12</v>
      </c>
      <c r="AU6" t="s">
        <v>77</v>
      </c>
      <c r="AV6">
        <v>0</v>
      </c>
      <c r="AW6">
        <v>0</v>
      </c>
      <c r="AX6">
        <v>0</v>
      </c>
      <c r="AY6">
        <v>3</v>
      </c>
      <c r="AZ6">
        <v>9</v>
      </c>
      <c r="BA6">
        <v>4.75</v>
      </c>
      <c r="BB6">
        <v>0.45</v>
      </c>
      <c r="BC6">
        <v>5</v>
      </c>
      <c r="BD6">
        <v>5</v>
      </c>
    </row>
    <row r="7" spans="1:56" x14ac:dyDescent="0.25">
      <c r="A7" s="106" t="s">
        <v>32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2</v>
      </c>
      <c r="AR7">
        <v>9</v>
      </c>
      <c r="AS7">
        <v>1</v>
      </c>
      <c r="AT7">
        <v>12</v>
      </c>
      <c r="AU7" t="s">
        <v>78</v>
      </c>
      <c r="AV7">
        <v>0</v>
      </c>
      <c r="AW7">
        <v>0</v>
      </c>
      <c r="AX7">
        <v>0</v>
      </c>
      <c r="AY7">
        <v>2</v>
      </c>
      <c r="AZ7">
        <v>9</v>
      </c>
      <c r="BA7">
        <v>4.82</v>
      </c>
      <c r="BB7">
        <v>0.4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2</v>
      </c>
      <c r="AR8">
        <v>9</v>
      </c>
      <c r="AS8">
        <v>1</v>
      </c>
      <c r="AT8">
        <v>12</v>
      </c>
      <c r="AU8" t="s">
        <v>79</v>
      </c>
      <c r="AV8">
        <v>0</v>
      </c>
      <c r="AW8">
        <v>0</v>
      </c>
      <c r="AX8">
        <v>0</v>
      </c>
      <c r="AY8">
        <v>2</v>
      </c>
      <c r="AZ8">
        <v>9</v>
      </c>
      <c r="BA8">
        <v>4.82</v>
      </c>
      <c r="BB8">
        <v>0.4</v>
      </c>
      <c r="BC8">
        <v>5</v>
      </c>
      <c r="BD8">
        <v>5</v>
      </c>
    </row>
    <row r="9" spans="1:56" ht="27.75" customHeight="1" x14ac:dyDescent="0.25">
      <c r="A9" s="108" t="s">
        <v>136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4</v>
      </c>
      <c r="AR9">
        <v>8</v>
      </c>
      <c r="AS9">
        <v>0</v>
      </c>
      <c r="AT9">
        <v>12</v>
      </c>
      <c r="AU9" t="s">
        <v>80</v>
      </c>
      <c r="AV9">
        <v>0</v>
      </c>
      <c r="AW9">
        <v>0</v>
      </c>
      <c r="AX9">
        <v>0</v>
      </c>
      <c r="AY9">
        <v>4</v>
      </c>
      <c r="AZ9">
        <v>8</v>
      </c>
      <c r="BA9">
        <v>4.67</v>
      </c>
      <c r="BB9">
        <v>0.49</v>
      </c>
      <c r="BC9">
        <v>5</v>
      </c>
      <c r="BD9">
        <v>5</v>
      </c>
    </row>
    <row r="10" spans="1:56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2"/>
      <c r="AM10" t="s">
        <v>81</v>
      </c>
      <c r="AN10">
        <v>0</v>
      </c>
      <c r="AO10">
        <v>0</v>
      </c>
      <c r="AP10">
        <v>0</v>
      </c>
      <c r="AQ10">
        <v>5</v>
      </c>
      <c r="AR10">
        <v>7</v>
      </c>
      <c r="AS10">
        <v>0</v>
      </c>
      <c r="AT10">
        <v>12</v>
      </c>
      <c r="AU10" t="s">
        <v>81</v>
      </c>
      <c r="AV10">
        <v>0</v>
      </c>
      <c r="AW10">
        <v>0</v>
      </c>
      <c r="AX10">
        <v>0</v>
      </c>
      <c r="AY10">
        <v>5</v>
      </c>
      <c r="AZ10">
        <v>7</v>
      </c>
      <c r="BA10">
        <v>4.58</v>
      </c>
      <c r="BB10">
        <v>0.51</v>
      </c>
      <c r="BC10">
        <v>5</v>
      </c>
      <c r="BD10">
        <v>5</v>
      </c>
    </row>
    <row r="11" spans="1:5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2"/>
      <c r="AM11" t="s">
        <v>82</v>
      </c>
      <c r="AN11">
        <v>0</v>
      </c>
      <c r="AO11">
        <v>0</v>
      </c>
      <c r="AP11">
        <v>0</v>
      </c>
      <c r="AQ11">
        <v>4</v>
      </c>
      <c r="AR11">
        <v>8</v>
      </c>
      <c r="AS11">
        <v>0</v>
      </c>
      <c r="AT11">
        <v>12</v>
      </c>
      <c r="AU11" t="s">
        <v>82</v>
      </c>
      <c r="AV11">
        <v>0</v>
      </c>
      <c r="AW11">
        <v>0</v>
      </c>
      <c r="AX11">
        <v>0</v>
      </c>
      <c r="AY11">
        <v>4</v>
      </c>
      <c r="AZ11">
        <v>8</v>
      </c>
      <c r="BA11">
        <v>4.67</v>
      </c>
      <c r="BB11">
        <v>0.49</v>
      </c>
      <c r="BC11">
        <v>5</v>
      </c>
      <c r="BD11">
        <v>5</v>
      </c>
    </row>
    <row r="12" spans="1:5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2"/>
      <c r="AM12" t="s">
        <v>83</v>
      </c>
      <c r="AN12">
        <v>0</v>
      </c>
      <c r="AO12">
        <v>0</v>
      </c>
      <c r="AP12">
        <v>1</v>
      </c>
      <c r="AQ12">
        <v>3</v>
      </c>
      <c r="AR12">
        <v>8</v>
      </c>
      <c r="AS12">
        <v>0</v>
      </c>
      <c r="AT12">
        <v>12</v>
      </c>
      <c r="AU12" t="s">
        <v>83</v>
      </c>
      <c r="AV12">
        <v>0</v>
      </c>
      <c r="AW12">
        <v>0</v>
      </c>
      <c r="AX12">
        <v>1</v>
      </c>
      <c r="AY12">
        <v>3</v>
      </c>
      <c r="AZ12">
        <v>8</v>
      </c>
      <c r="BA12">
        <v>4.58</v>
      </c>
      <c r="BB12">
        <v>0.67</v>
      </c>
      <c r="BC12">
        <v>5</v>
      </c>
      <c r="BD12">
        <v>5</v>
      </c>
    </row>
    <row r="13" spans="1:5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52"/>
      <c r="AM13" t="s">
        <v>84</v>
      </c>
      <c r="AN13">
        <v>0</v>
      </c>
      <c r="AO13">
        <v>1</v>
      </c>
      <c r="AP13">
        <v>8</v>
      </c>
      <c r="AQ13">
        <v>2</v>
      </c>
      <c r="AR13">
        <v>1</v>
      </c>
      <c r="AS13">
        <v>0</v>
      </c>
      <c r="AT13">
        <v>12</v>
      </c>
      <c r="AU13" t="s">
        <v>84</v>
      </c>
      <c r="AV13">
        <v>0</v>
      </c>
      <c r="AW13">
        <v>1</v>
      </c>
      <c r="AX13">
        <v>8</v>
      </c>
      <c r="AY13">
        <v>2</v>
      </c>
      <c r="AZ13">
        <v>1</v>
      </c>
      <c r="BA13">
        <v>3.25</v>
      </c>
      <c r="BB13">
        <v>0.75</v>
      </c>
      <c r="BC13">
        <v>3</v>
      </c>
      <c r="BD13">
        <v>3</v>
      </c>
    </row>
    <row r="14" spans="1:5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2"/>
      <c r="AM14" t="s">
        <v>85</v>
      </c>
      <c r="AN14">
        <v>0</v>
      </c>
      <c r="AO14">
        <v>3</v>
      </c>
      <c r="AP14">
        <v>6</v>
      </c>
      <c r="AQ14">
        <v>3</v>
      </c>
      <c r="AR14">
        <v>0</v>
      </c>
      <c r="AS14">
        <v>0</v>
      </c>
      <c r="AT14">
        <v>12</v>
      </c>
      <c r="AU14" t="s">
        <v>85</v>
      </c>
      <c r="AV14">
        <v>0</v>
      </c>
      <c r="AW14">
        <v>3</v>
      </c>
      <c r="AX14">
        <v>6</v>
      </c>
      <c r="AY14">
        <v>3</v>
      </c>
      <c r="AZ14">
        <v>0</v>
      </c>
      <c r="BA14">
        <v>3</v>
      </c>
      <c r="BB14">
        <v>0.74</v>
      </c>
      <c r="BC14">
        <v>3</v>
      </c>
      <c r="BD14">
        <v>3</v>
      </c>
    </row>
    <row r="15" spans="1:5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52"/>
      <c r="AM15" t="s">
        <v>86</v>
      </c>
      <c r="AN15">
        <v>0</v>
      </c>
      <c r="AO15">
        <v>1</v>
      </c>
      <c r="AP15">
        <v>4</v>
      </c>
      <c r="AQ15">
        <v>6</v>
      </c>
      <c r="AR15">
        <v>1</v>
      </c>
      <c r="AS15">
        <v>0</v>
      </c>
      <c r="AT15">
        <v>12</v>
      </c>
      <c r="AU15" t="s">
        <v>86</v>
      </c>
      <c r="AV15">
        <v>0</v>
      </c>
      <c r="AW15">
        <v>1</v>
      </c>
      <c r="AX15">
        <v>4</v>
      </c>
      <c r="AY15">
        <v>6</v>
      </c>
      <c r="AZ15">
        <v>1</v>
      </c>
      <c r="BA15">
        <v>3.58</v>
      </c>
      <c r="BB15">
        <v>0.79</v>
      </c>
      <c r="BC15">
        <v>4</v>
      </c>
      <c r="BD15">
        <v>4</v>
      </c>
    </row>
    <row r="16" spans="1:5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52"/>
      <c r="AM16" t="s">
        <v>87</v>
      </c>
      <c r="AN16">
        <v>0</v>
      </c>
      <c r="AO16">
        <v>1</v>
      </c>
      <c r="AP16">
        <v>7</v>
      </c>
      <c r="AQ16">
        <v>3</v>
      </c>
      <c r="AR16">
        <v>1</v>
      </c>
      <c r="AS16">
        <v>0</v>
      </c>
      <c r="AT16">
        <v>12</v>
      </c>
      <c r="AU16" t="s">
        <v>87</v>
      </c>
      <c r="AV16">
        <v>0</v>
      </c>
      <c r="AW16">
        <v>1</v>
      </c>
      <c r="AX16">
        <v>7</v>
      </c>
      <c r="AY16">
        <v>3</v>
      </c>
      <c r="AZ16">
        <v>1</v>
      </c>
      <c r="BA16">
        <v>3.33</v>
      </c>
      <c r="BB16">
        <v>0.78</v>
      </c>
      <c r="BC16">
        <v>3</v>
      </c>
      <c r="BD16">
        <v>3</v>
      </c>
    </row>
    <row r="17" spans="1:5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52"/>
      <c r="AM17" t="s">
        <v>88</v>
      </c>
      <c r="AN17">
        <v>1</v>
      </c>
      <c r="AO17">
        <v>3</v>
      </c>
      <c r="AP17">
        <v>5</v>
      </c>
      <c r="AQ17">
        <v>2</v>
      </c>
      <c r="AR17">
        <v>1</v>
      </c>
      <c r="AS17">
        <v>0</v>
      </c>
      <c r="AT17">
        <v>12</v>
      </c>
      <c r="AU17" t="s">
        <v>88</v>
      </c>
      <c r="AV17">
        <v>1</v>
      </c>
      <c r="AW17">
        <v>3</v>
      </c>
      <c r="AX17">
        <v>5</v>
      </c>
      <c r="AY17">
        <v>2</v>
      </c>
      <c r="AZ17">
        <v>1</v>
      </c>
      <c r="BA17">
        <v>2.92</v>
      </c>
      <c r="BB17">
        <v>1.08</v>
      </c>
      <c r="BC17">
        <v>3</v>
      </c>
      <c r="BD17">
        <v>3</v>
      </c>
    </row>
    <row r="18" spans="1:5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52"/>
      <c r="AM18" t="s">
        <v>89</v>
      </c>
      <c r="AN18">
        <v>0</v>
      </c>
      <c r="AO18">
        <v>1</v>
      </c>
      <c r="AP18">
        <v>6</v>
      </c>
      <c r="AQ18">
        <v>3</v>
      </c>
      <c r="AR18">
        <v>2</v>
      </c>
      <c r="AS18">
        <v>0</v>
      </c>
      <c r="AT18">
        <v>12</v>
      </c>
      <c r="AU18" t="s">
        <v>89</v>
      </c>
      <c r="AV18">
        <v>0</v>
      </c>
      <c r="AW18">
        <v>1</v>
      </c>
      <c r="AX18">
        <v>6</v>
      </c>
      <c r="AY18">
        <v>3</v>
      </c>
      <c r="AZ18">
        <v>2</v>
      </c>
      <c r="BA18">
        <v>3.5</v>
      </c>
      <c r="BB18">
        <v>0.9</v>
      </c>
      <c r="BC18">
        <v>3</v>
      </c>
      <c r="BD18">
        <v>3</v>
      </c>
    </row>
    <row r="19" spans="1:56" x14ac:dyDescent="0.25">
      <c r="A19" s="43"/>
      <c r="B19" s="43"/>
      <c r="C19" s="43"/>
      <c r="D19" s="43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52"/>
      <c r="AM19" t="s">
        <v>90</v>
      </c>
      <c r="AN19">
        <v>0</v>
      </c>
      <c r="AO19">
        <v>5</v>
      </c>
      <c r="AP19">
        <v>3</v>
      </c>
      <c r="AQ19">
        <v>3</v>
      </c>
      <c r="AR19">
        <v>1</v>
      </c>
      <c r="AS19">
        <v>0</v>
      </c>
      <c r="AT19">
        <v>12</v>
      </c>
      <c r="AU19" t="s">
        <v>90</v>
      </c>
      <c r="AV19">
        <v>0</v>
      </c>
      <c r="AW19">
        <v>5</v>
      </c>
      <c r="AX19">
        <v>3</v>
      </c>
      <c r="AY19">
        <v>3</v>
      </c>
      <c r="AZ19">
        <v>1</v>
      </c>
      <c r="BA19">
        <v>3</v>
      </c>
      <c r="BB19">
        <v>1.04</v>
      </c>
      <c r="BC19">
        <v>3</v>
      </c>
      <c r="BD19">
        <v>2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52"/>
      <c r="AM20" t="s">
        <v>91</v>
      </c>
      <c r="AN20">
        <v>1</v>
      </c>
      <c r="AO20">
        <v>5</v>
      </c>
      <c r="AP20">
        <v>2</v>
      </c>
      <c r="AQ20">
        <v>1</v>
      </c>
      <c r="AR20">
        <v>2</v>
      </c>
      <c r="AS20">
        <v>1</v>
      </c>
      <c r="AT20">
        <v>12</v>
      </c>
      <c r="AU20" t="s">
        <v>91</v>
      </c>
      <c r="AV20">
        <v>1</v>
      </c>
      <c r="AW20">
        <v>5</v>
      </c>
      <c r="AX20">
        <v>2</v>
      </c>
      <c r="AY20">
        <v>1</v>
      </c>
      <c r="AZ20">
        <v>2</v>
      </c>
      <c r="BA20">
        <v>2.82</v>
      </c>
      <c r="BB20">
        <v>1.33</v>
      </c>
      <c r="BC20">
        <v>2</v>
      </c>
      <c r="BD20">
        <v>2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t="s">
        <v>92</v>
      </c>
      <c r="AN21">
        <v>0</v>
      </c>
      <c r="AO21">
        <v>5</v>
      </c>
      <c r="AP21">
        <v>2</v>
      </c>
      <c r="AQ21">
        <v>4</v>
      </c>
      <c r="AR21">
        <v>1</v>
      </c>
      <c r="AS21">
        <v>0</v>
      </c>
      <c r="AT21">
        <v>12</v>
      </c>
      <c r="AU21" t="s">
        <v>92</v>
      </c>
      <c r="AV21">
        <v>0</v>
      </c>
      <c r="AW21">
        <v>5</v>
      </c>
      <c r="AX21">
        <v>2</v>
      </c>
      <c r="AY21">
        <v>4</v>
      </c>
      <c r="AZ21">
        <v>1</v>
      </c>
      <c r="BA21">
        <v>3.08</v>
      </c>
      <c r="BB21">
        <v>1.08</v>
      </c>
      <c r="BC21">
        <v>3</v>
      </c>
      <c r="BD21">
        <v>2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t="s">
        <v>93</v>
      </c>
      <c r="AN22">
        <v>0</v>
      </c>
      <c r="AO22">
        <v>0</v>
      </c>
      <c r="AP22">
        <v>2</v>
      </c>
      <c r="AQ22">
        <v>8</v>
      </c>
      <c r="AR22">
        <v>2</v>
      </c>
      <c r="AS22">
        <v>0</v>
      </c>
      <c r="AT22">
        <v>12</v>
      </c>
      <c r="AU22" t="s">
        <v>93</v>
      </c>
      <c r="AV22">
        <v>0</v>
      </c>
      <c r="AW22">
        <v>0</v>
      </c>
      <c r="AX22">
        <v>2</v>
      </c>
      <c r="AY22">
        <v>8</v>
      </c>
      <c r="AZ22">
        <v>2</v>
      </c>
      <c r="BA22">
        <v>4</v>
      </c>
      <c r="BB22">
        <v>0.6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t="s">
        <v>94</v>
      </c>
      <c r="AN23">
        <v>0</v>
      </c>
      <c r="AO23">
        <v>1</v>
      </c>
      <c r="AP23">
        <v>3</v>
      </c>
      <c r="AQ23">
        <v>7</v>
      </c>
      <c r="AR23">
        <v>1</v>
      </c>
      <c r="AS23">
        <v>0</v>
      </c>
      <c r="AT23">
        <v>12</v>
      </c>
      <c r="AU23" t="s">
        <v>94</v>
      </c>
      <c r="AV23">
        <v>0</v>
      </c>
      <c r="AW23">
        <v>1</v>
      </c>
      <c r="AX23">
        <v>3</v>
      </c>
      <c r="AY23">
        <v>7</v>
      </c>
      <c r="AZ23">
        <v>1</v>
      </c>
      <c r="BA23">
        <v>3.67</v>
      </c>
      <c r="BB23">
        <v>0.78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t="s">
        <v>95</v>
      </c>
      <c r="AN24">
        <v>0</v>
      </c>
      <c r="AO24">
        <v>1</v>
      </c>
      <c r="AP24">
        <v>0</v>
      </c>
      <c r="AQ24">
        <v>2</v>
      </c>
      <c r="AR24">
        <v>8</v>
      </c>
      <c r="AS24">
        <v>1</v>
      </c>
      <c r="AT24">
        <v>12</v>
      </c>
      <c r="AU24" t="s">
        <v>95</v>
      </c>
      <c r="AV24">
        <v>0</v>
      </c>
      <c r="AW24">
        <v>1</v>
      </c>
      <c r="AX24">
        <v>0</v>
      </c>
      <c r="AY24">
        <v>2</v>
      </c>
      <c r="AZ24">
        <v>8</v>
      </c>
      <c r="BA24">
        <v>4.55</v>
      </c>
      <c r="BB24">
        <v>0.93</v>
      </c>
      <c r="BC24">
        <v>5</v>
      </c>
      <c r="BD24">
        <v>5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t="s">
        <v>96</v>
      </c>
      <c r="AN25">
        <v>0</v>
      </c>
      <c r="AO25">
        <v>0</v>
      </c>
      <c r="AP25">
        <v>0</v>
      </c>
      <c r="AQ25">
        <v>3</v>
      </c>
      <c r="AR25">
        <v>8</v>
      </c>
      <c r="AS25">
        <v>1</v>
      </c>
      <c r="AT25">
        <v>12</v>
      </c>
      <c r="AU25" t="s">
        <v>96</v>
      </c>
      <c r="AV25">
        <v>0</v>
      </c>
      <c r="AW25">
        <v>0</v>
      </c>
      <c r="AX25">
        <v>0</v>
      </c>
      <c r="AY25">
        <v>3</v>
      </c>
      <c r="AZ25">
        <v>8</v>
      </c>
      <c r="BA25">
        <v>4.7300000000000004</v>
      </c>
      <c r="BB25">
        <v>0.47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t="s">
        <v>97</v>
      </c>
      <c r="AN26">
        <v>0</v>
      </c>
      <c r="AO26">
        <v>0</v>
      </c>
      <c r="AP26">
        <v>0</v>
      </c>
      <c r="AQ26">
        <v>3</v>
      </c>
      <c r="AR26">
        <v>8</v>
      </c>
      <c r="AS26">
        <v>1</v>
      </c>
      <c r="AT26">
        <v>12</v>
      </c>
      <c r="AU26" t="s">
        <v>97</v>
      </c>
      <c r="AV26">
        <v>0</v>
      </c>
      <c r="AW26">
        <v>0</v>
      </c>
      <c r="AX26">
        <v>0</v>
      </c>
      <c r="AY26">
        <v>3</v>
      </c>
      <c r="AZ26">
        <v>8</v>
      </c>
      <c r="BA26">
        <v>4.7300000000000004</v>
      </c>
      <c r="BB26">
        <v>0.47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t="s">
        <v>98</v>
      </c>
      <c r="AN27">
        <v>0</v>
      </c>
      <c r="AO27">
        <v>0</v>
      </c>
      <c r="AP27">
        <v>0</v>
      </c>
      <c r="AQ27">
        <v>2</v>
      </c>
      <c r="AR27">
        <v>9</v>
      </c>
      <c r="AS27">
        <v>1</v>
      </c>
      <c r="AT27">
        <v>12</v>
      </c>
      <c r="AU27" t="s">
        <v>98</v>
      </c>
      <c r="AV27">
        <v>0</v>
      </c>
      <c r="AW27">
        <v>0</v>
      </c>
      <c r="AX27">
        <v>0</v>
      </c>
      <c r="AY27">
        <v>2</v>
      </c>
      <c r="AZ27">
        <v>9</v>
      </c>
      <c r="BA27">
        <v>4.82</v>
      </c>
      <c r="BB27">
        <v>0.4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2"/>
      <c r="AM28" t="s">
        <v>99</v>
      </c>
      <c r="AN28">
        <v>0</v>
      </c>
      <c r="AO28">
        <v>0</v>
      </c>
      <c r="AP28">
        <v>0</v>
      </c>
      <c r="AQ28">
        <v>6</v>
      </c>
      <c r="AR28">
        <v>6</v>
      </c>
      <c r="AS28">
        <v>0</v>
      </c>
      <c r="AT28">
        <v>12</v>
      </c>
      <c r="AU28" t="s">
        <v>99</v>
      </c>
      <c r="AV28">
        <v>0</v>
      </c>
      <c r="AW28">
        <v>0</v>
      </c>
      <c r="AX28">
        <v>0</v>
      </c>
      <c r="AY28">
        <v>6</v>
      </c>
      <c r="AZ28">
        <v>6</v>
      </c>
      <c r="BA28">
        <v>4.5</v>
      </c>
      <c r="BB28">
        <v>0.52</v>
      </c>
      <c r="BC28">
        <v>5</v>
      </c>
      <c r="BD28">
        <v>4</v>
      </c>
    </row>
    <row r="29" spans="1:56" ht="18" x14ac:dyDescent="0.25">
      <c r="A29" s="2"/>
      <c r="B29" s="2"/>
      <c r="C29" s="122" t="s">
        <v>2</v>
      </c>
      <c r="D29" s="122"/>
      <c r="E29" s="122"/>
      <c r="F29" s="122"/>
      <c r="G29" s="122"/>
      <c r="H29" s="122"/>
      <c r="I29" s="122"/>
      <c r="J29" s="1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2"/>
      <c r="AM29" t="s">
        <v>100</v>
      </c>
      <c r="AN29">
        <v>0</v>
      </c>
      <c r="AO29">
        <v>0</v>
      </c>
      <c r="AP29">
        <v>0</v>
      </c>
      <c r="AQ29">
        <v>5</v>
      </c>
      <c r="AR29">
        <v>7</v>
      </c>
      <c r="AS29">
        <v>0</v>
      </c>
      <c r="AT29">
        <v>12</v>
      </c>
      <c r="AU29" t="s">
        <v>100</v>
      </c>
      <c r="AV29">
        <v>0</v>
      </c>
      <c r="AW29">
        <v>0</v>
      </c>
      <c r="AX29">
        <v>0</v>
      </c>
      <c r="AY29">
        <v>5</v>
      </c>
      <c r="AZ29">
        <v>7</v>
      </c>
      <c r="BA29">
        <v>4.58</v>
      </c>
      <c r="BB29">
        <v>0.51</v>
      </c>
      <c r="BC29">
        <v>5</v>
      </c>
      <c r="BD29">
        <v>5</v>
      </c>
    </row>
    <row r="30" spans="1:56" ht="39.75" customHeight="1" x14ac:dyDescent="0.25">
      <c r="A30" s="2"/>
      <c r="B30" s="2"/>
      <c r="C30" s="122" t="s">
        <v>3</v>
      </c>
      <c r="D30" s="122"/>
      <c r="E30" s="122"/>
      <c r="F30" s="122"/>
      <c r="G30" s="122"/>
      <c r="H30" s="122"/>
      <c r="I30" s="122"/>
      <c r="J30" s="1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52"/>
      <c r="AM30" t="s">
        <v>101</v>
      </c>
      <c r="AN30">
        <v>0</v>
      </c>
      <c r="AO30">
        <v>0</v>
      </c>
      <c r="AP30">
        <v>0</v>
      </c>
      <c r="AQ30">
        <v>5</v>
      </c>
      <c r="AR30">
        <v>6</v>
      </c>
      <c r="AS30">
        <v>1</v>
      </c>
      <c r="AT30">
        <v>12</v>
      </c>
      <c r="AU30" t="s">
        <v>101</v>
      </c>
      <c r="AV30">
        <v>0</v>
      </c>
      <c r="AW30">
        <v>0</v>
      </c>
      <c r="AX30">
        <v>0</v>
      </c>
      <c r="AY30">
        <v>5</v>
      </c>
      <c r="AZ30">
        <v>6</v>
      </c>
      <c r="BA30">
        <v>4.55</v>
      </c>
      <c r="BB30">
        <v>0.52</v>
      </c>
      <c r="BC30">
        <v>5</v>
      </c>
      <c r="BD30">
        <v>5</v>
      </c>
    </row>
    <row r="31" spans="1:56" ht="18" x14ac:dyDescent="0.25">
      <c r="A31" s="2"/>
      <c r="B31" s="2"/>
      <c r="C31" s="122" t="s">
        <v>4</v>
      </c>
      <c r="D31" s="122"/>
      <c r="E31" s="122"/>
      <c r="F31" s="122"/>
      <c r="G31" s="122"/>
      <c r="H31" s="122"/>
      <c r="I31" s="122"/>
      <c r="J31" s="1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52"/>
      <c r="AM31" t="s">
        <v>102</v>
      </c>
      <c r="AN31">
        <v>0</v>
      </c>
      <c r="AO31">
        <v>0</v>
      </c>
      <c r="AP31">
        <v>0</v>
      </c>
      <c r="AQ31">
        <v>5</v>
      </c>
      <c r="AR31">
        <v>7</v>
      </c>
      <c r="AS31">
        <v>0</v>
      </c>
      <c r="AT31">
        <v>12</v>
      </c>
      <c r="AU31" t="s">
        <v>102</v>
      </c>
      <c r="AV31">
        <v>0</v>
      </c>
      <c r="AW31">
        <v>0</v>
      </c>
      <c r="AX31">
        <v>0</v>
      </c>
      <c r="AY31">
        <v>5</v>
      </c>
      <c r="AZ31">
        <v>7</v>
      </c>
      <c r="BA31">
        <v>4.58</v>
      </c>
      <c r="BB31">
        <v>0.51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121</v>
      </c>
      <c r="AU32" t="s">
        <v>121</v>
      </c>
    </row>
    <row r="33" spans="1:47" x14ac:dyDescent="0.25">
      <c r="C33" s="43"/>
      <c r="D33" s="43"/>
      <c r="E33" s="43"/>
      <c r="F33" s="43"/>
      <c r="G33" s="43"/>
      <c r="H33" s="43"/>
      <c r="I33" s="43"/>
      <c r="J33" s="43"/>
      <c r="AU33" t="s">
        <v>66</v>
      </c>
    </row>
    <row r="34" spans="1:47" x14ac:dyDescent="0.25">
      <c r="C34" s="43"/>
      <c r="D34" s="43"/>
      <c r="E34" s="43"/>
      <c r="F34" s="43"/>
      <c r="G34" s="43"/>
      <c r="H34" s="43"/>
      <c r="I34" s="43"/>
      <c r="J34" s="43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  <c r="AM35" s="5" t="s">
        <v>120</v>
      </c>
    </row>
    <row r="36" spans="1:47" x14ac:dyDescent="0.25">
      <c r="C36" s="43"/>
      <c r="D36" s="43"/>
      <c r="E36" s="43"/>
      <c r="F36" s="43"/>
      <c r="G36" s="43"/>
      <c r="H36" s="43"/>
      <c r="I36" s="43"/>
      <c r="J36" s="43"/>
      <c r="AM36" t="s">
        <v>114</v>
      </c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  <c r="AO37" t="s">
        <v>104</v>
      </c>
      <c r="AP37" t="s">
        <v>109</v>
      </c>
      <c r="AQ37" t="s">
        <v>111</v>
      </c>
    </row>
    <row r="38" spans="1:47" ht="18.75" x14ac:dyDescent="0.3">
      <c r="A38" s="7"/>
      <c r="B38" s="8"/>
      <c r="C38" s="43"/>
      <c r="D38" s="43"/>
      <c r="E38" s="43"/>
      <c r="F38" s="43"/>
      <c r="G38" s="43"/>
      <c r="H38" s="43"/>
      <c r="I38" s="43"/>
      <c r="J38" s="43"/>
      <c r="AM38" t="s">
        <v>115</v>
      </c>
      <c r="AN38" t="s">
        <v>71</v>
      </c>
      <c r="AO38">
        <v>12</v>
      </c>
      <c r="AP38">
        <v>12</v>
      </c>
      <c r="AQ38">
        <v>12</v>
      </c>
    </row>
    <row r="39" spans="1:47" ht="18.75" x14ac:dyDescent="0.3">
      <c r="A39" s="7"/>
      <c r="B39" s="8"/>
      <c r="C39" s="43"/>
      <c r="D39" s="43"/>
      <c r="E39" s="43"/>
      <c r="F39" s="43"/>
      <c r="G39" s="43"/>
      <c r="H39" s="43"/>
      <c r="I39" s="43"/>
      <c r="J39" s="43"/>
      <c r="AN39" t="s">
        <v>116</v>
      </c>
      <c r="AO39">
        <v>0</v>
      </c>
      <c r="AP39">
        <v>0</v>
      </c>
      <c r="AQ39">
        <v>0</v>
      </c>
    </row>
    <row r="40" spans="1:47" ht="18.75" x14ac:dyDescent="0.3">
      <c r="A40" s="7"/>
      <c r="B40" s="8"/>
      <c r="C40" s="43"/>
      <c r="D40" s="43"/>
      <c r="E40" s="43"/>
      <c r="F40" s="43"/>
      <c r="G40" s="43"/>
      <c r="H40" s="43"/>
      <c r="I40" s="43"/>
      <c r="J40" s="43"/>
      <c r="AM40" t="s">
        <v>121</v>
      </c>
    </row>
    <row r="41" spans="1:47" ht="18.75" x14ac:dyDescent="0.3">
      <c r="A41" s="7"/>
      <c r="B41" s="8"/>
      <c r="C41" s="43"/>
      <c r="D41" s="43"/>
      <c r="E41" s="43"/>
      <c r="F41" s="43"/>
      <c r="G41" s="43"/>
      <c r="H41" s="43"/>
      <c r="I41" s="43"/>
      <c r="J41" s="43"/>
    </row>
    <row r="42" spans="1:47" ht="18.75" x14ac:dyDescent="0.3">
      <c r="A42" s="7"/>
      <c r="B42" s="8"/>
      <c r="C42" s="43"/>
      <c r="D42" s="43"/>
      <c r="E42" s="43"/>
      <c r="F42" s="43"/>
      <c r="G42" s="43"/>
      <c r="H42" s="43"/>
      <c r="I42" s="43"/>
      <c r="J42" s="43"/>
    </row>
    <row r="43" spans="1:47" ht="18.75" x14ac:dyDescent="0.3">
      <c r="A43" s="7"/>
      <c r="B43" s="8"/>
      <c r="C43" s="43"/>
      <c r="D43" s="43"/>
      <c r="E43" s="43"/>
      <c r="F43" s="43"/>
      <c r="G43" s="43"/>
      <c r="H43" s="43"/>
      <c r="I43" s="43"/>
      <c r="J43" s="43"/>
    </row>
    <row r="44" spans="1:47" x14ac:dyDescent="0.25">
      <c r="C44" s="43"/>
      <c r="D44" s="43"/>
      <c r="E44" s="43"/>
      <c r="F44" s="43"/>
      <c r="G44" s="43"/>
      <c r="H44" s="43"/>
      <c r="I44" s="43"/>
      <c r="J44" s="43"/>
      <c r="AM44" t="s">
        <v>103</v>
      </c>
    </row>
    <row r="45" spans="1:47" ht="18.75" x14ac:dyDescent="0.3">
      <c r="B45" s="9"/>
      <c r="C45" s="43"/>
      <c r="D45" s="43"/>
      <c r="E45" s="43"/>
      <c r="F45" s="43"/>
      <c r="G45" s="43"/>
      <c r="H45" s="43"/>
      <c r="I45" s="43"/>
      <c r="J45" s="43"/>
      <c r="AM45" t="s">
        <v>117</v>
      </c>
    </row>
    <row r="46" spans="1:47" x14ac:dyDescent="0.25">
      <c r="C46" s="43"/>
      <c r="D46" s="43"/>
      <c r="E46" s="43"/>
      <c r="F46" s="43"/>
      <c r="G46" s="43"/>
      <c r="H46" s="43"/>
      <c r="I46" s="43"/>
      <c r="J46" s="43"/>
      <c r="AO46" t="s">
        <v>67</v>
      </c>
      <c r="AP46" t="s">
        <v>68</v>
      </c>
      <c r="AQ46" t="s">
        <v>69</v>
      </c>
      <c r="AR46" t="s">
        <v>70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M47" t="s">
        <v>71</v>
      </c>
      <c r="AN47" t="s">
        <v>110</v>
      </c>
      <c r="AO47">
        <v>11</v>
      </c>
      <c r="AP47">
        <v>91.7</v>
      </c>
      <c r="AQ47">
        <v>91.7</v>
      </c>
      <c r="AR47">
        <v>91.7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N48" t="s">
        <v>24</v>
      </c>
      <c r="AO48">
        <v>1</v>
      </c>
      <c r="AP48">
        <v>8.3000000000000007</v>
      </c>
      <c r="AQ48">
        <v>8.3000000000000007</v>
      </c>
      <c r="AR48">
        <v>100</v>
      </c>
    </row>
    <row r="49" spans="1:43" s="17" customFormat="1" ht="18.75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64</v>
      </c>
      <c r="AO49" s="17">
        <v>12</v>
      </c>
      <c r="AP49" s="17">
        <v>100</v>
      </c>
      <c r="AQ49" s="17">
        <v>100</v>
      </c>
    </row>
    <row r="50" spans="1:43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121</v>
      </c>
    </row>
    <row r="51" spans="1:43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2">
        <f>+AN3</f>
        <v>0</v>
      </c>
      <c r="W51" s="62">
        <f t="shared" ref="W51:AA57" si="0">+AO3</f>
        <v>0</v>
      </c>
      <c r="X51" s="62">
        <f t="shared" si="0"/>
        <v>1</v>
      </c>
      <c r="Y51" s="62">
        <f t="shared" si="0"/>
        <v>3</v>
      </c>
      <c r="Z51" s="62">
        <f t="shared" si="0"/>
        <v>7</v>
      </c>
      <c r="AA51" s="62">
        <f t="shared" si="0"/>
        <v>0</v>
      </c>
      <c r="AB51" s="62">
        <f>SUM(V51:AA51)</f>
        <v>11</v>
      </c>
      <c r="AC51" s="94">
        <f>V51/$AB51</f>
        <v>0</v>
      </c>
      <c r="AD51" s="94">
        <f t="shared" ref="AD51:AH57" si="1">W51/$AB51</f>
        <v>0</v>
      </c>
      <c r="AE51" s="94">
        <f t="shared" si="1"/>
        <v>9.0909090909090912E-2</v>
      </c>
      <c r="AF51" s="94">
        <f t="shared" si="1"/>
        <v>0.27272727272727271</v>
      </c>
      <c r="AG51" s="94">
        <f t="shared" si="1"/>
        <v>0.63636363636363635</v>
      </c>
      <c r="AH51" s="94">
        <f t="shared" si="1"/>
        <v>0</v>
      </c>
      <c r="AI51" s="63">
        <f>+BA3</f>
        <v>4.55</v>
      </c>
      <c r="AJ51" s="63">
        <f t="shared" ref="AJ51:AL57" si="2">+BB3</f>
        <v>0.69</v>
      </c>
      <c r="AK51" s="62">
        <f t="shared" si="2"/>
        <v>5</v>
      </c>
      <c r="AL51" s="62">
        <f t="shared" si="2"/>
        <v>5</v>
      </c>
      <c r="AM51"/>
    </row>
    <row r="52" spans="1:43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2">
        <f t="shared" ref="V52:V57" si="3">+AN4</f>
        <v>0</v>
      </c>
      <c r="W52" s="62">
        <f t="shared" si="0"/>
        <v>0</v>
      </c>
      <c r="X52" s="62">
        <f t="shared" si="0"/>
        <v>0</v>
      </c>
      <c r="Y52" s="62">
        <f t="shared" si="0"/>
        <v>4</v>
      </c>
      <c r="Z52" s="62">
        <f t="shared" si="0"/>
        <v>7</v>
      </c>
      <c r="AA52" s="62">
        <f t="shared" si="0"/>
        <v>1</v>
      </c>
      <c r="AB52" s="62">
        <f t="shared" ref="AB52:AB61" si="4">SUM(V52:AA52)</f>
        <v>12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0.33333333333333331</v>
      </c>
      <c r="AG52" s="94">
        <f t="shared" si="1"/>
        <v>0.58333333333333337</v>
      </c>
      <c r="AH52" s="94">
        <f t="shared" si="1"/>
        <v>8.3333333333333329E-2</v>
      </c>
      <c r="AI52" s="63">
        <f t="shared" ref="AI52:AI57" si="6">+BA4</f>
        <v>4.6399999999999997</v>
      </c>
      <c r="AJ52" s="63">
        <f t="shared" si="2"/>
        <v>0.5</v>
      </c>
      <c r="AK52" s="62">
        <f t="shared" si="2"/>
        <v>5</v>
      </c>
      <c r="AL52" s="62">
        <f t="shared" si="2"/>
        <v>5</v>
      </c>
      <c r="AM52"/>
    </row>
    <row r="53" spans="1:43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2">
        <f t="shared" si="3"/>
        <v>0</v>
      </c>
      <c r="W53" s="62">
        <f t="shared" si="0"/>
        <v>0</v>
      </c>
      <c r="X53" s="62">
        <f t="shared" si="0"/>
        <v>0</v>
      </c>
      <c r="Y53" s="62">
        <f t="shared" si="0"/>
        <v>2</v>
      </c>
      <c r="Z53" s="62">
        <f t="shared" si="0"/>
        <v>9</v>
      </c>
      <c r="AA53" s="62">
        <f t="shared" si="0"/>
        <v>1</v>
      </c>
      <c r="AB53" s="62">
        <f t="shared" si="4"/>
        <v>12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0.16666666666666666</v>
      </c>
      <c r="AG53" s="94">
        <f t="shared" si="1"/>
        <v>0.75</v>
      </c>
      <c r="AH53" s="94">
        <f t="shared" si="1"/>
        <v>8.3333333333333329E-2</v>
      </c>
      <c r="AI53" s="63">
        <f t="shared" si="6"/>
        <v>4.82</v>
      </c>
      <c r="AJ53" s="63">
        <f t="shared" si="2"/>
        <v>0.4</v>
      </c>
      <c r="AK53" s="62">
        <f t="shared" si="2"/>
        <v>5</v>
      </c>
      <c r="AL53" s="62">
        <f t="shared" si="2"/>
        <v>5</v>
      </c>
      <c r="AM53"/>
    </row>
    <row r="54" spans="1:43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2">
        <f t="shared" si="3"/>
        <v>0</v>
      </c>
      <c r="W54" s="62">
        <f t="shared" si="0"/>
        <v>0</v>
      </c>
      <c r="X54" s="62">
        <f t="shared" si="0"/>
        <v>0</v>
      </c>
      <c r="Y54" s="62">
        <f t="shared" si="0"/>
        <v>3</v>
      </c>
      <c r="Z54" s="62">
        <f t="shared" si="0"/>
        <v>9</v>
      </c>
      <c r="AA54" s="62">
        <f t="shared" si="0"/>
        <v>0</v>
      </c>
      <c r="AB54" s="62">
        <f t="shared" si="4"/>
        <v>12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0.25</v>
      </c>
      <c r="AG54" s="94">
        <f t="shared" si="1"/>
        <v>0.75</v>
      </c>
      <c r="AH54" s="94">
        <f t="shared" si="1"/>
        <v>0</v>
      </c>
      <c r="AI54" s="63">
        <f t="shared" si="6"/>
        <v>4.75</v>
      </c>
      <c r="AJ54" s="63">
        <f t="shared" si="2"/>
        <v>0.45</v>
      </c>
      <c r="AK54" s="62">
        <f t="shared" si="2"/>
        <v>5</v>
      </c>
      <c r="AL54" s="62">
        <f t="shared" si="2"/>
        <v>5</v>
      </c>
      <c r="AM54"/>
    </row>
    <row r="55" spans="1:43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2">
        <f t="shared" si="3"/>
        <v>0</v>
      </c>
      <c r="W55" s="62">
        <f t="shared" si="0"/>
        <v>0</v>
      </c>
      <c r="X55" s="62">
        <f t="shared" si="0"/>
        <v>0</v>
      </c>
      <c r="Y55" s="62">
        <f t="shared" si="0"/>
        <v>2</v>
      </c>
      <c r="Z55" s="62">
        <f t="shared" si="0"/>
        <v>9</v>
      </c>
      <c r="AA55" s="62">
        <f t="shared" si="0"/>
        <v>1</v>
      </c>
      <c r="AB55" s="62">
        <f t="shared" si="4"/>
        <v>12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0.16666666666666666</v>
      </c>
      <c r="AG55" s="94">
        <f t="shared" si="1"/>
        <v>0.75</v>
      </c>
      <c r="AH55" s="94">
        <f t="shared" si="1"/>
        <v>8.3333333333333329E-2</v>
      </c>
      <c r="AI55" s="63">
        <f t="shared" si="6"/>
        <v>4.82</v>
      </c>
      <c r="AJ55" s="63">
        <f t="shared" si="2"/>
        <v>0.4</v>
      </c>
      <c r="AK55" s="62">
        <f t="shared" si="2"/>
        <v>5</v>
      </c>
      <c r="AL55" s="62">
        <f t="shared" si="2"/>
        <v>5</v>
      </c>
      <c r="AM55"/>
    </row>
    <row r="56" spans="1:43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2">
        <f t="shared" si="3"/>
        <v>0</v>
      </c>
      <c r="W56" s="62">
        <f t="shared" si="0"/>
        <v>0</v>
      </c>
      <c r="X56" s="62">
        <f t="shared" si="0"/>
        <v>0</v>
      </c>
      <c r="Y56" s="62">
        <f t="shared" si="0"/>
        <v>2</v>
      </c>
      <c r="Z56" s="62">
        <f t="shared" si="0"/>
        <v>9</v>
      </c>
      <c r="AA56" s="62">
        <f t="shared" si="0"/>
        <v>1</v>
      </c>
      <c r="AB56" s="62">
        <f t="shared" si="4"/>
        <v>12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0.16666666666666666</v>
      </c>
      <c r="AG56" s="94">
        <f t="shared" si="1"/>
        <v>0.75</v>
      </c>
      <c r="AH56" s="94">
        <f t="shared" si="1"/>
        <v>8.3333333333333329E-2</v>
      </c>
      <c r="AI56" s="63">
        <f t="shared" si="6"/>
        <v>4.82</v>
      </c>
      <c r="AJ56" s="63">
        <f t="shared" si="2"/>
        <v>0.4</v>
      </c>
      <c r="AK56" s="62">
        <f t="shared" si="2"/>
        <v>5</v>
      </c>
      <c r="AL56" s="62">
        <f t="shared" si="2"/>
        <v>5</v>
      </c>
      <c r="AM56"/>
    </row>
    <row r="57" spans="1:43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2">
        <f t="shared" si="3"/>
        <v>0</v>
      </c>
      <c r="W57" s="62">
        <f t="shared" si="0"/>
        <v>0</v>
      </c>
      <c r="X57" s="62">
        <f t="shared" si="0"/>
        <v>0</v>
      </c>
      <c r="Y57" s="62">
        <f t="shared" si="0"/>
        <v>4</v>
      </c>
      <c r="Z57" s="62">
        <f t="shared" si="0"/>
        <v>8</v>
      </c>
      <c r="AA57" s="62">
        <f t="shared" si="0"/>
        <v>0</v>
      </c>
      <c r="AB57" s="62">
        <f t="shared" si="4"/>
        <v>12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0.33333333333333331</v>
      </c>
      <c r="AG57" s="94">
        <f t="shared" si="1"/>
        <v>0.66666666666666663</v>
      </c>
      <c r="AH57" s="94">
        <f t="shared" si="1"/>
        <v>0</v>
      </c>
      <c r="AI57" s="63">
        <f t="shared" si="6"/>
        <v>4.67</v>
      </c>
      <c r="AJ57" s="63">
        <f t="shared" si="2"/>
        <v>0.49</v>
      </c>
      <c r="AK57" s="62">
        <f t="shared" si="2"/>
        <v>5</v>
      </c>
      <c r="AL57" s="62">
        <f t="shared" si="2"/>
        <v>5</v>
      </c>
      <c r="AM57"/>
    </row>
    <row r="58" spans="1:43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/>
    </row>
    <row r="59" spans="1:43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2">
        <f>+AN10</f>
        <v>0</v>
      </c>
      <c r="W59" s="62">
        <f t="shared" ref="W59:AA61" si="7">+AO10</f>
        <v>0</v>
      </c>
      <c r="X59" s="62">
        <f t="shared" si="7"/>
        <v>0</v>
      </c>
      <c r="Y59" s="62">
        <f t="shared" si="7"/>
        <v>5</v>
      </c>
      <c r="Z59" s="62">
        <f t="shared" si="7"/>
        <v>7</v>
      </c>
      <c r="AA59" s="62">
        <f t="shared" si="7"/>
        <v>0</v>
      </c>
      <c r="AB59" s="62">
        <f t="shared" si="4"/>
        <v>12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0.41666666666666669</v>
      </c>
      <c r="AG59" s="94">
        <f t="shared" si="8"/>
        <v>0.58333333333333337</v>
      </c>
      <c r="AH59" s="94">
        <f t="shared" si="8"/>
        <v>0</v>
      </c>
      <c r="AI59" s="63">
        <f>+BA10</f>
        <v>4.58</v>
      </c>
      <c r="AJ59" s="63">
        <f t="shared" ref="AJ59:AL61" si="9">+BB10</f>
        <v>0.51</v>
      </c>
      <c r="AK59" s="62">
        <f t="shared" si="9"/>
        <v>5</v>
      </c>
      <c r="AL59" s="62">
        <f t="shared" si="9"/>
        <v>5</v>
      </c>
      <c r="AM59"/>
    </row>
    <row r="60" spans="1:43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2">
        <f t="shared" ref="V60:V61" si="10">+AN11</f>
        <v>0</v>
      </c>
      <c r="W60" s="62">
        <f t="shared" si="7"/>
        <v>0</v>
      </c>
      <c r="X60" s="62">
        <f t="shared" si="7"/>
        <v>0</v>
      </c>
      <c r="Y60" s="62">
        <f t="shared" si="7"/>
        <v>4</v>
      </c>
      <c r="Z60" s="62">
        <f t="shared" si="7"/>
        <v>8</v>
      </c>
      <c r="AA60" s="62">
        <f t="shared" si="7"/>
        <v>0</v>
      </c>
      <c r="AB60" s="62">
        <f t="shared" si="4"/>
        <v>12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0.33333333333333331</v>
      </c>
      <c r="AG60" s="94">
        <f t="shared" si="8"/>
        <v>0.66666666666666663</v>
      </c>
      <c r="AH60" s="94">
        <f t="shared" si="8"/>
        <v>0</v>
      </c>
      <c r="AI60" s="63">
        <f t="shared" ref="AI60:AI61" si="12">+BA11</f>
        <v>4.67</v>
      </c>
      <c r="AJ60" s="63">
        <f t="shared" si="9"/>
        <v>0.49</v>
      </c>
      <c r="AK60" s="62">
        <f t="shared" si="9"/>
        <v>5</v>
      </c>
      <c r="AL60" s="62">
        <f t="shared" si="9"/>
        <v>5</v>
      </c>
      <c r="AM60"/>
    </row>
    <row r="61" spans="1:43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2">
        <f t="shared" si="10"/>
        <v>0</v>
      </c>
      <c r="W61" s="62">
        <f t="shared" si="7"/>
        <v>0</v>
      </c>
      <c r="X61" s="62">
        <f t="shared" si="7"/>
        <v>1</v>
      </c>
      <c r="Y61" s="62">
        <f t="shared" si="7"/>
        <v>3</v>
      </c>
      <c r="Z61" s="62">
        <f t="shared" si="7"/>
        <v>8</v>
      </c>
      <c r="AA61" s="62">
        <f t="shared" si="7"/>
        <v>0</v>
      </c>
      <c r="AB61" s="62">
        <f t="shared" si="4"/>
        <v>12</v>
      </c>
      <c r="AC61" s="94">
        <f t="shared" si="11"/>
        <v>0</v>
      </c>
      <c r="AD61" s="94">
        <f t="shared" si="8"/>
        <v>0</v>
      </c>
      <c r="AE61" s="94">
        <f t="shared" si="8"/>
        <v>8.3333333333333329E-2</v>
      </c>
      <c r="AF61" s="94">
        <f t="shared" si="8"/>
        <v>0.25</v>
      </c>
      <c r="AG61" s="94">
        <f t="shared" si="8"/>
        <v>0.66666666666666663</v>
      </c>
      <c r="AH61" s="94">
        <f t="shared" si="8"/>
        <v>0</v>
      </c>
      <c r="AI61" s="63">
        <f t="shared" si="12"/>
        <v>4.58</v>
      </c>
      <c r="AJ61" s="63">
        <f t="shared" si="9"/>
        <v>0.67</v>
      </c>
      <c r="AK61" s="62">
        <f t="shared" si="9"/>
        <v>5</v>
      </c>
      <c r="AL61" s="62">
        <f t="shared" si="9"/>
        <v>5</v>
      </c>
      <c r="AM61"/>
    </row>
    <row r="62" spans="1:43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</row>
    <row r="63" spans="1:43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</row>
    <row r="64" spans="1:43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</row>
    <row r="65" spans="1:39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</row>
    <row r="66" spans="1:39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</row>
    <row r="67" spans="1:39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39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39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</row>
    <row r="70" spans="1:39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</row>
    <row r="71" spans="1:39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2">
        <f>+AN13</f>
        <v>0</v>
      </c>
      <c r="W71" s="62">
        <f t="shared" ref="W71:AA81" si="13">+AO13</f>
        <v>1</v>
      </c>
      <c r="X71" s="62">
        <f t="shared" si="13"/>
        <v>8</v>
      </c>
      <c r="Y71" s="62">
        <f t="shared" si="13"/>
        <v>2</v>
      </c>
      <c r="Z71" s="62">
        <f t="shared" si="13"/>
        <v>1</v>
      </c>
      <c r="AA71" s="62">
        <f t="shared" si="13"/>
        <v>0</v>
      </c>
      <c r="AB71" s="62">
        <f t="shared" ref="AB71:AB81" si="14">SUM(V71:AA71)</f>
        <v>12</v>
      </c>
      <c r="AC71" s="94">
        <f>V71/$AB71</f>
        <v>0</v>
      </c>
      <c r="AD71" s="94">
        <f t="shared" ref="AD71:AH81" si="15">W71/$AB71</f>
        <v>8.3333333333333329E-2</v>
      </c>
      <c r="AE71" s="94">
        <f t="shared" si="15"/>
        <v>0.66666666666666663</v>
      </c>
      <c r="AF71" s="94">
        <f t="shared" si="15"/>
        <v>0.16666666666666666</v>
      </c>
      <c r="AG71" s="94">
        <f t="shared" si="15"/>
        <v>8.3333333333333329E-2</v>
      </c>
      <c r="AH71" s="94">
        <f t="shared" si="15"/>
        <v>0</v>
      </c>
      <c r="AI71" s="63">
        <f>+BA13</f>
        <v>3.25</v>
      </c>
      <c r="AJ71" s="63">
        <f t="shared" ref="AJ71:AL81" si="16">+BB13</f>
        <v>0.75</v>
      </c>
      <c r="AK71" s="62">
        <f t="shared" si="16"/>
        <v>3</v>
      </c>
      <c r="AL71" s="62">
        <f t="shared" si="16"/>
        <v>3</v>
      </c>
      <c r="AM71"/>
    </row>
    <row r="72" spans="1:39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2">
        <f t="shared" ref="V72:V81" si="17">+AN14</f>
        <v>0</v>
      </c>
      <c r="W72" s="62">
        <f t="shared" si="13"/>
        <v>3</v>
      </c>
      <c r="X72" s="62">
        <f t="shared" si="13"/>
        <v>6</v>
      </c>
      <c r="Y72" s="62">
        <f t="shared" si="13"/>
        <v>3</v>
      </c>
      <c r="Z72" s="62">
        <f t="shared" si="13"/>
        <v>0</v>
      </c>
      <c r="AA72" s="62">
        <f t="shared" si="13"/>
        <v>0</v>
      </c>
      <c r="AB72" s="62">
        <f t="shared" si="14"/>
        <v>12</v>
      </c>
      <c r="AC72" s="94">
        <f t="shared" ref="AC72:AC81" si="18">V72/$AB72</f>
        <v>0</v>
      </c>
      <c r="AD72" s="94">
        <f t="shared" si="15"/>
        <v>0.25</v>
      </c>
      <c r="AE72" s="94">
        <f t="shared" si="15"/>
        <v>0.5</v>
      </c>
      <c r="AF72" s="94">
        <f t="shared" si="15"/>
        <v>0.25</v>
      </c>
      <c r="AG72" s="94">
        <f t="shared" si="15"/>
        <v>0</v>
      </c>
      <c r="AH72" s="94">
        <f t="shared" si="15"/>
        <v>0</v>
      </c>
      <c r="AI72" s="63">
        <f t="shared" ref="AI72:AI81" si="19">+BA14</f>
        <v>3</v>
      </c>
      <c r="AJ72" s="63">
        <f t="shared" si="16"/>
        <v>0.74</v>
      </c>
      <c r="AK72" s="62">
        <f t="shared" si="16"/>
        <v>3</v>
      </c>
      <c r="AL72" s="62">
        <f t="shared" si="16"/>
        <v>3</v>
      </c>
      <c r="AM72"/>
    </row>
    <row r="73" spans="1:39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2">
        <f t="shared" si="17"/>
        <v>0</v>
      </c>
      <c r="W73" s="62">
        <f t="shared" si="13"/>
        <v>1</v>
      </c>
      <c r="X73" s="62">
        <f t="shared" si="13"/>
        <v>4</v>
      </c>
      <c r="Y73" s="62">
        <f t="shared" si="13"/>
        <v>6</v>
      </c>
      <c r="Z73" s="62">
        <f t="shared" si="13"/>
        <v>1</v>
      </c>
      <c r="AA73" s="62">
        <f t="shared" si="13"/>
        <v>0</v>
      </c>
      <c r="AB73" s="62">
        <f t="shared" si="14"/>
        <v>12</v>
      </c>
      <c r="AC73" s="94">
        <f t="shared" si="18"/>
        <v>0</v>
      </c>
      <c r="AD73" s="94">
        <f t="shared" si="15"/>
        <v>8.3333333333333329E-2</v>
      </c>
      <c r="AE73" s="94">
        <f t="shared" si="15"/>
        <v>0.33333333333333331</v>
      </c>
      <c r="AF73" s="94">
        <f t="shared" si="15"/>
        <v>0.5</v>
      </c>
      <c r="AG73" s="94">
        <f t="shared" si="15"/>
        <v>8.3333333333333329E-2</v>
      </c>
      <c r="AH73" s="94">
        <f t="shared" si="15"/>
        <v>0</v>
      </c>
      <c r="AI73" s="63">
        <f t="shared" si="19"/>
        <v>3.58</v>
      </c>
      <c r="AJ73" s="63">
        <f t="shared" si="16"/>
        <v>0.79</v>
      </c>
      <c r="AK73" s="62">
        <f t="shared" si="16"/>
        <v>4</v>
      </c>
      <c r="AL73" s="62">
        <f t="shared" si="16"/>
        <v>4</v>
      </c>
      <c r="AM73"/>
    </row>
    <row r="74" spans="1:39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2">
        <f t="shared" si="17"/>
        <v>0</v>
      </c>
      <c r="W74" s="62">
        <f t="shared" si="13"/>
        <v>1</v>
      </c>
      <c r="X74" s="62">
        <f t="shared" si="13"/>
        <v>7</v>
      </c>
      <c r="Y74" s="62">
        <f t="shared" si="13"/>
        <v>3</v>
      </c>
      <c r="Z74" s="62">
        <f t="shared" si="13"/>
        <v>1</v>
      </c>
      <c r="AA74" s="62">
        <f t="shared" si="13"/>
        <v>0</v>
      </c>
      <c r="AB74" s="62">
        <f t="shared" si="14"/>
        <v>12</v>
      </c>
      <c r="AC74" s="94">
        <f t="shared" si="18"/>
        <v>0</v>
      </c>
      <c r="AD74" s="94">
        <f t="shared" si="15"/>
        <v>8.3333333333333329E-2</v>
      </c>
      <c r="AE74" s="94">
        <f t="shared" si="15"/>
        <v>0.58333333333333337</v>
      </c>
      <c r="AF74" s="94">
        <f t="shared" si="15"/>
        <v>0.25</v>
      </c>
      <c r="AG74" s="94">
        <f t="shared" si="15"/>
        <v>8.3333333333333329E-2</v>
      </c>
      <c r="AH74" s="94">
        <f t="shared" si="15"/>
        <v>0</v>
      </c>
      <c r="AI74" s="63">
        <f t="shared" si="19"/>
        <v>3.33</v>
      </c>
      <c r="AJ74" s="63">
        <f t="shared" si="16"/>
        <v>0.78</v>
      </c>
      <c r="AK74" s="62">
        <f t="shared" si="16"/>
        <v>3</v>
      </c>
      <c r="AL74" s="62">
        <f t="shared" si="16"/>
        <v>3</v>
      </c>
      <c r="AM74"/>
    </row>
    <row r="75" spans="1:39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2">
        <f t="shared" si="17"/>
        <v>1</v>
      </c>
      <c r="W75" s="62">
        <f t="shared" si="13"/>
        <v>3</v>
      </c>
      <c r="X75" s="62">
        <f t="shared" si="13"/>
        <v>5</v>
      </c>
      <c r="Y75" s="62">
        <f t="shared" si="13"/>
        <v>2</v>
      </c>
      <c r="Z75" s="62">
        <f t="shared" si="13"/>
        <v>1</v>
      </c>
      <c r="AA75" s="62">
        <f t="shared" si="13"/>
        <v>0</v>
      </c>
      <c r="AB75" s="62">
        <f t="shared" si="14"/>
        <v>12</v>
      </c>
      <c r="AC75" s="94">
        <f t="shared" si="18"/>
        <v>8.3333333333333329E-2</v>
      </c>
      <c r="AD75" s="94">
        <f t="shared" si="15"/>
        <v>0.25</v>
      </c>
      <c r="AE75" s="94">
        <f t="shared" si="15"/>
        <v>0.41666666666666669</v>
      </c>
      <c r="AF75" s="94">
        <f t="shared" si="15"/>
        <v>0.16666666666666666</v>
      </c>
      <c r="AG75" s="94">
        <f t="shared" si="15"/>
        <v>8.3333333333333329E-2</v>
      </c>
      <c r="AH75" s="94">
        <f t="shared" si="15"/>
        <v>0</v>
      </c>
      <c r="AI75" s="63">
        <f t="shared" si="19"/>
        <v>2.92</v>
      </c>
      <c r="AJ75" s="63">
        <f t="shared" si="16"/>
        <v>1.08</v>
      </c>
      <c r="AK75" s="62">
        <f t="shared" si="16"/>
        <v>3</v>
      </c>
      <c r="AL75" s="62">
        <f t="shared" si="16"/>
        <v>3</v>
      </c>
      <c r="AM75"/>
    </row>
    <row r="76" spans="1:39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2">
        <f t="shared" si="17"/>
        <v>0</v>
      </c>
      <c r="W76" s="62">
        <f t="shared" si="13"/>
        <v>1</v>
      </c>
      <c r="X76" s="62">
        <f t="shared" si="13"/>
        <v>6</v>
      </c>
      <c r="Y76" s="62">
        <f t="shared" si="13"/>
        <v>3</v>
      </c>
      <c r="Z76" s="62">
        <f t="shared" si="13"/>
        <v>2</v>
      </c>
      <c r="AA76" s="62">
        <f t="shared" si="13"/>
        <v>0</v>
      </c>
      <c r="AB76" s="62">
        <f t="shared" si="14"/>
        <v>12</v>
      </c>
      <c r="AC76" s="94">
        <f t="shared" si="18"/>
        <v>0</v>
      </c>
      <c r="AD76" s="94">
        <f t="shared" si="15"/>
        <v>8.3333333333333329E-2</v>
      </c>
      <c r="AE76" s="94">
        <f t="shared" si="15"/>
        <v>0.5</v>
      </c>
      <c r="AF76" s="94">
        <f t="shared" si="15"/>
        <v>0.25</v>
      </c>
      <c r="AG76" s="94">
        <f t="shared" si="15"/>
        <v>0.16666666666666666</v>
      </c>
      <c r="AH76" s="94">
        <f t="shared" si="15"/>
        <v>0</v>
      </c>
      <c r="AI76" s="63">
        <f t="shared" si="19"/>
        <v>3.5</v>
      </c>
      <c r="AJ76" s="63">
        <f t="shared" si="16"/>
        <v>0.9</v>
      </c>
      <c r="AK76" s="62">
        <f t="shared" si="16"/>
        <v>3</v>
      </c>
      <c r="AL76" s="62">
        <f t="shared" si="16"/>
        <v>3</v>
      </c>
      <c r="AM76"/>
    </row>
    <row r="77" spans="1:39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2">
        <f t="shared" si="17"/>
        <v>0</v>
      </c>
      <c r="W77" s="62">
        <f t="shared" si="13"/>
        <v>5</v>
      </c>
      <c r="X77" s="62">
        <f t="shared" si="13"/>
        <v>3</v>
      </c>
      <c r="Y77" s="62">
        <f t="shared" si="13"/>
        <v>3</v>
      </c>
      <c r="Z77" s="62">
        <f t="shared" si="13"/>
        <v>1</v>
      </c>
      <c r="AA77" s="62">
        <f t="shared" si="13"/>
        <v>0</v>
      </c>
      <c r="AB77" s="62">
        <f t="shared" si="14"/>
        <v>12</v>
      </c>
      <c r="AC77" s="94">
        <f t="shared" si="18"/>
        <v>0</v>
      </c>
      <c r="AD77" s="94">
        <f t="shared" si="15"/>
        <v>0.41666666666666669</v>
      </c>
      <c r="AE77" s="94">
        <f t="shared" si="15"/>
        <v>0.25</v>
      </c>
      <c r="AF77" s="94">
        <f t="shared" si="15"/>
        <v>0.25</v>
      </c>
      <c r="AG77" s="94">
        <f t="shared" si="15"/>
        <v>8.3333333333333329E-2</v>
      </c>
      <c r="AH77" s="94">
        <f t="shared" si="15"/>
        <v>0</v>
      </c>
      <c r="AI77" s="63">
        <f t="shared" si="19"/>
        <v>3</v>
      </c>
      <c r="AJ77" s="63">
        <f t="shared" si="16"/>
        <v>1.04</v>
      </c>
      <c r="AK77" s="62">
        <f t="shared" si="16"/>
        <v>3</v>
      </c>
      <c r="AL77" s="62">
        <f t="shared" si="16"/>
        <v>2</v>
      </c>
      <c r="AM77"/>
    </row>
    <row r="78" spans="1:39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2">
        <f t="shared" si="17"/>
        <v>1</v>
      </c>
      <c r="W78" s="62">
        <f t="shared" si="13"/>
        <v>5</v>
      </c>
      <c r="X78" s="62">
        <f t="shared" si="13"/>
        <v>2</v>
      </c>
      <c r="Y78" s="62">
        <f t="shared" si="13"/>
        <v>1</v>
      </c>
      <c r="Z78" s="62">
        <f t="shared" si="13"/>
        <v>2</v>
      </c>
      <c r="AA78" s="62">
        <f t="shared" si="13"/>
        <v>1</v>
      </c>
      <c r="AB78" s="62">
        <f t="shared" si="14"/>
        <v>12</v>
      </c>
      <c r="AC78" s="94">
        <f t="shared" si="18"/>
        <v>8.3333333333333329E-2</v>
      </c>
      <c r="AD78" s="94">
        <f t="shared" si="15"/>
        <v>0.41666666666666669</v>
      </c>
      <c r="AE78" s="94">
        <f t="shared" si="15"/>
        <v>0.16666666666666666</v>
      </c>
      <c r="AF78" s="94">
        <f t="shared" si="15"/>
        <v>8.3333333333333329E-2</v>
      </c>
      <c r="AG78" s="94">
        <f t="shared" si="15"/>
        <v>0.16666666666666666</v>
      </c>
      <c r="AH78" s="94">
        <f t="shared" si="15"/>
        <v>8.3333333333333329E-2</v>
      </c>
      <c r="AI78" s="63">
        <f t="shared" si="19"/>
        <v>2.82</v>
      </c>
      <c r="AJ78" s="63">
        <f t="shared" si="16"/>
        <v>1.33</v>
      </c>
      <c r="AK78" s="62">
        <f t="shared" si="16"/>
        <v>2</v>
      </c>
      <c r="AL78" s="62">
        <f t="shared" si="16"/>
        <v>2</v>
      </c>
      <c r="AM78"/>
    </row>
    <row r="79" spans="1:39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2">
        <f t="shared" si="17"/>
        <v>0</v>
      </c>
      <c r="W79" s="62">
        <f t="shared" si="13"/>
        <v>5</v>
      </c>
      <c r="X79" s="62">
        <f t="shared" si="13"/>
        <v>2</v>
      </c>
      <c r="Y79" s="62">
        <f t="shared" si="13"/>
        <v>4</v>
      </c>
      <c r="Z79" s="62">
        <f t="shared" si="13"/>
        <v>1</v>
      </c>
      <c r="AA79" s="62">
        <f t="shared" si="13"/>
        <v>0</v>
      </c>
      <c r="AB79" s="62">
        <f t="shared" si="14"/>
        <v>12</v>
      </c>
      <c r="AC79" s="94">
        <f t="shared" si="18"/>
        <v>0</v>
      </c>
      <c r="AD79" s="94">
        <f t="shared" si="15"/>
        <v>0.41666666666666669</v>
      </c>
      <c r="AE79" s="94">
        <f t="shared" si="15"/>
        <v>0.16666666666666666</v>
      </c>
      <c r="AF79" s="94">
        <f t="shared" si="15"/>
        <v>0.33333333333333331</v>
      </c>
      <c r="AG79" s="94">
        <f t="shared" si="15"/>
        <v>8.3333333333333329E-2</v>
      </c>
      <c r="AH79" s="94">
        <f t="shared" si="15"/>
        <v>0</v>
      </c>
      <c r="AI79" s="63">
        <f t="shared" si="19"/>
        <v>3.08</v>
      </c>
      <c r="AJ79" s="63">
        <f t="shared" si="16"/>
        <v>1.08</v>
      </c>
      <c r="AK79" s="62">
        <f t="shared" si="16"/>
        <v>3</v>
      </c>
      <c r="AL79" s="62">
        <f t="shared" si="16"/>
        <v>2</v>
      </c>
      <c r="AM79"/>
    </row>
    <row r="80" spans="1:39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2">
        <f t="shared" si="17"/>
        <v>0</v>
      </c>
      <c r="W80" s="62">
        <f t="shared" si="13"/>
        <v>0</v>
      </c>
      <c r="X80" s="62">
        <f t="shared" si="13"/>
        <v>2</v>
      </c>
      <c r="Y80" s="62">
        <f t="shared" si="13"/>
        <v>8</v>
      </c>
      <c r="Z80" s="62">
        <f t="shared" si="13"/>
        <v>2</v>
      </c>
      <c r="AA80" s="62">
        <f t="shared" si="13"/>
        <v>0</v>
      </c>
      <c r="AB80" s="62">
        <f t="shared" si="14"/>
        <v>12</v>
      </c>
      <c r="AC80" s="94">
        <f t="shared" si="18"/>
        <v>0</v>
      </c>
      <c r="AD80" s="94">
        <f t="shared" si="15"/>
        <v>0</v>
      </c>
      <c r="AE80" s="94">
        <f t="shared" si="15"/>
        <v>0.16666666666666666</v>
      </c>
      <c r="AF80" s="94">
        <f t="shared" si="15"/>
        <v>0.66666666666666663</v>
      </c>
      <c r="AG80" s="94">
        <f t="shared" si="15"/>
        <v>0.16666666666666666</v>
      </c>
      <c r="AH80" s="94">
        <f t="shared" si="15"/>
        <v>0</v>
      </c>
      <c r="AI80" s="63">
        <f t="shared" si="19"/>
        <v>4</v>
      </c>
      <c r="AJ80" s="63">
        <f t="shared" si="16"/>
        <v>0.6</v>
      </c>
      <c r="AK80" s="62">
        <f t="shared" si="16"/>
        <v>4</v>
      </c>
      <c r="AL80" s="62">
        <f t="shared" si="16"/>
        <v>4</v>
      </c>
      <c r="AM80"/>
    </row>
    <row r="81" spans="1:39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2">
        <f t="shared" si="17"/>
        <v>0</v>
      </c>
      <c r="W81" s="62">
        <f t="shared" si="13"/>
        <v>1</v>
      </c>
      <c r="X81" s="62">
        <f t="shared" si="13"/>
        <v>3</v>
      </c>
      <c r="Y81" s="62">
        <f t="shared" si="13"/>
        <v>7</v>
      </c>
      <c r="Z81" s="62">
        <f t="shared" si="13"/>
        <v>1</v>
      </c>
      <c r="AA81" s="62">
        <f t="shared" si="13"/>
        <v>0</v>
      </c>
      <c r="AB81" s="62">
        <f t="shared" si="14"/>
        <v>12</v>
      </c>
      <c r="AC81" s="94">
        <f t="shared" si="18"/>
        <v>0</v>
      </c>
      <c r="AD81" s="94">
        <f t="shared" si="15"/>
        <v>8.3333333333333329E-2</v>
      </c>
      <c r="AE81" s="94">
        <f t="shared" si="15"/>
        <v>0.25</v>
      </c>
      <c r="AF81" s="94">
        <f t="shared" si="15"/>
        <v>0.58333333333333337</v>
      </c>
      <c r="AG81" s="94">
        <f t="shared" si="15"/>
        <v>8.3333333333333329E-2</v>
      </c>
      <c r="AH81" s="94">
        <f t="shared" si="15"/>
        <v>0</v>
      </c>
      <c r="AI81" s="63">
        <f t="shared" si="19"/>
        <v>3.67</v>
      </c>
      <c r="AJ81" s="63">
        <f t="shared" si="16"/>
        <v>0.78</v>
      </c>
      <c r="AK81" s="62">
        <f t="shared" si="16"/>
        <v>4</v>
      </c>
      <c r="AL81" s="62">
        <f t="shared" si="16"/>
        <v>4</v>
      </c>
      <c r="AM81"/>
    </row>
    <row r="84" spans="1:39" x14ac:dyDescent="0.25">
      <c r="AM84" s="46"/>
    </row>
    <row r="85" spans="1:39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46"/>
    </row>
    <row r="86" spans="1:39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  <c r="AM86" s="46"/>
    </row>
    <row r="87" spans="1:39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  <c r="AM87" s="46"/>
    </row>
    <row r="88" spans="1:39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  <c r="AM88" s="46"/>
    </row>
    <row r="89" spans="1:39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  <c r="AM89" s="46"/>
    </row>
    <row r="90" spans="1:39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2">
        <f>+AN24</f>
        <v>0</v>
      </c>
      <c r="W90" s="62">
        <f t="shared" ref="W90:AA90" si="20">+AO24</f>
        <v>1</v>
      </c>
      <c r="X90" s="62">
        <f t="shared" si="20"/>
        <v>0</v>
      </c>
      <c r="Y90" s="62">
        <f t="shared" si="20"/>
        <v>2</v>
      </c>
      <c r="Z90" s="62">
        <f t="shared" si="20"/>
        <v>8</v>
      </c>
      <c r="AA90" s="62">
        <f t="shared" si="20"/>
        <v>1</v>
      </c>
      <c r="AB90" s="62">
        <f t="shared" ref="AB90:AB98" si="21">SUM(V90:AA90)</f>
        <v>12</v>
      </c>
      <c r="AC90" s="94">
        <f>V90/$AB90</f>
        <v>0</v>
      </c>
      <c r="AD90" s="94">
        <f t="shared" ref="AD90:AH91" si="22">W90/$AB90</f>
        <v>8.3333333333333329E-2</v>
      </c>
      <c r="AE90" s="94">
        <f t="shared" si="22"/>
        <v>0</v>
      </c>
      <c r="AF90" s="94">
        <f t="shared" si="22"/>
        <v>0.16666666666666666</v>
      </c>
      <c r="AG90" s="94">
        <f t="shared" si="22"/>
        <v>0.66666666666666663</v>
      </c>
      <c r="AH90" s="94">
        <f t="shared" si="22"/>
        <v>8.3333333333333329E-2</v>
      </c>
      <c r="AI90" s="63">
        <f t="shared" ref="AI90:AI91" si="23">+BA24</f>
        <v>4.55</v>
      </c>
      <c r="AJ90" s="63">
        <f t="shared" ref="AJ90:AJ91" si="24">+BB24</f>
        <v>0.93</v>
      </c>
      <c r="AK90" s="62">
        <f t="shared" ref="AK90:AK91" si="25">+BC24</f>
        <v>5</v>
      </c>
      <c r="AL90" s="62">
        <f t="shared" ref="AL90:AL91" si="26">+BD24</f>
        <v>5</v>
      </c>
      <c r="AM90" s="46"/>
    </row>
    <row r="91" spans="1:39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2">
        <f>+AN25</f>
        <v>0</v>
      </c>
      <c r="W91" s="62">
        <f t="shared" ref="W91:AA91" si="27">+AO25</f>
        <v>0</v>
      </c>
      <c r="X91" s="62">
        <f t="shared" si="27"/>
        <v>0</v>
      </c>
      <c r="Y91" s="62">
        <f t="shared" si="27"/>
        <v>3</v>
      </c>
      <c r="Z91" s="62">
        <f t="shared" si="27"/>
        <v>8</v>
      </c>
      <c r="AA91" s="62">
        <f t="shared" si="27"/>
        <v>1</v>
      </c>
      <c r="AB91" s="62">
        <f t="shared" si="21"/>
        <v>12</v>
      </c>
      <c r="AC91" s="94">
        <f>V91/$AB91</f>
        <v>0</v>
      </c>
      <c r="AD91" s="94">
        <f t="shared" si="22"/>
        <v>0</v>
      </c>
      <c r="AE91" s="94">
        <f t="shared" si="22"/>
        <v>0</v>
      </c>
      <c r="AF91" s="94">
        <f t="shared" si="22"/>
        <v>0.25</v>
      </c>
      <c r="AG91" s="94">
        <f t="shared" si="22"/>
        <v>0.66666666666666663</v>
      </c>
      <c r="AH91" s="94">
        <f t="shared" si="22"/>
        <v>8.3333333333333329E-2</v>
      </c>
      <c r="AI91" s="63">
        <f t="shared" si="23"/>
        <v>4.7300000000000004</v>
      </c>
      <c r="AJ91" s="63">
        <f t="shared" si="24"/>
        <v>0.47</v>
      </c>
      <c r="AK91" s="62">
        <f t="shared" si="25"/>
        <v>5</v>
      </c>
      <c r="AL91" s="62">
        <f t="shared" si="26"/>
        <v>5</v>
      </c>
      <c r="AM91" s="46"/>
    </row>
    <row r="92" spans="1:39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97"/>
      <c r="AD92" s="97"/>
      <c r="AE92" s="97"/>
      <c r="AF92" s="97"/>
      <c r="AG92" s="97"/>
      <c r="AH92" s="97"/>
      <c r="AI92" s="100"/>
      <c r="AJ92" s="100"/>
      <c r="AK92" s="97"/>
      <c r="AL92" s="97"/>
      <c r="AM92" s="46"/>
    </row>
    <row r="93" spans="1:39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2">
        <f>+AN26</f>
        <v>0</v>
      </c>
      <c r="W93" s="62">
        <f t="shared" ref="W93:AA98" si="28">+AO26</f>
        <v>0</v>
      </c>
      <c r="X93" s="62">
        <f t="shared" si="28"/>
        <v>0</v>
      </c>
      <c r="Y93" s="62">
        <f t="shared" si="28"/>
        <v>3</v>
      </c>
      <c r="Z93" s="62">
        <f t="shared" si="28"/>
        <v>8</v>
      </c>
      <c r="AA93" s="62">
        <f t="shared" si="28"/>
        <v>1</v>
      </c>
      <c r="AB93" s="62">
        <f t="shared" si="21"/>
        <v>12</v>
      </c>
      <c r="AC93" s="94">
        <f>V93/$AB93</f>
        <v>0</v>
      </c>
      <c r="AD93" s="94">
        <f t="shared" ref="AD93:AH98" si="29">W93/$AB93</f>
        <v>0</v>
      </c>
      <c r="AE93" s="94">
        <f t="shared" si="29"/>
        <v>0</v>
      </c>
      <c r="AF93" s="94">
        <f t="shared" si="29"/>
        <v>0.25</v>
      </c>
      <c r="AG93" s="94">
        <f t="shared" si="29"/>
        <v>0.66666666666666663</v>
      </c>
      <c r="AH93" s="94">
        <f t="shared" si="29"/>
        <v>8.3333333333333329E-2</v>
      </c>
      <c r="AI93" s="63">
        <f>+BA26</f>
        <v>4.7300000000000004</v>
      </c>
      <c r="AJ93" s="63">
        <f t="shared" ref="AJ93:AL98" si="30">+BB26</f>
        <v>0.47</v>
      </c>
      <c r="AK93" s="62">
        <f t="shared" si="30"/>
        <v>5</v>
      </c>
      <c r="AL93" s="62">
        <f t="shared" si="30"/>
        <v>5</v>
      </c>
      <c r="AM93" s="46"/>
    </row>
    <row r="94" spans="1:39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2">
        <f t="shared" ref="V94:V98" si="31">+AN27</f>
        <v>0</v>
      </c>
      <c r="W94" s="62">
        <f t="shared" si="28"/>
        <v>0</v>
      </c>
      <c r="X94" s="62">
        <f t="shared" si="28"/>
        <v>0</v>
      </c>
      <c r="Y94" s="62">
        <f t="shared" si="28"/>
        <v>2</v>
      </c>
      <c r="Z94" s="62">
        <f t="shared" si="28"/>
        <v>9</v>
      </c>
      <c r="AA94" s="62">
        <f t="shared" si="28"/>
        <v>1</v>
      </c>
      <c r="AB94" s="62">
        <f t="shared" si="21"/>
        <v>12</v>
      </c>
      <c r="AC94" s="94">
        <f t="shared" ref="AC94:AC98" si="32">V94/$AB94</f>
        <v>0</v>
      </c>
      <c r="AD94" s="94">
        <f t="shared" si="29"/>
        <v>0</v>
      </c>
      <c r="AE94" s="94">
        <f t="shared" si="29"/>
        <v>0</v>
      </c>
      <c r="AF94" s="94">
        <f t="shared" si="29"/>
        <v>0.16666666666666666</v>
      </c>
      <c r="AG94" s="94">
        <f t="shared" si="29"/>
        <v>0.75</v>
      </c>
      <c r="AH94" s="94">
        <f t="shared" si="29"/>
        <v>8.3333333333333329E-2</v>
      </c>
      <c r="AI94" s="63">
        <f t="shared" ref="AI94:AI98" si="33">+BA27</f>
        <v>4.82</v>
      </c>
      <c r="AJ94" s="63">
        <f t="shared" si="30"/>
        <v>0.4</v>
      </c>
      <c r="AK94" s="62">
        <f t="shared" si="30"/>
        <v>5</v>
      </c>
      <c r="AL94" s="62">
        <f t="shared" si="30"/>
        <v>5</v>
      </c>
      <c r="AM94" s="46"/>
    </row>
    <row r="95" spans="1:39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2">
        <f t="shared" si="31"/>
        <v>0</v>
      </c>
      <c r="W95" s="62">
        <f t="shared" si="28"/>
        <v>0</v>
      </c>
      <c r="X95" s="62">
        <f t="shared" si="28"/>
        <v>0</v>
      </c>
      <c r="Y95" s="62">
        <f t="shared" si="28"/>
        <v>6</v>
      </c>
      <c r="Z95" s="62">
        <f t="shared" si="28"/>
        <v>6</v>
      </c>
      <c r="AA95" s="62">
        <f t="shared" si="28"/>
        <v>0</v>
      </c>
      <c r="AB95" s="62">
        <f t="shared" si="21"/>
        <v>12</v>
      </c>
      <c r="AC95" s="94">
        <f t="shared" si="32"/>
        <v>0</v>
      </c>
      <c r="AD95" s="94">
        <f t="shared" si="29"/>
        <v>0</v>
      </c>
      <c r="AE95" s="94">
        <f t="shared" si="29"/>
        <v>0</v>
      </c>
      <c r="AF95" s="94">
        <f t="shared" si="29"/>
        <v>0.5</v>
      </c>
      <c r="AG95" s="94">
        <f t="shared" si="29"/>
        <v>0.5</v>
      </c>
      <c r="AH95" s="94">
        <f t="shared" si="29"/>
        <v>0</v>
      </c>
      <c r="AI95" s="63">
        <f t="shared" si="33"/>
        <v>4.5</v>
      </c>
      <c r="AJ95" s="63">
        <f t="shared" si="30"/>
        <v>0.52</v>
      </c>
      <c r="AK95" s="62">
        <f t="shared" si="30"/>
        <v>5</v>
      </c>
      <c r="AL95" s="62">
        <f t="shared" si="30"/>
        <v>4</v>
      </c>
      <c r="AM95" s="46"/>
    </row>
    <row r="96" spans="1:39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2">
        <f t="shared" si="31"/>
        <v>0</v>
      </c>
      <c r="W96" s="62">
        <f t="shared" si="28"/>
        <v>0</v>
      </c>
      <c r="X96" s="62">
        <f t="shared" si="28"/>
        <v>0</v>
      </c>
      <c r="Y96" s="62">
        <f t="shared" si="28"/>
        <v>5</v>
      </c>
      <c r="Z96" s="62">
        <f t="shared" si="28"/>
        <v>7</v>
      </c>
      <c r="AA96" s="62">
        <f t="shared" si="28"/>
        <v>0</v>
      </c>
      <c r="AB96" s="62">
        <f t="shared" si="21"/>
        <v>12</v>
      </c>
      <c r="AC96" s="94">
        <f t="shared" si="32"/>
        <v>0</v>
      </c>
      <c r="AD96" s="94">
        <f t="shared" si="29"/>
        <v>0</v>
      </c>
      <c r="AE96" s="94">
        <f t="shared" si="29"/>
        <v>0</v>
      </c>
      <c r="AF96" s="94">
        <f t="shared" si="29"/>
        <v>0.41666666666666669</v>
      </c>
      <c r="AG96" s="94">
        <f t="shared" si="29"/>
        <v>0.58333333333333337</v>
      </c>
      <c r="AH96" s="94">
        <f t="shared" si="29"/>
        <v>0</v>
      </c>
      <c r="AI96" s="63">
        <f t="shared" si="33"/>
        <v>4.58</v>
      </c>
      <c r="AJ96" s="63">
        <f t="shared" si="30"/>
        <v>0.51</v>
      </c>
      <c r="AK96" s="62">
        <f t="shared" si="30"/>
        <v>5</v>
      </c>
      <c r="AL96" s="62">
        <f t="shared" si="30"/>
        <v>5</v>
      </c>
      <c r="AM96" s="46"/>
    </row>
    <row r="97" spans="1:39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2">
        <f t="shared" si="31"/>
        <v>0</v>
      </c>
      <c r="W97" s="62">
        <f t="shared" si="28"/>
        <v>0</v>
      </c>
      <c r="X97" s="62">
        <f t="shared" si="28"/>
        <v>0</v>
      </c>
      <c r="Y97" s="62">
        <f t="shared" si="28"/>
        <v>5</v>
      </c>
      <c r="Z97" s="62">
        <f t="shared" si="28"/>
        <v>6</v>
      </c>
      <c r="AA97" s="62">
        <f t="shared" si="28"/>
        <v>1</v>
      </c>
      <c r="AB97" s="62">
        <f t="shared" si="21"/>
        <v>12</v>
      </c>
      <c r="AC97" s="94">
        <f t="shared" si="32"/>
        <v>0</v>
      </c>
      <c r="AD97" s="94">
        <f t="shared" si="29"/>
        <v>0</v>
      </c>
      <c r="AE97" s="94">
        <f t="shared" si="29"/>
        <v>0</v>
      </c>
      <c r="AF97" s="94">
        <f t="shared" si="29"/>
        <v>0.41666666666666669</v>
      </c>
      <c r="AG97" s="94">
        <f t="shared" si="29"/>
        <v>0.5</v>
      </c>
      <c r="AH97" s="94">
        <f t="shared" si="29"/>
        <v>8.3333333333333329E-2</v>
      </c>
      <c r="AI97" s="63">
        <f t="shared" si="33"/>
        <v>4.55</v>
      </c>
      <c r="AJ97" s="63">
        <f t="shared" si="30"/>
        <v>0.52</v>
      </c>
      <c r="AK97" s="62">
        <f t="shared" si="30"/>
        <v>5</v>
      </c>
      <c r="AL97" s="62">
        <f t="shared" si="30"/>
        <v>5</v>
      </c>
      <c r="AM97" s="46"/>
    </row>
    <row r="98" spans="1:39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2">
        <f t="shared" si="31"/>
        <v>0</v>
      </c>
      <c r="W98" s="62">
        <f t="shared" si="28"/>
        <v>0</v>
      </c>
      <c r="X98" s="62">
        <f t="shared" si="28"/>
        <v>0</v>
      </c>
      <c r="Y98" s="62">
        <f t="shared" si="28"/>
        <v>5</v>
      </c>
      <c r="Z98" s="62">
        <f t="shared" si="28"/>
        <v>7</v>
      </c>
      <c r="AA98" s="62">
        <f t="shared" si="28"/>
        <v>0</v>
      </c>
      <c r="AB98" s="62">
        <f t="shared" si="21"/>
        <v>12</v>
      </c>
      <c r="AC98" s="94">
        <f t="shared" si="32"/>
        <v>0</v>
      </c>
      <c r="AD98" s="94">
        <f t="shared" si="29"/>
        <v>0</v>
      </c>
      <c r="AE98" s="94">
        <f t="shared" si="29"/>
        <v>0</v>
      </c>
      <c r="AF98" s="94">
        <f t="shared" si="29"/>
        <v>0.41666666666666669</v>
      </c>
      <c r="AG98" s="94">
        <f t="shared" si="29"/>
        <v>0.58333333333333337</v>
      </c>
      <c r="AH98" s="94">
        <f t="shared" si="29"/>
        <v>0</v>
      </c>
      <c r="AI98" s="63">
        <f t="shared" si="33"/>
        <v>4.58</v>
      </c>
      <c r="AJ98" s="63">
        <f t="shared" si="30"/>
        <v>0.51</v>
      </c>
      <c r="AK98" s="62">
        <f t="shared" si="30"/>
        <v>5</v>
      </c>
      <c r="AL98" s="62">
        <f t="shared" si="30"/>
        <v>5</v>
      </c>
      <c r="AM98" s="46"/>
    </row>
    <row r="99" spans="1:39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  <c r="AM99" s="46"/>
    </row>
    <row r="100" spans="1:39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  <c r="AM100" s="46"/>
    </row>
    <row r="101" spans="1:39" ht="1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AM101" s="46"/>
    </row>
    <row r="102" spans="1:39" x14ac:dyDescent="0.25">
      <c r="AM102" s="46"/>
    </row>
    <row r="103" spans="1:39" x14ac:dyDescent="0.25">
      <c r="AM103" s="46"/>
    </row>
    <row r="104" spans="1:39" x14ac:dyDescent="0.25">
      <c r="AM104" s="46"/>
    </row>
    <row r="105" spans="1:39" x14ac:dyDescent="0.25">
      <c r="A105" t="s">
        <v>117</v>
      </c>
      <c r="B105" s="17"/>
      <c r="C105" s="17"/>
      <c r="AM105" s="46"/>
    </row>
    <row r="106" spans="1:39" ht="30" x14ac:dyDescent="0.25">
      <c r="B106" s="17"/>
      <c r="C106" s="17" t="s">
        <v>67</v>
      </c>
      <c r="D106" t="s">
        <v>68</v>
      </c>
      <c r="E106" t="s">
        <v>69</v>
      </c>
      <c r="F106" t="s">
        <v>70</v>
      </c>
      <c r="AM106" s="46"/>
    </row>
    <row r="107" spans="1:39" x14ac:dyDescent="0.25">
      <c r="A107" t="s">
        <v>71</v>
      </c>
      <c r="B107" s="17" t="s">
        <v>110</v>
      </c>
      <c r="C107" s="17">
        <v>11</v>
      </c>
      <c r="D107">
        <v>91.7</v>
      </c>
      <c r="E107">
        <v>91.7</v>
      </c>
      <c r="F107">
        <v>91.7</v>
      </c>
      <c r="AM107" s="46"/>
    </row>
    <row r="108" spans="1:39" x14ac:dyDescent="0.25">
      <c r="B108" t="s">
        <v>24</v>
      </c>
      <c r="C108">
        <v>1</v>
      </c>
      <c r="D108">
        <v>8.3000000000000007</v>
      </c>
      <c r="E108">
        <v>8.3000000000000007</v>
      </c>
      <c r="F108">
        <v>100</v>
      </c>
      <c r="AM108" s="46"/>
    </row>
    <row r="109" spans="1:39" x14ac:dyDescent="0.25">
      <c r="B109" t="s">
        <v>64</v>
      </c>
      <c r="C109">
        <v>12</v>
      </c>
      <c r="D109">
        <v>100</v>
      </c>
      <c r="E109">
        <v>100</v>
      </c>
      <c r="AM109" s="46"/>
    </row>
    <row r="110" spans="1:39" x14ac:dyDescent="0.25">
      <c r="A110" t="s">
        <v>121</v>
      </c>
      <c r="AM110" s="46"/>
    </row>
    <row r="111" spans="1:39" x14ac:dyDescent="0.25">
      <c r="AM111" s="46"/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V58:AL58"/>
    <mergeCell ref="B51:U51"/>
    <mergeCell ref="B52:U52"/>
    <mergeCell ref="B53:U53"/>
    <mergeCell ref="B54:U54"/>
    <mergeCell ref="B55:U55"/>
    <mergeCell ref="B56:U56"/>
    <mergeCell ref="B57:U57"/>
    <mergeCell ref="A58:U58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7"/>
  <sheetViews>
    <sheetView view="pageBreakPreview" zoomScale="96" zoomScaleNormal="100" zoomScaleSheetLayoutView="96" workbookViewId="0">
      <selection sqref="A1:AE1"/>
    </sheetView>
  </sheetViews>
  <sheetFormatPr baseColWidth="10" defaultRowHeight="15.7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32.7109375" style="77" hidden="1" customWidth="1"/>
    <col min="40" max="40" width="5.85546875" hidden="1" customWidth="1"/>
    <col min="41" max="41" width="4.71093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s="77" t="s">
        <v>145</v>
      </c>
      <c r="AU1" t="s">
        <v>145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77" t="s">
        <v>74</v>
      </c>
      <c r="AN3">
        <v>0</v>
      </c>
      <c r="AO3">
        <v>0</v>
      </c>
      <c r="AP3">
        <v>0</v>
      </c>
      <c r="AQ3">
        <v>4</v>
      </c>
      <c r="AR3">
        <v>6</v>
      </c>
      <c r="AS3">
        <v>0</v>
      </c>
      <c r="AT3">
        <v>10</v>
      </c>
      <c r="AU3" t="s">
        <v>74</v>
      </c>
      <c r="AV3">
        <v>0</v>
      </c>
      <c r="AW3">
        <v>0</v>
      </c>
      <c r="AX3">
        <v>0</v>
      </c>
      <c r="AY3">
        <v>4</v>
      </c>
      <c r="AZ3">
        <v>6</v>
      </c>
      <c r="BA3">
        <v>4.5999999999999996</v>
      </c>
      <c r="BB3">
        <v>0.52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77" t="s">
        <v>75</v>
      </c>
      <c r="AN4">
        <v>0</v>
      </c>
      <c r="AO4">
        <v>0</v>
      </c>
      <c r="AP4">
        <v>0</v>
      </c>
      <c r="AQ4">
        <v>4</v>
      </c>
      <c r="AR4">
        <v>6</v>
      </c>
      <c r="AS4">
        <v>1</v>
      </c>
      <c r="AT4">
        <v>11</v>
      </c>
      <c r="AU4" t="s">
        <v>75</v>
      </c>
      <c r="AV4">
        <v>0</v>
      </c>
      <c r="AW4">
        <v>0</v>
      </c>
      <c r="AX4">
        <v>0</v>
      </c>
      <c r="AY4">
        <v>4</v>
      </c>
      <c r="AZ4">
        <v>6</v>
      </c>
      <c r="BA4">
        <v>4.5999999999999996</v>
      </c>
      <c r="BB4">
        <v>0.52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77" t="s">
        <v>76</v>
      </c>
      <c r="AN5">
        <v>0</v>
      </c>
      <c r="AO5">
        <v>0</v>
      </c>
      <c r="AP5">
        <v>0</v>
      </c>
      <c r="AQ5">
        <v>1</v>
      </c>
      <c r="AR5">
        <v>9</v>
      </c>
      <c r="AS5">
        <v>1</v>
      </c>
      <c r="AT5">
        <v>11</v>
      </c>
      <c r="AU5" t="s">
        <v>76</v>
      </c>
      <c r="AV5">
        <v>0</v>
      </c>
      <c r="AW5">
        <v>0</v>
      </c>
      <c r="AX5">
        <v>0</v>
      </c>
      <c r="AY5">
        <v>1</v>
      </c>
      <c r="AZ5">
        <v>9</v>
      </c>
      <c r="BA5">
        <v>4.9000000000000004</v>
      </c>
      <c r="BB5">
        <v>0.32</v>
      </c>
      <c r="BC5">
        <v>5</v>
      </c>
      <c r="BD5">
        <v>5</v>
      </c>
    </row>
    <row r="6" spans="1:56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77" t="s">
        <v>77</v>
      </c>
      <c r="AN6">
        <v>0</v>
      </c>
      <c r="AO6">
        <v>0</v>
      </c>
      <c r="AP6">
        <v>0</v>
      </c>
      <c r="AQ6">
        <v>2</v>
      </c>
      <c r="AR6">
        <v>9</v>
      </c>
      <c r="AS6">
        <v>0</v>
      </c>
      <c r="AT6">
        <v>11</v>
      </c>
      <c r="AU6" t="s">
        <v>77</v>
      </c>
      <c r="AV6">
        <v>0</v>
      </c>
      <c r="AW6">
        <v>0</v>
      </c>
      <c r="AX6">
        <v>0</v>
      </c>
      <c r="AY6">
        <v>2</v>
      </c>
      <c r="AZ6">
        <v>9</v>
      </c>
      <c r="BA6">
        <v>4.82</v>
      </c>
      <c r="BB6">
        <v>0.4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77" t="s">
        <v>78</v>
      </c>
      <c r="AN7">
        <v>0</v>
      </c>
      <c r="AO7">
        <v>0</v>
      </c>
      <c r="AP7">
        <v>0</v>
      </c>
      <c r="AQ7">
        <v>2</v>
      </c>
      <c r="AR7">
        <v>8</v>
      </c>
      <c r="AS7">
        <v>1</v>
      </c>
      <c r="AT7">
        <v>11</v>
      </c>
      <c r="AU7" t="s">
        <v>78</v>
      </c>
      <c r="AV7">
        <v>0</v>
      </c>
      <c r="AW7">
        <v>0</v>
      </c>
      <c r="AX7">
        <v>0</v>
      </c>
      <c r="AY7">
        <v>2</v>
      </c>
      <c r="AZ7">
        <v>8</v>
      </c>
      <c r="BA7">
        <v>4.8</v>
      </c>
      <c r="BB7">
        <v>0.42</v>
      </c>
      <c r="BC7">
        <v>5</v>
      </c>
      <c r="BD7">
        <v>5</v>
      </c>
    </row>
    <row r="8" spans="1:56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s="77" t="s">
        <v>79</v>
      </c>
      <c r="AN8">
        <v>0</v>
      </c>
      <c r="AO8">
        <v>0</v>
      </c>
      <c r="AP8">
        <v>0</v>
      </c>
      <c r="AQ8">
        <v>2</v>
      </c>
      <c r="AR8">
        <v>8</v>
      </c>
      <c r="AS8">
        <v>1</v>
      </c>
      <c r="AT8">
        <v>11</v>
      </c>
      <c r="AU8" t="s">
        <v>79</v>
      </c>
      <c r="AV8">
        <v>0</v>
      </c>
      <c r="AW8">
        <v>0</v>
      </c>
      <c r="AX8">
        <v>0</v>
      </c>
      <c r="AY8">
        <v>2</v>
      </c>
      <c r="AZ8">
        <v>8</v>
      </c>
      <c r="BA8">
        <v>4.8</v>
      </c>
      <c r="BB8">
        <v>0.42</v>
      </c>
      <c r="BC8">
        <v>5</v>
      </c>
      <c r="BD8">
        <v>5</v>
      </c>
    </row>
    <row r="9" spans="1:56" ht="27.75" customHeight="1" x14ac:dyDescent="0.25">
      <c r="A9" s="108" t="s">
        <v>137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77" t="s">
        <v>80</v>
      </c>
      <c r="AN9">
        <v>0</v>
      </c>
      <c r="AO9">
        <v>0</v>
      </c>
      <c r="AP9">
        <v>0</v>
      </c>
      <c r="AQ9">
        <v>4</v>
      </c>
      <c r="AR9">
        <v>7</v>
      </c>
      <c r="AS9">
        <v>0</v>
      </c>
      <c r="AT9">
        <v>11</v>
      </c>
      <c r="AU9" t="s">
        <v>80</v>
      </c>
      <c r="AV9">
        <v>0</v>
      </c>
      <c r="AW9">
        <v>0</v>
      </c>
      <c r="AX9">
        <v>0</v>
      </c>
      <c r="AY9">
        <v>4</v>
      </c>
      <c r="AZ9">
        <v>7</v>
      </c>
      <c r="BA9">
        <v>4.6399999999999997</v>
      </c>
      <c r="BB9">
        <v>0.5</v>
      </c>
      <c r="BC9">
        <v>5</v>
      </c>
      <c r="BD9">
        <v>5</v>
      </c>
    </row>
    <row r="10" spans="1:56" ht="26.25" customHeight="1" x14ac:dyDescent="0.2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t="s">
        <v>81</v>
      </c>
      <c r="AN10">
        <v>0</v>
      </c>
      <c r="AO10">
        <v>0</v>
      </c>
      <c r="AP10">
        <v>0</v>
      </c>
      <c r="AQ10">
        <v>4</v>
      </c>
      <c r="AR10">
        <v>7</v>
      </c>
      <c r="AS10">
        <v>0</v>
      </c>
      <c r="AT10">
        <v>11</v>
      </c>
      <c r="AU10" t="s">
        <v>81</v>
      </c>
      <c r="AV10">
        <v>0</v>
      </c>
      <c r="AW10">
        <v>0</v>
      </c>
      <c r="AX10">
        <v>0</v>
      </c>
      <c r="AY10">
        <v>4</v>
      </c>
      <c r="AZ10">
        <v>7</v>
      </c>
      <c r="BA10">
        <v>4.6399999999999997</v>
      </c>
      <c r="BB10">
        <v>0.5</v>
      </c>
      <c r="BC10">
        <v>5</v>
      </c>
      <c r="BD10">
        <v>5</v>
      </c>
    </row>
    <row r="11" spans="1:5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2"/>
      <c r="AM11" s="77" t="s">
        <v>82</v>
      </c>
      <c r="AN11">
        <v>0</v>
      </c>
      <c r="AO11">
        <v>0</v>
      </c>
      <c r="AP11">
        <v>0</v>
      </c>
      <c r="AQ11">
        <v>4</v>
      </c>
      <c r="AR11">
        <v>7</v>
      </c>
      <c r="AS11">
        <v>0</v>
      </c>
      <c r="AT11">
        <v>11</v>
      </c>
      <c r="AU11" t="s">
        <v>82</v>
      </c>
      <c r="AV11">
        <v>0</v>
      </c>
      <c r="AW11">
        <v>0</v>
      </c>
      <c r="AX11">
        <v>0</v>
      </c>
      <c r="AY11">
        <v>4</v>
      </c>
      <c r="AZ11">
        <v>7</v>
      </c>
      <c r="BA11">
        <v>4.6399999999999997</v>
      </c>
      <c r="BB11">
        <v>0.5</v>
      </c>
      <c r="BC11">
        <v>5</v>
      </c>
      <c r="BD11">
        <v>5</v>
      </c>
    </row>
    <row r="12" spans="1:5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2"/>
      <c r="AM12" s="77" t="s">
        <v>83</v>
      </c>
      <c r="AN12">
        <v>0</v>
      </c>
      <c r="AO12">
        <v>0</v>
      </c>
      <c r="AP12">
        <v>0</v>
      </c>
      <c r="AQ12">
        <v>4</v>
      </c>
      <c r="AR12">
        <v>7</v>
      </c>
      <c r="AS12">
        <v>0</v>
      </c>
      <c r="AT12">
        <v>11</v>
      </c>
      <c r="AU12" t="s">
        <v>83</v>
      </c>
      <c r="AV12">
        <v>0</v>
      </c>
      <c r="AW12">
        <v>0</v>
      </c>
      <c r="AX12">
        <v>0</v>
      </c>
      <c r="AY12">
        <v>4</v>
      </c>
      <c r="AZ12">
        <v>7</v>
      </c>
      <c r="BA12">
        <v>4.6399999999999997</v>
      </c>
      <c r="BB12">
        <v>0.5</v>
      </c>
      <c r="BC12">
        <v>5</v>
      </c>
      <c r="BD12">
        <v>5</v>
      </c>
    </row>
    <row r="13" spans="1:5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52"/>
      <c r="AM13" s="77" t="s">
        <v>84</v>
      </c>
      <c r="AN13">
        <v>1</v>
      </c>
      <c r="AO13">
        <v>1</v>
      </c>
      <c r="AP13">
        <v>7</v>
      </c>
      <c r="AQ13">
        <v>0</v>
      </c>
      <c r="AR13">
        <v>2</v>
      </c>
      <c r="AS13">
        <v>0</v>
      </c>
      <c r="AT13">
        <v>11</v>
      </c>
      <c r="AU13" t="s">
        <v>84</v>
      </c>
      <c r="AV13">
        <v>1</v>
      </c>
      <c r="AW13">
        <v>1</v>
      </c>
      <c r="AX13">
        <v>7</v>
      </c>
      <c r="AY13">
        <v>0</v>
      </c>
      <c r="AZ13">
        <v>2</v>
      </c>
      <c r="BA13">
        <v>3.09</v>
      </c>
      <c r="BB13">
        <v>1.1399999999999999</v>
      </c>
      <c r="BC13">
        <v>3</v>
      </c>
      <c r="BD13">
        <v>3</v>
      </c>
    </row>
    <row r="14" spans="1:5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2"/>
      <c r="AM14" s="77" t="s">
        <v>85</v>
      </c>
      <c r="AN14">
        <v>0</v>
      </c>
      <c r="AO14">
        <v>5</v>
      </c>
      <c r="AP14">
        <v>3</v>
      </c>
      <c r="AQ14">
        <v>3</v>
      </c>
      <c r="AR14">
        <v>0</v>
      </c>
      <c r="AS14">
        <v>0</v>
      </c>
      <c r="AT14">
        <v>11</v>
      </c>
      <c r="AU14" t="s">
        <v>85</v>
      </c>
      <c r="AV14">
        <v>0</v>
      </c>
      <c r="AW14">
        <v>5</v>
      </c>
      <c r="AX14">
        <v>3</v>
      </c>
      <c r="AY14">
        <v>3</v>
      </c>
      <c r="AZ14">
        <v>0</v>
      </c>
      <c r="BA14">
        <v>2.82</v>
      </c>
      <c r="BB14">
        <v>0.87</v>
      </c>
      <c r="BC14">
        <v>3</v>
      </c>
      <c r="BD14">
        <v>2</v>
      </c>
    </row>
    <row r="15" spans="1:5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52"/>
      <c r="AM15" s="77" t="s">
        <v>86</v>
      </c>
      <c r="AN15">
        <v>0</v>
      </c>
      <c r="AO15">
        <v>1</v>
      </c>
      <c r="AP15">
        <v>3</v>
      </c>
      <c r="AQ15">
        <v>5</v>
      </c>
      <c r="AR15">
        <v>2</v>
      </c>
      <c r="AS15">
        <v>0</v>
      </c>
      <c r="AT15">
        <v>11</v>
      </c>
      <c r="AU15" t="s">
        <v>86</v>
      </c>
      <c r="AV15">
        <v>0</v>
      </c>
      <c r="AW15">
        <v>1</v>
      </c>
      <c r="AX15">
        <v>3</v>
      </c>
      <c r="AY15">
        <v>5</v>
      </c>
      <c r="AZ15">
        <v>2</v>
      </c>
      <c r="BA15">
        <v>3.73</v>
      </c>
      <c r="BB15">
        <v>0.9</v>
      </c>
      <c r="BC15">
        <v>4</v>
      </c>
      <c r="BD15">
        <v>4</v>
      </c>
    </row>
    <row r="16" spans="1:5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52"/>
      <c r="AM16" s="77" t="s">
        <v>87</v>
      </c>
      <c r="AN16">
        <v>0</v>
      </c>
      <c r="AO16">
        <v>2</v>
      </c>
      <c r="AP16">
        <v>5</v>
      </c>
      <c r="AQ16">
        <v>3</v>
      </c>
      <c r="AR16">
        <v>1</v>
      </c>
      <c r="AS16">
        <v>0</v>
      </c>
      <c r="AT16">
        <v>11</v>
      </c>
      <c r="AU16" t="s">
        <v>87</v>
      </c>
      <c r="AV16">
        <v>0</v>
      </c>
      <c r="AW16">
        <v>2</v>
      </c>
      <c r="AX16">
        <v>5</v>
      </c>
      <c r="AY16">
        <v>3</v>
      </c>
      <c r="AZ16">
        <v>1</v>
      </c>
      <c r="BA16">
        <v>3.27</v>
      </c>
      <c r="BB16">
        <v>0.9</v>
      </c>
      <c r="BC16">
        <v>3</v>
      </c>
      <c r="BD16">
        <v>3</v>
      </c>
    </row>
    <row r="17" spans="1:5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52"/>
      <c r="AM17" s="77" t="s">
        <v>88</v>
      </c>
      <c r="AN17">
        <v>1</v>
      </c>
      <c r="AO17">
        <v>3</v>
      </c>
      <c r="AP17">
        <v>5</v>
      </c>
      <c r="AQ17">
        <v>1</v>
      </c>
      <c r="AR17">
        <v>1</v>
      </c>
      <c r="AS17">
        <v>0</v>
      </c>
      <c r="AT17">
        <v>11</v>
      </c>
      <c r="AU17" t="s">
        <v>88</v>
      </c>
      <c r="AV17">
        <v>1</v>
      </c>
      <c r="AW17">
        <v>3</v>
      </c>
      <c r="AX17">
        <v>5</v>
      </c>
      <c r="AY17">
        <v>1</v>
      </c>
      <c r="AZ17">
        <v>1</v>
      </c>
      <c r="BA17">
        <v>2.82</v>
      </c>
      <c r="BB17">
        <v>1.08</v>
      </c>
      <c r="BC17">
        <v>3</v>
      </c>
      <c r="BD17">
        <v>3</v>
      </c>
    </row>
    <row r="18" spans="1:5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52"/>
      <c r="AM18" s="77" t="s">
        <v>89</v>
      </c>
      <c r="AN18">
        <v>0</v>
      </c>
      <c r="AO18">
        <v>2</v>
      </c>
      <c r="AP18">
        <v>5</v>
      </c>
      <c r="AQ18">
        <v>2</v>
      </c>
      <c r="AR18">
        <v>2</v>
      </c>
      <c r="AS18">
        <v>0</v>
      </c>
      <c r="AT18">
        <v>11</v>
      </c>
      <c r="AU18" t="s">
        <v>89</v>
      </c>
      <c r="AV18">
        <v>0</v>
      </c>
      <c r="AW18">
        <v>2</v>
      </c>
      <c r="AX18">
        <v>5</v>
      </c>
      <c r="AY18">
        <v>2</v>
      </c>
      <c r="AZ18">
        <v>2</v>
      </c>
      <c r="BA18">
        <v>3.36</v>
      </c>
      <c r="BB18">
        <v>1.03</v>
      </c>
      <c r="BC18">
        <v>3</v>
      </c>
      <c r="BD18">
        <v>3</v>
      </c>
    </row>
    <row r="19" spans="1:56" x14ac:dyDescent="0.25">
      <c r="A19" s="43"/>
      <c r="B19" s="43"/>
      <c r="C19" s="43"/>
      <c r="D19" s="43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52"/>
      <c r="AM19" s="77" t="s">
        <v>90</v>
      </c>
      <c r="AN19">
        <v>1</v>
      </c>
      <c r="AO19">
        <v>4</v>
      </c>
      <c r="AP19">
        <v>2</v>
      </c>
      <c r="AQ19">
        <v>2</v>
      </c>
      <c r="AR19">
        <v>2</v>
      </c>
      <c r="AS19">
        <v>0</v>
      </c>
      <c r="AT19">
        <v>11</v>
      </c>
      <c r="AU19" t="s">
        <v>90</v>
      </c>
      <c r="AV19">
        <v>1</v>
      </c>
      <c r="AW19">
        <v>4</v>
      </c>
      <c r="AX19">
        <v>2</v>
      </c>
      <c r="AY19">
        <v>2</v>
      </c>
      <c r="AZ19">
        <v>2</v>
      </c>
      <c r="BA19">
        <v>3</v>
      </c>
      <c r="BB19">
        <v>1.34</v>
      </c>
      <c r="BC19">
        <v>3</v>
      </c>
      <c r="BD19">
        <v>2</v>
      </c>
    </row>
    <row r="20" spans="1:5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52"/>
      <c r="AM20" s="77" t="s">
        <v>91</v>
      </c>
      <c r="AN20">
        <v>2</v>
      </c>
      <c r="AO20">
        <v>3</v>
      </c>
      <c r="AP20">
        <v>2</v>
      </c>
      <c r="AQ20">
        <v>1</v>
      </c>
      <c r="AR20">
        <v>2</v>
      </c>
      <c r="AS20">
        <v>1</v>
      </c>
      <c r="AT20">
        <v>11</v>
      </c>
      <c r="AU20" t="s">
        <v>91</v>
      </c>
      <c r="AV20">
        <v>2</v>
      </c>
      <c r="AW20">
        <v>3</v>
      </c>
      <c r="AX20">
        <v>2</v>
      </c>
      <c r="AY20">
        <v>1</v>
      </c>
      <c r="AZ20">
        <v>2</v>
      </c>
      <c r="BA20">
        <v>2.8</v>
      </c>
      <c r="BB20">
        <v>1.48</v>
      </c>
      <c r="BC20">
        <v>3</v>
      </c>
      <c r="BD20">
        <v>2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s="77" t="s">
        <v>92</v>
      </c>
      <c r="AN21">
        <v>0</v>
      </c>
      <c r="AO21">
        <v>4</v>
      </c>
      <c r="AP21">
        <v>4</v>
      </c>
      <c r="AQ21">
        <v>2</v>
      </c>
      <c r="AR21">
        <v>1</v>
      </c>
      <c r="AS21">
        <v>0</v>
      </c>
      <c r="AT21">
        <v>11</v>
      </c>
      <c r="AU21" t="s">
        <v>92</v>
      </c>
      <c r="AV21">
        <v>0</v>
      </c>
      <c r="AW21">
        <v>4</v>
      </c>
      <c r="AX21">
        <v>4</v>
      </c>
      <c r="AY21">
        <v>2</v>
      </c>
      <c r="AZ21">
        <v>1</v>
      </c>
      <c r="BA21">
        <v>3</v>
      </c>
      <c r="BB21">
        <v>1</v>
      </c>
      <c r="BC21">
        <v>3</v>
      </c>
      <c r="BD21">
        <v>2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s="77" t="s">
        <v>93</v>
      </c>
      <c r="AN22">
        <v>0</v>
      </c>
      <c r="AO22">
        <v>1</v>
      </c>
      <c r="AP22">
        <v>1</v>
      </c>
      <c r="AQ22">
        <v>8</v>
      </c>
      <c r="AR22">
        <v>1</v>
      </c>
      <c r="AS22">
        <v>0</v>
      </c>
      <c r="AT22">
        <v>11</v>
      </c>
      <c r="AU22" t="s">
        <v>93</v>
      </c>
      <c r="AV22">
        <v>0</v>
      </c>
      <c r="AW22">
        <v>1</v>
      </c>
      <c r="AX22">
        <v>1</v>
      </c>
      <c r="AY22">
        <v>8</v>
      </c>
      <c r="AZ22">
        <v>1</v>
      </c>
      <c r="BA22">
        <v>3.82</v>
      </c>
      <c r="BB22">
        <v>0.75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s="77" t="s">
        <v>94</v>
      </c>
      <c r="AN23">
        <v>0</v>
      </c>
      <c r="AO23">
        <v>1</v>
      </c>
      <c r="AP23">
        <v>6</v>
      </c>
      <c r="AQ23">
        <v>3</v>
      </c>
      <c r="AR23">
        <v>1</v>
      </c>
      <c r="AS23">
        <v>0</v>
      </c>
      <c r="AT23">
        <v>11</v>
      </c>
      <c r="AU23" t="s">
        <v>94</v>
      </c>
      <c r="AV23">
        <v>0</v>
      </c>
      <c r="AW23">
        <v>1</v>
      </c>
      <c r="AX23">
        <v>6</v>
      </c>
      <c r="AY23">
        <v>3</v>
      </c>
      <c r="AZ23">
        <v>1</v>
      </c>
      <c r="BA23">
        <v>3.36</v>
      </c>
      <c r="BB23">
        <v>0.81</v>
      </c>
      <c r="BC23">
        <v>3</v>
      </c>
      <c r="BD23">
        <v>3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s="77" t="s">
        <v>95</v>
      </c>
      <c r="AN24">
        <v>0</v>
      </c>
      <c r="AO24">
        <v>0</v>
      </c>
      <c r="AP24">
        <v>0</v>
      </c>
      <c r="AQ24">
        <v>3</v>
      </c>
      <c r="AR24">
        <v>6</v>
      </c>
      <c r="AS24">
        <v>2</v>
      </c>
      <c r="AT24">
        <v>11</v>
      </c>
      <c r="AU24" t="s">
        <v>95</v>
      </c>
      <c r="AV24">
        <v>0</v>
      </c>
      <c r="AW24">
        <v>0</v>
      </c>
      <c r="AX24">
        <v>0</v>
      </c>
      <c r="AY24">
        <v>3</v>
      </c>
      <c r="AZ24">
        <v>6</v>
      </c>
      <c r="BA24">
        <v>4.67</v>
      </c>
      <c r="BB24">
        <v>0.5</v>
      </c>
      <c r="BC24">
        <v>5</v>
      </c>
      <c r="BD24">
        <v>5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s="77" t="s">
        <v>96</v>
      </c>
      <c r="AN25">
        <v>0</v>
      </c>
      <c r="AO25">
        <v>0</v>
      </c>
      <c r="AP25">
        <v>0</v>
      </c>
      <c r="AQ25">
        <v>2</v>
      </c>
      <c r="AR25">
        <v>7</v>
      </c>
      <c r="AS25">
        <v>2</v>
      </c>
      <c r="AT25">
        <v>11</v>
      </c>
      <c r="AU25" t="s">
        <v>96</v>
      </c>
      <c r="AV25">
        <v>0</v>
      </c>
      <c r="AW25">
        <v>0</v>
      </c>
      <c r="AX25">
        <v>0</v>
      </c>
      <c r="AY25">
        <v>2</v>
      </c>
      <c r="AZ25">
        <v>7</v>
      </c>
      <c r="BA25">
        <v>4.78</v>
      </c>
      <c r="BB25">
        <v>0.44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s="77" t="s">
        <v>97</v>
      </c>
      <c r="AN26">
        <v>0</v>
      </c>
      <c r="AO26">
        <v>0</v>
      </c>
      <c r="AP26">
        <v>0</v>
      </c>
      <c r="AQ26">
        <v>3</v>
      </c>
      <c r="AR26">
        <v>7</v>
      </c>
      <c r="AS26">
        <v>1</v>
      </c>
      <c r="AT26">
        <v>11</v>
      </c>
      <c r="AU26" t="s">
        <v>97</v>
      </c>
      <c r="AV26">
        <v>0</v>
      </c>
      <c r="AW26">
        <v>0</v>
      </c>
      <c r="AX26">
        <v>0</v>
      </c>
      <c r="AY26">
        <v>3</v>
      </c>
      <c r="AZ26">
        <v>7</v>
      </c>
      <c r="BA26">
        <v>4.7</v>
      </c>
      <c r="BB26">
        <v>0.48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s="77" t="s">
        <v>98</v>
      </c>
      <c r="AN27">
        <v>0</v>
      </c>
      <c r="AO27">
        <v>0</v>
      </c>
      <c r="AP27">
        <v>0</v>
      </c>
      <c r="AQ27">
        <v>1</v>
      </c>
      <c r="AR27">
        <v>9</v>
      </c>
      <c r="AS27">
        <v>1</v>
      </c>
      <c r="AT27">
        <v>11</v>
      </c>
      <c r="AU27" t="s">
        <v>98</v>
      </c>
      <c r="AV27">
        <v>0</v>
      </c>
      <c r="AW27">
        <v>0</v>
      </c>
      <c r="AX27">
        <v>0</v>
      </c>
      <c r="AY27">
        <v>1</v>
      </c>
      <c r="AZ27">
        <v>9</v>
      </c>
      <c r="BA27">
        <v>4.9000000000000004</v>
      </c>
      <c r="BB27">
        <v>0.32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2"/>
      <c r="AM28" s="77" t="s">
        <v>99</v>
      </c>
      <c r="AN28">
        <v>0</v>
      </c>
      <c r="AO28">
        <v>0</v>
      </c>
      <c r="AP28">
        <v>1</v>
      </c>
      <c r="AQ28">
        <v>4</v>
      </c>
      <c r="AR28">
        <v>6</v>
      </c>
      <c r="AS28">
        <v>0</v>
      </c>
      <c r="AT28">
        <v>11</v>
      </c>
      <c r="AU28" t="s">
        <v>99</v>
      </c>
      <c r="AV28">
        <v>0</v>
      </c>
      <c r="AW28">
        <v>0</v>
      </c>
      <c r="AX28">
        <v>1</v>
      </c>
      <c r="AY28">
        <v>4</v>
      </c>
      <c r="AZ28">
        <v>6</v>
      </c>
      <c r="BA28">
        <v>4.45</v>
      </c>
      <c r="BB28">
        <v>0.69</v>
      </c>
      <c r="BC28">
        <v>5</v>
      </c>
      <c r="BD28">
        <v>5</v>
      </c>
    </row>
    <row r="29" spans="1:56" ht="18" x14ac:dyDescent="0.25">
      <c r="A29" s="2"/>
      <c r="B29" s="2"/>
      <c r="C29" s="122" t="s">
        <v>2</v>
      </c>
      <c r="D29" s="122"/>
      <c r="E29" s="122"/>
      <c r="F29" s="122"/>
      <c r="G29" s="122"/>
      <c r="H29" s="122"/>
      <c r="I29" s="122"/>
      <c r="J29" s="1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2"/>
      <c r="AM29" s="77" t="s">
        <v>100</v>
      </c>
      <c r="AN29">
        <v>0</v>
      </c>
      <c r="AO29">
        <v>0</v>
      </c>
      <c r="AP29">
        <v>0</v>
      </c>
      <c r="AQ29">
        <v>5</v>
      </c>
      <c r="AR29">
        <v>6</v>
      </c>
      <c r="AS29">
        <v>0</v>
      </c>
      <c r="AT29">
        <v>11</v>
      </c>
      <c r="AU29" t="s">
        <v>100</v>
      </c>
      <c r="AV29">
        <v>0</v>
      </c>
      <c r="AW29">
        <v>0</v>
      </c>
      <c r="AX29">
        <v>0</v>
      </c>
      <c r="AY29">
        <v>5</v>
      </c>
      <c r="AZ29">
        <v>6</v>
      </c>
      <c r="BA29">
        <v>4.55</v>
      </c>
      <c r="BB29">
        <v>0.52</v>
      </c>
      <c r="BC29">
        <v>5</v>
      </c>
      <c r="BD29">
        <v>5</v>
      </c>
    </row>
    <row r="30" spans="1:56" ht="39.75" customHeight="1" x14ac:dyDescent="0.25">
      <c r="A30" s="2"/>
      <c r="B30" s="2"/>
      <c r="C30" s="122" t="s">
        <v>3</v>
      </c>
      <c r="D30" s="122"/>
      <c r="E30" s="122"/>
      <c r="F30" s="122"/>
      <c r="G30" s="122"/>
      <c r="H30" s="122"/>
      <c r="I30" s="122"/>
      <c r="J30" s="1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52"/>
      <c r="AM30" s="77" t="s">
        <v>101</v>
      </c>
      <c r="AN30">
        <v>0</v>
      </c>
      <c r="AO30">
        <v>0</v>
      </c>
      <c r="AP30">
        <v>0</v>
      </c>
      <c r="AQ30">
        <v>4</v>
      </c>
      <c r="AR30">
        <v>6</v>
      </c>
      <c r="AS30">
        <v>1</v>
      </c>
      <c r="AT30">
        <v>11</v>
      </c>
      <c r="AU30" t="s">
        <v>101</v>
      </c>
      <c r="AV30">
        <v>0</v>
      </c>
      <c r="AW30">
        <v>0</v>
      </c>
      <c r="AX30">
        <v>0</v>
      </c>
      <c r="AY30">
        <v>4</v>
      </c>
      <c r="AZ30">
        <v>6</v>
      </c>
      <c r="BA30">
        <v>4.5999999999999996</v>
      </c>
      <c r="BB30">
        <v>0.52</v>
      </c>
      <c r="BC30">
        <v>5</v>
      </c>
      <c r="BD30">
        <v>5</v>
      </c>
    </row>
    <row r="31" spans="1:56" ht="18" x14ac:dyDescent="0.25">
      <c r="A31" s="2"/>
      <c r="B31" s="2"/>
      <c r="C31" s="122" t="s">
        <v>4</v>
      </c>
      <c r="D31" s="122"/>
      <c r="E31" s="122"/>
      <c r="F31" s="122"/>
      <c r="G31" s="122"/>
      <c r="H31" s="122"/>
      <c r="I31" s="122"/>
      <c r="J31" s="1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52"/>
      <c r="AM31" s="77" t="s">
        <v>102</v>
      </c>
      <c r="AN31">
        <v>0</v>
      </c>
      <c r="AO31">
        <v>0</v>
      </c>
      <c r="AP31">
        <v>0</v>
      </c>
      <c r="AQ31">
        <v>5</v>
      </c>
      <c r="AR31">
        <v>6</v>
      </c>
      <c r="AS31">
        <v>0</v>
      </c>
      <c r="AT31">
        <v>11</v>
      </c>
      <c r="AU31" t="s">
        <v>102</v>
      </c>
      <c r="AV31">
        <v>0</v>
      </c>
      <c r="AW31">
        <v>0</v>
      </c>
      <c r="AX31">
        <v>0</v>
      </c>
      <c r="AY31">
        <v>5</v>
      </c>
      <c r="AZ31">
        <v>6</v>
      </c>
      <c r="BA31">
        <v>4.55</v>
      </c>
      <c r="BB31">
        <v>0.52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s="77" t="s">
        <v>146</v>
      </c>
      <c r="AU32" t="s">
        <v>146</v>
      </c>
    </row>
    <row r="33" spans="1:47" x14ac:dyDescent="0.25">
      <c r="C33" s="43"/>
      <c r="D33" s="43"/>
      <c r="E33" s="43"/>
      <c r="F33" s="43"/>
      <c r="G33" s="43"/>
      <c r="H33" s="43"/>
      <c r="I33" s="43"/>
      <c r="J33" s="43"/>
      <c r="AU33" t="s">
        <v>66</v>
      </c>
    </row>
    <row r="34" spans="1:47" x14ac:dyDescent="0.25">
      <c r="C34" s="43"/>
      <c r="D34" s="43"/>
      <c r="E34" s="43"/>
      <c r="F34" s="43"/>
      <c r="G34" s="43"/>
      <c r="H34" s="43"/>
      <c r="I34" s="43"/>
      <c r="J34" s="43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  <c r="AM35" s="78"/>
    </row>
    <row r="36" spans="1:47" x14ac:dyDescent="0.25">
      <c r="C36" s="43"/>
      <c r="D36" s="43"/>
      <c r="E36" s="43"/>
      <c r="F36" s="43"/>
      <c r="G36" s="43"/>
      <c r="H36" s="43"/>
      <c r="I36" s="43"/>
      <c r="J36" s="43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43"/>
      <c r="D38" s="43"/>
      <c r="E38" s="43"/>
      <c r="F38" s="43"/>
      <c r="G38" s="43"/>
      <c r="H38" s="43"/>
      <c r="I38" s="43"/>
      <c r="J38" s="43"/>
    </row>
    <row r="39" spans="1:47" ht="18.75" x14ac:dyDescent="0.3">
      <c r="A39" s="7"/>
      <c r="B39" s="8"/>
      <c r="C39" s="43"/>
      <c r="D39" s="43"/>
      <c r="E39" s="43"/>
      <c r="F39" s="43"/>
      <c r="G39" s="43"/>
      <c r="H39" s="43"/>
      <c r="I39" s="43"/>
      <c r="J39" s="43"/>
    </row>
    <row r="40" spans="1:47" ht="18.75" x14ac:dyDescent="0.3">
      <c r="A40" s="7"/>
      <c r="B40" s="8"/>
      <c r="C40" s="43"/>
      <c r="D40" s="43"/>
      <c r="E40" s="43"/>
      <c r="F40" s="43"/>
      <c r="G40" s="43"/>
      <c r="H40" s="43"/>
      <c r="I40" s="43"/>
      <c r="J40" s="43"/>
      <c r="AM40" s="77" t="s">
        <v>145</v>
      </c>
    </row>
    <row r="41" spans="1:47" ht="18.75" x14ac:dyDescent="0.3">
      <c r="A41" s="7"/>
      <c r="B41" s="8"/>
      <c r="C41" s="43"/>
      <c r="D41" s="43"/>
      <c r="E41" s="43"/>
      <c r="F41" s="43"/>
      <c r="G41" s="43"/>
      <c r="H41" s="43"/>
      <c r="I41" s="43"/>
      <c r="J41" s="43"/>
      <c r="AM41" s="77" t="s">
        <v>114</v>
      </c>
    </row>
    <row r="42" spans="1:47" ht="18.75" x14ac:dyDescent="0.3">
      <c r="A42" s="7"/>
      <c r="B42" s="8"/>
      <c r="C42" s="43"/>
      <c r="D42" s="43"/>
      <c r="E42" s="43"/>
      <c r="F42" s="43"/>
      <c r="G42" s="43"/>
      <c r="H42" s="43"/>
      <c r="I42" s="43"/>
      <c r="J42" s="43"/>
      <c r="AO42" t="s">
        <v>104</v>
      </c>
      <c r="AP42" t="s">
        <v>109</v>
      </c>
      <c r="AQ42" t="s">
        <v>111</v>
      </c>
    </row>
    <row r="43" spans="1:47" ht="18.75" x14ac:dyDescent="0.3">
      <c r="A43" s="7"/>
      <c r="B43" s="8"/>
      <c r="C43" s="43"/>
      <c r="D43" s="43"/>
      <c r="E43" s="43"/>
      <c r="F43" s="43"/>
      <c r="G43" s="43"/>
      <c r="H43" s="43"/>
      <c r="I43" s="43"/>
      <c r="J43" s="43"/>
      <c r="AM43" s="77" t="s">
        <v>115</v>
      </c>
      <c r="AN43" t="s">
        <v>71</v>
      </c>
      <c r="AO43">
        <v>11</v>
      </c>
      <c r="AP43">
        <v>11</v>
      </c>
      <c r="AQ43">
        <v>11</v>
      </c>
    </row>
    <row r="44" spans="1:47" x14ac:dyDescent="0.25">
      <c r="C44" s="43"/>
      <c r="D44" s="43"/>
      <c r="E44" s="43"/>
      <c r="F44" s="43"/>
      <c r="G44" s="43"/>
      <c r="H44" s="43"/>
      <c r="I44" s="43"/>
      <c r="J44" s="43"/>
      <c r="AN44" t="s">
        <v>116</v>
      </c>
      <c r="AO44">
        <v>0</v>
      </c>
      <c r="AP44">
        <v>0</v>
      </c>
      <c r="AQ44">
        <v>0</v>
      </c>
    </row>
    <row r="45" spans="1:47" ht="18.75" x14ac:dyDescent="0.3">
      <c r="B45" s="9"/>
      <c r="C45" s="43"/>
      <c r="D45" s="43"/>
      <c r="E45" s="43"/>
      <c r="F45" s="43"/>
      <c r="G45" s="43"/>
      <c r="H45" s="43"/>
      <c r="I45" s="43"/>
      <c r="J45" s="43"/>
      <c r="AM45" s="77" t="s">
        <v>146</v>
      </c>
    </row>
    <row r="46" spans="1:47" x14ac:dyDescent="0.25">
      <c r="C46" s="43"/>
      <c r="D46" s="43"/>
      <c r="E46" s="43"/>
      <c r="F46" s="43"/>
      <c r="G46" s="43"/>
      <c r="H46" s="43"/>
      <c r="I46" s="43"/>
      <c r="J46" s="43"/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</row>
    <row r="48" spans="1:47" ht="16.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</row>
    <row r="49" spans="1:44" s="17" customFormat="1" ht="18.75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M49" s="79" t="s">
        <v>103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77" t="s">
        <v>117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1" si="0">+AO3</f>
        <v>0</v>
      </c>
      <c r="X51" s="64">
        <f t="shared" si="0"/>
        <v>0</v>
      </c>
      <c r="Y51" s="64">
        <f t="shared" si="0"/>
        <v>4</v>
      </c>
      <c r="Z51" s="64">
        <f t="shared" si="0"/>
        <v>6</v>
      </c>
      <c r="AA51" s="64">
        <f t="shared" si="0"/>
        <v>0</v>
      </c>
      <c r="AB51" s="64">
        <f>SUM(V51:AA51)</f>
        <v>10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0.4</v>
      </c>
      <c r="AG51" s="94">
        <f t="shared" si="1"/>
        <v>0.6</v>
      </c>
      <c r="AH51" s="94">
        <f t="shared" si="1"/>
        <v>0</v>
      </c>
      <c r="AI51" s="65" t="str">
        <f t="shared" ref="AI51:AI57" si="2">+BA2</f>
        <v>Total</v>
      </c>
      <c r="AJ51" s="65">
        <f t="shared" ref="AJ51:AJ57" si="3">+BB2</f>
        <v>0</v>
      </c>
      <c r="AK51" s="64">
        <f t="shared" ref="AK51:AK57" si="4">+BC2</f>
        <v>0</v>
      </c>
      <c r="AL51" s="64">
        <f t="shared" ref="AL51:AL57" si="5">+BD2</f>
        <v>0</v>
      </c>
      <c r="AM51" s="77"/>
      <c r="AN51"/>
      <c r="AO51" t="s">
        <v>67</v>
      </c>
      <c r="AP51" t="s">
        <v>68</v>
      </c>
      <c r="AQ51" t="s">
        <v>69</v>
      </c>
      <c r="AR51" t="s">
        <v>70</v>
      </c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6">+AN4</f>
        <v>0</v>
      </c>
      <c r="W52" s="64">
        <f t="shared" ref="W52:W57" si="7">+AO4</f>
        <v>0</v>
      </c>
      <c r="X52" s="64">
        <f t="shared" ref="X52:X57" si="8">+AP4</f>
        <v>0</v>
      </c>
      <c r="Y52" s="64">
        <f t="shared" ref="Y52:Y57" si="9">+AQ4</f>
        <v>4</v>
      </c>
      <c r="Z52" s="64">
        <f t="shared" ref="Z52:Z57" si="10">+AR4</f>
        <v>6</v>
      </c>
      <c r="AA52" s="64">
        <f t="shared" ref="AA52:AA57" si="11">+AS4</f>
        <v>1</v>
      </c>
      <c r="AB52" s="64">
        <f t="shared" ref="AB52:AB61" si="12">SUM(V52:AA52)</f>
        <v>11</v>
      </c>
      <c r="AC52" s="94">
        <f t="shared" ref="AC52:AC57" si="13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0.36363636363636365</v>
      </c>
      <c r="AG52" s="94">
        <f t="shared" si="1"/>
        <v>0.54545454545454541</v>
      </c>
      <c r="AH52" s="94">
        <f t="shared" si="1"/>
        <v>9.0909090909090912E-2</v>
      </c>
      <c r="AI52" s="65">
        <f t="shared" si="2"/>
        <v>4.5999999999999996</v>
      </c>
      <c r="AJ52" s="65">
        <f t="shared" si="3"/>
        <v>0.52</v>
      </c>
      <c r="AK52" s="64">
        <f t="shared" si="4"/>
        <v>5</v>
      </c>
      <c r="AL52" s="64">
        <f t="shared" si="5"/>
        <v>5</v>
      </c>
      <c r="AM52" s="77" t="s">
        <v>71</v>
      </c>
      <c r="AN52" t="s">
        <v>110</v>
      </c>
      <c r="AO52">
        <v>10</v>
      </c>
      <c r="AP52">
        <v>90.9</v>
      </c>
      <c r="AQ52">
        <v>90.9</v>
      </c>
      <c r="AR52">
        <v>90.9</v>
      </c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6"/>
        <v>0</v>
      </c>
      <c r="W53" s="64">
        <f t="shared" si="7"/>
        <v>0</v>
      </c>
      <c r="X53" s="64">
        <f t="shared" si="8"/>
        <v>0</v>
      </c>
      <c r="Y53" s="64">
        <f t="shared" si="9"/>
        <v>1</v>
      </c>
      <c r="Z53" s="64">
        <f t="shared" si="10"/>
        <v>9</v>
      </c>
      <c r="AA53" s="64">
        <f t="shared" si="11"/>
        <v>1</v>
      </c>
      <c r="AB53" s="64">
        <f t="shared" si="12"/>
        <v>11</v>
      </c>
      <c r="AC53" s="94">
        <f t="shared" si="13"/>
        <v>0</v>
      </c>
      <c r="AD53" s="94">
        <f t="shared" si="1"/>
        <v>0</v>
      </c>
      <c r="AE53" s="94">
        <f t="shared" si="1"/>
        <v>0</v>
      </c>
      <c r="AF53" s="94">
        <f t="shared" si="1"/>
        <v>9.0909090909090912E-2</v>
      </c>
      <c r="AG53" s="94">
        <f t="shared" si="1"/>
        <v>0.81818181818181823</v>
      </c>
      <c r="AH53" s="94">
        <f t="shared" si="1"/>
        <v>9.0909090909090912E-2</v>
      </c>
      <c r="AI53" s="65">
        <f t="shared" si="2"/>
        <v>4.5999999999999996</v>
      </c>
      <c r="AJ53" s="65">
        <f t="shared" si="3"/>
        <v>0.52</v>
      </c>
      <c r="AK53" s="64">
        <f t="shared" si="4"/>
        <v>5</v>
      </c>
      <c r="AL53" s="64">
        <f t="shared" si="5"/>
        <v>5</v>
      </c>
      <c r="AM53" s="77"/>
      <c r="AN53" t="s">
        <v>24</v>
      </c>
      <c r="AO53">
        <v>1</v>
      </c>
      <c r="AP53">
        <v>9.1</v>
      </c>
      <c r="AQ53">
        <v>9.1</v>
      </c>
      <c r="AR53">
        <v>100</v>
      </c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6"/>
        <v>0</v>
      </c>
      <c r="W54" s="64">
        <f t="shared" si="7"/>
        <v>0</v>
      </c>
      <c r="X54" s="64">
        <f t="shared" si="8"/>
        <v>0</v>
      </c>
      <c r="Y54" s="64">
        <f t="shared" si="9"/>
        <v>2</v>
      </c>
      <c r="Z54" s="64">
        <f t="shared" si="10"/>
        <v>9</v>
      </c>
      <c r="AA54" s="64">
        <f t="shared" si="11"/>
        <v>0</v>
      </c>
      <c r="AB54" s="64">
        <f t="shared" si="12"/>
        <v>11</v>
      </c>
      <c r="AC54" s="94">
        <f t="shared" si="13"/>
        <v>0</v>
      </c>
      <c r="AD54" s="94">
        <f t="shared" si="1"/>
        <v>0</v>
      </c>
      <c r="AE54" s="94">
        <f t="shared" si="1"/>
        <v>0</v>
      </c>
      <c r="AF54" s="94">
        <f t="shared" si="1"/>
        <v>0.18181818181818182</v>
      </c>
      <c r="AG54" s="94">
        <f t="shared" si="1"/>
        <v>0.81818181818181823</v>
      </c>
      <c r="AH54" s="94">
        <f t="shared" si="1"/>
        <v>0</v>
      </c>
      <c r="AI54" s="65">
        <f t="shared" si="2"/>
        <v>4.9000000000000004</v>
      </c>
      <c r="AJ54" s="65">
        <f t="shared" si="3"/>
        <v>0.32</v>
      </c>
      <c r="AK54" s="64">
        <f t="shared" si="4"/>
        <v>5</v>
      </c>
      <c r="AL54" s="64">
        <f t="shared" si="5"/>
        <v>5</v>
      </c>
      <c r="AM54" s="77"/>
      <c r="AN54" t="s">
        <v>64</v>
      </c>
      <c r="AO54">
        <v>11</v>
      </c>
      <c r="AP54">
        <v>100</v>
      </c>
      <c r="AQ54">
        <v>100</v>
      </c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6"/>
        <v>0</v>
      </c>
      <c r="W55" s="64">
        <f t="shared" si="7"/>
        <v>0</v>
      </c>
      <c r="X55" s="64">
        <f t="shared" si="8"/>
        <v>0</v>
      </c>
      <c r="Y55" s="64">
        <f t="shared" si="9"/>
        <v>2</v>
      </c>
      <c r="Z55" s="64">
        <f t="shared" si="10"/>
        <v>8</v>
      </c>
      <c r="AA55" s="64">
        <f t="shared" si="11"/>
        <v>1</v>
      </c>
      <c r="AB55" s="64">
        <f t="shared" si="12"/>
        <v>11</v>
      </c>
      <c r="AC55" s="94">
        <f t="shared" si="13"/>
        <v>0</v>
      </c>
      <c r="AD55" s="94">
        <f t="shared" si="1"/>
        <v>0</v>
      </c>
      <c r="AE55" s="94">
        <f t="shared" si="1"/>
        <v>0</v>
      </c>
      <c r="AF55" s="94">
        <f t="shared" si="1"/>
        <v>0.18181818181818182</v>
      </c>
      <c r="AG55" s="94">
        <f t="shared" si="1"/>
        <v>0.72727272727272729</v>
      </c>
      <c r="AH55" s="94">
        <f t="shared" si="1"/>
        <v>9.0909090909090912E-2</v>
      </c>
      <c r="AI55" s="65">
        <f t="shared" si="2"/>
        <v>4.82</v>
      </c>
      <c r="AJ55" s="65">
        <f t="shared" si="3"/>
        <v>0.4</v>
      </c>
      <c r="AK55" s="64">
        <f t="shared" si="4"/>
        <v>5</v>
      </c>
      <c r="AL55" s="64">
        <f t="shared" si="5"/>
        <v>5</v>
      </c>
      <c r="AM55" s="77" t="s">
        <v>146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6"/>
        <v>0</v>
      </c>
      <c r="W56" s="64">
        <f t="shared" si="7"/>
        <v>0</v>
      </c>
      <c r="X56" s="64">
        <f t="shared" si="8"/>
        <v>0</v>
      </c>
      <c r="Y56" s="64">
        <f t="shared" si="9"/>
        <v>2</v>
      </c>
      <c r="Z56" s="64">
        <f t="shared" si="10"/>
        <v>8</v>
      </c>
      <c r="AA56" s="64">
        <f t="shared" si="11"/>
        <v>1</v>
      </c>
      <c r="AB56" s="64">
        <f t="shared" si="12"/>
        <v>11</v>
      </c>
      <c r="AC56" s="94">
        <f t="shared" si="13"/>
        <v>0</v>
      </c>
      <c r="AD56" s="94">
        <f t="shared" si="1"/>
        <v>0</v>
      </c>
      <c r="AE56" s="94">
        <f t="shared" si="1"/>
        <v>0</v>
      </c>
      <c r="AF56" s="94">
        <f t="shared" si="1"/>
        <v>0.18181818181818182</v>
      </c>
      <c r="AG56" s="94">
        <f t="shared" si="1"/>
        <v>0.72727272727272729</v>
      </c>
      <c r="AH56" s="94">
        <f t="shared" si="1"/>
        <v>9.0909090909090912E-2</v>
      </c>
      <c r="AI56" s="65">
        <f t="shared" si="2"/>
        <v>4.8</v>
      </c>
      <c r="AJ56" s="65">
        <f t="shared" si="3"/>
        <v>0.42</v>
      </c>
      <c r="AK56" s="64">
        <f t="shared" si="4"/>
        <v>5</v>
      </c>
      <c r="AL56" s="64">
        <f t="shared" si="5"/>
        <v>5</v>
      </c>
      <c r="AM56" s="77"/>
      <c r="AN56"/>
      <c r="AO56"/>
      <c r="AP56"/>
      <c r="AQ56"/>
      <c r="AR56"/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6"/>
        <v>0</v>
      </c>
      <c r="W57" s="64">
        <f t="shared" si="7"/>
        <v>0</v>
      </c>
      <c r="X57" s="64">
        <f t="shared" si="8"/>
        <v>0</v>
      </c>
      <c r="Y57" s="64">
        <f t="shared" si="9"/>
        <v>4</v>
      </c>
      <c r="Z57" s="64">
        <f t="shared" si="10"/>
        <v>7</v>
      </c>
      <c r="AA57" s="64">
        <f t="shared" si="11"/>
        <v>0</v>
      </c>
      <c r="AB57" s="64">
        <f t="shared" si="12"/>
        <v>11</v>
      </c>
      <c r="AC57" s="94">
        <f t="shared" si="13"/>
        <v>0</v>
      </c>
      <c r="AD57" s="94">
        <f t="shared" si="1"/>
        <v>0</v>
      </c>
      <c r="AE57" s="94">
        <f t="shared" si="1"/>
        <v>0</v>
      </c>
      <c r="AF57" s="94">
        <f t="shared" si="1"/>
        <v>0.36363636363636365</v>
      </c>
      <c r="AG57" s="94">
        <f t="shared" si="1"/>
        <v>0.63636363636363635</v>
      </c>
      <c r="AH57" s="94">
        <f t="shared" si="1"/>
        <v>0</v>
      </c>
      <c r="AI57" s="65">
        <f t="shared" si="2"/>
        <v>4.8</v>
      </c>
      <c r="AJ57" s="65">
        <f t="shared" si="3"/>
        <v>0.42</v>
      </c>
      <c r="AK57" s="64">
        <f t="shared" si="4"/>
        <v>5</v>
      </c>
      <c r="AL57" s="64">
        <f t="shared" si="5"/>
        <v>5</v>
      </c>
      <c r="AM57" s="77"/>
      <c r="AN57"/>
      <c r="AO57"/>
      <c r="AP57"/>
      <c r="AQ57"/>
      <c r="AR57"/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77"/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59" si="14">+AO10</f>
        <v>0</v>
      </c>
      <c r="X59" s="64">
        <f t="shared" si="14"/>
        <v>0</v>
      </c>
      <c r="Y59" s="64">
        <f t="shared" si="14"/>
        <v>4</v>
      </c>
      <c r="Z59" s="64">
        <f t="shared" si="14"/>
        <v>7</v>
      </c>
      <c r="AA59" s="64">
        <f t="shared" si="14"/>
        <v>0</v>
      </c>
      <c r="AB59" s="64">
        <f t="shared" si="12"/>
        <v>11</v>
      </c>
      <c r="AC59" s="94">
        <f>V59/$AB59</f>
        <v>0</v>
      </c>
      <c r="AD59" s="94">
        <f t="shared" ref="AD59:AH61" si="15">W59/$AB59</f>
        <v>0</v>
      </c>
      <c r="AE59" s="94">
        <f t="shared" si="15"/>
        <v>0</v>
      </c>
      <c r="AF59" s="94">
        <f t="shared" si="15"/>
        <v>0.36363636363636365</v>
      </c>
      <c r="AG59" s="94">
        <f t="shared" si="15"/>
        <v>0.63636363636363635</v>
      </c>
      <c r="AH59" s="94">
        <f t="shared" si="15"/>
        <v>0</v>
      </c>
      <c r="AI59" s="65">
        <f t="shared" ref="AI59:AI61" si="16">+BA9</f>
        <v>4.6399999999999997</v>
      </c>
      <c r="AJ59" s="65">
        <f t="shared" ref="AJ59:AJ61" si="17">+BB9</f>
        <v>0.5</v>
      </c>
      <c r="AK59" s="64">
        <f t="shared" ref="AK59:AK61" si="18">+BC9</f>
        <v>5</v>
      </c>
      <c r="AL59" s="64">
        <f t="shared" ref="AL59:AL61" si="19">+BD9</f>
        <v>5</v>
      </c>
      <c r="AM59" s="77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20">+AN11</f>
        <v>0</v>
      </c>
      <c r="W60" s="64">
        <f t="shared" ref="W60:W61" si="21">+AO11</f>
        <v>0</v>
      </c>
      <c r="X60" s="64">
        <f t="shared" ref="X60:X61" si="22">+AP11</f>
        <v>0</v>
      </c>
      <c r="Y60" s="64">
        <f t="shared" ref="Y60:Y61" si="23">+AQ11</f>
        <v>4</v>
      </c>
      <c r="Z60" s="64">
        <f t="shared" ref="Z60:Z61" si="24">+AR11</f>
        <v>7</v>
      </c>
      <c r="AA60" s="64">
        <f t="shared" ref="AA60:AA61" si="25">+AS11</f>
        <v>0</v>
      </c>
      <c r="AB60" s="64">
        <f t="shared" si="12"/>
        <v>11</v>
      </c>
      <c r="AC60" s="94">
        <f t="shared" ref="AC60:AC61" si="26">V60/$AB60</f>
        <v>0</v>
      </c>
      <c r="AD60" s="94">
        <f t="shared" si="15"/>
        <v>0</v>
      </c>
      <c r="AE60" s="94">
        <f t="shared" si="15"/>
        <v>0</v>
      </c>
      <c r="AF60" s="94">
        <f t="shared" si="15"/>
        <v>0.36363636363636365</v>
      </c>
      <c r="AG60" s="94">
        <f t="shared" si="15"/>
        <v>0.63636363636363635</v>
      </c>
      <c r="AH60" s="94">
        <f t="shared" si="15"/>
        <v>0</v>
      </c>
      <c r="AI60" s="65">
        <f t="shared" si="16"/>
        <v>4.6399999999999997</v>
      </c>
      <c r="AJ60" s="65">
        <f t="shared" si="17"/>
        <v>0.5</v>
      </c>
      <c r="AK60" s="64">
        <f t="shared" si="18"/>
        <v>5</v>
      </c>
      <c r="AL60" s="64">
        <f t="shared" si="19"/>
        <v>5</v>
      </c>
      <c r="AM60" s="77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20"/>
        <v>0</v>
      </c>
      <c r="W61" s="64">
        <f t="shared" si="21"/>
        <v>0</v>
      </c>
      <c r="X61" s="64">
        <f t="shared" si="22"/>
        <v>0</v>
      </c>
      <c r="Y61" s="64">
        <f t="shared" si="23"/>
        <v>4</v>
      </c>
      <c r="Z61" s="64">
        <f t="shared" si="24"/>
        <v>7</v>
      </c>
      <c r="AA61" s="64">
        <f t="shared" si="25"/>
        <v>0</v>
      </c>
      <c r="AB61" s="64">
        <f t="shared" si="12"/>
        <v>11</v>
      </c>
      <c r="AC61" s="94">
        <f t="shared" si="26"/>
        <v>0</v>
      </c>
      <c r="AD61" s="94">
        <f t="shared" si="15"/>
        <v>0</v>
      </c>
      <c r="AE61" s="94">
        <f t="shared" si="15"/>
        <v>0</v>
      </c>
      <c r="AF61" s="94">
        <f t="shared" si="15"/>
        <v>0.36363636363636365</v>
      </c>
      <c r="AG61" s="94">
        <f t="shared" si="15"/>
        <v>0.63636363636363635</v>
      </c>
      <c r="AH61" s="94">
        <f t="shared" si="15"/>
        <v>0</v>
      </c>
      <c r="AI61" s="65">
        <f t="shared" si="16"/>
        <v>4.6399999999999997</v>
      </c>
      <c r="AJ61" s="65">
        <f t="shared" si="17"/>
        <v>0.5</v>
      </c>
      <c r="AK61" s="64">
        <f t="shared" si="18"/>
        <v>5</v>
      </c>
      <c r="AL61" s="64">
        <f t="shared" si="19"/>
        <v>5</v>
      </c>
      <c r="AM61" s="77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 s="77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 s="77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 s="77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 s="77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 s="77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6.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 s="77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77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1</v>
      </c>
      <c r="W71" s="64">
        <f t="shared" ref="W71:AA71" si="27">+AO13</f>
        <v>1</v>
      </c>
      <c r="X71" s="64">
        <f t="shared" si="27"/>
        <v>7</v>
      </c>
      <c r="Y71" s="64">
        <f t="shared" si="27"/>
        <v>0</v>
      </c>
      <c r="Z71" s="64">
        <f t="shared" si="27"/>
        <v>2</v>
      </c>
      <c r="AA71" s="64">
        <f t="shared" si="27"/>
        <v>0</v>
      </c>
      <c r="AB71" s="64">
        <f t="shared" ref="AB71:AB81" si="28">SUM(V71:AA71)</f>
        <v>11</v>
      </c>
      <c r="AC71" s="94">
        <f>V71/$AB71</f>
        <v>9.0909090909090912E-2</v>
      </c>
      <c r="AD71" s="94">
        <f t="shared" ref="AD71:AH81" si="29">W71/$AB71</f>
        <v>9.0909090909090912E-2</v>
      </c>
      <c r="AE71" s="94">
        <f t="shared" si="29"/>
        <v>0.63636363636363635</v>
      </c>
      <c r="AF71" s="94">
        <f t="shared" si="29"/>
        <v>0</v>
      </c>
      <c r="AG71" s="94">
        <f t="shared" si="29"/>
        <v>0.18181818181818182</v>
      </c>
      <c r="AH71" s="94">
        <f t="shared" si="29"/>
        <v>0</v>
      </c>
      <c r="AI71" s="65">
        <f t="shared" ref="AI71:AI81" si="30">+BA12</f>
        <v>4.6399999999999997</v>
      </c>
      <c r="AJ71" s="65">
        <f t="shared" ref="AJ71:AJ81" si="31">+BB12</f>
        <v>0.5</v>
      </c>
      <c r="AK71" s="64">
        <f t="shared" ref="AK71:AK81" si="32">+BC12</f>
        <v>5</v>
      </c>
      <c r="AL71" s="64">
        <f t="shared" ref="AL71:AL81" si="33">+BD12</f>
        <v>5</v>
      </c>
      <c r="AM71" s="77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34">+AN14</f>
        <v>0</v>
      </c>
      <c r="W72" s="64">
        <f t="shared" ref="W72:W81" si="35">+AO14</f>
        <v>5</v>
      </c>
      <c r="X72" s="64">
        <f t="shared" ref="X72:X81" si="36">+AP14</f>
        <v>3</v>
      </c>
      <c r="Y72" s="64">
        <f t="shared" ref="Y72:Y81" si="37">+AQ14</f>
        <v>3</v>
      </c>
      <c r="Z72" s="64">
        <f t="shared" ref="Z72:Z81" si="38">+AR14</f>
        <v>0</v>
      </c>
      <c r="AA72" s="64">
        <f t="shared" ref="AA72:AA81" si="39">+AS14</f>
        <v>0</v>
      </c>
      <c r="AB72" s="64">
        <f t="shared" si="28"/>
        <v>11</v>
      </c>
      <c r="AC72" s="94">
        <f t="shared" ref="AC72:AC81" si="40">V72/$AB72</f>
        <v>0</v>
      </c>
      <c r="AD72" s="94">
        <f t="shared" si="29"/>
        <v>0.45454545454545453</v>
      </c>
      <c r="AE72" s="94">
        <f t="shared" si="29"/>
        <v>0.27272727272727271</v>
      </c>
      <c r="AF72" s="94">
        <f t="shared" si="29"/>
        <v>0.27272727272727271</v>
      </c>
      <c r="AG72" s="94">
        <f t="shared" si="29"/>
        <v>0</v>
      </c>
      <c r="AH72" s="94">
        <f t="shared" si="29"/>
        <v>0</v>
      </c>
      <c r="AI72" s="65">
        <f t="shared" si="30"/>
        <v>3.09</v>
      </c>
      <c r="AJ72" s="65">
        <f t="shared" si="31"/>
        <v>1.1399999999999999</v>
      </c>
      <c r="AK72" s="64">
        <f t="shared" si="32"/>
        <v>3</v>
      </c>
      <c r="AL72" s="64">
        <f t="shared" si="33"/>
        <v>3</v>
      </c>
      <c r="AM72" s="77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34"/>
        <v>0</v>
      </c>
      <c r="W73" s="64">
        <f t="shared" si="35"/>
        <v>1</v>
      </c>
      <c r="X73" s="64">
        <f t="shared" si="36"/>
        <v>3</v>
      </c>
      <c r="Y73" s="64">
        <f t="shared" si="37"/>
        <v>5</v>
      </c>
      <c r="Z73" s="64">
        <f t="shared" si="38"/>
        <v>2</v>
      </c>
      <c r="AA73" s="64">
        <f t="shared" si="39"/>
        <v>0</v>
      </c>
      <c r="AB73" s="64">
        <f t="shared" si="28"/>
        <v>11</v>
      </c>
      <c r="AC73" s="94">
        <f t="shared" si="40"/>
        <v>0</v>
      </c>
      <c r="AD73" s="94">
        <f t="shared" si="29"/>
        <v>9.0909090909090912E-2</v>
      </c>
      <c r="AE73" s="94">
        <f t="shared" si="29"/>
        <v>0.27272727272727271</v>
      </c>
      <c r="AF73" s="94">
        <f t="shared" si="29"/>
        <v>0.45454545454545453</v>
      </c>
      <c r="AG73" s="94">
        <f t="shared" si="29"/>
        <v>0.18181818181818182</v>
      </c>
      <c r="AH73" s="94">
        <f t="shared" si="29"/>
        <v>0</v>
      </c>
      <c r="AI73" s="65">
        <f t="shared" si="30"/>
        <v>2.82</v>
      </c>
      <c r="AJ73" s="65">
        <f t="shared" si="31"/>
        <v>0.87</v>
      </c>
      <c r="AK73" s="64">
        <f t="shared" si="32"/>
        <v>3</v>
      </c>
      <c r="AL73" s="64">
        <f t="shared" si="33"/>
        <v>2</v>
      </c>
      <c r="AM73" s="77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34"/>
        <v>0</v>
      </c>
      <c r="W74" s="64">
        <f t="shared" si="35"/>
        <v>2</v>
      </c>
      <c r="X74" s="64">
        <f t="shared" si="36"/>
        <v>5</v>
      </c>
      <c r="Y74" s="64">
        <f t="shared" si="37"/>
        <v>3</v>
      </c>
      <c r="Z74" s="64">
        <f t="shared" si="38"/>
        <v>1</v>
      </c>
      <c r="AA74" s="64">
        <f t="shared" si="39"/>
        <v>0</v>
      </c>
      <c r="AB74" s="64">
        <f t="shared" si="28"/>
        <v>11</v>
      </c>
      <c r="AC74" s="94">
        <f t="shared" si="40"/>
        <v>0</v>
      </c>
      <c r="AD74" s="94">
        <f t="shared" si="29"/>
        <v>0.18181818181818182</v>
      </c>
      <c r="AE74" s="94">
        <f t="shared" si="29"/>
        <v>0.45454545454545453</v>
      </c>
      <c r="AF74" s="94">
        <f t="shared" si="29"/>
        <v>0.27272727272727271</v>
      </c>
      <c r="AG74" s="94">
        <f t="shared" si="29"/>
        <v>9.0909090909090912E-2</v>
      </c>
      <c r="AH74" s="94">
        <f t="shared" si="29"/>
        <v>0</v>
      </c>
      <c r="AI74" s="65">
        <f t="shared" si="30"/>
        <v>3.73</v>
      </c>
      <c r="AJ74" s="65">
        <f t="shared" si="31"/>
        <v>0.9</v>
      </c>
      <c r="AK74" s="64">
        <f t="shared" si="32"/>
        <v>4</v>
      </c>
      <c r="AL74" s="64">
        <f t="shared" si="33"/>
        <v>4</v>
      </c>
      <c r="AM74" s="77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34"/>
        <v>1</v>
      </c>
      <c r="W75" s="64">
        <f t="shared" si="35"/>
        <v>3</v>
      </c>
      <c r="X75" s="64">
        <f t="shared" si="36"/>
        <v>5</v>
      </c>
      <c r="Y75" s="64">
        <f t="shared" si="37"/>
        <v>1</v>
      </c>
      <c r="Z75" s="64">
        <f t="shared" si="38"/>
        <v>1</v>
      </c>
      <c r="AA75" s="64">
        <f t="shared" si="39"/>
        <v>0</v>
      </c>
      <c r="AB75" s="64">
        <f t="shared" si="28"/>
        <v>11</v>
      </c>
      <c r="AC75" s="94">
        <f t="shared" si="40"/>
        <v>9.0909090909090912E-2</v>
      </c>
      <c r="AD75" s="94">
        <f t="shared" si="29"/>
        <v>0.27272727272727271</v>
      </c>
      <c r="AE75" s="94">
        <f t="shared" si="29"/>
        <v>0.45454545454545453</v>
      </c>
      <c r="AF75" s="94">
        <f t="shared" si="29"/>
        <v>9.0909090909090912E-2</v>
      </c>
      <c r="AG75" s="94">
        <f t="shared" si="29"/>
        <v>9.0909090909090912E-2</v>
      </c>
      <c r="AH75" s="94">
        <f t="shared" si="29"/>
        <v>0</v>
      </c>
      <c r="AI75" s="65">
        <f t="shared" si="30"/>
        <v>3.27</v>
      </c>
      <c r="AJ75" s="65">
        <f t="shared" si="31"/>
        <v>0.9</v>
      </c>
      <c r="AK75" s="64">
        <f t="shared" si="32"/>
        <v>3</v>
      </c>
      <c r="AL75" s="64">
        <f t="shared" si="33"/>
        <v>3</v>
      </c>
      <c r="AM75" s="77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34"/>
        <v>0</v>
      </c>
      <c r="W76" s="64">
        <f t="shared" si="35"/>
        <v>2</v>
      </c>
      <c r="X76" s="64">
        <f t="shared" si="36"/>
        <v>5</v>
      </c>
      <c r="Y76" s="64">
        <f t="shared" si="37"/>
        <v>2</v>
      </c>
      <c r="Z76" s="64">
        <f t="shared" si="38"/>
        <v>2</v>
      </c>
      <c r="AA76" s="64">
        <f t="shared" si="39"/>
        <v>0</v>
      </c>
      <c r="AB76" s="64">
        <f t="shared" si="28"/>
        <v>11</v>
      </c>
      <c r="AC76" s="94">
        <f t="shared" si="40"/>
        <v>0</v>
      </c>
      <c r="AD76" s="94">
        <f t="shared" si="29"/>
        <v>0.18181818181818182</v>
      </c>
      <c r="AE76" s="94">
        <f t="shared" si="29"/>
        <v>0.45454545454545453</v>
      </c>
      <c r="AF76" s="94">
        <f t="shared" si="29"/>
        <v>0.18181818181818182</v>
      </c>
      <c r="AG76" s="94">
        <f t="shared" si="29"/>
        <v>0.18181818181818182</v>
      </c>
      <c r="AH76" s="94">
        <f t="shared" si="29"/>
        <v>0</v>
      </c>
      <c r="AI76" s="65">
        <f t="shared" si="30"/>
        <v>2.82</v>
      </c>
      <c r="AJ76" s="65">
        <f t="shared" si="31"/>
        <v>1.08</v>
      </c>
      <c r="AK76" s="64">
        <f t="shared" si="32"/>
        <v>3</v>
      </c>
      <c r="AL76" s="64">
        <f t="shared" si="33"/>
        <v>3</v>
      </c>
      <c r="AM76" s="77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34"/>
        <v>1</v>
      </c>
      <c r="W77" s="64">
        <f t="shared" si="35"/>
        <v>4</v>
      </c>
      <c r="X77" s="64">
        <f t="shared" si="36"/>
        <v>2</v>
      </c>
      <c r="Y77" s="64">
        <f t="shared" si="37"/>
        <v>2</v>
      </c>
      <c r="Z77" s="64">
        <f t="shared" si="38"/>
        <v>2</v>
      </c>
      <c r="AA77" s="64">
        <f t="shared" si="39"/>
        <v>0</v>
      </c>
      <c r="AB77" s="64">
        <f t="shared" si="28"/>
        <v>11</v>
      </c>
      <c r="AC77" s="94">
        <f t="shared" si="40"/>
        <v>9.0909090909090912E-2</v>
      </c>
      <c r="AD77" s="94">
        <f t="shared" si="29"/>
        <v>0.36363636363636365</v>
      </c>
      <c r="AE77" s="94">
        <f t="shared" si="29"/>
        <v>0.18181818181818182</v>
      </c>
      <c r="AF77" s="94">
        <f t="shared" si="29"/>
        <v>0.18181818181818182</v>
      </c>
      <c r="AG77" s="94">
        <f t="shared" si="29"/>
        <v>0.18181818181818182</v>
      </c>
      <c r="AH77" s="94">
        <f t="shared" si="29"/>
        <v>0</v>
      </c>
      <c r="AI77" s="65">
        <f t="shared" si="30"/>
        <v>3.36</v>
      </c>
      <c r="AJ77" s="65">
        <f t="shared" si="31"/>
        <v>1.03</v>
      </c>
      <c r="AK77" s="64">
        <f t="shared" si="32"/>
        <v>3</v>
      </c>
      <c r="AL77" s="64">
        <f t="shared" si="33"/>
        <v>3</v>
      </c>
      <c r="AM77" s="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34"/>
        <v>2</v>
      </c>
      <c r="W78" s="64">
        <f t="shared" si="35"/>
        <v>3</v>
      </c>
      <c r="X78" s="64">
        <f t="shared" si="36"/>
        <v>2</v>
      </c>
      <c r="Y78" s="64">
        <f t="shared" si="37"/>
        <v>1</v>
      </c>
      <c r="Z78" s="64">
        <f t="shared" si="38"/>
        <v>2</v>
      </c>
      <c r="AA78" s="64">
        <f t="shared" si="39"/>
        <v>1</v>
      </c>
      <c r="AB78" s="64">
        <f t="shared" si="28"/>
        <v>11</v>
      </c>
      <c r="AC78" s="94">
        <f t="shared" si="40"/>
        <v>0.18181818181818182</v>
      </c>
      <c r="AD78" s="94">
        <f t="shared" si="29"/>
        <v>0.27272727272727271</v>
      </c>
      <c r="AE78" s="94">
        <f t="shared" si="29"/>
        <v>0.18181818181818182</v>
      </c>
      <c r="AF78" s="94">
        <f t="shared" si="29"/>
        <v>9.0909090909090912E-2</v>
      </c>
      <c r="AG78" s="94">
        <f t="shared" si="29"/>
        <v>0.18181818181818182</v>
      </c>
      <c r="AH78" s="94">
        <f t="shared" si="29"/>
        <v>9.0909090909090912E-2</v>
      </c>
      <c r="AI78" s="65">
        <f t="shared" si="30"/>
        <v>3</v>
      </c>
      <c r="AJ78" s="65">
        <f t="shared" si="31"/>
        <v>1.34</v>
      </c>
      <c r="AK78" s="64">
        <f t="shared" si="32"/>
        <v>3</v>
      </c>
      <c r="AL78" s="64">
        <f t="shared" si="33"/>
        <v>2</v>
      </c>
      <c r="AM78" s="77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34"/>
        <v>0</v>
      </c>
      <c r="W79" s="64">
        <f t="shared" si="35"/>
        <v>4</v>
      </c>
      <c r="X79" s="64">
        <f t="shared" si="36"/>
        <v>4</v>
      </c>
      <c r="Y79" s="64">
        <f t="shared" si="37"/>
        <v>2</v>
      </c>
      <c r="Z79" s="64">
        <f t="shared" si="38"/>
        <v>1</v>
      </c>
      <c r="AA79" s="64">
        <f t="shared" si="39"/>
        <v>0</v>
      </c>
      <c r="AB79" s="64">
        <f t="shared" si="28"/>
        <v>11</v>
      </c>
      <c r="AC79" s="94">
        <f t="shared" si="40"/>
        <v>0</v>
      </c>
      <c r="AD79" s="94">
        <f t="shared" si="29"/>
        <v>0.36363636363636365</v>
      </c>
      <c r="AE79" s="94">
        <f t="shared" si="29"/>
        <v>0.36363636363636365</v>
      </c>
      <c r="AF79" s="94">
        <f t="shared" si="29"/>
        <v>0.18181818181818182</v>
      </c>
      <c r="AG79" s="94">
        <f t="shared" si="29"/>
        <v>9.0909090909090912E-2</v>
      </c>
      <c r="AH79" s="94">
        <f t="shared" si="29"/>
        <v>0</v>
      </c>
      <c r="AI79" s="65">
        <f t="shared" si="30"/>
        <v>2.8</v>
      </c>
      <c r="AJ79" s="65">
        <f t="shared" si="31"/>
        <v>1.48</v>
      </c>
      <c r="AK79" s="64">
        <f t="shared" si="32"/>
        <v>3</v>
      </c>
      <c r="AL79" s="64">
        <f t="shared" si="33"/>
        <v>2</v>
      </c>
      <c r="AM79" s="77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34"/>
        <v>0</v>
      </c>
      <c r="W80" s="64">
        <f t="shared" si="35"/>
        <v>1</v>
      </c>
      <c r="X80" s="64">
        <f t="shared" si="36"/>
        <v>1</v>
      </c>
      <c r="Y80" s="64">
        <f t="shared" si="37"/>
        <v>8</v>
      </c>
      <c r="Z80" s="64">
        <f t="shared" si="38"/>
        <v>1</v>
      </c>
      <c r="AA80" s="64">
        <f t="shared" si="39"/>
        <v>0</v>
      </c>
      <c r="AB80" s="64">
        <f t="shared" si="28"/>
        <v>11</v>
      </c>
      <c r="AC80" s="94">
        <f t="shared" si="40"/>
        <v>0</v>
      </c>
      <c r="AD80" s="94">
        <f t="shared" si="29"/>
        <v>9.0909090909090912E-2</v>
      </c>
      <c r="AE80" s="94">
        <f t="shared" si="29"/>
        <v>9.0909090909090912E-2</v>
      </c>
      <c r="AF80" s="94">
        <f t="shared" si="29"/>
        <v>0.72727272727272729</v>
      </c>
      <c r="AG80" s="94">
        <f t="shared" si="29"/>
        <v>9.0909090909090912E-2</v>
      </c>
      <c r="AH80" s="94">
        <f t="shared" si="29"/>
        <v>0</v>
      </c>
      <c r="AI80" s="65">
        <f t="shared" si="30"/>
        <v>3</v>
      </c>
      <c r="AJ80" s="65">
        <f t="shared" si="31"/>
        <v>1</v>
      </c>
      <c r="AK80" s="64">
        <f t="shared" si="32"/>
        <v>3</v>
      </c>
      <c r="AL80" s="64">
        <f t="shared" si="33"/>
        <v>2</v>
      </c>
      <c r="AM80" s="77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34"/>
        <v>0</v>
      </c>
      <c r="W81" s="64">
        <f t="shared" si="35"/>
        <v>1</v>
      </c>
      <c r="X81" s="64">
        <f t="shared" si="36"/>
        <v>6</v>
      </c>
      <c r="Y81" s="64">
        <f t="shared" si="37"/>
        <v>3</v>
      </c>
      <c r="Z81" s="64">
        <f t="shared" si="38"/>
        <v>1</v>
      </c>
      <c r="AA81" s="64">
        <f t="shared" si="39"/>
        <v>0</v>
      </c>
      <c r="AB81" s="64">
        <f t="shared" si="28"/>
        <v>11</v>
      </c>
      <c r="AC81" s="94">
        <f t="shared" si="40"/>
        <v>0</v>
      </c>
      <c r="AD81" s="94">
        <f t="shared" si="29"/>
        <v>9.0909090909090912E-2</v>
      </c>
      <c r="AE81" s="94">
        <f t="shared" si="29"/>
        <v>0.54545454545454541</v>
      </c>
      <c r="AF81" s="94">
        <f t="shared" si="29"/>
        <v>0.27272727272727271</v>
      </c>
      <c r="AG81" s="94">
        <f t="shared" si="29"/>
        <v>9.0909090909090912E-2</v>
      </c>
      <c r="AH81" s="94">
        <f t="shared" si="29"/>
        <v>0</v>
      </c>
      <c r="AI81" s="65">
        <f t="shared" si="30"/>
        <v>3.82</v>
      </c>
      <c r="AJ81" s="65">
        <f t="shared" si="31"/>
        <v>0.75</v>
      </c>
      <c r="AK81" s="64">
        <f t="shared" si="32"/>
        <v>4</v>
      </c>
      <c r="AL81" s="64">
        <f t="shared" si="33"/>
        <v>4</v>
      </c>
      <c r="AM81" s="77"/>
      <c r="AN81"/>
      <c r="AO81"/>
      <c r="AP81"/>
      <c r="AQ81"/>
      <c r="AR81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80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  <c r="AM88" s="79"/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  <c r="AM89" s="81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41">+AO24</f>
        <v>0</v>
      </c>
      <c r="X90" s="64">
        <f t="shared" si="41"/>
        <v>0</v>
      </c>
      <c r="Y90" s="64">
        <f t="shared" si="41"/>
        <v>3</v>
      </c>
      <c r="Z90" s="64">
        <f t="shared" si="41"/>
        <v>6</v>
      </c>
      <c r="AA90" s="64">
        <f t="shared" si="41"/>
        <v>2</v>
      </c>
      <c r="AB90" s="64">
        <f t="shared" ref="AB90:AB98" si="42">SUM(V90:AA90)</f>
        <v>11</v>
      </c>
      <c r="AC90" s="94">
        <f>V90/$AB90</f>
        <v>0</v>
      </c>
      <c r="AD90" s="94">
        <f t="shared" ref="AD90:AH91" si="43">W90/$AB90</f>
        <v>0</v>
      </c>
      <c r="AE90" s="94">
        <f t="shared" si="43"/>
        <v>0</v>
      </c>
      <c r="AF90" s="94">
        <f t="shared" si="43"/>
        <v>0.27272727272727271</v>
      </c>
      <c r="AG90" s="94">
        <f t="shared" si="43"/>
        <v>0.54545454545454541</v>
      </c>
      <c r="AH90" s="94">
        <f t="shared" si="43"/>
        <v>0.18181818181818182</v>
      </c>
      <c r="AI90" s="65">
        <f t="shared" ref="AI90:AI91" si="44">+BA24</f>
        <v>4.67</v>
      </c>
      <c r="AJ90" s="65">
        <f t="shared" ref="AJ90:AJ91" si="45">+BB24</f>
        <v>0.5</v>
      </c>
      <c r="AK90" s="64">
        <f t="shared" ref="AK90:AK91" si="46">+BC24</f>
        <v>5</v>
      </c>
      <c r="AL90" s="64">
        <f t="shared" ref="AL90:AL91" si="47">+BD24</f>
        <v>5</v>
      </c>
      <c r="AM90" s="81"/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>+AN25</f>
        <v>0</v>
      </c>
      <c r="W91" s="64">
        <f t="shared" ref="W91:AA91" si="48">+AO25</f>
        <v>0</v>
      </c>
      <c r="X91" s="64">
        <f t="shared" si="48"/>
        <v>0</v>
      </c>
      <c r="Y91" s="64">
        <f t="shared" si="48"/>
        <v>2</v>
      </c>
      <c r="Z91" s="64">
        <f t="shared" si="48"/>
        <v>7</v>
      </c>
      <c r="AA91" s="64">
        <f t="shared" si="48"/>
        <v>2</v>
      </c>
      <c r="AB91" s="64">
        <f t="shared" si="42"/>
        <v>11</v>
      </c>
      <c r="AC91" s="94">
        <f>V91/$AB91</f>
        <v>0</v>
      </c>
      <c r="AD91" s="94">
        <f t="shared" si="43"/>
        <v>0</v>
      </c>
      <c r="AE91" s="94">
        <f t="shared" si="43"/>
        <v>0</v>
      </c>
      <c r="AF91" s="94">
        <f t="shared" si="43"/>
        <v>0.18181818181818182</v>
      </c>
      <c r="AG91" s="94">
        <f t="shared" si="43"/>
        <v>0.63636363636363635</v>
      </c>
      <c r="AH91" s="94">
        <f t="shared" si="43"/>
        <v>0.18181818181818182</v>
      </c>
      <c r="AI91" s="65">
        <f t="shared" si="44"/>
        <v>4.78</v>
      </c>
      <c r="AJ91" s="65">
        <f t="shared" si="45"/>
        <v>0.44</v>
      </c>
      <c r="AK91" s="64">
        <f t="shared" si="46"/>
        <v>5</v>
      </c>
      <c r="AL91" s="64">
        <f t="shared" si="47"/>
        <v>5</v>
      </c>
      <c r="AM91" s="81"/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  <c r="AM92" s="81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8" si="49">+AO26</f>
        <v>0</v>
      </c>
      <c r="X93" s="64">
        <f t="shared" si="49"/>
        <v>0</v>
      </c>
      <c r="Y93" s="64">
        <f t="shared" si="49"/>
        <v>3</v>
      </c>
      <c r="Z93" s="64">
        <f t="shared" si="49"/>
        <v>7</v>
      </c>
      <c r="AA93" s="64">
        <f t="shared" si="49"/>
        <v>1</v>
      </c>
      <c r="AB93" s="64">
        <f t="shared" si="42"/>
        <v>11</v>
      </c>
      <c r="AC93" s="94">
        <f>V93/$AB93</f>
        <v>0</v>
      </c>
      <c r="AD93" s="94">
        <f t="shared" ref="AD93:AH98" si="50">W93/$AB93</f>
        <v>0</v>
      </c>
      <c r="AE93" s="94">
        <f t="shared" si="50"/>
        <v>0</v>
      </c>
      <c r="AF93" s="94">
        <f t="shared" si="50"/>
        <v>0.27272727272727271</v>
      </c>
      <c r="AG93" s="94">
        <f t="shared" si="50"/>
        <v>0.63636363636363635</v>
      </c>
      <c r="AH93" s="94">
        <f t="shared" si="50"/>
        <v>9.0909090909090912E-2</v>
      </c>
      <c r="AI93" s="65">
        <f t="shared" ref="AI93:AI98" si="51">+BA26</f>
        <v>4.7</v>
      </c>
      <c r="AJ93" s="65">
        <f t="shared" ref="AJ93:AJ98" si="52">+BB26</f>
        <v>0.48</v>
      </c>
      <c r="AK93" s="64">
        <f t="shared" ref="AK93:AK98" si="53">+BC26</f>
        <v>5</v>
      </c>
      <c r="AL93" s="64">
        <f t="shared" ref="AL93:AL98" si="54">+BD26</f>
        <v>5</v>
      </c>
      <c r="AM93" s="81"/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V98" si="55">+AN27</f>
        <v>0</v>
      </c>
      <c r="W94" s="64">
        <f t="shared" si="49"/>
        <v>0</v>
      </c>
      <c r="X94" s="64">
        <f t="shared" si="49"/>
        <v>0</v>
      </c>
      <c r="Y94" s="64">
        <f t="shared" si="49"/>
        <v>1</v>
      </c>
      <c r="Z94" s="64">
        <f t="shared" si="49"/>
        <v>9</v>
      </c>
      <c r="AA94" s="64">
        <f t="shared" si="49"/>
        <v>1</v>
      </c>
      <c r="AB94" s="64">
        <f t="shared" si="42"/>
        <v>11</v>
      </c>
      <c r="AC94" s="94">
        <f t="shared" ref="AC94:AC98" si="56">V94/$AB94</f>
        <v>0</v>
      </c>
      <c r="AD94" s="94">
        <f t="shared" si="50"/>
        <v>0</v>
      </c>
      <c r="AE94" s="94">
        <f t="shared" si="50"/>
        <v>0</v>
      </c>
      <c r="AF94" s="94">
        <f t="shared" si="50"/>
        <v>9.0909090909090912E-2</v>
      </c>
      <c r="AG94" s="94">
        <f t="shared" si="50"/>
        <v>0.81818181818181823</v>
      </c>
      <c r="AH94" s="94">
        <f t="shared" si="50"/>
        <v>9.0909090909090912E-2</v>
      </c>
      <c r="AI94" s="65">
        <f t="shared" si="51"/>
        <v>4.9000000000000004</v>
      </c>
      <c r="AJ94" s="65">
        <f t="shared" si="52"/>
        <v>0.32</v>
      </c>
      <c r="AK94" s="64">
        <f t="shared" si="53"/>
        <v>5</v>
      </c>
      <c r="AL94" s="64">
        <f t="shared" si="54"/>
        <v>5</v>
      </c>
      <c r="AM94" s="81"/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55"/>
        <v>0</v>
      </c>
      <c r="W95" s="64">
        <f t="shared" si="49"/>
        <v>0</v>
      </c>
      <c r="X95" s="64">
        <f t="shared" si="49"/>
        <v>1</v>
      </c>
      <c r="Y95" s="64">
        <f t="shared" si="49"/>
        <v>4</v>
      </c>
      <c r="Z95" s="64">
        <f t="shared" si="49"/>
        <v>6</v>
      </c>
      <c r="AA95" s="64">
        <f t="shared" si="49"/>
        <v>0</v>
      </c>
      <c r="AB95" s="64">
        <f t="shared" si="42"/>
        <v>11</v>
      </c>
      <c r="AC95" s="94">
        <f t="shared" si="56"/>
        <v>0</v>
      </c>
      <c r="AD95" s="94">
        <f t="shared" si="50"/>
        <v>0</v>
      </c>
      <c r="AE95" s="94">
        <f t="shared" si="50"/>
        <v>9.0909090909090912E-2</v>
      </c>
      <c r="AF95" s="94">
        <f t="shared" si="50"/>
        <v>0.36363636363636365</v>
      </c>
      <c r="AG95" s="94">
        <f t="shared" si="50"/>
        <v>0.54545454545454541</v>
      </c>
      <c r="AH95" s="94">
        <f t="shared" si="50"/>
        <v>0</v>
      </c>
      <c r="AI95" s="65">
        <f t="shared" si="51"/>
        <v>4.45</v>
      </c>
      <c r="AJ95" s="65">
        <f t="shared" si="52"/>
        <v>0.69</v>
      </c>
      <c r="AK95" s="64">
        <f t="shared" si="53"/>
        <v>5</v>
      </c>
      <c r="AL95" s="64">
        <f t="shared" si="54"/>
        <v>5</v>
      </c>
      <c r="AM95" s="81"/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55"/>
        <v>0</v>
      </c>
      <c r="W96" s="64">
        <f t="shared" si="49"/>
        <v>0</v>
      </c>
      <c r="X96" s="64">
        <f t="shared" si="49"/>
        <v>0</v>
      </c>
      <c r="Y96" s="64">
        <f t="shared" si="49"/>
        <v>5</v>
      </c>
      <c r="Z96" s="64">
        <f t="shared" si="49"/>
        <v>6</v>
      </c>
      <c r="AA96" s="64">
        <f t="shared" si="49"/>
        <v>0</v>
      </c>
      <c r="AB96" s="64">
        <f t="shared" si="42"/>
        <v>11</v>
      </c>
      <c r="AC96" s="94">
        <f t="shared" si="56"/>
        <v>0</v>
      </c>
      <c r="AD96" s="94">
        <f t="shared" si="50"/>
        <v>0</v>
      </c>
      <c r="AE96" s="94">
        <f t="shared" si="50"/>
        <v>0</v>
      </c>
      <c r="AF96" s="94">
        <f t="shared" si="50"/>
        <v>0.45454545454545453</v>
      </c>
      <c r="AG96" s="94">
        <f t="shared" si="50"/>
        <v>0.54545454545454541</v>
      </c>
      <c r="AH96" s="94">
        <f t="shared" si="50"/>
        <v>0</v>
      </c>
      <c r="AI96" s="65">
        <f t="shared" si="51"/>
        <v>4.55</v>
      </c>
      <c r="AJ96" s="65">
        <f t="shared" si="52"/>
        <v>0.52</v>
      </c>
      <c r="AK96" s="64">
        <f t="shared" si="53"/>
        <v>5</v>
      </c>
      <c r="AL96" s="64">
        <f t="shared" si="54"/>
        <v>5</v>
      </c>
      <c r="AM96" s="81"/>
    </row>
    <row r="97" spans="1:39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55"/>
        <v>0</v>
      </c>
      <c r="W97" s="64">
        <f t="shared" si="49"/>
        <v>0</v>
      </c>
      <c r="X97" s="64">
        <f t="shared" si="49"/>
        <v>0</v>
      </c>
      <c r="Y97" s="64">
        <f t="shared" si="49"/>
        <v>4</v>
      </c>
      <c r="Z97" s="64">
        <f t="shared" si="49"/>
        <v>6</v>
      </c>
      <c r="AA97" s="64">
        <f t="shared" si="49"/>
        <v>1</v>
      </c>
      <c r="AB97" s="64">
        <f t="shared" si="42"/>
        <v>11</v>
      </c>
      <c r="AC97" s="94">
        <f t="shared" si="56"/>
        <v>0</v>
      </c>
      <c r="AD97" s="94">
        <f t="shared" si="50"/>
        <v>0</v>
      </c>
      <c r="AE97" s="94">
        <f t="shared" si="50"/>
        <v>0</v>
      </c>
      <c r="AF97" s="94">
        <f t="shared" si="50"/>
        <v>0.36363636363636365</v>
      </c>
      <c r="AG97" s="94">
        <f t="shared" si="50"/>
        <v>0.54545454545454541</v>
      </c>
      <c r="AH97" s="94">
        <f t="shared" si="50"/>
        <v>9.0909090909090912E-2</v>
      </c>
      <c r="AI97" s="65">
        <f t="shared" si="51"/>
        <v>4.5999999999999996</v>
      </c>
      <c r="AJ97" s="65">
        <f t="shared" si="52"/>
        <v>0.52</v>
      </c>
      <c r="AK97" s="64">
        <f t="shared" si="53"/>
        <v>5</v>
      </c>
      <c r="AL97" s="64">
        <f t="shared" si="54"/>
        <v>5</v>
      </c>
      <c r="AM97" s="81"/>
    </row>
    <row r="98" spans="1:39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55"/>
        <v>0</v>
      </c>
      <c r="W98" s="64">
        <f t="shared" si="49"/>
        <v>0</v>
      </c>
      <c r="X98" s="64">
        <f t="shared" si="49"/>
        <v>0</v>
      </c>
      <c r="Y98" s="64">
        <f t="shared" si="49"/>
        <v>5</v>
      </c>
      <c r="Z98" s="64">
        <f t="shared" si="49"/>
        <v>6</v>
      </c>
      <c r="AA98" s="64">
        <f t="shared" si="49"/>
        <v>0</v>
      </c>
      <c r="AB98" s="64">
        <f t="shared" si="42"/>
        <v>11</v>
      </c>
      <c r="AC98" s="94">
        <f t="shared" si="56"/>
        <v>0</v>
      </c>
      <c r="AD98" s="94">
        <f t="shared" si="50"/>
        <v>0</v>
      </c>
      <c r="AE98" s="94">
        <f t="shared" si="50"/>
        <v>0</v>
      </c>
      <c r="AF98" s="94">
        <f t="shared" si="50"/>
        <v>0.45454545454545453</v>
      </c>
      <c r="AG98" s="94">
        <f t="shared" si="50"/>
        <v>0.54545454545454541</v>
      </c>
      <c r="AH98" s="94">
        <f t="shared" si="50"/>
        <v>0</v>
      </c>
      <c r="AI98" s="65">
        <f t="shared" si="51"/>
        <v>4.55</v>
      </c>
      <c r="AJ98" s="65">
        <f t="shared" si="52"/>
        <v>0.52</v>
      </c>
      <c r="AK98" s="64">
        <f t="shared" si="53"/>
        <v>5</v>
      </c>
      <c r="AL98" s="64">
        <f t="shared" si="54"/>
        <v>5</v>
      </c>
      <c r="AM98" s="81"/>
    </row>
    <row r="99" spans="1:39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  <c r="AM99" s="81"/>
    </row>
    <row r="100" spans="1:39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  <c r="AM100" s="81"/>
    </row>
    <row r="101" spans="1:39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39" x14ac:dyDescent="0.25">
      <c r="A102" t="s">
        <v>117</v>
      </c>
    </row>
    <row r="103" spans="1:39" x14ac:dyDescent="0.25">
      <c r="C103" t="s">
        <v>67</v>
      </c>
      <c r="D103" t="s">
        <v>68</v>
      </c>
      <c r="E103" t="s">
        <v>69</v>
      </c>
      <c r="F103" t="s">
        <v>70</v>
      </c>
    </row>
    <row r="104" spans="1:39" x14ac:dyDescent="0.25">
      <c r="A104" t="s">
        <v>71</v>
      </c>
      <c r="B104" t="s">
        <v>110</v>
      </c>
      <c r="C104">
        <v>10</v>
      </c>
      <c r="D104">
        <v>90.9</v>
      </c>
      <c r="E104">
        <v>90.9</v>
      </c>
      <c r="F104">
        <v>90.9</v>
      </c>
    </row>
    <row r="105" spans="1:39" x14ac:dyDescent="0.25">
      <c r="B105" t="s">
        <v>24</v>
      </c>
      <c r="C105">
        <v>1</v>
      </c>
      <c r="D105">
        <v>9.1</v>
      </c>
      <c r="E105">
        <v>9.1</v>
      </c>
      <c r="F105">
        <v>100</v>
      </c>
    </row>
    <row r="106" spans="1:39" x14ac:dyDescent="0.25">
      <c r="B106" t="s">
        <v>64</v>
      </c>
      <c r="C106">
        <v>11</v>
      </c>
      <c r="D106">
        <v>100</v>
      </c>
      <c r="E106">
        <v>100</v>
      </c>
    </row>
    <row r="107" spans="1:39" x14ac:dyDescent="0.25">
      <c r="A107" t="s">
        <v>146</v>
      </c>
    </row>
  </sheetData>
  <sheetProtection sheet="1" objects="1" scenarios="1"/>
  <mergeCells count="66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A10:AL10"/>
    <mergeCell ref="V47:AA48"/>
    <mergeCell ref="AC47:AH48"/>
    <mergeCell ref="AI47:AL48"/>
    <mergeCell ref="B49:U49"/>
    <mergeCell ref="A50:U50"/>
    <mergeCell ref="V50:AL50"/>
    <mergeCell ref="V58:AL58"/>
    <mergeCell ref="B51:U51"/>
    <mergeCell ref="B52:U52"/>
    <mergeCell ref="B53:U53"/>
    <mergeCell ref="B54:U54"/>
    <mergeCell ref="B55:U55"/>
    <mergeCell ref="B56:U56"/>
    <mergeCell ref="B57:U57"/>
    <mergeCell ref="A58:U58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8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28.140625" hidden="1" customWidth="1"/>
    <col min="40" max="40" width="5.85546875" hidden="1" customWidth="1"/>
    <col min="41" max="41" width="4.71093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122</v>
      </c>
      <c r="AU1" t="s">
        <v>122</v>
      </c>
    </row>
    <row r="2" spans="1:5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M3" t="s">
        <v>74</v>
      </c>
      <c r="AN3">
        <v>0</v>
      </c>
      <c r="AO3">
        <v>0</v>
      </c>
      <c r="AP3">
        <v>0</v>
      </c>
      <c r="AQ3">
        <v>7</v>
      </c>
      <c r="AR3">
        <v>4</v>
      </c>
      <c r="AS3">
        <v>0</v>
      </c>
      <c r="AT3">
        <v>11</v>
      </c>
      <c r="AU3" t="s">
        <v>74</v>
      </c>
      <c r="AV3">
        <v>0</v>
      </c>
      <c r="AW3">
        <v>0</v>
      </c>
      <c r="AX3">
        <v>0</v>
      </c>
      <c r="AY3">
        <v>7</v>
      </c>
      <c r="AZ3">
        <v>4</v>
      </c>
      <c r="BA3">
        <v>4.3600000000000003</v>
      </c>
      <c r="BB3">
        <v>0.5</v>
      </c>
      <c r="BC3">
        <v>4</v>
      </c>
      <c r="BD3">
        <v>4</v>
      </c>
    </row>
    <row r="4" spans="1:5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M4" t="s">
        <v>75</v>
      </c>
      <c r="AN4">
        <v>0</v>
      </c>
      <c r="AO4">
        <v>0</v>
      </c>
      <c r="AP4">
        <v>0</v>
      </c>
      <c r="AQ4">
        <v>6</v>
      </c>
      <c r="AR4">
        <v>5</v>
      </c>
      <c r="AS4">
        <v>0</v>
      </c>
      <c r="AT4">
        <v>11</v>
      </c>
      <c r="AU4" t="s">
        <v>75</v>
      </c>
      <c r="AV4">
        <v>0</v>
      </c>
      <c r="AW4">
        <v>0</v>
      </c>
      <c r="AX4">
        <v>0</v>
      </c>
      <c r="AY4">
        <v>6</v>
      </c>
      <c r="AZ4">
        <v>5</v>
      </c>
      <c r="BA4">
        <v>4.45</v>
      </c>
      <c r="BB4">
        <v>0.52</v>
      </c>
      <c r="BC4">
        <v>4</v>
      </c>
      <c r="BD4">
        <v>4</v>
      </c>
    </row>
    <row r="5" spans="1:56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M5" t="s">
        <v>76</v>
      </c>
      <c r="AN5">
        <v>0</v>
      </c>
      <c r="AO5">
        <v>0</v>
      </c>
      <c r="AP5">
        <v>0</v>
      </c>
      <c r="AQ5">
        <v>1</v>
      </c>
      <c r="AR5">
        <v>10</v>
      </c>
      <c r="AS5">
        <v>0</v>
      </c>
      <c r="AT5">
        <v>11</v>
      </c>
      <c r="AU5" t="s">
        <v>76</v>
      </c>
      <c r="AV5">
        <v>0</v>
      </c>
      <c r="AW5">
        <v>0</v>
      </c>
      <c r="AX5">
        <v>0</v>
      </c>
      <c r="AY5">
        <v>1</v>
      </c>
      <c r="AZ5">
        <v>10</v>
      </c>
      <c r="BA5">
        <v>4.91</v>
      </c>
      <c r="BB5">
        <v>0.3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4</v>
      </c>
      <c r="AR6">
        <v>7</v>
      </c>
      <c r="AS6">
        <v>0</v>
      </c>
      <c r="AT6">
        <v>11</v>
      </c>
      <c r="AU6" t="s">
        <v>77</v>
      </c>
      <c r="AV6">
        <v>0</v>
      </c>
      <c r="AW6">
        <v>0</v>
      </c>
      <c r="AX6">
        <v>0</v>
      </c>
      <c r="AY6">
        <v>4</v>
      </c>
      <c r="AZ6">
        <v>7</v>
      </c>
      <c r="BA6">
        <v>4.6399999999999997</v>
      </c>
      <c r="BB6">
        <v>0.5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3</v>
      </c>
      <c r="AR7">
        <v>8</v>
      </c>
      <c r="AS7">
        <v>0</v>
      </c>
      <c r="AT7">
        <v>11</v>
      </c>
      <c r="AU7" t="s">
        <v>78</v>
      </c>
      <c r="AV7">
        <v>0</v>
      </c>
      <c r="AW7">
        <v>0</v>
      </c>
      <c r="AX7">
        <v>0</v>
      </c>
      <c r="AY7">
        <v>3</v>
      </c>
      <c r="AZ7">
        <v>8</v>
      </c>
      <c r="BA7">
        <v>4.7300000000000004</v>
      </c>
      <c r="BB7">
        <v>0.47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2</v>
      </c>
      <c r="AQ8">
        <v>3</v>
      </c>
      <c r="AR8">
        <v>6</v>
      </c>
      <c r="AS8">
        <v>0</v>
      </c>
      <c r="AT8">
        <v>11</v>
      </c>
      <c r="AU8" t="s">
        <v>79</v>
      </c>
      <c r="AV8">
        <v>0</v>
      </c>
      <c r="AW8">
        <v>0</v>
      </c>
      <c r="AX8">
        <v>2</v>
      </c>
      <c r="AY8">
        <v>3</v>
      </c>
      <c r="AZ8">
        <v>6</v>
      </c>
      <c r="BA8">
        <v>4.3600000000000003</v>
      </c>
      <c r="BB8">
        <v>0.81</v>
      </c>
      <c r="BC8">
        <v>5</v>
      </c>
      <c r="BD8">
        <v>5</v>
      </c>
    </row>
    <row r="9" spans="1:56" ht="27.75" customHeight="1" x14ac:dyDescent="0.25">
      <c r="A9" s="108" t="s">
        <v>138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4</v>
      </c>
      <c r="AR9">
        <v>7</v>
      </c>
      <c r="AS9">
        <v>0</v>
      </c>
      <c r="AT9">
        <v>11</v>
      </c>
      <c r="AU9" t="s">
        <v>80</v>
      </c>
      <c r="AV9">
        <v>0</v>
      </c>
      <c r="AW9">
        <v>0</v>
      </c>
      <c r="AX9">
        <v>0</v>
      </c>
      <c r="AY9">
        <v>4</v>
      </c>
      <c r="AZ9">
        <v>7</v>
      </c>
      <c r="BA9">
        <v>4.6399999999999997</v>
      </c>
      <c r="BB9">
        <v>0.5</v>
      </c>
      <c r="BC9">
        <v>5</v>
      </c>
      <c r="BD9">
        <v>5</v>
      </c>
    </row>
    <row r="10" spans="1:56" ht="20.2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2"/>
      <c r="AM10" t="s">
        <v>81</v>
      </c>
      <c r="AN10">
        <v>0</v>
      </c>
      <c r="AO10">
        <v>0</v>
      </c>
      <c r="AP10">
        <v>0</v>
      </c>
      <c r="AQ10">
        <v>6</v>
      </c>
      <c r="AR10">
        <v>5</v>
      </c>
      <c r="AS10">
        <v>0</v>
      </c>
      <c r="AT10">
        <v>11</v>
      </c>
      <c r="AU10" t="s">
        <v>81</v>
      </c>
      <c r="AV10">
        <v>0</v>
      </c>
      <c r="AW10">
        <v>0</v>
      </c>
      <c r="AX10">
        <v>0</v>
      </c>
      <c r="AY10">
        <v>6</v>
      </c>
      <c r="AZ10">
        <v>5</v>
      </c>
      <c r="BA10">
        <v>4.45</v>
      </c>
      <c r="BB10">
        <v>0.52</v>
      </c>
      <c r="BC10">
        <v>4</v>
      </c>
      <c r="BD10">
        <v>4</v>
      </c>
    </row>
    <row r="11" spans="1:56" ht="15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82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52"/>
      <c r="AM11" t="s">
        <v>82</v>
      </c>
      <c r="AN11">
        <v>0</v>
      </c>
      <c r="AO11">
        <v>0</v>
      </c>
      <c r="AP11">
        <v>0</v>
      </c>
      <c r="AQ11">
        <v>6</v>
      </c>
      <c r="AR11">
        <v>5</v>
      </c>
      <c r="AS11">
        <v>0</v>
      </c>
      <c r="AT11">
        <v>11</v>
      </c>
      <c r="AU11" t="s">
        <v>82</v>
      </c>
      <c r="AV11">
        <v>0</v>
      </c>
      <c r="AW11">
        <v>0</v>
      </c>
      <c r="AX11">
        <v>0</v>
      </c>
      <c r="AY11">
        <v>6</v>
      </c>
      <c r="AZ11">
        <v>5</v>
      </c>
      <c r="BA11">
        <v>4.45</v>
      </c>
      <c r="BB11">
        <v>0.52</v>
      </c>
      <c r="BC11">
        <v>4</v>
      </c>
      <c r="BD11">
        <v>4</v>
      </c>
    </row>
    <row r="12" spans="1:56" ht="1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52"/>
      <c r="AM12" t="s">
        <v>83</v>
      </c>
      <c r="AN12">
        <v>0</v>
      </c>
      <c r="AO12">
        <v>0</v>
      </c>
      <c r="AP12">
        <v>0</v>
      </c>
      <c r="AQ12">
        <v>4</v>
      </c>
      <c r="AR12">
        <v>7</v>
      </c>
      <c r="AS12">
        <v>0</v>
      </c>
      <c r="AT12">
        <v>11</v>
      </c>
      <c r="AU12" t="s">
        <v>83</v>
      </c>
      <c r="AV12">
        <v>0</v>
      </c>
      <c r="AW12">
        <v>0</v>
      </c>
      <c r="AX12">
        <v>0</v>
      </c>
      <c r="AY12">
        <v>4</v>
      </c>
      <c r="AZ12">
        <v>7</v>
      </c>
      <c r="BA12">
        <v>4.6399999999999997</v>
      </c>
      <c r="BB12">
        <v>0.5</v>
      </c>
      <c r="BC12">
        <v>5</v>
      </c>
      <c r="BD12">
        <v>5</v>
      </c>
    </row>
    <row r="13" spans="1:56" ht="1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2"/>
      <c r="AM13" t="s">
        <v>84</v>
      </c>
      <c r="AN13">
        <v>0</v>
      </c>
      <c r="AO13">
        <v>1</v>
      </c>
      <c r="AP13">
        <v>5</v>
      </c>
      <c r="AQ13">
        <v>5</v>
      </c>
      <c r="AR13">
        <v>0</v>
      </c>
      <c r="AS13">
        <v>0</v>
      </c>
      <c r="AT13">
        <v>11</v>
      </c>
      <c r="AU13" t="s">
        <v>84</v>
      </c>
      <c r="AV13">
        <v>0</v>
      </c>
      <c r="AW13">
        <v>1</v>
      </c>
      <c r="AX13">
        <v>5</v>
      </c>
      <c r="AY13">
        <v>5</v>
      </c>
      <c r="AZ13">
        <v>0</v>
      </c>
      <c r="BA13">
        <v>3.36</v>
      </c>
      <c r="BB13">
        <v>0.67</v>
      </c>
      <c r="BC13">
        <v>3</v>
      </c>
      <c r="BD13">
        <v>3</v>
      </c>
    </row>
    <row r="14" spans="1:56" ht="15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2"/>
      <c r="AM14" t="s">
        <v>85</v>
      </c>
      <c r="AN14">
        <v>0</v>
      </c>
      <c r="AO14">
        <v>2</v>
      </c>
      <c r="AP14">
        <v>4</v>
      </c>
      <c r="AQ14">
        <v>4</v>
      </c>
      <c r="AR14">
        <v>1</v>
      </c>
      <c r="AS14">
        <v>0</v>
      </c>
      <c r="AT14">
        <v>11</v>
      </c>
      <c r="AU14" t="s">
        <v>85</v>
      </c>
      <c r="AV14">
        <v>0</v>
      </c>
      <c r="AW14">
        <v>2</v>
      </c>
      <c r="AX14">
        <v>4</v>
      </c>
      <c r="AY14">
        <v>4</v>
      </c>
      <c r="AZ14">
        <v>1</v>
      </c>
      <c r="BA14">
        <v>3.36</v>
      </c>
      <c r="BB14">
        <v>0.92</v>
      </c>
      <c r="BC14">
        <v>3</v>
      </c>
      <c r="BD14">
        <v>3</v>
      </c>
    </row>
    <row r="15" spans="1:56" ht="15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2"/>
      <c r="AM15" t="s">
        <v>86</v>
      </c>
      <c r="AN15">
        <v>0</v>
      </c>
      <c r="AO15">
        <v>0</v>
      </c>
      <c r="AP15">
        <v>3</v>
      </c>
      <c r="AQ15">
        <v>5</v>
      </c>
      <c r="AR15">
        <v>2</v>
      </c>
      <c r="AS15">
        <v>1</v>
      </c>
      <c r="AT15">
        <v>11</v>
      </c>
      <c r="AU15" t="s">
        <v>86</v>
      </c>
      <c r="AV15">
        <v>0</v>
      </c>
      <c r="AW15">
        <v>0</v>
      </c>
      <c r="AX15">
        <v>3</v>
      </c>
      <c r="AY15">
        <v>5</v>
      </c>
      <c r="AZ15">
        <v>2</v>
      </c>
      <c r="BA15">
        <v>3.9</v>
      </c>
      <c r="BB15">
        <v>0.74</v>
      </c>
      <c r="BC15">
        <v>4</v>
      </c>
      <c r="BD15">
        <v>4</v>
      </c>
    </row>
    <row r="16" spans="1:56" ht="15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2"/>
      <c r="AM16" t="s">
        <v>87</v>
      </c>
      <c r="AN16">
        <v>0</v>
      </c>
      <c r="AO16">
        <v>0</v>
      </c>
      <c r="AP16">
        <v>1</v>
      </c>
      <c r="AQ16">
        <v>8</v>
      </c>
      <c r="AR16">
        <v>2</v>
      </c>
      <c r="AS16">
        <v>0</v>
      </c>
      <c r="AT16">
        <v>11</v>
      </c>
      <c r="AU16" t="s">
        <v>87</v>
      </c>
      <c r="AV16">
        <v>0</v>
      </c>
      <c r="AW16">
        <v>0</v>
      </c>
      <c r="AX16">
        <v>1</v>
      </c>
      <c r="AY16">
        <v>8</v>
      </c>
      <c r="AZ16">
        <v>2</v>
      </c>
      <c r="BA16">
        <v>4.09</v>
      </c>
      <c r="BB16">
        <v>0.54</v>
      </c>
      <c r="BC16">
        <v>4</v>
      </c>
      <c r="BD16">
        <v>4</v>
      </c>
    </row>
    <row r="17" spans="1:56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52"/>
      <c r="AM17" t="s">
        <v>88</v>
      </c>
      <c r="AN17">
        <v>0</v>
      </c>
      <c r="AO17">
        <v>0</v>
      </c>
      <c r="AP17">
        <v>4</v>
      </c>
      <c r="AQ17">
        <v>5</v>
      </c>
      <c r="AR17">
        <v>2</v>
      </c>
      <c r="AS17">
        <v>0</v>
      </c>
      <c r="AT17">
        <v>11</v>
      </c>
      <c r="AU17" t="s">
        <v>88</v>
      </c>
      <c r="AV17">
        <v>0</v>
      </c>
      <c r="AW17">
        <v>0</v>
      </c>
      <c r="AX17">
        <v>4</v>
      </c>
      <c r="AY17">
        <v>5</v>
      </c>
      <c r="AZ17">
        <v>2</v>
      </c>
      <c r="BA17">
        <v>3.82</v>
      </c>
      <c r="BB17">
        <v>0.75</v>
      </c>
      <c r="BC17">
        <v>4</v>
      </c>
      <c r="BD17">
        <v>4</v>
      </c>
    </row>
    <row r="18" spans="1:56" ht="15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52"/>
      <c r="AM18" t="s">
        <v>89</v>
      </c>
      <c r="AN18">
        <v>0</v>
      </c>
      <c r="AO18">
        <v>0</v>
      </c>
      <c r="AP18">
        <v>2</v>
      </c>
      <c r="AQ18">
        <v>5</v>
      </c>
      <c r="AR18">
        <v>3</v>
      </c>
      <c r="AS18">
        <v>1</v>
      </c>
      <c r="AT18">
        <v>11</v>
      </c>
      <c r="AU18" t="s">
        <v>89</v>
      </c>
      <c r="AV18">
        <v>0</v>
      </c>
      <c r="AW18">
        <v>0</v>
      </c>
      <c r="AX18">
        <v>2</v>
      </c>
      <c r="AY18">
        <v>5</v>
      </c>
      <c r="AZ18">
        <v>3</v>
      </c>
      <c r="BA18">
        <v>4.0999999999999996</v>
      </c>
      <c r="BB18">
        <v>0.74</v>
      </c>
      <c r="BC18">
        <v>4</v>
      </c>
      <c r="BD18">
        <v>4</v>
      </c>
    </row>
    <row r="19" spans="1:56" x14ac:dyDescent="0.25">
      <c r="A19" s="66"/>
      <c r="B19" s="66"/>
      <c r="C19" s="66"/>
      <c r="D19" s="66"/>
      <c r="E19" s="6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52"/>
      <c r="AM19" t="s">
        <v>90</v>
      </c>
      <c r="AN19">
        <v>0</v>
      </c>
      <c r="AO19">
        <v>3</v>
      </c>
      <c r="AP19">
        <v>2</v>
      </c>
      <c r="AQ19">
        <v>4</v>
      </c>
      <c r="AR19">
        <v>2</v>
      </c>
      <c r="AS19">
        <v>0</v>
      </c>
      <c r="AT19">
        <v>11</v>
      </c>
      <c r="AU19" t="s">
        <v>90</v>
      </c>
      <c r="AV19">
        <v>0</v>
      </c>
      <c r="AW19">
        <v>3</v>
      </c>
      <c r="AX19">
        <v>2</v>
      </c>
      <c r="AY19">
        <v>4</v>
      </c>
      <c r="AZ19">
        <v>2</v>
      </c>
      <c r="BA19">
        <v>3.45</v>
      </c>
      <c r="BB19">
        <v>1.1299999999999999</v>
      </c>
      <c r="BC19">
        <v>4</v>
      </c>
      <c r="BD19">
        <v>4</v>
      </c>
    </row>
    <row r="20" spans="1:5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52"/>
      <c r="AM20" t="s">
        <v>91</v>
      </c>
      <c r="AN20">
        <v>0</v>
      </c>
      <c r="AO20">
        <v>1</v>
      </c>
      <c r="AP20">
        <v>2</v>
      </c>
      <c r="AQ20">
        <v>5</v>
      </c>
      <c r="AR20">
        <v>3</v>
      </c>
      <c r="AS20">
        <v>0</v>
      </c>
      <c r="AT20">
        <v>11</v>
      </c>
      <c r="AU20" t="s">
        <v>91</v>
      </c>
      <c r="AV20">
        <v>0</v>
      </c>
      <c r="AW20">
        <v>1</v>
      </c>
      <c r="AX20">
        <v>2</v>
      </c>
      <c r="AY20">
        <v>5</v>
      </c>
      <c r="AZ20">
        <v>3</v>
      </c>
      <c r="BA20">
        <v>3.91</v>
      </c>
      <c r="BB20">
        <v>0.94</v>
      </c>
      <c r="BC20">
        <v>4</v>
      </c>
      <c r="BD20">
        <v>4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t="s">
        <v>92</v>
      </c>
      <c r="AN21">
        <v>0</v>
      </c>
      <c r="AO21">
        <v>4</v>
      </c>
      <c r="AP21">
        <v>4</v>
      </c>
      <c r="AQ21">
        <v>3</v>
      </c>
      <c r="AR21">
        <v>0</v>
      </c>
      <c r="AS21">
        <v>0</v>
      </c>
      <c r="AT21">
        <v>11</v>
      </c>
      <c r="AU21" t="s">
        <v>92</v>
      </c>
      <c r="AV21">
        <v>0</v>
      </c>
      <c r="AW21">
        <v>4</v>
      </c>
      <c r="AX21">
        <v>4</v>
      </c>
      <c r="AY21">
        <v>3</v>
      </c>
      <c r="AZ21">
        <v>0</v>
      </c>
      <c r="BA21">
        <v>2.91</v>
      </c>
      <c r="BB21">
        <v>0.83</v>
      </c>
      <c r="BC21">
        <v>3</v>
      </c>
      <c r="BD21">
        <v>2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t="s">
        <v>93</v>
      </c>
      <c r="AN22">
        <v>0</v>
      </c>
      <c r="AO22">
        <v>0</v>
      </c>
      <c r="AP22">
        <v>3</v>
      </c>
      <c r="AQ22">
        <v>4</v>
      </c>
      <c r="AR22">
        <v>4</v>
      </c>
      <c r="AS22">
        <v>0</v>
      </c>
      <c r="AT22">
        <v>11</v>
      </c>
      <c r="AU22" t="s">
        <v>93</v>
      </c>
      <c r="AV22">
        <v>0</v>
      </c>
      <c r="AW22">
        <v>0</v>
      </c>
      <c r="AX22">
        <v>3</v>
      </c>
      <c r="AY22">
        <v>4</v>
      </c>
      <c r="AZ22">
        <v>4</v>
      </c>
      <c r="BA22">
        <v>4.09</v>
      </c>
      <c r="BB22">
        <v>0.83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t="s">
        <v>94</v>
      </c>
      <c r="AN23">
        <v>0</v>
      </c>
      <c r="AO23">
        <v>1</v>
      </c>
      <c r="AP23">
        <v>1</v>
      </c>
      <c r="AQ23">
        <v>6</v>
      </c>
      <c r="AR23">
        <v>3</v>
      </c>
      <c r="AS23">
        <v>0</v>
      </c>
      <c r="AT23">
        <v>11</v>
      </c>
      <c r="AU23" t="s">
        <v>94</v>
      </c>
      <c r="AV23">
        <v>0</v>
      </c>
      <c r="AW23">
        <v>1</v>
      </c>
      <c r="AX23">
        <v>1</v>
      </c>
      <c r="AY23">
        <v>6</v>
      </c>
      <c r="AZ23">
        <v>3</v>
      </c>
      <c r="BA23">
        <v>4</v>
      </c>
      <c r="BB23">
        <v>0.89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t="s">
        <v>95</v>
      </c>
      <c r="AN24">
        <v>0</v>
      </c>
      <c r="AO24">
        <v>0</v>
      </c>
      <c r="AP24">
        <v>1</v>
      </c>
      <c r="AQ24">
        <v>5</v>
      </c>
      <c r="AR24">
        <v>5</v>
      </c>
      <c r="AS24">
        <v>0</v>
      </c>
      <c r="AT24">
        <v>11</v>
      </c>
      <c r="AU24" t="s">
        <v>95</v>
      </c>
      <c r="AV24">
        <v>0</v>
      </c>
      <c r="AW24">
        <v>0</v>
      </c>
      <c r="AX24">
        <v>1</v>
      </c>
      <c r="AY24">
        <v>5</v>
      </c>
      <c r="AZ24">
        <v>5</v>
      </c>
      <c r="BA24">
        <v>4.3600000000000003</v>
      </c>
      <c r="BB24">
        <v>0.67</v>
      </c>
      <c r="BC24">
        <v>4</v>
      </c>
      <c r="BD24">
        <v>4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t="s">
        <v>96</v>
      </c>
      <c r="AN25">
        <v>0</v>
      </c>
      <c r="AO25">
        <v>0</v>
      </c>
      <c r="AP25">
        <v>0</v>
      </c>
      <c r="AQ25">
        <v>6</v>
      </c>
      <c r="AR25">
        <v>5</v>
      </c>
      <c r="AS25">
        <v>0</v>
      </c>
      <c r="AT25">
        <v>11</v>
      </c>
      <c r="AU25" t="s">
        <v>96</v>
      </c>
      <c r="AV25">
        <v>0</v>
      </c>
      <c r="AW25">
        <v>0</v>
      </c>
      <c r="AX25">
        <v>0</v>
      </c>
      <c r="AY25">
        <v>6</v>
      </c>
      <c r="AZ25">
        <v>5</v>
      </c>
      <c r="BA25">
        <v>4.45</v>
      </c>
      <c r="BB25">
        <v>0.52</v>
      </c>
      <c r="BC25">
        <v>4</v>
      </c>
      <c r="BD25">
        <v>4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t="s">
        <v>97</v>
      </c>
      <c r="AN26">
        <v>0</v>
      </c>
      <c r="AO26">
        <v>0</v>
      </c>
      <c r="AP26">
        <v>1</v>
      </c>
      <c r="AQ26">
        <v>3</v>
      </c>
      <c r="AR26">
        <v>7</v>
      </c>
      <c r="AS26">
        <v>0</v>
      </c>
      <c r="AT26">
        <v>11</v>
      </c>
      <c r="AU26" t="s">
        <v>97</v>
      </c>
      <c r="AV26">
        <v>0</v>
      </c>
      <c r="AW26">
        <v>0</v>
      </c>
      <c r="AX26">
        <v>1</v>
      </c>
      <c r="AY26">
        <v>3</v>
      </c>
      <c r="AZ26">
        <v>7</v>
      </c>
      <c r="BA26">
        <v>4.55</v>
      </c>
      <c r="BB26">
        <v>0.69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t="s">
        <v>98</v>
      </c>
      <c r="AN27">
        <v>0</v>
      </c>
      <c r="AO27">
        <v>0</v>
      </c>
      <c r="AP27">
        <v>0</v>
      </c>
      <c r="AQ27">
        <v>4</v>
      </c>
      <c r="AR27">
        <v>7</v>
      </c>
      <c r="AS27">
        <v>0</v>
      </c>
      <c r="AT27">
        <v>11</v>
      </c>
      <c r="AU27" t="s">
        <v>98</v>
      </c>
      <c r="AV27">
        <v>0</v>
      </c>
      <c r="AW27">
        <v>0</v>
      </c>
      <c r="AX27">
        <v>0</v>
      </c>
      <c r="AY27">
        <v>4</v>
      </c>
      <c r="AZ27">
        <v>7</v>
      </c>
      <c r="BA27">
        <v>4.6399999999999997</v>
      </c>
      <c r="BB27">
        <v>0.5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52"/>
      <c r="AM28" t="s">
        <v>99</v>
      </c>
      <c r="AN28">
        <v>0</v>
      </c>
      <c r="AO28">
        <v>0</v>
      </c>
      <c r="AP28">
        <v>1</v>
      </c>
      <c r="AQ28">
        <v>5</v>
      </c>
      <c r="AR28">
        <v>5</v>
      </c>
      <c r="AS28">
        <v>0</v>
      </c>
      <c r="AT28">
        <v>11</v>
      </c>
      <c r="AU28" t="s">
        <v>99</v>
      </c>
      <c r="AV28">
        <v>0</v>
      </c>
      <c r="AW28">
        <v>0</v>
      </c>
      <c r="AX28">
        <v>1</v>
      </c>
      <c r="AY28">
        <v>5</v>
      </c>
      <c r="AZ28">
        <v>5</v>
      </c>
      <c r="BA28">
        <v>4.3600000000000003</v>
      </c>
      <c r="BB28">
        <v>0.67</v>
      </c>
      <c r="BC28">
        <v>4</v>
      </c>
      <c r="BD28">
        <v>4</v>
      </c>
    </row>
    <row r="29" spans="1:56" ht="18" x14ac:dyDescent="0.25">
      <c r="A29" s="68"/>
      <c r="B29" s="68"/>
      <c r="C29" s="122" t="s">
        <v>2</v>
      </c>
      <c r="D29" s="122"/>
      <c r="E29" s="122"/>
      <c r="F29" s="122"/>
      <c r="G29" s="122"/>
      <c r="H29" s="122"/>
      <c r="I29" s="122"/>
      <c r="J29" s="122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52"/>
      <c r="AM29" t="s">
        <v>100</v>
      </c>
      <c r="AN29">
        <v>0</v>
      </c>
      <c r="AO29">
        <v>0</v>
      </c>
      <c r="AP29">
        <v>0</v>
      </c>
      <c r="AQ29">
        <v>4</v>
      </c>
      <c r="AR29">
        <v>7</v>
      </c>
      <c r="AS29">
        <v>0</v>
      </c>
      <c r="AT29">
        <v>11</v>
      </c>
      <c r="AU29" t="s">
        <v>100</v>
      </c>
      <c r="AV29">
        <v>0</v>
      </c>
      <c r="AW29">
        <v>0</v>
      </c>
      <c r="AX29">
        <v>0</v>
      </c>
      <c r="AY29">
        <v>4</v>
      </c>
      <c r="AZ29">
        <v>7</v>
      </c>
      <c r="BA29">
        <v>4.6399999999999997</v>
      </c>
      <c r="BB29">
        <v>0.5</v>
      </c>
      <c r="BC29">
        <v>5</v>
      </c>
      <c r="BD29">
        <v>5</v>
      </c>
    </row>
    <row r="30" spans="1:56" ht="39.75" customHeight="1" x14ac:dyDescent="0.25">
      <c r="A30" s="68"/>
      <c r="B30" s="68"/>
      <c r="C30" s="122" t="s">
        <v>3</v>
      </c>
      <c r="D30" s="122"/>
      <c r="E30" s="122"/>
      <c r="F30" s="122"/>
      <c r="G30" s="122"/>
      <c r="H30" s="122"/>
      <c r="I30" s="122"/>
      <c r="J30" s="122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52"/>
      <c r="AM30" t="s">
        <v>101</v>
      </c>
      <c r="AN30">
        <v>0</v>
      </c>
      <c r="AO30">
        <v>0</v>
      </c>
      <c r="AP30">
        <v>1</v>
      </c>
      <c r="AQ30">
        <v>4</v>
      </c>
      <c r="AR30">
        <v>6</v>
      </c>
      <c r="AS30">
        <v>0</v>
      </c>
      <c r="AT30">
        <v>11</v>
      </c>
      <c r="AU30" t="s">
        <v>101</v>
      </c>
      <c r="AV30">
        <v>0</v>
      </c>
      <c r="AW30">
        <v>0</v>
      </c>
      <c r="AX30">
        <v>1</v>
      </c>
      <c r="AY30">
        <v>4</v>
      </c>
      <c r="AZ30">
        <v>6</v>
      </c>
      <c r="BA30">
        <v>4.45</v>
      </c>
      <c r="BB30">
        <v>0.69</v>
      </c>
      <c r="BC30">
        <v>5</v>
      </c>
      <c r="BD30">
        <v>5</v>
      </c>
    </row>
    <row r="31" spans="1:56" ht="18" x14ac:dyDescent="0.25">
      <c r="A31" s="68"/>
      <c r="B31" s="68"/>
      <c r="C31" s="122" t="s">
        <v>4</v>
      </c>
      <c r="D31" s="122"/>
      <c r="E31" s="122"/>
      <c r="F31" s="122"/>
      <c r="G31" s="122"/>
      <c r="H31" s="122"/>
      <c r="I31" s="122"/>
      <c r="J31" s="122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2"/>
      <c r="AM31" t="s">
        <v>102</v>
      </c>
      <c r="AN31">
        <v>0</v>
      </c>
      <c r="AO31">
        <v>0</v>
      </c>
      <c r="AP31">
        <v>0</v>
      </c>
      <c r="AQ31">
        <v>4</v>
      </c>
      <c r="AR31">
        <v>7</v>
      </c>
      <c r="AS31">
        <v>0</v>
      </c>
      <c r="AT31">
        <v>11</v>
      </c>
      <c r="AU31" t="s">
        <v>102</v>
      </c>
      <c r="AV31">
        <v>0</v>
      </c>
      <c r="AW31">
        <v>0</v>
      </c>
      <c r="AX31">
        <v>0</v>
      </c>
      <c r="AY31">
        <v>4</v>
      </c>
      <c r="AZ31">
        <v>7</v>
      </c>
      <c r="BA31">
        <v>4.6399999999999997</v>
      </c>
      <c r="BB31">
        <v>0.5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123</v>
      </c>
      <c r="AU32" t="s">
        <v>123</v>
      </c>
    </row>
    <row r="33" spans="1:47" x14ac:dyDescent="0.25">
      <c r="C33" s="66"/>
      <c r="D33" s="66"/>
      <c r="E33" s="66"/>
      <c r="F33" s="66"/>
      <c r="G33" s="66"/>
      <c r="H33" s="66"/>
      <c r="I33" s="66"/>
      <c r="J33" s="66"/>
      <c r="AU33" t="s">
        <v>66</v>
      </c>
    </row>
    <row r="34" spans="1:47" x14ac:dyDescent="0.25">
      <c r="C34" s="66"/>
      <c r="D34" s="66"/>
      <c r="E34" s="66"/>
      <c r="F34" s="66"/>
      <c r="G34" s="66"/>
      <c r="H34" s="66"/>
      <c r="I34" s="66"/>
      <c r="J34" s="66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66"/>
      <c r="D36" s="66"/>
      <c r="E36" s="66"/>
      <c r="F36" s="66"/>
      <c r="G36" s="66"/>
      <c r="H36" s="66"/>
      <c r="I36" s="66"/>
      <c r="J36" s="66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66"/>
      <c r="D38" s="66"/>
      <c r="E38" s="66"/>
      <c r="F38" s="66"/>
      <c r="G38" s="66"/>
      <c r="H38" s="66"/>
      <c r="I38" s="66"/>
      <c r="J38" s="66"/>
    </row>
    <row r="39" spans="1:47" ht="18.75" x14ac:dyDescent="0.3">
      <c r="A39" s="7"/>
      <c r="B39" s="8"/>
      <c r="C39" s="66"/>
      <c r="D39" s="66"/>
      <c r="E39" s="66"/>
      <c r="F39" s="66"/>
      <c r="G39" s="66"/>
      <c r="H39" s="66"/>
      <c r="I39" s="66"/>
      <c r="J39" s="66"/>
    </row>
    <row r="40" spans="1:47" ht="18.75" x14ac:dyDescent="0.3">
      <c r="A40" s="7"/>
      <c r="B40" s="8"/>
      <c r="C40" s="66"/>
      <c r="D40" s="66"/>
      <c r="E40" s="66"/>
      <c r="F40" s="66"/>
      <c r="G40" s="66"/>
      <c r="H40" s="66"/>
      <c r="I40" s="66"/>
      <c r="J40" s="66"/>
    </row>
    <row r="41" spans="1:47" ht="18.75" x14ac:dyDescent="0.3">
      <c r="A41" s="7"/>
      <c r="B41" s="8"/>
      <c r="C41" s="66"/>
      <c r="D41" s="66"/>
      <c r="E41" s="66"/>
      <c r="F41" s="66"/>
      <c r="G41" s="66"/>
      <c r="H41" s="66"/>
      <c r="I41" s="66"/>
      <c r="J41" s="66"/>
    </row>
    <row r="42" spans="1:47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</row>
    <row r="43" spans="1:47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</row>
    <row r="44" spans="1:47" x14ac:dyDescent="0.25">
      <c r="C44" s="66"/>
      <c r="D44" s="66"/>
      <c r="E44" s="66"/>
      <c r="F44" s="66"/>
      <c r="G44" s="66"/>
      <c r="H44" s="66"/>
      <c r="I44" s="66"/>
      <c r="J44" s="66"/>
    </row>
    <row r="45" spans="1:47" ht="18.75" x14ac:dyDescent="0.3">
      <c r="B45" s="9"/>
      <c r="C45" s="66"/>
      <c r="D45" s="66"/>
      <c r="E45" s="66"/>
      <c r="F45" s="66"/>
      <c r="G45" s="66"/>
      <c r="H45" s="66"/>
      <c r="I45" s="66"/>
      <c r="J45" s="66"/>
      <c r="AM45" t="s">
        <v>122</v>
      </c>
    </row>
    <row r="46" spans="1:47" x14ac:dyDescent="0.25">
      <c r="C46" s="66"/>
      <c r="D46" s="66"/>
      <c r="E46" s="66"/>
      <c r="F46" s="66"/>
      <c r="G46" s="66"/>
      <c r="H46" s="66"/>
      <c r="I46" s="66"/>
      <c r="J46" s="66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11</v>
      </c>
      <c r="AP48">
        <v>11</v>
      </c>
      <c r="AQ48">
        <v>11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123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7</v>
      </c>
      <c r="Z51" s="64">
        <f t="shared" si="0"/>
        <v>4</v>
      </c>
      <c r="AA51" s="64">
        <f t="shared" si="0"/>
        <v>0</v>
      </c>
      <c r="AB51" s="64">
        <f>SUM(V51:AA51)</f>
        <v>11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0.63636363636363635</v>
      </c>
      <c r="AG51" s="94">
        <f t="shared" si="1"/>
        <v>0.36363636363636365</v>
      </c>
      <c r="AH51" s="94">
        <f t="shared" si="1"/>
        <v>0</v>
      </c>
      <c r="AI51" s="65">
        <f>+BA3</f>
        <v>4.3600000000000003</v>
      </c>
      <c r="AJ51" s="65">
        <f t="shared" ref="AJ51:AL57" si="2">+BB3</f>
        <v>0.5</v>
      </c>
      <c r="AK51" s="64">
        <f t="shared" si="2"/>
        <v>4</v>
      </c>
      <c r="AL51" s="64">
        <f t="shared" si="2"/>
        <v>4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0</v>
      </c>
      <c r="Y52" s="64">
        <f t="shared" si="0"/>
        <v>6</v>
      </c>
      <c r="Z52" s="64">
        <f t="shared" si="0"/>
        <v>5</v>
      </c>
      <c r="AA52" s="64">
        <f t="shared" si="0"/>
        <v>0</v>
      </c>
      <c r="AB52" s="64">
        <f t="shared" ref="AB52:AB61" si="4">SUM(V52:AA52)</f>
        <v>11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0.54545454545454541</v>
      </c>
      <c r="AG52" s="94">
        <f t="shared" si="1"/>
        <v>0.45454545454545453</v>
      </c>
      <c r="AH52" s="94">
        <f t="shared" si="1"/>
        <v>0</v>
      </c>
      <c r="AI52" s="65">
        <f t="shared" ref="AI52:AI57" si="6">+BA4</f>
        <v>4.45</v>
      </c>
      <c r="AJ52" s="65">
        <f t="shared" si="2"/>
        <v>0.52</v>
      </c>
      <c r="AK52" s="64">
        <f t="shared" si="2"/>
        <v>4</v>
      </c>
      <c r="AL52" s="64">
        <f t="shared" si="2"/>
        <v>4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0</v>
      </c>
      <c r="X53" s="64">
        <f t="shared" si="0"/>
        <v>0</v>
      </c>
      <c r="Y53" s="64">
        <f t="shared" si="0"/>
        <v>1</v>
      </c>
      <c r="Z53" s="64">
        <f t="shared" si="0"/>
        <v>10</v>
      </c>
      <c r="AA53" s="64">
        <f t="shared" si="0"/>
        <v>0</v>
      </c>
      <c r="AB53" s="64">
        <f t="shared" si="4"/>
        <v>11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9.0909090909090912E-2</v>
      </c>
      <c r="AG53" s="94">
        <f t="shared" si="1"/>
        <v>0.90909090909090906</v>
      </c>
      <c r="AH53" s="94">
        <f t="shared" si="1"/>
        <v>0</v>
      </c>
      <c r="AI53" s="65">
        <f t="shared" si="6"/>
        <v>4.91</v>
      </c>
      <c r="AJ53" s="65">
        <f t="shared" si="2"/>
        <v>0.3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0</v>
      </c>
      <c r="Y54" s="64">
        <f t="shared" si="0"/>
        <v>4</v>
      </c>
      <c r="Z54" s="64">
        <f t="shared" si="0"/>
        <v>7</v>
      </c>
      <c r="AA54" s="64">
        <f t="shared" si="0"/>
        <v>0</v>
      </c>
      <c r="AB54" s="64">
        <f t="shared" si="4"/>
        <v>11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0.36363636363636365</v>
      </c>
      <c r="AG54" s="94">
        <f t="shared" si="1"/>
        <v>0.63636363636363635</v>
      </c>
      <c r="AH54" s="94">
        <f t="shared" si="1"/>
        <v>0</v>
      </c>
      <c r="AI54" s="65">
        <f t="shared" si="6"/>
        <v>4.6399999999999997</v>
      </c>
      <c r="AJ54" s="65">
        <f t="shared" si="2"/>
        <v>0.5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3</v>
      </c>
      <c r="Z55" s="64">
        <f t="shared" si="0"/>
        <v>8</v>
      </c>
      <c r="AA55" s="64">
        <f t="shared" si="0"/>
        <v>0</v>
      </c>
      <c r="AB55" s="64">
        <f t="shared" si="4"/>
        <v>11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0.27272727272727271</v>
      </c>
      <c r="AG55" s="94">
        <f t="shared" si="1"/>
        <v>0.72727272727272729</v>
      </c>
      <c r="AH55" s="94">
        <f t="shared" si="1"/>
        <v>0</v>
      </c>
      <c r="AI55" s="65">
        <f t="shared" si="6"/>
        <v>4.7300000000000004</v>
      </c>
      <c r="AJ55" s="65">
        <f t="shared" si="2"/>
        <v>0.47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2</v>
      </c>
      <c r="Y56" s="64">
        <f t="shared" si="0"/>
        <v>3</v>
      </c>
      <c r="Z56" s="64">
        <f t="shared" si="0"/>
        <v>6</v>
      </c>
      <c r="AA56" s="64">
        <f t="shared" si="0"/>
        <v>0</v>
      </c>
      <c r="AB56" s="64">
        <f t="shared" si="4"/>
        <v>11</v>
      </c>
      <c r="AC56" s="94">
        <f t="shared" si="5"/>
        <v>0</v>
      </c>
      <c r="AD56" s="94">
        <f t="shared" si="1"/>
        <v>0</v>
      </c>
      <c r="AE56" s="94">
        <f t="shared" si="1"/>
        <v>0.18181818181818182</v>
      </c>
      <c r="AF56" s="94">
        <f t="shared" si="1"/>
        <v>0.27272727272727271</v>
      </c>
      <c r="AG56" s="94">
        <f t="shared" si="1"/>
        <v>0.54545454545454541</v>
      </c>
      <c r="AH56" s="94">
        <f t="shared" si="1"/>
        <v>0</v>
      </c>
      <c r="AI56" s="65">
        <f t="shared" si="6"/>
        <v>4.3600000000000003</v>
      </c>
      <c r="AJ56" s="65">
        <f t="shared" si="2"/>
        <v>0.81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4</v>
      </c>
      <c r="Z57" s="64">
        <f t="shared" si="0"/>
        <v>7</v>
      </c>
      <c r="AA57" s="64">
        <f t="shared" si="0"/>
        <v>0</v>
      </c>
      <c r="AB57" s="64">
        <f t="shared" si="4"/>
        <v>11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0.36363636363636365</v>
      </c>
      <c r="AG57" s="94">
        <f t="shared" si="1"/>
        <v>0.63636363636363635</v>
      </c>
      <c r="AH57" s="94">
        <f t="shared" si="1"/>
        <v>0</v>
      </c>
      <c r="AI57" s="65">
        <f t="shared" si="6"/>
        <v>4.6399999999999997</v>
      </c>
      <c r="AJ57" s="65">
        <f t="shared" si="2"/>
        <v>0.5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11</v>
      </c>
      <c r="AP57">
        <v>100</v>
      </c>
      <c r="AQ57">
        <v>100</v>
      </c>
      <c r="AR57">
        <v>100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t="s">
        <v>123</v>
      </c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59" si="7">+AO10</f>
        <v>0</v>
      </c>
      <c r="X59" s="64">
        <f t="shared" si="7"/>
        <v>0</v>
      </c>
      <c r="Y59" s="64">
        <f t="shared" si="7"/>
        <v>6</v>
      </c>
      <c r="Z59" s="64">
        <f t="shared" si="7"/>
        <v>5</v>
      </c>
      <c r="AA59" s="64">
        <f t="shared" si="7"/>
        <v>0</v>
      </c>
      <c r="AB59" s="64">
        <f t="shared" si="4"/>
        <v>11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0.54545454545454541</v>
      </c>
      <c r="AG59" s="94">
        <f t="shared" si="8"/>
        <v>0.45454545454545453</v>
      </c>
      <c r="AH59" s="94">
        <f t="shared" si="8"/>
        <v>0</v>
      </c>
      <c r="AI59" s="65">
        <f>+BA10</f>
        <v>4.45</v>
      </c>
      <c r="AJ59" s="65">
        <f t="shared" ref="AJ59:AL61" si="9">+BB10</f>
        <v>0.52</v>
      </c>
      <c r="AK59" s="64">
        <f t="shared" si="9"/>
        <v>4</v>
      </c>
      <c r="AL59" s="64">
        <f t="shared" si="9"/>
        <v>4</v>
      </c>
      <c r="AM59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ref="W60:W61" si="11">+AO11</f>
        <v>0</v>
      </c>
      <c r="X60" s="64">
        <f t="shared" ref="X60:X61" si="12">+AP11</f>
        <v>0</v>
      </c>
      <c r="Y60" s="64">
        <f t="shared" ref="Y60:Y61" si="13">+AQ11</f>
        <v>6</v>
      </c>
      <c r="Z60" s="64">
        <f t="shared" ref="Z60:Z61" si="14">+AR11</f>
        <v>5</v>
      </c>
      <c r="AA60" s="64">
        <f t="shared" ref="AA60:AA61" si="15">+AS11</f>
        <v>0</v>
      </c>
      <c r="AB60" s="64">
        <f t="shared" si="4"/>
        <v>11</v>
      </c>
      <c r="AC60" s="94">
        <f t="shared" ref="AC60:AC61" si="16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0.54545454545454541</v>
      </c>
      <c r="AG60" s="94">
        <f t="shared" si="8"/>
        <v>0.45454545454545453</v>
      </c>
      <c r="AH60" s="94">
        <f t="shared" si="8"/>
        <v>0</v>
      </c>
      <c r="AI60" s="65">
        <f t="shared" ref="AI60:AI61" si="17">+BA11</f>
        <v>4.45</v>
      </c>
      <c r="AJ60" s="65">
        <f t="shared" si="9"/>
        <v>0.52</v>
      </c>
      <c r="AK60" s="64">
        <f t="shared" si="9"/>
        <v>4</v>
      </c>
      <c r="AL60" s="64">
        <f t="shared" si="9"/>
        <v>4</v>
      </c>
      <c r="AM60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11"/>
        <v>0</v>
      </c>
      <c r="X61" s="64">
        <f t="shared" si="12"/>
        <v>0</v>
      </c>
      <c r="Y61" s="64">
        <f t="shared" si="13"/>
        <v>4</v>
      </c>
      <c r="Z61" s="64">
        <f t="shared" si="14"/>
        <v>7</v>
      </c>
      <c r="AA61" s="64">
        <f t="shared" si="15"/>
        <v>0</v>
      </c>
      <c r="AB61" s="64">
        <f t="shared" si="4"/>
        <v>11</v>
      </c>
      <c r="AC61" s="94">
        <f t="shared" si="16"/>
        <v>0</v>
      </c>
      <c r="AD61" s="94">
        <f t="shared" si="8"/>
        <v>0</v>
      </c>
      <c r="AE61" s="94">
        <f t="shared" si="8"/>
        <v>0</v>
      </c>
      <c r="AF61" s="94">
        <f t="shared" si="8"/>
        <v>0.36363636363636365</v>
      </c>
      <c r="AG61" s="94">
        <f t="shared" si="8"/>
        <v>0.63636363636363635</v>
      </c>
      <c r="AH61" s="94">
        <f t="shared" si="8"/>
        <v>0</v>
      </c>
      <c r="AI61" s="65">
        <f t="shared" si="17"/>
        <v>4.6399999999999997</v>
      </c>
      <c r="AJ61" s="65">
        <f t="shared" si="9"/>
        <v>0.5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8">+AO13</f>
        <v>1</v>
      </c>
      <c r="X71" s="64">
        <f t="shared" si="18"/>
        <v>5</v>
      </c>
      <c r="Y71" s="64">
        <f t="shared" si="18"/>
        <v>5</v>
      </c>
      <c r="Z71" s="64">
        <f t="shared" si="18"/>
        <v>0</v>
      </c>
      <c r="AA71" s="64">
        <f t="shared" si="18"/>
        <v>0</v>
      </c>
      <c r="AB71" s="64">
        <f t="shared" ref="AB71:AB81" si="19">SUM(V71:AA71)</f>
        <v>11</v>
      </c>
      <c r="AC71" s="94">
        <f>V71/$AB71</f>
        <v>0</v>
      </c>
      <c r="AD71" s="94">
        <f t="shared" ref="AD71:AH81" si="20">W71/$AB71</f>
        <v>9.0909090909090912E-2</v>
      </c>
      <c r="AE71" s="94">
        <f t="shared" si="20"/>
        <v>0.45454545454545453</v>
      </c>
      <c r="AF71" s="94">
        <f t="shared" si="20"/>
        <v>0.45454545454545453</v>
      </c>
      <c r="AG71" s="94">
        <f t="shared" si="20"/>
        <v>0</v>
      </c>
      <c r="AH71" s="94">
        <f t="shared" si="20"/>
        <v>0</v>
      </c>
      <c r="AI71" s="65">
        <f>+BA13</f>
        <v>3.36</v>
      </c>
      <c r="AJ71" s="65">
        <f t="shared" ref="AJ71:AL81" si="21">+BB13</f>
        <v>0.67</v>
      </c>
      <c r="AK71" s="64">
        <f t="shared" si="21"/>
        <v>3</v>
      </c>
      <c r="AL71" s="64">
        <f t="shared" si="21"/>
        <v>3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22">+AN14</f>
        <v>0</v>
      </c>
      <c r="W72" s="64">
        <f t="shared" si="18"/>
        <v>2</v>
      </c>
      <c r="X72" s="64">
        <f t="shared" si="18"/>
        <v>4</v>
      </c>
      <c r="Y72" s="64">
        <f t="shared" si="18"/>
        <v>4</v>
      </c>
      <c r="Z72" s="64">
        <f t="shared" si="18"/>
        <v>1</v>
      </c>
      <c r="AA72" s="64">
        <f t="shared" si="18"/>
        <v>0</v>
      </c>
      <c r="AB72" s="64">
        <f t="shared" si="19"/>
        <v>11</v>
      </c>
      <c r="AC72" s="94">
        <f t="shared" ref="AC72:AC81" si="23">V72/$AB72</f>
        <v>0</v>
      </c>
      <c r="AD72" s="94">
        <f t="shared" si="20"/>
        <v>0.18181818181818182</v>
      </c>
      <c r="AE72" s="94">
        <f t="shared" si="20"/>
        <v>0.36363636363636365</v>
      </c>
      <c r="AF72" s="94">
        <f t="shared" si="20"/>
        <v>0.36363636363636365</v>
      </c>
      <c r="AG72" s="94">
        <f t="shared" si="20"/>
        <v>9.0909090909090912E-2</v>
      </c>
      <c r="AH72" s="94">
        <f t="shared" si="20"/>
        <v>0</v>
      </c>
      <c r="AI72" s="65">
        <f t="shared" ref="AI72:AI81" si="24">+BA14</f>
        <v>3.36</v>
      </c>
      <c r="AJ72" s="65">
        <f t="shared" si="21"/>
        <v>0.92</v>
      </c>
      <c r="AK72" s="64">
        <f t="shared" si="21"/>
        <v>3</v>
      </c>
      <c r="AL72" s="64">
        <f t="shared" si="21"/>
        <v>3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22"/>
        <v>0</v>
      </c>
      <c r="W73" s="64">
        <f t="shared" si="18"/>
        <v>0</v>
      </c>
      <c r="X73" s="64">
        <f t="shared" si="18"/>
        <v>3</v>
      </c>
      <c r="Y73" s="64">
        <f t="shared" si="18"/>
        <v>5</v>
      </c>
      <c r="Z73" s="64">
        <f t="shared" si="18"/>
        <v>2</v>
      </c>
      <c r="AA73" s="64">
        <f t="shared" si="18"/>
        <v>1</v>
      </c>
      <c r="AB73" s="64">
        <f t="shared" si="19"/>
        <v>11</v>
      </c>
      <c r="AC73" s="94">
        <f t="shared" si="23"/>
        <v>0</v>
      </c>
      <c r="AD73" s="94">
        <f t="shared" si="20"/>
        <v>0</v>
      </c>
      <c r="AE73" s="94">
        <f t="shared" si="20"/>
        <v>0.27272727272727271</v>
      </c>
      <c r="AF73" s="94">
        <f t="shared" si="20"/>
        <v>0.45454545454545453</v>
      </c>
      <c r="AG73" s="94">
        <f t="shared" si="20"/>
        <v>0.18181818181818182</v>
      </c>
      <c r="AH73" s="94">
        <f t="shared" si="20"/>
        <v>9.0909090909090912E-2</v>
      </c>
      <c r="AI73" s="65">
        <f t="shared" si="24"/>
        <v>3.9</v>
      </c>
      <c r="AJ73" s="65">
        <f t="shared" si="21"/>
        <v>0.74</v>
      </c>
      <c r="AK73" s="64">
        <f t="shared" si="21"/>
        <v>4</v>
      </c>
      <c r="AL73" s="64">
        <f t="shared" si="21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22"/>
        <v>0</v>
      </c>
      <c r="W74" s="64">
        <f t="shared" si="18"/>
        <v>0</v>
      </c>
      <c r="X74" s="64">
        <f t="shared" si="18"/>
        <v>1</v>
      </c>
      <c r="Y74" s="64">
        <f t="shared" si="18"/>
        <v>8</v>
      </c>
      <c r="Z74" s="64">
        <f t="shared" si="18"/>
        <v>2</v>
      </c>
      <c r="AA74" s="64">
        <f t="shared" si="18"/>
        <v>0</v>
      </c>
      <c r="AB74" s="64">
        <f t="shared" si="19"/>
        <v>11</v>
      </c>
      <c r="AC74" s="94">
        <f t="shared" si="23"/>
        <v>0</v>
      </c>
      <c r="AD74" s="94">
        <f t="shared" si="20"/>
        <v>0</v>
      </c>
      <c r="AE74" s="94">
        <f t="shared" si="20"/>
        <v>9.0909090909090912E-2</v>
      </c>
      <c r="AF74" s="94">
        <f t="shared" si="20"/>
        <v>0.72727272727272729</v>
      </c>
      <c r="AG74" s="94">
        <f t="shared" si="20"/>
        <v>0.18181818181818182</v>
      </c>
      <c r="AH74" s="94">
        <f t="shared" si="20"/>
        <v>0</v>
      </c>
      <c r="AI74" s="65">
        <f t="shared" si="24"/>
        <v>4.09</v>
      </c>
      <c r="AJ74" s="65">
        <f t="shared" si="21"/>
        <v>0.54</v>
      </c>
      <c r="AK74" s="64">
        <f t="shared" si="21"/>
        <v>4</v>
      </c>
      <c r="AL74" s="64">
        <f t="shared" si="21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22"/>
        <v>0</v>
      </c>
      <c r="W75" s="64">
        <f t="shared" si="18"/>
        <v>0</v>
      </c>
      <c r="X75" s="64">
        <f t="shared" si="18"/>
        <v>4</v>
      </c>
      <c r="Y75" s="64">
        <f t="shared" si="18"/>
        <v>5</v>
      </c>
      <c r="Z75" s="64">
        <f t="shared" si="18"/>
        <v>2</v>
      </c>
      <c r="AA75" s="64">
        <f t="shared" si="18"/>
        <v>0</v>
      </c>
      <c r="AB75" s="64">
        <f t="shared" si="19"/>
        <v>11</v>
      </c>
      <c r="AC75" s="94">
        <f t="shared" si="23"/>
        <v>0</v>
      </c>
      <c r="AD75" s="94">
        <f t="shared" si="20"/>
        <v>0</v>
      </c>
      <c r="AE75" s="94">
        <f t="shared" si="20"/>
        <v>0.36363636363636365</v>
      </c>
      <c r="AF75" s="94">
        <f t="shared" si="20"/>
        <v>0.45454545454545453</v>
      </c>
      <c r="AG75" s="94">
        <f t="shared" si="20"/>
        <v>0.18181818181818182</v>
      </c>
      <c r="AH75" s="94">
        <f t="shared" si="20"/>
        <v>0</v>
      </c>
      <c r="AI75" s="65">
        <f t="shared" si="24"/>
        <v>3.82</v>
      </c>
      <c r="AJ75" s="65">
        <f t="shared" si="21"/>
        <v>0.75</v>
      </c>
      <c r="AK75" s="64">
        <f t="shared" si="21"/>
        <v>4</v>
      </c>
      <c r="AL75" s="64">
        <f t="shared" si="21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22"/>
        <v>0</v>
      </c>
      <c r="W76" s="64">
        <f t="shared" si="18"/>
        <v>0</v>
      </c>
      <c r="X76" s="64">
        <f t="shared" si="18"/>
        <v>2</v>
      </c>
      <c r="Y76" s="64">
        <f t="shared" si="18"/>
        <v>5</v>
      </c>
      <c r="Z76" s="64">
        <f t="shared" si="18"/>
        <v>3</v>
      </c>
      <c r="AA76" s="64">
        <f t="shared" si="18"/>
        <v>1</v>
      </c>
      <c r="AB76" s="64">
        <f t="shared" si="19"/>
        <v>11</v>
      </c>
      <c r="AC76" s="94">
        <f t="shared" si="23"/>
        <v>0</v>
      </c>
      <c r="AD76" s="94">
        <f t="shared" si="20"/>
        <v>0</v>
      </c>
      <c r="AE76" s="94">
        <f t="shared" si="20"/>
        <v>0.18181818181818182</v>
      </c>
      <c r="AF76" s="94">
        <f t="shared" si="20"/>
        <v>0.45454545454545453</v>
      </c>
      <c r="AG76" s="94">
        <f t="shared" si="20"/>
        <v>0.27272727272727271</v>
      </c>
      <c r="AH76" s="94">
        <f t="shared" si="20"/>
        <v>9.0909090909090912E-2</v>
      </c>
      <c r="AI76" s="65">
        <f t="shared" si="24"/>
        <v>4.0999999999999996</v>
      </c>
      <c r="AJ76" s="65">
        <f t="shared" si="21"/>
        <v>0.74</v>
      </c>
      <c r="AK76" s="64">
        <f t="shared" si="21"/>
        <v>4</v>
      </c>
      <c r="AL76" s="64">
        <f t="shared" si="21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22"/>
        <v>0</v>
      </c>
      <c r="W77" s="64">
        <f t="shared" si="18"/>
        <v>3</v>
      </c>
      <c r="X77" s="64">
        <f t="shared" si="18"/>
        <v>2</v>
      </c>
      <c r="Y77" s="64">
        <f t="shared" si="18"/>
        <v>4</v>
      </c>
      <c r="Z77" s="64">
        <f t="shared" si="18"/>
        <v>2</v>
      </c>
      <c r="AA77" s="64">
        <f t="shared" si="18"/>
        <v>0</v>
      </c>
      <c r="AB77" s="64">
        <f t="shared" si="19"/>
        <v>11</v>
      </c>
      <c r="AC77" s="94">
        <f t="shared" si="23"/>
        <v>0</v>
      </c>
      <c r="AD77" s="94">
        <f t="shared" si="20"/>
        <v>0.27272727272727271</v>
      </c>
      <c r="AE77" s="94">
        <f t="shared" si="20"/>
        <v>0.18181818181818182</v>
      </c>
      <c r="AF77" s="94">
        <f t="shared" si="20"/>
        <v>0.36363636363636365</v>
      </c>
      <c r="AG77" s="94">
        <f t="shared" si="20"/>
        <v>0.18181818181818182</v>
      </c>
      <c r="AH77" s="94">
        <f t="shared" si="20"/>
        <v>0</v>
      </c>
      <c r="AI77" s="65">
        <f t="shared" si="24"/>
        <v>3.45</v>
      </c>
      <c r="AJ77" s="65">
        <f t="shared" si="21"/>
        <v>1.1299999999999999</v>
      </c>
      <c r="AK77" s="64">
        <f t="shared" si="21"/>
        <v>4</v>
      </c>
      <c r="AL77" s="64">
        <f t="shared" si="21"/>
        <v>4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22"/>
        <v>0</v>
      </c>
      <c r="W78" s="64">
        <f t="shared" si="18"/>
        <v>1</v>
      </c>
      <c r="X78" s="64">
        <f t="shared" si="18"/>
        <v>2</v>
      </c>
      <c r="Y78" s="64">
        <f t="shared" si="18"/>
        <v>5</v>
      </c>
      <c r="Z78" s="64">
        <f t="shared" si="18"/>
        <v>3</v>
      </c>
      <c r="AA78" s="64">
        <f t="shared" si="18"/>
        <v>0</v>
      </c>
      <c r="AB78" s="64">
        <f t="shared" si="19"/>
        <v>11</v>
      </c>
      <c r="AC78" s="94">
        <f t="shared" si="23"/>
        <v>0</v>
      </c>
      <c r="AD78" s="94">
        <f t="shared" si="20"/>
        <v>9.0909090909090912E-2</v>
      </c>
      <c r="AE78" s="94">
        <f t="shared" si="20"/>
        <v>0.18181818181818182</v>
      </c>
      <c r="AF78" s="94">
        <f t="shared" si="20"/>
        <v>0.45454545454545453</v>
      </c>
      <c r="AG78" s="94">
        <f t="shared" si="20"/>
        <v>0.27272727272727271</v>
      </c>
      <c r="AH78" s="94">
        <f t="shared" si="20"/>
        <v>0</v>
      </c>
      <c r="AI78" s="65">
        <f t="shared" si="24"/>
        <v>3.91</v>
      </c>
      <c r="AJ78" s="65">
        <f t="shared" si="21"/>
        <v>0.94</v>
      </c>
      <c r="AK78" s="64">
        <f t="shared" si="21"/>
        <v>4</v>
      </c>
      <c r="AL78" s="64">
        <f t="shared" si="21"/>
        <v>4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22"/>
        <v>0</v>
      </c>
      <c r="W79" s="64">
        <f t="shared" si="18"/>
        <v>4</v>
      </c>
      <c r="X79" s="64">
        <f t="shared" si="18"/>
        <v>4</v>
      </c>
      <c r="Y79" s="64">
        <f t="shared" si="18"/>
        <v>3</v>
      </c>
      <c r="Z79" s="64">
        <f t="shared" si="18"/>
        <v>0</v>
      </c>
      <c r="AA79" s="64">
        <f t="shared" si="18"/>
        <v>0</v>
      </c>
      <c r="AB79" s="64">
        <f t="shared" si="19"/>
        <v>11</v>
      </c>
      <c r="AC79" s="94">
        <f t="shared" si="23"/>
        <v>0</v>
      </c>
      <c r="AD79" s="94">
        <f t="shared" si="20"/>
        <v>0.36363636363636365</v>
      </c>
      <c r="AE79" s="94">
        <f t="shared" si="20"/>
        <v>0.36363636363636365</v>
      </c>
      <c r="AF79" s="94">
        <f t="shared" si="20"/>
        <v>0.27272727272727271</v>
      </c>
      <c r="AG79" s="94">
        <f t="shared" si="20"/>
        <v>0</v>
      </c>
      <c r="AH79" s="94">
        <f t="shared" si="20"/>
        <v>0</v>
      </c>
      <c r="AI79" s="65">
        <f t="shared" si="24"/>
        <v>2.91</v>
      </c>
      <c r="AJ79" s="65">
        <f t="shared" si="21"/>
        <v>0.83</v>
      </c>
      <c r="AK79" s="64">
        <f t="shared" si="21"/>
        <v>3</v>
      </c>
      <c r="AL79" s="64">
        <f t="shared" si="21"/>
        <v>2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22"/>
        <v>0</v>
      </c>
      <c r="W80" s="64">
        <f t="shared" si="18"/>
        <v>0</v>
      </c>
      <c r="X80" s="64">
        <f t="shared" si="18"/>
        <v>3</v>
      </c>
      <c r="Y80" s="64">
        <f t="shared" si="18"/>
        <v>4</v>
      </c>
      <c r="Z80" s="64">
        <f t="shared" si="18"/>
        <v>4</v>
      </c>
      <c r="AA80" s="64">
        <f t="shared" si="18"/>
        <v>0</v>
      </c>
      <c r="AB80" s="64">
        <f t="shared" si="19"/>
        <v>11</v>
      </c>
      <c r="AC80" s="94">
        <f t="shared" si="23"/>
        <v>0</v>
      </c>
      <c r="AD80" s="94">
        <f t="shared" si="20"/>
        <v>0</v>
      </c>
      <c r="AE80" s="94">
        <f t="shared" si="20"/>
        <v>0.27272727272727271</v>
      </c>
      <c r="AF80" s="94">
        <f t="shared" si="20"/>
        <v>0.36363636363636365</v>
      </c>
      <c r="AG80" s="94">
        <f t="shared" si="20"/>
        <v>0.36363636363636365</v>
      </c>
      <c r="AH80" s="94">
        <f t="shared" si="20"/>
        <v>0</v>
      </c>
      <c r="AI80" s="65">
        <f t="shared" si="24"/>
        <v>4.09</v>
      </c>
      <c r="AJ80" s="65">
        <f t="shared" si="21"/>
        <v>0.83</v>
      </c>
      <c r="AK80" s="64">
        <f t="shared" si="21"/>
        <v>4</v>
      </c>
      <c r="AL80" s="64">
        <f t="shared" si="21"/>
        <v>4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22"/>
        <v>0</v>
      </c>
      <c r="W81" s="64">
        <f t="shared" si="18"/>
        <v>1</v>
      </c>
      <c r="X81" s="64">
        <f t="shared" si="18"/>
        <v>1</v>
      </c>
      <c r="Y81" s="64">
        <f t="shared" si="18"/>
        <v>6</v>
      </c>
      <c r="Z81" s="64">
        <f t="shared" si="18"/>
        <v>3</v>
      </c>
      <c r="AA81" s="64">
        <f t="shared" si="18"/>
        <v>0</v>
      </c>
      <c r="AB81" s="64">
        <f t="shared" si="19"/>
        <v>11</v>
      </c>
      <c r="AC81" s="94">
        <f t="shared" si="23"/>
        <v>0</v>
      </c>
      <c r="AD81" s="94">
        <f t="shared" si="20"/>
        <v>9.0909090909090912E-2</v>
      </c>
      <c r="AE81" s="94">
        <f t="shared" si="20"/>
        <v>9.0909090909090912E-2</v>
      </c>
      <c r="AF81" s="94">
        <f t="shared" si="20"/>
        <v>0.54545454545454541</v>
      </c>
      <c r="AG81" s="94">
        <f t="shared" si="20"/>
        <v>0.27272727272727271</v>
      </c>
      <c r="AH81" s="94">
        <f t="shared" si="20"/>
        <v>0</v>
      </c>
      <c r="AI81" s="65">
        <f t="shared" si="24"/>
        <v>4</v>
      </c>
      <c r="AJ81" s="65">
        <f t="shared" si="21"/>
        <v>0.89</v>
      </c>
      <c r="AK81" s="64">
        <f t="shared" si="21"/>
        <v>4</v>
      </c>
      <c r="AL81" s="64">
        <f t="shared" si="21"/>
        <v>4</v>
      </c>
      <c r="AM81"/>
      <c r="AN81"/>
      <c r="AO81"/>
      <c r="AP81"/>
      <c r="AQ81"/>
      <c r="AR81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5">+AO24</f>
        <v>0</v>
      </c>
      <c r="X90" s="64">
        <f t="shared" si="25"/>
        <v>1</v>
      </c>
      <c r="Y90" s="64">
        <f t="shared" si="25"/>
        <v>5</v>
      </c>
      <c r="Z90" s="64">
        <f t="shared" si="25"/>
        <v>5</v>
      </c>
      <c r="AA90" s="64">
        <f t="shared" si="25"/>
        <v>0</v>
      </c>
      <c r="AB90" s="64">
        <f t="shared" ref="AB90:AB98" si="26">SUM(V90:AA90)</f>
        <v>11</v>
      </c>
      <c r="AC90" s="94">
        <f>V90/$AB90</f>
        <v>0</v>
      </c>
      <c r="AD90" s="94">
        <f t="shared" ref="AD90:AH91" si="27">W90/$AB90</f>
        <v>0</v>
      </c>
      <c r="AE90" s="94">
        <f t="shared" si="27"/>
        <v>9.0909090909090912E-2</v>
      </c>
      <c r="AF90" s="94">
        <f t="shared" si="27"/>
        <v>0.45454545454545453</v>
      </c>
      <c r="AG90" s="94">
        <f t="shared" si="27"/>
        <v>0.45454545454545453</v>
      </c>
      <c r="AH90" s="94">
        <f t="shared" si="27"/>
        <v>0</v>
      </c>
      <c r="AI90" s="65">
        <f>+BA24</f>
        <v>4.3600000000000003</v>
      </c>
      <c r="AJ90" s="65">
        <f t="shared" ref="AJ90:AL90" si="28">+BB24</f>
        <v>0.67</v>
      </c>
      <c r="AK90" s="65">
        <f t="shared" si="28"/>
        <v>4</v>
      </c>
      <c r="AL90" s="65">
        <f t="shared" si="28"/>
        <v>4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>+AN25</f>
        <v>0</v>
      </c>
      <c r="W91" s="64">
        <f t="shared" ref="W91:AA91" si="29">+AO25</f>
        <v>0</v>
      </c>
      <c r="X91" s="64">
        <f t="shared" si="29"/>
        <v>0</v>
      </c>
      <c r="Y91" s="64">
        <f t="shared" si="29"/>
        <v>6</v>
      </c>
      <c r="Z91" s="64">
        <f t="shared" si="29"/>
        <v>5</v>
      </c>
      <c r="AA91" s="64">
        <f t="shared" si="29"/>
        <v>0</v>
      </c>
      <c r="AB91" s="64">
        <f t="shared" si="26"/>
        <v>11</v>
      </c>
      <c r="AC91" s="94">
        <f>V91/$AB91</f>
        <v>0</v>
      </c>
      <c r="AD91" s="94">
        <f t="shared" si="27"/>
        <v>0</v>
      </c>
      <c r="AE91" s="94">
        <f t="shared" si="27"/>
        <v>0</v>
      </c>
      <c r="AF91" s="94">
        <f t="shared" si="27"/>
        <v>0.54545454545454541</v>
      </c>
      <c r="AG91" s="94">
        <f t="shared" si="27"/>
        <v>0.45454545454545453</v>
      </c>
      <c r="AH91" s="94">
        <f t="shared" si="27"/>
        <v>0</v>
      </c>
      <c r="AI91" s="65">
        <f>+BA25</f>
        <v>4.45</v>
      </c>
      <c r="AJ91" s="65">
        <f t="shared" ref="AJ91:AL91" si="30">+BB25</f>
        <v>0.52</v>
      </c>
      <c r="AK91" s="65">
        <f t="shared" si="30"/>
        <v>4</v>
      </c>
      <c r="AL91" s="65">
        <f t="shared" si="30"/>
        <v>4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8" si="31">+AO26</f>
        <v>0</v>
      </c>
      <c r="X93" s="64">
        <f t="shared" si="31"/>
        <v>1</v>
      </c>
      <c r="Y93" s="64">
        <f t="shared" si="31"/>
        <v>3</v>
      </c>
      <c r="Z93" s="64">
        <f t="shared" si="31"/>
        <v>7</v>
      </c>
      <c r="AA93" s="64">
        <f t="shared" si="31"/>
        <v>0</v>
      </c>
      <c r="AB93" s="64">
        <f t="shared" si="26"/>
        <v>11</v>
      </c>
      <c r="AC93" s="94">
        <f>V93/$AB93</f>
        <v>0</v>
      </c>
      <c r="AD93" s="94">
        <f t="shared" ref="AD93:AH98" si="32">W93/$AB93</f>
        <v>0</v>
      </c>
      <c r="AE93" s="94">
        <f t="shared" si="32"/>
        <v>9.0909090909090912E-2</v>
      </c>
      <c r="AF93" s="94">
        <f t="shared" si="32"/>
        <v>0.27272727272727271</v>
      </c>
      <c r="AG93" s="94">
        <f t="shared" si="32"/>
        <v>0.63636363636363635</v>
      </c>
      <c r="AH93" s="94">
        <f t="shared" si="32"/>
        <v>0</v>
      </c>
      <c r="AI93" s="65">
        <f t="shared" ref="AI93:AI98" si="33">+BA26</f>
        <v>4.55</v>
      </c>
      <c r="AJ93" s="65">
        <f t="shared" ref="AJ93:AJ98" si="34">+BB26</f>
        <v>0.69</v>
      </c>
      <c r="AK93" s="64">
        <f t="shared" ref="AK93:AK98" si="35">+BC26</f>
        <v>5</v>
      </c>
      <c r="AL93" s="64">
        <f t="shared" ref="AL93:AL98" si="36">+BD26</f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V98" si="37">+AN27</f>
        <v>0</v>
      </c>
      <c r="W94" s="64">
        <f t="shared" si="31"/>
        <v>0</v>
      </c>
      <c r="X94" s="64">
        <f t="shared" si="31"/>
        <v>0</v>
      </c>
      <c r="Y94" s="64">
        <f t="shared" si="31"/>
        <v>4</v>
      </c>
      <c r="Z94" s="64">
        <f t="shared" si="31"/>
        <v>7</v>
      </c>
      <c r="AA94" s="64">
        <f t="shared" si="31"/>
        <v>0</v>
      </c>
      <c r="AB94" s="64">
        <f t="shared" si="26"/>
        <v>11</v>
      </c>
      <c r="AC94" s="94">
        <f t="shared" ref="AC94:AC98" si="38">V94/$AB94</f>
        <v>0</v>
      </c>
      <c r="AD94" s="94">
        <f t="shared" si="32"/>
        <v>0</v>
      </c>
      <c r="AE94" s="94">
        <f t="shared" si="32"/>
        <v>0</v>
      </c>
      <c r="AF94" s="94">
        <f t="shared" si="32"/>
        <v>0.36363636363636365</v>
      </c>
      <c r="AG94" s="94">
        <f t="shared" si="32"/>
        <v>0.63636363636363635</v>
      </c>
      <c r="AH94" s="94">
        <f t="shared" si="32"/>
        <v>0</v>
      </c>
      <c r="AI94" s="65">
        <f t="shared" si="33"/>
        <v>4.6399999999999997</v>
      </c>
      <c r="AJ94" s="65">
        <f t="shared" si="34"/>
        <v>0.5</v>
      </c>
      <c r="AK94" s="64">
        <f t="shared" si="35"/>
        <v>5</v>
      </c>
      <c r="AL94" s="64">
        <f t="shared" si="36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si="37"/>
        <v>0</v>
      </c>
      <c r="W95" s="64">
        <f t="shared" si="31"/>
        <v>0</v>
      </c>
      <c r="X95" s="64">
        <f t="shared" si="31"/>
        <v>1</v>
      </c>
      <c r="Y95" s="64">
        <f t="shared" si="31"/>
        <v>5</v>
      </c>
      <c r="Z95" s="64">
        <f t="shared" si="31"/>
        <v>5</v>
      </c>
      <c r="AA95" s="64">
        <f t="shared" si="31"/>
        <v>0</v>
      </c>
      <c r="AB95" s="64">
        <f t="shared" si="26"/>
        <v>11</v>
      </c>
      <c r="AC95" s="94">
        <f t="shared" si="38"/>
        <v>0</v>
      </c>
      <c r="AD95" s="94">
        <f t="shared" si="32"/>
        <v>0</v>
      </c>
      <c r="AE95" s="94">
        <f t="shared" si="32"/>
        <v>9.0909090909090912E-2</v>
      </c>
      <c r="AF95" s="94">
        <f t="shared" si="32"/>
        <v>0.45454545454545453</v>
      </c>
      <c r="AG95" s="94">
        <f t="shared" si="32"/>
        <v>0.45454545454545453</v>
      </c>
      <c r="AH95" s="94">
        <f t="shared" si="32"/>
        <v>0</v>
      </c>
      <c r="AI95" s="65">
        <f t="shared" si="33"/>
        <v>4.3600000000000003</v>
      </c>
      <c r="AJ95" s="65">
        <f t="shared" si="34"/>
        <v>0.67</v>
      </c>
      <c r="AK95" s="64">
        <f t="shared" si="35"/>
        <v>4</v>
      </c>
      <c r="AL95" s="64">
        <f t="shared" si="36"/>
        <v>4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si="37"/>
        <v>0</v>
      </c>
      <c r="W96" s="64">
        <f t="shared" si="31"/>
        <v>0</v>
      </c>
      <c r="X96" s="64">
        <f t="shared" si="31"/>
        <v>0</v>
      </c>
      <c r="Y96" s="64">
        <f t="shared" si="31"/>
        <v>4</v>
      </c>
      <c r="Z96" s="64">
        <f t="shared" si="31"/>
        <v>7</v>
      </c>
      <c r="AA96" s="64">
        <f t="shared" si="31"/>
        <v>0</v>
      </c>
      <c r="AB96" s="64">
        <f t="shared" si="26"/>
        <v>11</v>
      </c>
      <c r="AC96" s="94">
        <f t="shared" si="38"/>
        <v>0</v>
      </c>
      <c r="AD96" s="94">
        <f t="shared" si="32"/>
        <v>0</v>
      </c>
      <c r="AE96" s="94">
        <f t="shared" si="32"/>
        <v>0</v>
      </c>
      <c r="AF96" s="94">
        <f t="shared" si="32"/>
        <v>0.36363636363636365</v>
      </c>
      <c r="AG96" s="94">
        <f t="shared" si="32"/>
        <v>0.63636363636363635</v>
      </c>
      <c r="AH96" s="94">
        <f t="shared" si="32"/>
        <v>0</v>
      </c>
      <c r="AI96" s="65">
        <f t="shared" si="33"/>
        <v>4.6399999999999997</v>
      </c>
      <c r="AJ96" s="65">
        <f t="shared" si="34"/>
        <v>0.5</v>
      </c>
      <c r="AK96" s="64">
        <f t="shared" si="35"/>
        <v>5</v>
      </c>
      <c r="AL96" s="64">
        <f t="shared" si="36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si="37"/>
        <v>0</v>
      </c>
      <c r="W97" s="64">
        <f t="shared" si="31"/>
        <v>0</v>
      </c>
      <c r="X97" s="64">
        <f t="shared" si="31"/>
        <v>1</v>
      </c>
      <c r="Y97" s="64">
        <f t="shared" si="31"/>
        <v>4</v>
      </c>
      <c r="Z97" s="64">
        <f t="shared" si="31"/>
        <v>6</v>
      </c>
      <c r="AA97" s="64">
        <f t="shared" si="31"/>
        <v>0</v>
      </c>
      <c r="AB97" s="64">
        <f t="shared" si="26"/>
        <v>11</v>
      </c>
      <c r="AC97" s="94">
        <f t="shared" si="38"/>
        <v>0</v>
      </c>
      <c r="AD97" s="94">
        <f t="shared" si="32"/>
        <v>0</v>
      </c>
      <c r="AE97" s="94">
        <f t="shared" si="32"/>
        <v>9.0909090909090912E-2</v>
      </c>
      <c r="AF97" s="94">
        <f t="shared" si="32"/>
        <v>0.36363636363636365</v>
      </c>
      <c r="AG97" s="94">
        <f t="shared" si="32"/>
        <v>0.54545454545454541</v>
      </c>
      <c r="AH97" s="94">
        <f t="shared" si="32"/>
        <v>0</v>
      </c>
      <c r="AI97" s="65">
        <f t="shared" si="33"/>
        <v>4.45</v>
      </c>
      <c r="AJ97" s="65">
        <f t="shared" si="34"/>
        <v>0.69</v>
      </c>
      <c r="AK97" s="64">
        <f t="shared" si="35"/>
        <v>5</v>
      </c>
      <c r="AL97" s="64">
        <f t="shared" si="36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si="37"/>
        <v>0</v>
      </c>
      <c r="W98" s="64">
        <f t="shared" si="31"/>
        <v>0</v>
      </c>
      <c r="X98" s="64">
        <f t="shared" si="31"/>
        <v>0</v>
      </c>
      <c r="Y98" s="64">
        <f t="shared" si="31"/>
        <v>4</v>
      </c>
      <c r="Z98" s="64">
        <f t="shared" si="31"/>
        <v>7</v>
      </c>
      <c r="AA98" s="64">
        <f t="shared" si="31"/>
        <v>0</v>
      </c>
      <c r="AB98" s="64">
        <f t="shared" si="26"/>
        <v>11</v>
      </c>
      <c r="AC98" s="94">
        <f t="shared" si="38"/>
        <v>0</v>
      </c>
      <c r="AD98" s="94">
        <f t="shared" si="32"/>
        <v>0</v>
      </c>
      <c r="AE98" s="94">
        <f t="shared" si="32"/>
        <v>0</v>
      </c>
      <c r="AF98" s="94">
        <f t="shared" si="32"/>
        <v>0.36363636363636365</v>
      </c>
      <c r="AG98" s="94">
        <f t="shared" si="32"/>
        <v>0.63636363636363635</v>
      </c>
      <c r="AH98" s="94">
        <f t="shared" si="32"/>
        <v>0</v>
      </c>
      <c r="AI98" s="65">
        <f t="shared" si="33"/>
        <v>4.6399999999999997</v>
      </c>
      <c r="AJ98" s="65">
        <f t="shared" si="34"/>
        <v>0.5</v>
      </c>
      <c r="AK98" s="64">
        <f t="shared" si="35"/>
        <v>5</v>
      </c>
      <c r="AL98" s="64">
        <f t="shared" si="36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8" x14ac:dyDescent="0.25">
      <c r="A105" t="s">
        <v>117</v>
      </c>
    </row>
    <row r="106" spans="1:38" x14ac:dyDescent="0.25">
      <c r="C106" t="s">
        <v>67</v>
      </c>
      <c r="D106" t="s">
        <v>68</v>
      </c>
      <c r="E106" t="s">
        <v>69</v>
      </c>
      <c r="F106" t="s">
        <v>70</v>
      </c>
    </row>
    <row r="107" spans="1:38" x14ac:dyDescent="0.25">
      <c r="A107" t="s">
        <v>71</v>
      </c>
      <c r="B107" t="s">
        <v>110</v>
      </c>
      <c r="C107">
        <v>11</v>
      </c>
      <c r="D107">
        <v>100</v>
      </c>
      <c r="E107">
        <v>100</v>
      </c>
      <c r="F107">
        <v>100</v>
      </c>
    </row>
    <row r="108" spans="1:38" x14ac:dyDescent="0.25">
      <c r="A108" t="s">
        <v>123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0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40.42578125" hidden="1" customWidth="1"/>
    <col min="40" max="40" width="6.28515625" hidden="1" customWidth="1"/>
    <col min="41" max="41" width="4.42578125" hidden="1" customWidth="1"/>
    <col min="42" max="43" width="2.285156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124</v>
      </c>
      <c r="AU1" t="s">
        <v>124</v>
      </c>
    </row>
    <row r="2" spans="1:5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M3" t="s">
        <v>74</v>
      </c>
      <c r="AN3">
        <v>0</v>
      </c>
      <c r="AO3">
        <v>0</v>
      </c>
      <c r="AP3">
        <v>0</v>
      </c>
      <c r="AQ3">
        <v>7</v>
      </c>
      <c r="AR3">
        <v>5</v>
      </c>
      <c r="AS3">
        <v>0</v>
      </c>
      <c r="AT3">
        <v>12</v>
      </c>
      <c r="AU3" t="s">
        <v>74</v>
      </c>
      <c r="AV3">
        <v>0</v>
      </c>
      <c r="AW3">
        <v>0</v>
      </c>
      <c r="AX3">
        <v>0</v>
      </c>
      <c r="AY3">
        <v>7</v>
      </c>
      <c r="AZ3">
        <v>5</v>
      </c>
      <c r="BA3">
        <v>4.42</v>
      </c>
      <c r="BB3">
        <v>0.51</v>
      </c>
      <c r="BC3">
        <v>4</v>
      </c>
      <c r="BD3">
        <v>4</v>
      </c>
    </row>
    <row r="4" spans="1:5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M4" t="s">
        <v>75</v>
      </c>
      <c r="AN4">
        <v>0</v>
      </c>
      <c r="AO4">
        <v>0</v>
      </c>
      <c r="AP4">
        <v>1</v>
      </c>
      <c r="AQ4">
        <v>5</v>
      </c>
      <c r="AR4">
        <v>6</v>
      </c>
      <c r="AS4">
        <v>1</v>
      </c>
      <c r="AT4">
        <v>13</v>
      </c>
      <c r="AU4" t="s">
        <v>75</v>
      </c>
      <c r="AV4">
        <v>0</v>
      </c>
      <c r="AW4">
        <v>0</v>
      </c>
      <c r="AX4">
        <v>1</v>
      </c>
      <c r="AY4">
        <v>5</v>
      </c>
      <c r="AZ4">
        <v>6</v>
      </c>
      <c r="BA4">
        <v>4.42</v>
      </c>
      <c r="BB4">
        <v>0.67</v>
      </c>
      <c r="BC4">
        <v>5</v>
      </c>
      <c r="BD4">
        <v>5</v>
      </c>
    </row>
    <row r="5" spans="1:56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M5" t="s">
        <v>76</v>
      </c>
      <c r="AN5">
        <v>0</v>
      </c>
      <c r="AO5">
        <v>0</v>
      </c>
      <c r="AP5">
        <v>0</v>
      </c>
      <c r="AQ5">
        <v>1</v>
      </c>
      <c r="AR5">
        <v>9</v>
      </c>
      <c r="AS5">
        <v>3</v>
      </c>
      <c r="AT5">
        <v>13</v>
      </c>
      <c r="AU5" t="s">
        <v>76</v>
      </c>
      <c r="AV5">
        <v>0</v>
      </c>
      <c r="AW5">
        <v>0</v>
      </c>
      <c r="AX5">
        <v>0</v>
      </c>
      <c r="AY5">
        <v>1</v>
      </c>
      <c r="AZ5">
        <v>9</v>
      </c>
      <c r="BA5">
        <v>4.9000000000000004</v>
      </c>
      <c r="BB5">
        <v>0.32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1</v>
      </c>
      <c r="AQ6">
        <v>2</v>
      </c>
      <c r="AR6">
        <v>10</v>
      </c>
      <c r="AS6">
        <v>0</v>
      </c>
      <c r="AT6">
        <v>13</v>
      </c>
      <c r="AU6" t="s">
        <v>77</v>
      </c>
      <c r="AV6">
        <v>0</v>
      </c>
      <c r="AW6">
        <v>0</v>
      </c>
      <c r="AX6">
        <v>1</v>
      </c>
      <c r="AY6">
        <v>2</v>
      </c>
      <c r="AZ6">
        <v>10</v>
      </c>
      <c r="BA6">
        <v>4.6900000000000004</v>
      </c>
      <c r="BB6">
        <v>0.63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3</v>
      </c>
      <c r="AR7">
        <v>8</v>
      </c>
      <c r="AS7">
        <v>2</v>
      </c>
      <c r="AT7">
        <v>13</v>
      </c>
      <c r="AU7" t="s">
        <v>78</v>
      </c>
      <c r="AV7">
        <v>0</v>
      </c>
      <c r="AW7">
        <v>0</v>
      </c>
      <c r="AX7">
        <v>0</v>
      </c>
      <c r="AY7">
        <v>3</v>
      </c>
      <c r="AZ7">
        <v>8</v>
      </c>
      <c r="BA7">
        <v>4.7300000000000004</v>
      </c>
      <c r="BB7">
        <v>0.47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2</v>
      </c>
      <c r="AR8">
        <v>10</v>
      </c>
      <c r="AS8">
        <v>1</v>
      </c>
      <c r="AT8">
        <v>13</v>
      </c>
      <c r="AU8" t="s">
        <v>79</v>
      </c>
      <c r="AV8">
        <v>0</v>
      </c>
      <c r="AW8">
        <v>0</v>
      </c>
      <c r="AX8">
        <v>0</v>
      </c>
      <c r="AY8">
        <v>2</v>
      </c>
      <c r="AZ8">
        <v>10</v>
      </c>
      <c r="BA8">
        <v>4.83</v>
      </c>
      <c r="BB8">
        <v>0.39</v>
      </c>
      <c r="BC8">
        <v>5</v>
      </c>
      <c r="BD8">
        <v>5</v>
      </c>
    </row>
    <row r="9" spans="1:56" ht="27.75" customHeight="1" x14ac:dyDescent="0.25">
      <c r="A9" s="108" t="s">
        <v>142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1</v>
      </c>
      <c r="AQ9">
        <v>3</v>
      </c>
      <c r="AR9">
        <v>9</v>
      </c>
      <c r="AS9">
        <v>0</v>
      </c>
      <c r="AT9">
        <v>13</v>
      </c>
      <c r="AU9" t="s">
        <v>80</v>
      </c>
      <c r="AV9">
        <v>0</v>
      </c>
      <c r="AW9">
        <v>0</v>
      </c>
      <c r="AX9">
        <v>1</v>
      </c>
      <c r="AY9">
        <v>3</v>
      </c>
      <c r="AZ9">
        <v>9</v>
      </c>
      <c r="BA9">
        <v>4.62</v>
      </c>
      <c r="BB9">
        <v>0.65</v>
      </c>
      <c r="BC9">
        <v>5</v>
      </c>
      <c r="BD9">
        <v>5</v>
      </c>
    </row>
    <row r="10" spans="1:56" ht="20.2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2"/>
      <c r="AM10" t="s">
        <v>81</v>
      </c>
      <c r="AN10">
        <v>0</v>
      </c>
      <c r="AO10">
        <v>0</v>
      </c>
      <c r="AP10">
        <v>1</v>
      </c>
      <c r="AQ10">
        <v>7</v>
      </c>
      <c r="AR10">
        <v>5</v>
      </c>
      <c r="AS10">
        <v>0</v>
      </c>
      <c r="AT10">
        <v>13</v>
      </c>
      <c r="AU10" t="s">
        <v>81</v>
      </c>
      <c r="AV10">
        <v>0</v>
      </c>
      <c r="AW10">
        <v>0</v>
      </c>
      <c r="AX10">
        <v>1</v>
      </c>
      <c r="AY10">
        <v>7</v>
      </c>
      <c r="AZ10">
        <v>5</v>
      </c>
      <c r="BA10">
        <v>4.3099999999999996</v>
      </c>
      <c r="BB10">
        <v>0.63</v>
      </c>
      <c r="BC10">
        <v>4</v>
      </c>
      <c r="BD10">
        <v>4</v>
      </c>
    </row>
    <row r="11" spans="1:56" ht="15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52"/>
      <c r="AM11" t="s">
        <v>82</v>
      </c>
      <c r="AN11">
        <v>0</v>
      </c>
      <c r="AO11">
        <v>0</v>
      </c>
      <c r="AP11">
        <v>0</v>
      </c>
      <c r="AQ11">
        <v>5</v>
      </c>
      <c r="AR11">
        <v>8</v>
      </c>
      <c r="AS11">
        <v>0</v>
      </c>
      <c r="AT11">
        <v>13</v>
      </c>
      <c r="AU11" t="s">
        <v>82</v>
      </c>
      <c r="AV11">
        <v>0</v>
      </c>
      <c r="AW11">
        <v>0</v>
      </c>
      <c r="AX11">
        <v>0</v>
      </c>
      <c r="AY11">
        <v>5</v>
      </c>
      <c r="AZ11">
        <v>8</v>
      </c>
      <c r="BA11">
        <v>4.62</v>
      </c>
      <c r="BB11">
        <v>0.51</v>
      </c>
      <c r="BC11">
        <v>5</v>
      </c>
      <c r="BD11">
        <v>5</v>
      </c>
    </row>
    <row r="12" spans="1:56" ht="1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52"/>
      <c r="AM12" t="s">
        <v>83</v>
      </c>
      <c r="AN12">
        <v>0</v>
      </c>
      <c r="AO12">
        <v>0</v>
      </c>
      <c r="AP12">
        <v>1</v>
      </c>
      <c r="AQ12">
        <v>5</v>
      </c>
      <c r="AR12">
        <v>7</v>
      </c>
      <c r="AS12">
        <v>0</v>
      </c>
      <c r="AT12">
        <v>13</v>
      </c>
      <c r="AU12" t="s">
        <v>83</v>
      </c>
      <c r="AV12">
        <v>0</v>
      </c>
      <c r="AW12">
        <v>0</v>
      </c>
      <c r="AX12">
        <v>1</v>
      </c>
      <c r="AY12">
        <v>5</v>
      </c>
      <c r="AZ12">
        <v>7</v>
      </c>
      <c r="BA12">
        <v>4.46</v>
      </c>
      <c r="BB12">
        <v>0.66</v>
      </c>
      <c r="BC12">
        <v>5</v>
      </c>
      <c r="BD12">
        <v>5</v>
      </c>
    </row>
    <row r="13" spans="1:56" ht="1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83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2"/>
      <c r="AM13" t="s">
        <v>84</v>
      </c>
      <c r="AN13">
        <v>0</v>
      </c>
      <c r="AO13">
        <v>2</v>
      </c>
      <c r="AP13">
        <v>3</v>
      </c>
      <c r="AQ13">
        <v>6</v>
      </c>
      <c r="AR13">
        <v>2</v>
      </c>
      <c r="AS13">
        <v>0</v>
      </c>
      <c r="AT13">
        <v>13</v>
      </c>
      <c r="AU13" t="s">
        <v>84</v>
      </c>
      <c r="AV13">
        <v>0</v>
      </c>
      <c r="AW13">
        <v>2</v>
      </c>
      <c r="AX13">
        <v>3</v>
      </c>
      <c r="AY13">
        <v>6</v>
      </c>
      <c r="AZ13">
        <v>2</v>
      </c>
      <c r="BA13">
        <v>3.62</v>
      </c>
      <c r="BB13">
        <v>0.96</v>
      </c>
      <c r="BC13">
        <v>4</v>
      </c>
      <c r="BD13">
        <v>4</v>
      </c>
    </row>
    <row r="14" spans="1:56" ht="15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2"/>
      <c r="AM14" t="s">
        <v>85</v>
      </c>
      <c r="AN14">
        <v>0</v>
      </c>
      <c r="AO14">
        <v>1</v>
      </c>
      <c r="AP14">
        <v>8</v>
      </c>
      <c r="AQ14">
        <v>3</v>
      </c>
      <c r="AR14">
        <v>1</v>
      </c>
      <c r="AS14">
        <v>0</v>
      </c>
      <c r="AT14">
        <v>13</v>
      </c>
      <c r="AU14" t="s">
        <v>85</v>
      </c>
      <c r="AV14">
        <v>0</v>
      </c>
      <c r="AW14">
        <v>1</v>
      </c>
      <c r="AX14">
        <v>8</v>
      </c>
      <c r="AY14">
        <v>3</v>
      </c>
      <c r="AZ14">
        <v>1</v>
      </c>
      <c r="BA14">
        <v>3.31</v>
      </c>
      <c r="BB14">
        <v>0.75</v>
      </c>
      <c r="BC14">
        <v>3</v>
      </c>
      <c r="BD14">
        <v>3</v>
      </c>
    </row>
    <row r="15" spans="1:56" ht="15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84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2"/>
      <c r="AM15" t="s">
        <v>86</v>
      </c>
      <c r="AN15">
        <v>0</v>
      </c>
      <c r="AO15">
        <v>0</v>
      </c>
      <c r="AP15">
        <v>3</v>
      </c>
      <c r="AQ15">
        <v>7</v>
      </c>
      <c r="AR15">
        <v>2</v>
      </c>
      <c r="AS15">
        <v>1</v>
      </c>
      <c r="AT15">
        <v>13</v>
      </c>
      <c r="AU15" t="s">
        <v>86</v>
      </c>
      <c r="AV15">
        <v>0</v>
      </c>
      <c r="AW15">
        <v>0</v>
      </c>
      <c r="AX15">
        <v>3</v>
      </c>
      <c r="AY15">
        <v>7</v>
      </c>
      <c r="AZ15">
        <v>2</v>
      </c>
      <c r="BA15">
        <v>3.92</v>
      </c>
      <c r="BB15">
        <v>0.67</v>
      </c>
      <c r="BC15">
        <v>4</v>
      </c>
      <c r="BD15">
        <v>4</v>
      </c>
    </row>
    <row r="16" spans="1:56" ht="15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2"/>
      <c r="AM16" t="s">
        <v>87</v>
      </c>
      <c r="AN16">
        <v>0</v>
      </c>
      <c r="AO16">
        <v>0</v>
      </c>
      <c r="AP16">
        <v>5</v>
      </c>
      <c r="AQ16">
        <v>5</v>
      </c>
      <c r="AR16">
        <v>3</v>
      </c>
      <c r="AS16">
        <v>0</v>
      </c>
      <c r="AT16">
        <v>13</v>
      </c>
      <c r="AU16" t="s">
        <v>87</v>
      </c>
      <c r="AV16">
        <v>0</v>
      </c>
      <c r="AW16">
        <v>0</v>
      </c>
      <c r="AX16">
        <v>5</v>
      </c>
      <c r="AY16">
        <v>5</v>
      </c>
      <c r="AZ16">
        <v>3</v>
      </c>
      <c r="BA16">
        <v>3.85</v>
      </c>
      <c r="BB16">
        <v>0.8</v>
      </c>
      <c r="BC16">
        <v>4</v>
      </c>
      <c r="BD16">
        <v>3</v>
      </c>
    </row>
    <row r="17" spans="1:56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52"/>
      <c r="AM17" t="s">
        <v>88</v>
      </c>
      <c r="AN17">
        <v>0</v>
      </c>
      <c r="AO17">
        <v>2</v>
      </c>
      <c r="AP17">
        <v>1</v>
      </c>
      <c r="AQ17">
        <v>8</v>
      </c>
      <c r="AR17">
        <v>2</v>
      </c>
      <c r="AS17">
        <v>0</v>
      </c>
      <c r="AT17">
        <v>13</v>
      </c>
      <c r="AU17" t="s">
        <v>88</v>
      </c>
      <c r="AV17">
        <v>0</v>
      </c>
      <c r="AW17">
        <v>2</v>
      </c>
      <c r="AX17">
        <v>1</v>
      </c>
      <c r="AY17">
        <v>8</v>
      </c>
      <c r="AZ17">
        <v>2</v>
      </c>
      <c r="BA17">
        <v>3.77</v>
      </c>
      <c r="BB17">
        <v>0.93</v>
      </c>
      <c r="BC17">
        <v>4</v>
      </c>
      <c r="BD17">
        <v>4</v>
      </c>
    </row>
    <row r="18" spans="1:56" ht="15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52"/>
      <c r="AM18" t="s">
        <v>89</v>
      </c>
      <c r="AN18">
        <v>0</v>
      </c>
      <c r="AO18">
        <v>0</v>
      </c>
      <c r="AP18">
        <v>2</v>
      </c>
      <c r="AQ18">
        <v>9</v>
      </c>
      <c r="AR18">
        <v>2</v>
      </c>
      <c r="AS18">
        <v>0</v>
      </c>
      <c r="AT18">
        <v>13</v>
      </c>
      <c r="AU18" t="s">
        <v>89</v>
      </c>
      <c r="AV18">
        <v>0</v>
      </c>
      <c r="AW18">
        <v>0</v>
      </c>
      <c r="AX18">
        <v>2</v>
      </c>
      <c r="AY18">
        <v>9</v>
      </c>
      <c r="AZ18">
        <v>2</v>
      </c>
      <c r="BA18">
        <v>4</v>
      </c>
      <c r="BB18">
        <v>0.57999999999999996</v>
      </c>
      <c r="BC18">
        <v>4</v>
      </c>
      <c r="BD18">
        <v>4</v>
      </c>
    </row>
    <row r="19" spans="1:56" x14ac:dyDescent="0.25">
      <c r="A19" s="66"/>
      <c r="B19" s="66"/>
      <c r="C19" s="66"/>
      <c r="D19" s="66"/>
      <c r="E19" s="6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52"/>
      <c r="AM19" t="s">
        <v>90</v>
      </c>
      <c r="AN19">
        <v>0</v>
      </c>
      <c r="AO19">
        <v>1</v>
      </c>
      <c r="AP19">
        <v>7</v>
      </c>
      <c r="AQ19">
        <v>2</v>
      </c>
      <c r="AR19">
        <v>3</v>
      </c>
      <c r="AS19">
        <v>0</v>
      </c>
      <c r="AT19">
        <v>13</v>
      </c>
      <c r="AU19" t="s">
        <v>90</v>
      </c>
      <c r="AV19">
        <v>0</v>
      </c>
      <c r="AW19">
        <v>1</v>
      </c>
      <c r="AX19">
        <v>7</v>
      </c>
      <c r="AY19">
        <v>2</v>
      </c>
      <c r="AZ19">
        <v>3</v>
      </c>
      <c r="BA19">
        <v>3.54</v>
      </c>
      <c r="BB19">
        <v>0.97</v>
      </c>
      <c r="BC19">
        <v>3</v>
      </c>
      <c r="BD19">
        <v>3</v>
      </c>
    </row>
    <row r="20" spans="1:5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52"/>
      <c r="AM20" t="s">
        <v>91</v>
      </c>
      <c r="AN20">
        <v>0</v>
      </c>
      <c r="AO20">
        <v>2</v>
      </c>
      <c r="AP20">
        <v>3</v>
      </c>
      <c r="AQ20">
        <v>4</v>
      </c>
      <c r="AR20">
        <v>3</v>
      </c>
      <c r="AS20">
        <v>1</v>
      </c>
      <c r="AT20">
        <v>13</v>
      </c>
      <c r="AU20" t="s">
        <v>91</v>
      </c>
      <c r="AV20">
        <v>0</v>
      </c>
      <c r="AW20">
        <v>2</v>
      </c>
      <c r="AX20">
        <v>3</v>
      </c>
      <c r="AY20">
        <v>4</v>
      </c>
      <c r="AZ20">
        <v>3</v>
      </c>
      <c r="BA20">
        <v>3.67</v>
      </c>
      <c r="BB20">
        <v>1.07</v>
      </c>
      <c r="BC20">
        <v>4</v>
      </c>
      <c r="BD20">
        <v>4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t="s">
        <v>92</v>
      </c>
      <c r="AN21">
        <v>1</v>
      </c>
      <c r="AO21">
        <v>1</v>
      </c>
      <c r="AP21">
        <v>6</v>
      </c>
      <c r="AQ21">
        <v>3</v>
      </c>
      <c r="AR21">
        <v>2</v>
      </c>
      <c r="AS21">
        <v>0</v>
      </c>
      <c r="AT21">
        <v>13</v>
      </c>
      <c r="AU21" t="s">
        <v>92</v>
      </c>
      <c r="AV21">
        <v>1</v>
      </c>
      <c r="AW21">
        <v>1</v>
      </c>
      <c r="AX21">
        <v>6</v>
      </c>
      <c r="AY21">
        <v>3</v>
      </c>
      <c r="AZ21">
        <v>2</v>
      </c>
      <c r="BA21">
        <v>3.31</v>
      </c>
      <c r="BB21">
        <v>1.1100000000000001</v>
      </c>
      <c r="BC21">
        <v>3</v>
      </c>
      <c r="BD21">
        <v>3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t="s">
        <v>93</v>
      </c>
      <c r="AN22">
        <v>0</v>
      </c>
      <c r="AO22">
        <v>0</v>
      </c>
      <c r="AP22">
        <v>3</v>
      </c>
      <c r="AQ22">
        <v>8</v>
      </c>
      <c r="AR22">
        <v>2</v>
      </c>
      <c r="AS22">
        <v>0</v>
      </c>
      <c r="AT22">
        <v>13</v>
      </c>
      <c r="AU22" t="s">
        <v>93</v>
      </c>
      <c r="AV22">
        <v>0</v>
      </c>
      <c r="AW22">
        <v>0</v>
      </c>
      <c r="AX22">
        <v>3</v>
      </c>
      <c r="AY22">
        <v>8</v>
      </c>
      <c r="AZ22">
        <v>2</v>
      </c>
      <c r="BA22">
        <v>3.92</v>
      </c>
      <c r="BB22">
        <v>0.64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t="s">
        <v>94</v>
      </c>
      <c r="AN23">
        <v>0</v>
      </c>
      <c r="AO23">
        <v>0</v>
      </c>
      <c r="AP23">
        <v>2</v>
      </c>
      <c r="AQ23">
        <v>8</v>
      </c>
      <c r="AR23">
        <v>2</v>
      </c>
      <c r="AS23">
        <v>1</v>
      </c>
      <c r="AT23">
        <v>13</v>
      </c>
      <c r="AU23" t="s">
        <v>94</v>
      </c>
      <c r="AV23">
        <v>0</v>
      </c>
      <c r="AW23">
        <v>0</v>
      </c>
      <c r="AX23">
        <v>2</v>
      </c>
      <c r="AY23">
        <v>8</v>
      </c>
      <c r="AZ23">
        <v>2</v>
      </c>
      <c r="BA23">
        <v>4</v>
      </c>
      <c r="BB23">
        <v>0.6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t="s">
        <v>95</v>
      </c>
      <c r="AN24">
        <v>0</v>
      </c>
      <c r="AO24">
        <v>1</v>
      </c>
      <c r="AP24">
        <v>0</v>
      </c>
      <c r="AQ24">
        <v>5</v>
      </c>
      <c r="AR24">
        <v>6</v>
      </c>
      <c r="AS24">
        <v>1</v>
      </c>
      <c r="AT24">
        <v>13</v>
      </c>
      <c r="AU24" t="s">
        <v>95</v>
      </c>
      <c r="AV24">
        <v>0</v>
      </c>
      <c r="AW24">
        <v>1</v>
      </c>
      <c r="AX24">
        <v>0</v>
      </c>
      <c r="AY24">
        <v>5</v>
      </c>
      <c r="AZ24">
        <v>6</v>
      </c>
      <c r="BA24">
        <v>4.33</v>
      </c>
      <c r="BB24">
        <v>0.89</v>
      </c>
      <c r="BC24">
        <v>5</v>
      </c>
      <c r="BD24">
        <v>5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t="s">
        <v>96</v>
      </c>
      <c r="AN25">
        <v>0</v>
      </c>
      <c r="AO25">
        <v>1</v>
      </c>
      <c r="AP25">
        <v>1</v>
      </c>
      <c r="AQ25">
        <v>1</v>
      </c>
      <c r="AR25">
        <v>9</v>
      </c>
      <c r="AS25">
        <v>1</v>
      </c>
      <c r="AT25">
        <v>13</v>
      </c>
      <c r="AU25" t="s">
        <v>96</v>
      </c>
      <c r="AV25">
        <v>0</v>
      </c>
      <c r="AW25">
        <v>1</v>
      </c>
      <c r="AX25">
        <v>1</v>
      </c>
      <c r="AY25">
        <v>1</v>
      </c>
      <c r="AZ25">
        <v>9</v>
      </c>
      <c r="BA25">
        <v>4.5</v>
      </c>
      <c r="BB25">
        <v>1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t="s">
        <v>97</v>
      </c>
      <c r="AN26">
        <v>0</v>
      </c>
      <c r="AO26">
        <v>2</v>
      </c>
      <c r="AP26">
        <v>1</v>
      </c>
      <c r="AQ26">
        <v>2</v>
      </c>
      <c r="AR26">
        <v>8</v>
      </c>
      <c r="AS26">
        <v>0</v>
      </c>
      <c r="AT26">
        <v>13</v>
      </c>
      <c r="AU26" t="s">
        <v>97</v>
      </c>
      <c r="AV26">
        <v>0</v>
      </c>
      <c r="AW26">
        <v>2</v>
      </c>
      <c r="AX26">
        <v>1</v>
      </c>
      <c r="AY26">
        <v>2</v>
      </c>
      <c r="AZ26">
        <v>8</v>
      </c>
      <c r="BA26">
        <v>4.2300000000000004</v>
      </c>
      <c r="BB26">
        <v>1.17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t="s">
        <v>98</v>
      </c>
      <c r="AN27">
        <v>0</v>
      </c>
      <c r="AO27">
        <v>0</v>
      </c>
      <c r="AP27">
        <v>2</v>
      </c>
      <c r="AQ27">
        <v>3</v>
      </c>
      <c r="AR27">
        <v>6</v>
      </c>
      <c r="AS27">
        <v>2</v>
      </c>
      <c r="AT27">
        <v>13</v>
      </c>
      <c r="AU27" t="s">
        <v>98</v>
      </c>
      <c r="AV27">
        <v>0</v>
      </c>
      <c r="AW27">
        <v>0</v>
      </c>
      <c r="AX27">
        <v>2</v>
      </c>
      <c r="AY27">
        <v>3</v>
      </c>
      <c r="AZ27">
        <v>6</v>
      </c>
      <c r="BA27">
        <v>4.3600000000000003</v>
      </c>
      <c r="BB27">
        <v>0.81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52"/>
      <c r="AM28" t="s">
        <v>99</v>
      </c>
      <c r="AN28">
        <v>0</v>
      </c>
      <c r="AO28">
        <v>0</v>
      </c>
      <c r="AP28">
        <v>2</v>
      </c>
      <c r="AQ28">
        <v>3</v>
      </c>
      <c r="AR28">
        <v>8</v>
      </c>
      <c r="AS28">
        <v>0</v>
      </c>
      <c r="AT28">
        <v>13</v>
      </c>
      <c r="AU28" t="s">
        <v>99</v>
      </c>
      <c r="AV28">
        <v>0</v>
      </c>
      <c r="AW28">
        <v>0</v>
      </c>
      <c r="AX28">
        <v>2</v>
      </c>
      <c r="AY28">
        <v>3</v>
      </c>
      <c r="AZ28">
        <v>8</v>
      </c>
      <c r="BA28">
        <v>4.46</v>
      </c>
      <c r="BB28">
        <v>0.78</v>
      </c>
      <c r="BC28">
        <v>5</v>
      </c>
      <c r="BD28">
        <v>5</v>
      </c>
    </row>
    <row r="29" spans="1:56" ht="18" x14ac:dyDescent="0.25">
      <c r="A29" s="68"/>
      <c r="B29" s="68"/>
      <c r="C29" s="122" t="s">
        <v>2</v>
      </c>
      <c r="D29" s="122"/>
      <c r="E29" s="122"/>
      <c r="F29" s="122"/>
      <c r="G29" s="122"/>
      <c r="H29" s="122"/>
      <c r="I29" s="122"/>
      <c r="J29" s="122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52"/>
      <c r="AM29" t="s">
        <v>100</v>
      </c>
      <c r="AN29">
        <v>0</v>
      </c>
      <c r="AO29">
        <v>0</v>
      </c>
      <c r="AP29">
        <v>1</v>
      </c>
      <c r="AQ29">
        <v>5</v>
      </c>
      <c r="AR29">
        <v>7</v>
      </c>
      <c r="AS29">
        <v>0</v>
      </c>
      <c r="AT29">
        <v>13</v>
      </c>
      <c r="AU29" t="s">
        <v>100</v>
      </c>
      <c r="AV29">
        <v>0</v>
      </c>
      <c r="AW29">
        <v>0</v>
      </c>
      <c r="AX29">
        <v>1</v>
      </c>
      <c r="AY29">
        <v>5</v>
      </c>
      <c r="AZ29">
        <v>7</v>
      </c>
      <c r="BA29">
        <v>4.46</v>
      </c>
      <c r="BB29">
        <v>0.66</v>
      </c>
      <c r="BC29">
        <v>5</v>
      </c>
      <c r="BD29">
        <v>5</v>
      </c>
    </row>
    <row r="30" spans="1:56" ht="39.75" customHeight="1" x14ac:dyDescent="0.25">
      <c r="A30" s="68"/>
      <c r="B30" s="68"/>
      <c r="C30" s="122" t="s">
        <v>3</v>
      </c>
      <c r="D30" s="122"/>
      <c r="E30" s="122"/>
      <c r="F30" s="122"/>
      <c r="G30" s="122"/>
      <c r="H30" s="122"/>
      <c r="I30" s="122"/>
      <c r="J30" s="122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52"/>
      <c r="AM30" t="s">
        <v>101</v>
      </c>
      <c r="AN30">
        <v>0</v>
      </c>
      <c r="AO30">
        <v>0</v>
      </c>
      <c r="AP30">
        <v>1</v>
      </c>
      <c r="AQ30">
        <v>4</v>
      </c>
      <c r="AR30">
        <v>8</v>
      </c>
      <c r="AS30">
        <v>0</v>
      </c>
      <c r="AT30">
        <v>13</v>
      </c>
      <c r="AU30" t="s">
        <v>101</v>
      </c>
      <c r="AV30">
        <v>0</v>
      </c>
      <c r="AW30">
        <v>0</v>
      </c>
      <c r="AX30">
        <v>1</v>
      </c>
      <c r="AY30">
        <v>4</v>
      </c>
      <c r="AZ30">
        <v>8</v>
      </c>
      <c r="BA30">
        <v>4.54</v>
      </c>
      <c r="BB30">
        <v>0.66</v>
      </c>
      <c r="BC30">
        <v>5</v>
      </c>
      <c r="BD30">
        <v>5</v>
      </c>
    </row>
    <row r="31" spans="1:56" ht="18" x14ac:dyDescent="0.25">
      <c r="A31" s="68"/>
      <c r="B31" s="68"/>
      <c r="C31" s="122" t="s">
        <v>4</v>
      </c>
      <c r="D31" s="122"/>
      <c r="E31" s="122"/>
      <c r="F31" s="122"/>
      <c r="G31" s="122"/>
      <c r="H31" s="122"/>
      <c r="I31" s="122"/>
      <c r="J31" s="122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2"/>
      <c r="AM31" t="s">
        <v>102</v>
      </c>
      <c r="AN31">
        <v>0</v>
      </c>
      <c r="AO31">
        <v>0</v>
      </c>
      <c r="AP31">
        <v>1</v>
      </c>
      <c r="AQ31">
        <v>4</v>
      </c>
      <c r="AR31">
        <v>8</v>
      </c>
      <c r="AS31">
        <v>0</v>
      </c>
      <c r="AT31">
        <v>13</v>
      </c>
      <c r="AU31" t="s">
        <v>102</v>
      </c>
      <c r="AV31">
        <v>0</v>
      </c>
      <c r="AW31">
        <v>0</v>
      </c>
      <c r="AX31">
        <v>1</v>
      </c>
      <c r="AY31">
        <v>4</v>
      </c>
      <c r="AZ31">
        <v>8</v>
      </c>
      <c r="BA31">
        <v>4.54</v>
      </c>
      <c r="BB31">
        <v>0.66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125</v>
      </c>
      <c r="AU32" t="s">
        <v>125</v>
      </c>
    </row>
    <row r="33" spans="1:47" x14ac:dyDescent="0.25">
      <c r="C33" s="66"/>
      <c r="D33" s="66"/>
      <c r="E33" s="66"/>
      <c r="F33" s="66"/>
      <c r="G33" s="66"/>
      <c r="H33" s="66"/>
      <c r="I33" s="66"/>
      <c r="J33" s="66"/>
      <c r="AU33" t="s">
        <v>66</v>
      </c>
    </row>
    <row r="34" spans="1:47" x14ac:dyDescent="0.25">
      <c r="C34" s="66"/>
      <c r="D34" s="66"/>
      <c r="E34" s="66"/>
      <c r="F34" s="66"/>
      <c r="G34" s="66"/>
      <c r="H34" s="66"/>
      <c r="I34" s="66"/>
      <c r="J34" s="66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  <c r="AM35" s="5" t="s">
        <v>124</v>
      </c>
    </row>
    <row r="36" spans="1:47" x14ac:dyDescent="0.25">
      <c r="C36" s="66"/>
      <c r="D36" s="66"/>
      <c r="E36" s="66"/>
      <c r="F36" s="66"/>
      <c r="G36" s="66"/>
      <c r="H36" s="66"/>
      <c r="I36" s="66"/>
      <c r="J36" s="66"/>
      <c r="AM36" t="s">
        <v>114</v>
      </c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  <c r="AO37" t="s">
        <v>104</v>
      </c>
      <c r="AP37" t="s">
        <v>109</v>
      </c>
      <c r="AQ37" t="s">
        <v>111</v>
      </c>
    </row>
    <row r="38" spans="1:47" ht="18.75" x14ac:dyDescent="0.3">
      <c r="A38" s="7"/>
      <c r="B38" s="8"/>
      <c r="C38" s="66"/>
      <c r="D38" s="66"/>
      <c r="E38" s="66"/>
      <c r="F38" s="66"/>
      <c r="G38" s="66"/>
      <c r="H38" s="66"/>
      <c r="I38" s="66"/>
      <c r="J38" s="66"/>
      <c r="AM38" t="s">
        <v>115</v>
      </c>
      <c r="AN38" t="s">
        <v>71</v>
      </c>
      <c r="AO38">
        <v>13</v>
      </c>
      <c r="AP38">
        <v>13</v>
      </c>
      <c r="AQ38">
        <v>13</v>
      </c>
    </row>
    <row r="39" spans="1:47" ht="18.75" x14ac:dyDescent="0.3">
      <c r="A39" s="7"/>
      <c r="B39" s="8"/>
      <c r="C39" s="66"/>
      <c r="D39" s="66"/>
      <c r="E39" s="66"/>
      <c r="F39" s="66"/>
      <c r="G39" s="66"/>
      <c r="H39" s="66"/>
      <c r="I39" s="66"/>
      <c r="J39" s="66"/>
      <c r="AN39" t="s">
        <v>116</v>
      </c>
      <c r="AO39">
        <v>0</v>
      </c>
      <c r="AP39">
        <v>0</v>
      </c>
      <c r="AQ39">
        <v>0</v>
      </c>
    </row>
    <row r="40" spans="1:47" ht="18.75" x14ac:dyDescent="0.3">
      <c r="A40" s="7"/>
      <c r="B40" s="8"/>
      <c r="C40" s="66"/>
      <c r="D40" s="66"/>
      <c r="E40" s="66"/>
      <c r="F40" s="66"/>
      <c r="G40" s="66"/>
      <c r="H40" s="66"/>
      <c r="I40" s="66"/>
      <c r="J40" s="66"/>
      <c r="AM40" t="s">
        <v>125</v>
      </c>
    </row>
    <row r="41" spans="1:47" ht="18.75" x14ac:dyDescent="0.3">
      <c r="A41" s="7"/>
      <c r="B41" s="8"/>
      <c r="C41" s="66"/>
      <c r="D41" s="66"/>
      <c r="E41" s="66"/>
      <c r="F41" s="66"/>
      <c r="G41" s="66"/>
      <c r="H41" s="66"/>
      <c r="I41" s="66"/>
      <c r="J41" s="66"/>
    </row>
    <row r="42" spans="1:47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</row>
    <row r="43" spans="1:47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</row>
    <row r="44" spans="1:47" x14ac:dyDescent="0.25">
      <c r="C44" s="66"/>
      <c r="D44" s="66"/>
      <c r="E44" s="66"/>
      <c r="F44" s="66"/>
      <c r="G44" s="66"/>
      <c r="H44" s="66"/>
      <c r="I44" s="66"/>
      <c r="J44" s="66"/>
      <c r="AM44" t="s">
        <v>103</v>
      </c>
    </row>
    <row r="45" spans="1:47" ht="18.75" x14ac:dyDescent="0.3">
      <c r="B45" s="9"/>
      <c r="C45" s="66"/>
      <c r="D45" s="66"/>
      <c r="E45" s="66"/>
      <c r="F45" s="66"/>
      <c r="G45" s="66"/>
      <c r="H45" s="66"/>
      <c r="I45" s="66"/>
      <c r="J45" s="66"/>
      <c r="AM45" t="s">
        <v>117</v>
      </c>
    </row>
    <row r="46" spans="1:47" x14ac:dyDescent="0.25">
      <c r="C46" s="66"/>
      <c r="D46" s="66"/>
      <c r="E46" s="66"/>
      <c r="F46" s="66"/>
      <c r="G46" s="66"/>
      <c r="H46" s="66"/>
      <c r="I46" s="66"/>
      <c r="J46" s="66"/>
      <c r="AO46" t="s">
        <v>67</v>
      </c>
      <c r="AP46" t="s">
        <v>68</v>
      </c>
      <c r="AQ46" t="s">
        <v>69</v>
      </c>
      <c r="AR46" t="s">
        <v>70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M47" t="s">
        <v>71</v>
      </c>
      <c r="AN47" t="s">
        <v>110</v>
      </c>
      <c r="AO47">
        <v>12</v>
      </c>
      <c r="AP47">
        <v>92.3</v>
      </c>
      <c r="AQ47">
        <v>92.3</v>
      </c>
      <c r="AR47">
        <v>92.3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N48" t="s">
        <v>24</v>
      </c>
      <c r="AO48">
        <v>1</v>
      </c>
      <c r="AP48">
        <v>7.7</v>
      </c>
      <c r="AQ48">
        <v>7.7</v>
      </c>
      <c r="AR48">
        <v>100</v>
      </c>
    </row>
    <row r="49" spans="1:44" s="17" customFormat="1" ht="18.75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64</v>
      </c>
      <c r="AO49" s="17">
        <v>13</v>
      </c>
      <c r="AP49" s="17">
        <v>100</v>
      </c>
      <c r="AQ49" s="17">
        <v>100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125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7</v>
      </c>
      <c r="Z51" s="64">
        <f t="shared" si="0"/>
        <v>5</v>
      </c>
      <c r="AA51" s="64">
        <f t="shared" si="0"/>
        <v>0</v>
      </c>
      <c r="AB51" s="64">
        <f>SUM(V51:AA51)</f>
        <v>12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0.58333333333333337</v>
      </c>
      <c r="AG51" s="94">
        <f t="shared" si="1"/>
        <v>0.41666666666666669</v>
      </c>
      <c r="AH51" s="94">
        <f t="shared" si="1"/>
        <v>0</v>
      </c>
      <c r="AI51" s="65">
        <f>+BA3</f>
        <v>4.42</v>
      </c>
      <c r="AJ51" s="65">
        <f t="shared" ref="AJ51:AL57" si="2">+BB3</f>
        <v>0.51</v>
      </c>
      <c r="AK51" s="64">
        <f t="shared" si="2"/>
        <v>4</v>
      </c>
      <c r="AL51" s="64">
        <f t="shared" si="2"/>
        <v>4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1</v>
      </c>
      <c r="Y52" s="64">
        <f t="shared" si="0"/>
        <v>5</v>
      </c>
      <c r="Z52" s="64">
        <f t="shared" si="0"/>
        <v>6</v>
      </c>
      <c r="AA52" s="64">
        <f t="shared" si="0"/>
        <v>1</v>
      </c>
      <c r="AB52" s="64">
        <f t="shared" ref="AB52:AB61" si="4">SUM(V52:AA52)</f>
        <v>13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7.6923076923076927E-2</v>
      </c>
      <c r="AF52" s="94">
        <f t="shared" si="1"/>
        <v>0.38461538461538464</v>
      </c>
      <c r="AG52" s="94">
        <f t="shared" si="1"/>
        <v>0.46153846153846156</v>
      </c>
      <c r="AH52" s="94">
        <f t="shared" si="1"/>
        <v>7.6923076923076927E-2</v>
      </c>
      <c r="AI52" s="65">
        <f t="shared" ref="AI52:AI57" si="6">+BA4</f>
        <v>4.42</v>
      </c>
      <c r="AJ52" s="65">
        <f t="shared" si="2"/>
        <v>0.67</v>
      </c>
      <c r="AK52" s="64">
        <f t="shared" si="2"/>
        <v>5</v>
      </c>
      <c r="AL52" s="64">
        <f t="shared" si="2"/>
        <v>5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0</v>
      </c>
      <c r="X53" s="64">
        <f t="shared" si="0"/>
        <v>0</v>
      </c>
      <c r="Y53" s="64">
        <f t="shared" si="0"/>
        <v>1</v>
      </c>
      <c r="Z53" s="64">
        <f t="shared" si="0"/>
        <v>9</v>
      </c>
      <c r="AA53" s="64">
        <f t="shared" si="0"/>
        <v>3</v>
      </c>
      <c r="AB53" s="64">
        <f t="shared" si="4"/>
        <v>13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7.6923076923076927E-2</v>
      </c>
      <c r="AG53" s="94">
        <f t="shared" si="1"/>
        <v>0.69230769230769229</v>
      </c>
      <c r="AH53" s="94">
        <f t="shared" si="1"/>
        <v>0.23076923076923078</v>
      </c>
      <c r="AI53" s="65">
        <f t="shared" si="6"/>
        <v>4.9000000000000004</v>
      </c>
      <c r="AJ53" s="65">
        <f t="shared" si="2"/>
        <v>0.32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1</v>
      </c>
      <c r="Y54" s="64">
        <f t="shared" si="0"/>
        <v>2</v>
      </c>
      <c r="Z54" s="64">
        <f t="shared" si="0"/>
        <v>10</v>
      </c>
      <c r="AA54" s="64">
        <f t="shared" si="0"/>
        <v>0</v>
      </c>
      <c r="AB54" s="64">
        <f t="shared" si="4"/>
        <v>13</v>
      </c>
      <c r="AC54" s="94">
        <f t="shared" si="5"/>
        <v>0</v>
      </c>
      <c r="AD54" s="94">
        <f t="shared" si="1"/>
        <v>0</v>
      </c>
      <c r="AE54" s="94">
        <f t="shared" si="1"/>
        <v>7.6923076923076927E-2</v>
      </c>
      <c r="AF54" s="94">
        <f t="shared" si="1"/>
        <v>0.15384615384615385</v>
      </c>
      <c r="AG54" s="94">
        <f t="shared" si="1"/>
        <v>0.76923076923076927</v>
      </c>
      <c r="AH54" s="94">
        <f t="shared" si="1"/>
        <v>0</v>
      </c>
      <c r="AI54" s="65">
        <f t="shared" si="6"/>
        <v>4.6900000000000004</v>
      </c>
      <c r="AJ54" s="65">
        <f t="shared" si="2"/>
        <v>0.63</v>
      </c>
      <c r="AK54" s="64">
        <f t="shared" si="2"/>
        <v>5</v>
      </c>
      <c r="AL54" s="64">
        <f t="shared" si="2"/>
        <v>5</v>
      </c>
      <c r="AM54"/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3</v>
      </c>
      <c r="Z55" s="64">
        <f t="shared" si="0"/>
        <v>8</v>
      </c>
      <c r="AA55" s="64">
        <f t="shared" si="0"/>
        <v>2</v>
      </c>
      <c r="AB55" s="64">
        <f t="shared" si="4"/>
        <v>13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0.23076923076923078</v>
      </c>
      <c r="AG55" s="94">
        <f t="shared" si="1"/>
        <v>0.61538461538461542</v>
      </c>
      <c r="AH55" s="94">
        <f t="shared" si="1"/>
        <v>0.15384615384615385</v>
      </c>
      <c r="AI55" s="65">
        <f t="shared" si="6"/>
        <v>4.7300000000000004</v>
      </c>
      <c r="AJ55" s="65">
        <f t="shared" si="2"/>
        <v>0.47</v>
      </c>
      <c r="AK55" s="64">
        <f t="shared" si="2"/>
        <v>5</v>
      </c>
      <c r="AL55" s="64">
        <f t="shared" si="2"/>
        <v>5</v>
      </c>
      <c r="AM55"/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2</v>
      </c>
      <c r="Z56" s="64">
        <f t="shared" si="0"/>
        <v>10</v>
      </c>
      <c r="AA56" s="64">
        <f t="shared" si="0"/>
        <v>1</v>
      </c>
      <c r="AB56" s="64">
        <f t="shared" si="4"/>
        <v>13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0.15384615384615385</v>
      </c>
      <c r="AG56" s="94">
        <f t="shared" si="1"/>
        <v>0.76923076923076927</v>
      </c>
      <c r="AH56" s="94">
        <f t="shared" si="1"/>
        <v>7.6923076923076927E-2</v>
      </c>
      <c r="AI56" s="65">
        <f t="shared" si="6"/>
        <v>4.83</v>
      </c>
      <c r="AJ56" s="65">
        <f t="shared" si="2"/>
        <v>0.39</v>
      </c>
      <c r="AK56" s="64">
        <f t="shared" si="2"/>
        <v>5</v>
      </c>
      <c r="AL56" s="64">
        <f t="shared" si="2"/>
        <v>5</v>
      </c>
      <c r="AM56"/>
      <c r="AN56"/>
      <c r="AO56"/>
      <c r="AP56"/>
      <c r="AQ56"/>
      <c r="AR56"/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1</v>
      </c>
      <c r="Y57" s="64">
        <f t="shared" si="0"/>
        <v>3</v>
      </c>
      <c r="Z57" s="64">
        <f t="shared" si="0"/>
        <v>9</v>
      </c>
      <c r="AA57" s="64">
        <f t="shared" si="0"/>
        <v>0</v>
      </c>
      <c r="AB57" s="64">
        <f t="shared" si="4"/>
        <v>13</v>
      </c>
      <c r="AC57" s="94">
        <f t="shared" si="5"/>
        <v>0</v>
      </c>
      <c r="AD57" s="94">
        <f t="shared" si="1"/>
        <v>0</v>
      </c>
      <c r="AE57" s="94">
        <f t="shared" si="1"/>
        <v>7.6923076923076927E-2</v>
      </c>
      <c r="AF57" s="94">
        <f t="shared" si="1"/>
        <v>0.23076923076923078</v>
      </c>
      <c r="AG57" s="94">
        <f t="shared" si="1"/>
        <v>0.69230769230769229</v>
      </c>
      <c r="AH57" s="94">
        <f t="shared" si="1"/>
        <v>0</v>
      </c>
      <c r="AI57" s="65">
        <f t="shared" si="6"/>
        <v>4.62</v>
      </c>
      <c r="AJ57" s="65">
        <f t="shared" si="2"/>
        <v>0.65</v>
      </c>
      <c r="AK57" s="64">
        <f t="shared" si="2"/>
        <v>5</v>
      </c>
      <c r="AL57" s="64">
        <f t="shared" si="2"/>
        <v>5</v>
      </c>
      <c r="AM57"/>
      <c r="AN57"/>
      <c r="AO57"/>
      <c r="AP57"/>
      <c r="AQ57"/>
      <c r="AR57"/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/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61" si="7">+AO10</f>
        <v>0</v>
      </c>
      <c r="X59" s="64">
        <f t="shared" si="7"/>
        <v>1</v>
      </c>
      <c r="Y59" s="64">
        <f t="shared" si="7"/>
        <v>7</v>
      </c>
      <c r="Z59" s="64">
        <f t="shared" si="7"/>
        <v>5</v>
      </c>
      <c r="AA59" s="64">
        <f t="shared" si="7"/>
        <v>0</v>
      </c>
      <c r="AB59" s="64">
        <f t="shared" si="4"/>
        <v>13</v>
      </c>
      <c r="AC59" s="94">
        <f>V59/$AB59</f>
        <v>0</v>
      </c>
      <c r="AD59" s="94">
        <f t="shared" ref="AD59:AH61" si="8">W59/$AB59</f>
        <v>0</v>
      </c>
      <c r="AE59" s="94">
        <f t="shared" si="8"/>
        <v>7.6923076923076927E-2</v>
      </c>
      <c r="AF59" s="94">
        <f t="shared" si="8"/>
        <v>0.53846153846153844</v>
      </c>
      <c r="AG59" s="94">
        <f t="shared" si="8"/>
        <v>0.38461538461538464</v>
      </c>
      <c r="AH59" s="94">
        <f t="shared" si="8"/>
        <v>0</v>
      </c>
      <c r="AI59" s="65">
        <f>+BA10</f>
        <v>4.3099999999999996</v>
      </c>
      <c r="AJ59" s="65">
        <f t="shared" ref="AJ59:AL61" si="9">+BB10</f>
        <v>0.63</v>
      </c>
      <c r="AK59" s="64">
        <f t="shared" si="9"/>
        <v>4</v>
      </c>
      <c r="AL59" s="64">
        <f t="shared" si="9"/>
        <v>4</v>
      </c>
      <c r="AM59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si="7"/>
        <v>0</v>
      </c>
      <c r="X60" s="64">
        <f t="shared" si="7"/>
        <v>0</v>
      </c>
      <c r="Y60" s="64">
        <f t="shared" si="7"/>
        <v>5</v>
      </c>
      <c r="Z60" s="64">
        <f t="shared" si="7"/>
        <v>8</v>
      </c>
      <c r="AA60" s="64">
        <f t="shared" si="7"/>
        <v>0</v>
      </c>
      <c r="AB60" s="64">
        <f t="shared" si="4"/>
        <v>13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0.38461538461538464</v>
      </c>
      <c r="AG60" s="94">
        <f t="shared" si="8"/>
        <v>0.61538461538461542</v>
      </c>
      <c r="AH60" s="94">
        <f t="shared" si="8"/>
        <v>0</v>
      </c>
      <c r="AI60" s="65">
        <f t="shared" ref="AI60:AI61" si="12">+BA11</f>
        <v>4.62</v>
      </c>
      <c r="AJ60" s="65">
        <f t="shared" si="9"/>
        <v>0.51</v>
      </c>
      <c r="AK60" s="64">
        <f t="shared" si="9"/>
        <v>5</v>
      </c>
      <c r="AL60" s="64">
        <f t="shared" si="9"/>
        <v>5</v>
      </c>
      <c r="AM60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7"/>
        <v>0</v>
      </c>
      <c r="X61" s="64">
        <f t="shared" si="7"/>
        <v>1</v>
      </c>
      <c r="Y61" s="64">
        <f t="shared" si="7"/>
        <v>5</v>
      </c>
      <c r="Z61" s="64">
        <f t="shared" si="7"/>
        <v>7</v>
      </c>
      <c r="AA61" s="64">
        <f t="shared" si="7"/>
        <v>0</v>
      </c>
      <c r="AB61" s="64">
        <f t="shared" si="4"/>
        <v>13</v>
      </c>
      <c r="AC61" s="94">
        <f t="shared" si="11"/>
        <v>0</v>
      </c>
      <c r="AD61" s="94">
        <f t="shared" si="8"/>
        <v>0</v>
      </c>
      <c r="AE61" s="94">
        <f t="shared" si="8"/>
        <v>7.6923076923076927E-2</v>
      </c>
      <c r="AF61" s="94">
        <f t="shared" si="8"/>
        <v>0.38461538461538464</v>
      </c>
      <c r="AG61" s="94">
        <f t="shared" si="8"/>
        <v>0.53846153846153844</v>
      </c>
      <c r="AH61" s="94">
        <f t="shared" si="8"/>
        <v>0</v>
      </c>
      <c r="AI61" s="65">
        <f t="shared" si="12"/>
        <v>4.46</v>
      </c>
      <c r="AJ61" s="65">
        <f t="shared" si="9"/>
        <v>0.66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3">+AO13</f>
        <v>2</v>
      </c>
      <c r="X71" s="64">
        <f t="shared" si="13"/>
        <v>3</v>
      </c>
      <c r="Y71" s="64">
        <f t="shared" si="13"/>
        <v>6</v>
      </c>
      <c r="Z71" s="64">
        <f t="shared" si="13"/>
        <v>2</v>
      </c>
      <c r="AA71" s="64">
        <f t="shared" si="13"/>
        <v>0</v>
      </c>
      <c r="AB71" s="64">
        <f>SUM(V71:AA71)</f>
        <v>13</v>
      </c>
      <c r="AC71" s="94">
        <f>V71/$AB71</f>
        <v>0</v>
      </c>
      <c r="AD71" s="94">
        <f t="shared" ref="AD71:AH81" si="14">W71/$AB71</f>
        <v>0.15384615384615385</v>
      </c>
      <c r="AE71" s="94">
        <f t="shared" si="14"/>
        <v>0.23076923076923078</v>
      </c>
      <c r="AF71" s="94">
        <f t="shared" si="14"/>
        <v>0.46153846153846156</v>
      </c>
      <c r="AG71" s="94">
        <f t="shared" si="14"/>
        <v>0.15384615384615385</v>
      </c>
      <c r="AH71" s="94">
        <f t="shared" si="14"/>
        <v>0</v>
      </c>
      <c r="AI71" s="65">
        <f>+BA13</f>
        <v>3.62</v>
      </c>
      <c r="AJ71" s="65">
        <f t="shared" ref="AJ71:AL81" si="15">+BB13</f>
        <v>0.96</v>
      </c>
      <c r="AK71" s="64">
        <f t="shared" si="15"/>
        <v>4</v>
      </c>
      <c r="AL71" s="64">
        <f t="shared" si="15"/>
        <v>4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16">+AN14</f>
        <v>0</v>
      </c>
      <c r="W72" s="64">
        <f t="shared" si="13"/>
        <v>1</v>
      </c>
      <c r="X72" s="64">
        <f t="shared" si="13"/>
        <v>8</v>
      </c>
      <c r="Y72" s="64">
        <f t="shared" si="13"/>
        <v>3</v>
      </c>
      <c r="Z72" s="64">
        <f t="shared" si="13"/>
        <v>1</v>
      </c>
      <c r="AA72" s="64">
        <f t="shared" si="13"/>
        <v>0</v>
      </c>
      <c r="AB72" s="64">
        <f t="shared" ref="AB72:AB81" si="17">SUM(V72:AA72)</f>
        <v>13</v>
      </c>
      <c r="AC72" s="94">
        <f t="shared" ref="AC72:AC81" si="18">V72/$AB72</f>
        <v>0</v>
      </c>
      <c r="AD72" s="94">
        <f t="shared" si="14"/>
        <v>7.6923076923076927E-2</v>
      </c>
      <c r="AE72" s="94">
        <f t="shared" si="14"/>
        <v>0.61538461538461542</v>
      </c>
      <c r="AF72" s="94">
        <f t="shared" si="14"/>
        <v>0.23076923076923078</v>
      </c>
      <c r="AG72" s="94">
        <f t="shared" si="14"/>
        <v>7.6923076923076927E-2</v>
      </c>
      <c r="AH72" s="94">
        <f t="shared" si="14"/>
        <v>0</v>
      </c>
      <c r="AI72" s="65">
        <f t="shared" ref="AI72:AI81" si="19">+BA14</f>
        <v>3.31</v>
      </c>
      <c r="AJ72" s="65">
        <f t="shared" si="15"/>
        <v>0.75</v>
      </c>
      <c r="AK72" s="64">
        <f t="shared" si="15"/>
        <v>3</v>
      </c>
      <c r="AL72" s="64">
        <f t="shared" si="15"/>
        <v>3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16"/>
        <v>0</v>
      </c>
      <c r="W73" s="64">
        <f t="shared" si="13"/>
        <v>0</v>
      </c>
      <c r="X73" s="64">
        <f t="shared" si="13"/>
        <v>3</v>
      </c>
      <c r="Y73" s="64">
        <f t="shared" si="13"/>
        <v>7</v>
      </c>
      <c r="Z73" s="64">
        <f t="shared" si="13"/>
        <v>2</v>
      </c>
      <c r="AA73" s="64">
        <f t="shared" si="13"/>
        <v>1</v>
      </c>
      <c r="AB73" s="64">
        <f t="shared" si="17"/>
        <v>13</v>
      </c>
      <c r="AC73" s="94">
        <f t="shared" si="18"/>
        <v>0</v>
      </c>
      <c r="AD73" s="94">
        <f t="shared" si="14"/>
        <v>0</v>
      </c>
      <c r="AE73" s="94">
        <f t="shared" si="14"/>
        <v>0.23076923076923078</v>
      </c>
      <c r="AF73" s="94">
        <f t="shared" si="14"/>
        <v>0.53846153846153844</v>
      </c>
      <c r="AG73" s="94">
        <f t="shared" si="14"/>
        <v>0.15384615384615385</v>
      </c>
      <c r="AH73" s="94">
        <f t="shared" si="14"/>
        <v>7.6923076923076927E-2</v>
      </c>
      <c r="AI73" s="65">
        <f t="shared" si="19"/>
        <v>3.92</v>
      </c>
      <c r="AJ73" s="65">
        <f t="shared" si="15"/>
        <v>0.67</v>
      </c>
      <c r="AK73" s="64">
        <f t="shared" si="15"/>
        <v>4</v>
      </c>
      <c r="AL73" s="64">
        <f t="shared" si="15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16"/>
        <v>0</v>
      </c>
      <c r="W74" s="64">
        <f t="shared" si="13"/>
        <v>0</v>
      </c>
      <c r="X74" s="64">
        <f t="shared" si="13"/>
        <v>5</v>
      </c>
      <c r="Y74" s="64">
        <f t="shared" si="13"/>
        <v>5</v>
      </c>
      <c r="Z74" s="64">
        <f t="shared" si="13"/>
        <v>3</v>
      </c>
      <c r="AA74" s="64">
        <f t="shared" si="13"/>
        <v>0</v>
      </c>
      <c r="AB74" s="64">
        <f t="shared" si="17"/>
        <v>13</v>
      </c>
      <c r="AC74" s="94">
        <f t="shared" si="18"/>
        <v>0</v>
      </c>
      <c r="AD74" s="94">
        <f t="shared" si="14"/>
        <v>0</v>
      </c>
      <c r="AE74" s="94">
        <f t="shared" si="14"/>
        <v>0.38461538461538464</v>
      </c>
      <c r="AF74" s="94">
        <f t="shared" si="14"/>
        <v>0.38461538461538464</v>
      </c>
      <c r="AG74" s="94">
        <f t="shared" si="14"/>
        <v>0.23076923076923078</v>
      </c>
      <c r="AH74" s="94">
        <f t="shared" si="14"/>
        <v>0</v>
      </c>
      <c r="AI74" s="65">
        <f t="shared" si="19"/>
        <v>3.85</v>
      </c>
      <c r="AJ74" s="65">
        <f t="shared" si="15"/>
        <v>0.8</v>
      </c>
      <c r="AK74" s="64">
        <f t="shared" si="15"/>
        <v>4</v>
      </c>
      <c r="AL74" s="64">
        <f t="shared" si="15"/>
        <v>3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16"/>
        <v>0</v>
      </c>
      <c r="W75" s="64">
        <f t="shared" si="13"/>
        <v>2</v>
      </c>
      <c r="X75" s="64">
        <f t="shared" si="13"/>
        <v>1</v>
      </c>
      <c r="Y75" s="64">
        <f t="shared" si="13"/>
        <v>8</v>
      </c>
      <c r="Z75" s="64">
        <f t="shared" si="13"/>
        <v>2</v>
      </c>
      <c r="AA75" s="64">
        <f t="shared" si="13"/>
        <v>0</v>
      </c>
      <c r="AB75" s="64">
        <f t="shared" si="17"/>
        <v>13</v>
      </c>
      <c r="AC75" s="94">
        <f t="shared" si="18"/>
        <v>0</v>
      </c>
      <c r="AD75" s="94">
        <f t="shared" si="14"/>
        <v>0.15384615384615385</v>
      </c>
      <c r="AE75" s="94">
        <f t="shared" si="14"/>
        <v>7.6923076923076927E-2</v>
      </c>
      <c r="AF75" s="94">
        <f t="shared" si="14"/>
        <v>0.61538461538461542</v>
      </c>
      <c r="AG75" s="94">
        <f t="shared" si="14"/>
        <v>0.15384615384615385</v>
      </c>
      <c r="AH75" s="94">
        <f t="shared" si="14"/>
        <v>0</v>
      </c>
      <c r="AI75" s="65">
        <f t="shared" si="19"/>
        <v>3.77</v>
      </c>
      <c r="AJ75" s="65">
        <f t="shared" si="15"/>
        <v>0.93</v>
      </c>
      <c r="AK75" s="64">
        <f t="shared" si="15"/>
        <v>4</v>
      </c>
      <c r="AL75" s="64">
        <f t="shared" si="15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16"/>
        <v>0</v>
      </c>
      <c r="W76" s="64">
        <f t="shared" si="13"/>
        <v>0</v>
      </c>
      <c r="X76" s="64">
        <f t="shared" si="13"/>
        <v>2</v>
      </c>
      <c r="Y76" s="64">
        <f t="shared" si="13"/>
        <v>9</v>
      </c>
      <c r="Z76" s="64">
        <f t="shared" si="13"/>
        <v>2</v>
      </c>
      <c r="AA76" s="64">
        <f t="shared" si="13"/>
        <v>0</v>
      </c>
      <c r="AB76" s="64">
        <f t="shared" si="17"/>
        <v>13</v>
      </c>
      <c r="AC76" s="94">
        <f t="shared" si="18"/>
        <v>0</v>
      </c>
      <c r="AD76" s="94">
        <f t="shared" si="14"/>
        <v>0</v>
      </c>
      <c r="AE76" s="94">
        <f t="shared" si="14"/>
        <v>0.15384615384615385</v>
      </c>
      <c r="AF76" s="94">
        <f t="shared" si="14"/>
        <v>0.69230769230769229</v>
      </c>
      <c r="AG76" s="94">
        <f t="shared" si="14"/>
        <v>0.15384615384615385</v>
      </c>
      <c r="AH76" s="94">
        <f t="shared" si="14"/>
        <v>0</v>
      </c>
      <c r="AI76" s="65">
        <f t="shared" si="19"/>
        <v>4</v>
      </c>
      <c r="AJ76" s="65">
        <f t="shared" si="15"/>
        <v>0.57999999999999996</v>
      </c>
      <c r="AK76" s="64">
        <f t="shared" si="15"/>
        <v>4</v>
      </c>
      <c r="AL76" s="64">
        <f t="shared" si="15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16"/>
        <v>0</v>
      </c>
      <c r="W77" s="64">
        <f t="shared" si="13"/>
        <v>1</v>
      </c>
      <c r="X77" s="64">
        <f t="shared" si="13"/>
        <v>7</v>
      </c>
      <c r="Y77" s="64">
        <f t="shared" si="13"/>
        <v>2</v>
      </c>
      <c r="Z77" s="64">
        <f t="shared" si="13"/>
        <v>3</v>
      </c>
      <c r="AA77" s="64">
        <f t="shared" si="13"/>
        <v>0</v>
      </c>
      <c r="AB77" s="64">
        <f t="shared" si="17"/>
        <v>13</v>
      </c>
      <c r="AC77" s="94">
        <f t="shared" si="18"/>
        <v>0</v>
      </c>
      <c r="AD77" s="94">
        <f t="shared" si="14"/>
        <v>7.6923076923076927E-2</v>
      </c>
      <c r="AE77" s="94">
        <f t="shared" si="14"/>
        <v>0.53846153846153844</v>
      </c>
      <c r="AF77" s="94">
        <f t="shared" si="14"/>
        <v>0.15384615384615385</v>
      </c>
      <c r="AG77" s="94">
        <f t="shared" si="14"/>
        <v>0.23076923076923078</v>
      </c>
      <c r="AH77" s="94">
        <f t="shared" si="14"/>
        <v>0</v>
      </c>
      <c r="AI77" s="65">
        <f t="shared" si="19"/>
        <v>3.54</v>
      </c>
      <c r="AJ77" s="65">
        <f t="shared" si="15"/>
        <v>0.97</v>
      </c>
      <c r="AK77" s="64">
        <f t="shared" si="15"/>
        <v>3</v>
      </c>
      <c r="AL77" s="64">
        <f t="shared" si="15"/>
        <v>3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16"/>
        <v>0</v>
      </c>
      <c r="W78" s="64">
        <f t="shared" si="13"/>
        <v>2</v>
      </c>
      <c r="X78" s="64">
        <f t="shared" si="13"/>
        <v>3</v>
      </c>
      <c r="Y78" s="64">
        <f t="shared" si="13"/>
        <v>4</v>
      </c>
      <c r="Z78" s="64">
        <f t="shared" si="13"/>
        <v>3</v>
      </c>
      <c r="AA78" s="64">
        <f t="shared" si="13"/>
        <v>1</v>
      </c>
      <c r="AB78" s="64">
        <f t="shared" si="17"/>
        <v>13</v>
      </c>
      <c r="AC78" s="94">
        <f t="shared" si="18"/>
        <v>0</v>
      </c>
      <c r="AD78" s="94">
        <f t="shared" si="14"/>
        <v>0.15384615384615385</v>
      </c>
      <c r="AE78" s="94">
        <f t="shared" si="14"/>
        <v>0.23076923076923078</v>
      </c>
      <c r="AF78" s="94">
        <f t="shared" si="14"/>
        <v>0.30769230769230771</v>
      </c>
      <c r="AG78" s="94">
        <f t="shared" si="14"/>
        <v>0.23076923076923078</v>
      </c>
      <c r="AH78" s="94">
        <f t="shared" si="14"/>
        <v>7.6923076923076927E-2</v>
      </c>
      <c r="AI78" s="65">
        <f t="shared" si="19"/>
        <v>3.67</v>
      </c>
      <c r="AJ78" s="65">
        <f t="shared" si="15"/>
        <v>1.07</v>
      </c>
      <c r="AK78" s="64">
        <f t="shared" si="15"/>
        <v>4</v>
      </c>
      <c r="AL78" s="64">
        <f t="shared" si="15"/>
        <v>4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16"/>
        <v>1</v>
      </c>
      <c r="W79" s="64">
        <f t="shared" si="13"/>
        <v>1</v>
      </c>
      <c r="X79" s="64">
        <f t="shared" si="13"/>
        <v>6</v>
      </c>
      <c r="Y79" s="64">
        <f t="shared" si="13"/>
        <v>3</v>
      </c>
      <c r="Z79" s="64">
        <f t="shared" si="13"/>
        <v>2</v>
      </c>
      <c r="AA79" s="64">
        <f t="shared" si="13"/>
        <v>0</v>
      </c>
      <c r="AB79" s="64">
        <f t="shared" si="17"/>
        <v>13</v>
      </c>
      <c r="AC79" s="94">
        <f t="shared" si="18"/>
        <v>7.6923076923076927E-2</v>
      </c>
      <c r="AD79" s="94">
        <f t="shared" si="14"/>
        <v>7.6923076923076927E-2</v>
      </c>
      <c r="AE79" s="94">
        <f t="shared" si="14"/>
        <v>0.46153846153846156</v>
      </c>
      <c r="AF79" s="94">
        <f t="shared" si="14"/>
        <v>0.23076923076923078</v>
      </c>
      <c r="AG79" s="94">
        <f t="shared" si="14"/>
        <v>0.15384615384615385</v>
      </c>
      <c r="AH79" s="94">
        <f t="shared" si="14"/>
        <v>0</v>
      </c>
      <c r="AI79" s="65">
        <f t="shared" si="19"/>
        <v>3.31</v>
      </c>
      <c r="AJ79" s="65">
        <f t="shared" si="15"/>
        <v>1.1100000000000001</v>
      </c>
      <c r="AK79" s="64">
        <f t="shared" si="15"/>
        <v>3</v>
      </c>
      <c r="AL79" s="64">
        <f t="shared" si="15"/>
        <v>3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16"/>
        <v>0</v>
      </c>
      <c r="W80" s="64">
        <f t="shared" si="13"/>
        <v>0</v>
      </c>
      <c r="X80" s="64">
        <f t="shared" si="13"/>
        <v>3</v>
      </c>
      <c r="Y80" s="64">
        <f t="shared" si="13"/>
        <v>8</v>
      </c>
      <c r="Z80" s="64">
        <f t="shared" si="13"/>
        <v>2</v>
      </c>
      <c r="AA80" s="64">
        <f t="shared" si="13"/>
        <v>0</v>
      </c>
      <c r="AB80" s="64">
        <f t="shared" si="17"/>
        <v>13</v>
      </c>
      <c r="AC80" s="94">
        <f t="shared" si="18"/>
        <v>0</v>
      </c>
      <c r="AD80" s="94">
        <f t="shared" si="14"/>
        <v>0</v>
      </c>
      <c r="AE80" s="94">
        <f t="shared" si="14"/>
        <v>0.23076923076923078</v>
      </c>
      <c r="AF80" s="94">
        <f t="shared" si="14"/>
        <v>0.61538461538461542</v>
      </c>
      <c r="AG80" s="94">
        <f t="shared" si="14"/>
        <v>0.15384615384615385</v>
      </c>
      <c r="AH80" s="94">
        <f t="shared" si="14"/>
        <v>0</v>
      </c>
      <c r="AI80" s="65">
        <f t="shared" si="19"/>
        <v>3.92</v>
      </c>
      <c r="AJ80" s="65">
        <f t="shared" si="15"/>
        <v>0.64</v>
      </c>
      <c r="AK80" s="64">
        <f t="shared" si="15"/>
        <v>4</v>
      </c>
      <c r="AL80" s="64">
        <f t="shared" si="15"/>
        <v>4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16"/>
        <v>0</v>
      </c>
      <c r="W81" s="64">
        <f t="shared" si="13"/>
        <v>0</v>
      </c>
      <c r="X81" s="64">
        <f t="shared" si="13"/>
        <v>2</v>
      </c>
      <c r="Y81" s="64">
        <f t="shared" si="13"/>
        <v>8</v>
      </c>
      <c r="Z81" s="64">
        <f t="shared" si="13"/>
        <v>2</v>
      </c>
      <c r="AA81" s="64">
        <f t="shared" si="13"/>
        <v>1</v>
      </c>
      <c r="AB81" s="64">
        <f t="shared" si="17"/>
        <v>13</v>
      </c>
      <c r="AC81" s="94">
        <f t="shared" si="18"/>
        <v>0</v>
      </c>
      <c r="AD81" s="94">
        <f t="shared" si="14"/>
        <v>0</v>
      </c>
      <c r="AE81" s="94">
        <f t="shared" si="14"/>
        <v>0.15384615384615385</v>
      </c>
      <c r="AF81" s="94">
        <f t="shared" si="14"/>
        <v>0.61538461538461542</v>
      </c>
      <c r="AG81" s="94">
        <f t="shared" si="14"/>
        <v>0.15384615384615385</v>
      </c>
      <c r="AH81" s="94">
        <f t="shared" si="14"/>
        <v>7.6923076923076927E-2</v>
      </c>
      <c r="AI81" s="65">
        <f t="shared" si="19"/>
        <v>4</v>
      </c>
      <c r="AJ81" s="65">
        <f t="shared" si="15"/>
        <v>0.6</v>
      </c>
      <c r="AK81" s="64">
        <f t="shared" si="15"/>
        <v>4</v>
      </c>
      <c r="AL81" s="64">
        <f t="shared" si="15"/>
        <v>4</v>
      </c>
      <c r="AM81"/>
      <c r="AN81"/>
      <c r="AO81"/>
      <c r="AP81"/>
      <c r="AQ81"/>
      <c r="AR81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0">+AO24</f>
        <v>1</v>
      </c>
      <c r="X90" s="64">
        <f t="shared" si="20"/>
        <v>0</v>
      </c>
      <c r="Y90" s="64">
        <f t="shared" si="20"/>
        <v>5</v>
      </c>
      <c r="Z90" s="64">
        <f t="shared" si="20"/>
        <v>6</v>
      </c>
      <c r="AA90" s="64">
        <f t="shared" si="20"/>
        <v>1</v>
      </c>
      <c r="AB90" s="64">
        <f t="shared" ref="AB90:AB98" si="21">SUM(V90:AA90)</f>
        <v>13</v>
      </c>
      <c r="AC90" s="94">
        <f>V90/$AB90</f>
        <v>0</v>
      </c>
      <c r="AD90" s="94">
        <f t="shared" ref="AD90:AH91" si="22">W90/$AB90</f>
        <v>7.6923076923076927E-2</v>
      </c>
      <c r="AE90" s="94">
        <f t="shared" si="22"/>
        <v>0</v>
      </c>
      <c r="AF90" s="94">
        <f t="shared" si="22"/>
        <v>0.38461538461538464</v>
      </c>
      <c r="AG90" s="94">
        <f t="shared" si="22"/>
        <v>0.46153846153846156</v>
      </c>
      <c r="AH90" s="94">
        <f t="shared" si="22"/>
        <v>7.6923076923076927E-2</v>
      </c>
      <c r="AI90" s="65">
        <f t="shared" ref="AI90:AI91" si="23">+BA24</f>
        <v>4.33</v>
      </c>
      <c r="AJ90" s="65">
        <f t="shared" ref="AJ90:AJ91" si="24">+BB24</f>
        <v>0.89</v>
      </c>
      <c r="AK90" s="64">
        <f t="shared" ref="AK90:AK91" si="25">+BC24</f>
        <v>5</v>
      </c>
      <c r="AL90" s="64">
        <f t="shared" ref="AL90:AL91" si="26">+BD24</f>
        <v>5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>+AN25</f>
        <v>0</v>
      </c>
      <c r="W91" s="64">
        <f t="shared" ref="W91:AA91" si="27">+AO25</f>
        <v>1</v>
      </c>
      <c r="X91" s="64">
        <f t="shared" si="27"/>
        <v>1</v>
      </c>
      <c r="Y91" s="64">
        <f t="shared" si="27"/>
        <v>1</v>
      </c>
      <c r="Z91" s="64">
        <f t="shared" si="27"/>
        <v>9</v>
      </c>
      <c r="AA91" s="64">
        <f t="shared" si="27"/>
        <v>1</v>
      </c>
      <c r="AB91" s="64">
        <f t="shared" si="21"/>
        <v>13</v>
      </c>
      <c r="AC91" s="94">
        <f>V91/$AB91</f>
        <v>0</v>
      </c>
      <c r="AD91" s="94">
        <f t="shared" si="22"/>
        <v>7.6923076923076927E-2</v>
      </c>
      <c r="AE91" s="94">
        <f t="shared" si="22"/>
        <v>7.6923076923076927E-2</v>
      </c>
      <c r="AF91" s="94">
        <f t="shared" si="22"/>
        <v>7.6923076923076927E-2</v>
      </c>
      <c r="AG91" s="94">
        <f t="shared" si="22"/>
        <v>0.69230769230769229</v>
      </c>
      <c r="AH91" s="94">
        <f t="shared" si="22"/>
        <v>7.6923076923076927E-2</v>
      </c>
      <c r="AI91" s="65">
        <f t="shared" si="23"/>
        <v>4.5</v>
      </c>
      <c r="AJ91" s="65">
        <f t="shared" si="24"/>
        <v>1</v>
      </c>
      <c r="AK91" s="64">
        <f t="shared" si="25"/>
        <v>5</v>
      </c>
      <c r="AL91" s="64">
        <f t="shared" si="26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28">+AO26</f>
        <v>2</v>
      </c>
      <c r="X93" s="64">
        <f t="shared" si="28"/>
        <v>1</v>
      </c>
      <c r="Y93" s="64">
        <f t="shared" si="28"/>
        <v>2</v>
      </c>
      <c r="Z93" s="64">
        <f t="shared" si="28"/>
        <v>8</v>
      </c>
      <c r="AA93" s="64">
        <f t="shared" si="28"/>
        <v>0</v>
      </c>
      <c r="AB93" s="64">
        <f t="shared" si="21"/>
        <v>13</v>
      </c>
      <c r="AC93" s="94">
        <f>V93/$AB93</f>
        <v>0</v>
      </c>
      <c r="AD93" s="94">
        <f t="shared" ref="AD93:AH98" si="29">W93/$AB93</f>
        <v>0.15384615384615385</v>
      </c>
      <c r="AE93" s="94">
        <f t="shared" si="29"/>
        <v>7.6923076923076927E-2</v>
      </c>
      <c r="AF93" s="94">
        <f t="shared" si="29"/>
        <v>0.15384615384615385</v>
      </c>
      <c r="AG93" s="94">
        <f t="shared" si="29"/>
        <v>0.61538461538461542</v>
      </c>
      <c r="AH93" s="94">
        <f t="shared" si="29"/>
        <v>0</v>
      </c>
      <c r="AI93" s="65">
        <f t="shared" ref="AI93:AI98" si="30">+BA26</f>
        <v>4.2300000000000004</v>
      </c>
      <c r="AJ93" s="65">
        <f t="shared" ref="AJ93:AJ98" si="31">+BB26</f>
        <v>1.17</v>
      </c>
      <c r="AK93" s="64">
        <f t="shared" ref="AK93:AK98" si="32">+BC26</f>
        <v>5</v>
      </c>
      <c r="AL93" s="64">
        <f t="shared" ref="AL93:AL98" si="33">+BD26</f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4" si="34">+AN27</f>
        <v>0</v>
      </c>
      <c r="W94" s="64">
        <f t="shared" si="34"/>
        <v>0</v>
      </c>
      <c r="X94" s="64">
        <f t="shared" si="34"/>
        <v>2</v>
      </c>
      <c r="Y94" s="64">
        <f t="shared" si="34"/>
        <v>3</v>
      </c>
      <c r="Z94" s="64">
        <f t="shared" si="34"/>
        <v>6</v>
      </c>
      <c r="AA94" s="64">
        <f t="shared" si="34"/>
        <v>2</v>
      </c>
      <c r="AB94" s="64">
        <f t="shared" si="21"/>
        <v>13</v>
      </c>
      <c r="AC94" s="94">
        <f t="shared" ref="AC94:AC98" si="35">V94/$AB94</f>
        <v>0</v>
      </c>
      <c r="AD94" s="94">
        <f t="shared" si="29"/>
        <v>0</v>
      </c>
      <c r="AE94" s="94">
        <f t="shared" si="29"/>
        <v>0.15384615384615385</v>
      </c>
      <c r="AF94" s="94">
        <f t="shared" si="29"/>
        <v>0.23076923076923078</v>
      </c>
      <c r="AG94" s="94">
        <f t="shared" si="29"/>
        <v>0.46153846153846156</v>
      </c>
      <c r="AH94" s="94">
        <f t="shared" si="29"/>
        <v>0.15384615384615385</v>
      </c>
      <c r="AI94" s="65">
        <f t="shared" si="30"/>
        <v>4.3600000000000003</v>
      </c>
      <c r="AJ94" s="65">
        <f t="shared" si="31"/>
        <v>0.81</v>
      </c>
      <c r="AK94" s="64">
        <f t="shared" si="32"/>
        <v>5</v>
      </c>
      <c r="AL94" s="64">
        <f t="shared" si="33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ref="V95:AA95" si="36">+AN28</f>
        <v>0</v>
      </c>
      <c r="W95" s="64">
        <f t="shared" si="36"/>
        <v>0</v>
      </c>
      <c r="X95" s="64">
        <f t="shared" si="36"/>
        <v>2</v>
      </c>
      <c r="Y95" s="64">
        <f t="shared" si="36"/>
        <v>3</v>
      </c>
      <c r="Z95" s="64">
        <f t="shared" si="36"/>
        <v>8</v>
      </c>
      <c r="AA95" s="64">
        <f t="shared" si="36"/>
        <v>0</v>
      </c>
      <c r="AB95" s="64">
        <f t="shared" si="21"/>
        <v>13</v>
      </c>
      <c r="AC95" s="94">
        <f t="shared" si="35"/>
        <v>0</v>
      </c>
      <c r="AD95" s="94">
        <f t="shared" si="29"/>
        <v>0</v>
      </c>
      <c r="AE95" s="94">
        <f t="shared" si="29"/>
        <v>0.15384615384615385</v>
      </c>
      <c r="AF95" s="94">
        <f t="shared" si="29"/>
        <v>0.23076923076923078</v>
      </c>
      <c r="AG95" s="94">
        <f t="shared" si="29"/>
        <v>0.61538461538461542</v>
      </c>
      <c r="AH95" s="94">
        <f t="shared" si="29"/>
        <v>0</v>
      </c>
      <c r="AI95" s="65">
        <f t="shared" si="30"/>
        <v>4.46</v>
      </c>
      <c r="AJ95" s="65">
        <f t="shared" si="31"/>
        <v>0.78</v>
      </c>
      <c r="AK95" s="64">
        <f t="shared" si="32"/>
        <v>5</v>
      </c>
      <c r="AL95" s="64">
        <f t="shared" si="33"/>
        <v>5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ref="V96:AA96" si="37">+AN29</f>
        <v>0</v>
      </c>
      <c r="W96" s="64">
        <f t="shared" si="37"/>
        <v>0</v>
      </c>
      <c r="X96" s="64">
        <f t="shared" si="37"/>
        <v>1</v>
      </c>
      <c r="Y96" s="64">
        <f t="shared" si="37"/>
        <v>5</v>
      </c>
      <c r="Z96" s="64">
        <f t="shared" si="37"/>
        <v>7</v>
      </c>
      <c r="AA96" s="64">
        <f t="shared" si="37"/>
        <v>0</v>
      </c>
      <c r="AB96" s="64">
        <f t="shared" si="21"/>
        <v>13</v>
      </c>
      <c r="AC96" s="94">
        <f t="shared" si="35"/>
        <v>0</v>
      </c>
      <c r="AD96" s="94">
        <f t="shared" si="29"/>
        <v>0</v>
      </c>
      <c r="AE96" s="94">
        <f t="shared" si="29"/>
        <v>7.6923076923076927E-2</v>
      </c>
      <c r="AF96" s="94">
        <f t="shared" si="29"/>
        <v>0.38461538461538464</v>
      </c>
      <c r="AG96" s="94">
        <f t="shared" si="29"/>
        <v>0.53846153846153844</v>
      </c>
      <c r="AH96" s="94">
        <f t="shared" si="29"/>
        <v>0</v>
      </c>
      <c r="AI96" s="65">
        <f t="shared" si="30"/>
        <v>4.46</v>
      </c>
      <c r="AJ96" s="65">
        <f t="shared" si="31"/>
        <v>0.66</v>
      </c>
      <c r="AK96" s="64">
        <f t="shared" si="32"/>
        <v>5</v>
      </c>
      <c r="AL96" s="64">
        <f t="shared" si="33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ref="V97:AA97" si="38">+AN30</f>
        <v>0</v>
      </c>
      <c r="W97" s="64">
        <f t="shared" si="38"/>
        <v>0</v>
      </c>
      <c r="X97" s="64">
        <f t="shared" si="38"/>
        <v>1</v>
      </c>
      <c r="Y97" s="64">
        <f t="shared" si="38"/>
        <v>4</v>
      </c>
      <c r="Z97" s="64">
        <f t="shared" si="38"/>
        <v>8</v>
      </c>
      <c r="AA97" s="64">
        <f t="shared" si="38"/>
        <v>0</v>
      </c>
      <c r="AB97" s="64">
        <f t="shared" si="21"/>
        <v>13</v>
      </c>
      <c r="AC97" s="94">
        <f t="shared" si="35"/>
        <v>0</v>
      </c>
      <c r="AD97" s="94">
        <f t="shared" si="29"/>
        <v>0</v>
      </c>
      <c r="AE97" s="94">
        <f t="shared" si="29"/>
        <v>7.6923076923076927E-2</v>
      </c>
      <c r="AF97" s="94">
        <f t="shared" si="29"/>
        <v>0.30769230769230771</v>
      </c>
      <c r="AG97" s="94">
        <f t="shared" si="29"/>
        <v>0.61538461538461542</v>
      </c>
      <c r="AH97" s="94">
        <f t="shared" si="29"/>
        <v>0</v>
      </c>
      <c r="AI97" s="65">
        <f t="shared" si="30"/>
        <v>4.54</v>
      </c>
      <c r="AJ97" s="65">
        <f t="shared" si="31"/>
        <v>0.66</v>
      </c>
      <c r="AK97" s="64">
        <f t="shared" si="32"/>
        <v>5</v>
      </c>
      <c r="AL97" s="64">
        <f t="shared" si="33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ref="V98:AA98" si="39">+AN31</f>
        <v>0</v>
      </c>
      <c r="W98" s="64">
        <f t="shared" si="39"/>
        <v>0</v>
      </c>
      <c r="X98" s="64">
        <f t="shared" si="39"/>
        <v>1</v>
      </c>
      <c r="Y98" s="64">
        <f t="shared" si="39"/>
        <v>4</v>
      </c>
      <c r="Z98" s="64">
        <f t="shared" si="39"/>
        <v>8</v>
      </c>
      <c r="AA98" s="64">
        <f t="shared" si="39"/>
        <v>0</v>
      </c>
      <c r="AB98" s="64">
        <f t="shared" si="21"/>
        <v>13</v>
      </c>
      <c r="AC98" s="94">
        <f t="shared" si="35"/>
        <v>0</v>
      </c>
      <c r="AD98" s="94">
        <f t="shared" si="29"/>
        <v>0</v>
      </c>
      <c r="AE98" s="94">
        <f t="shared" si="29"/>
        <v>7.6923076923076927E-2</v>
      </c>
      <c r="AF98" s="94">
        <f t="shared" si="29"/>
        <v>0.30769230769230771</v>
      </c>
      <c r="AG98" s="94">
        <f t="shared" si="29"/>
        <v>0.61538461538461542</v>
      </c>
      <c r="AH98" s="94">
        <f t="shared" si="29"/>
        <v>0</v>
      </c>
      <c r="AI98" s="65">
        <f t="shared" si="30"/>
        <v>4.54</v>
      </c>
      <c r="AJ98" s="65">
        <f t="shared" si="31"/>
        <v>0.66</v>
      </c>
      <c r="AK98" s="64">
        <f t="shared" si="32"/>
        <v>5</v>
      </c>
      <c r="AL98" s="64">
        <f t="shared" si="33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8" x14ac:dyDescent="0.25">
      <c r="A105" t="s">
        <v>117</v>
      </c>
    </row>
    <row r="106" spans="1:38" x14ac:dyDescent="0.25">
      <c r="C106" t="s">
        <v>67</v>
      </c>
      <c r="D106" t="s">
        <v>68</v>
      </c>
      <c r="E106" t="s">
        <v>69</v>
      </c>
      <c r="F106" t="s">
        <v>70</v>
      </c>
    </row>
    <row r="107" spans="1:38" x14ac:dyDescent="0.25">
      <c r="A107" t="s">
        <v>71</v>
      </c>
      <c r="B107" t="s">
        <v>110</v>
      </c>
      <c r="C107">
        <v>12</v>
      </c>
      <c r="D107">
        <v>92.3</v>
      </c>
      <c r="E107">
        <v>92.3</v>
      </c>
      <c r="F107">
        <v>92.3</v>
      </c>
    </row>
    <row r="108" spans="1:38" x14ac:dyDescent="0.25">
      <c r="B108" t="s">
        <v>24</v>
      </c>
      <c r="C108">
        <v>1</v>
      </c>
      <c r="D108">
        <v>7.7</v>
      </c>
      <c r="E108">
        <v>7.7</v>
      </c>
      <c r="F108">
        <v>100</v>
      </c>
    </row>
    <row r="109" spans="1:38" x14ac:dyDescent="0.25">
      <c r="B109" t="s">
        <v>64</v>
      </c>
      <c r="C109">
        <v>13</v>
      </c>
      <c r="D109">
        <v>100</v>
      </c>
      <c r="E109">
        <v>100</v>
      </c>
    </row>
    <row r="110" spans="1:38" x14ac:dyDescent="0.25">
      <c r="A110" t="s">
        <v>125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1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1" bestFit="1" customWidth="1"/>
    <col min="39" max="39" width="49.5703125" hidden="1" customWidth="1"/>
    <col min="40" max="40" width="7" hidden="1" customWidth="1"/>
    <col min="41" max="41" width="6.85546875" hidden="1" customWidth="1"/>
    <col min="42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126</v>
      </c>
      <c r="AU1" t="s">
        <v>126</v>
      </c>
    </row>
    <row r="2" spans="1:5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M3" t="s">
        <v>74</v>
      </c>
      <c r="AN3">
        <v>0</v>
      </c>
      <c r="AO3">
        <v>0</v>
      </c>
      <c r="AP3">
        <v>0</v>
      </c>
      <c r="AQ3">
        <v>8</v>
      </c>
      <c r="AR3">
        <v>8</v>
      </c>
      <c r="AS3">
        <v>0</v>
      </c>
      <c r="AT3">
        <v>16</v>
      </c>
      <c r="AU3" t="s">
        <v>74</v>
      </c>
      <c r="AV3">
        <v>0</v>
      </c>
      <c r="AW3">
        <v>0</v>
      </c>
      <c r="AX3">
        <v>0</v>
      </c>
      <c r="AY3">
        <v>8</v>
      </c>
      <c r="AZ3">
        <v>8</v>
      </c>
      <c r="BA3">
        <v>4.5</v>
      </c>
      <c r="BB3">
        <v>0.52</v>
      </c>
      <c r="BC3">
        <v>5</v>
      </c>
      <c r="BD3">
        <v>4</v>
      </c>
    </row>
    <row r="4" spans="1:5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M4" t="s">
        <v>75</v>
      </c>
      <c r="AN4">
        <v>0</v>
      </c>
      <c r="AO4">
        <v>0</v>
      </c>
      <c r="AP4">
        <v>1</v>
      </c>
      <c r="AQ4">
        <v>6</v>
      </c>
      <c r="AR4">
        <v>9</v>
      </c>
      <c r="AS4">
        <v>1</v>
      </c>
      <c r="AT4">
        <v>17</v>
      </c>
      <c r="AU4" t="s">
        <v>75</v>
      </c>
      <c r="AV4">
        <v>0</v>
      </c>
      <c r="AW4">
        <v>0</v>
      </c>
      <c r="AX4">
        <v>1</v>
      </c>
      <c r="AY4">
        <v>6</v>
      </c>
      <c r="AZ4">
        <v>9</v>
      </c>
      <c r="BA4">
        <v>4.5</v>
      </c>
      <c r="BB4">
        <v>0.63</v>
      </c>
      <c r="BC4">
        <v>5</v>
      </c>
      <c r="BD4">
        <v>5</v>
      </c>
    </row>
    <row r="5" spans="1:56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M5" t="s">
        <v>76</v>
      </c>
      <c r="AN5">
        <v>1</v>
      </c>
      <c r="AO5">
        <v>0</v>
      </c>
      <c r="AP5">
        <v>0</v>
      </c>
      <c r="AQ5">
        <v>1</v>
      </c>
      <c r="AR5">
        <v>12</v>
      </c>
      <c r="AS5">
        <v>3</v>
      </c>
      <c r="AT5">
        <v>17</v>
      </c>
      <c r="AU5" t="s">
        <v>76</v>
      </c>
      <c r="AV5">
        <v>1</v>
      </c>
      <c r="AW5">
        <v>0</v>
      </c>
      <c r="AX5">
        <v>0</v>
      </c>
      <c r="AY5">
        <v>1</v>
      </c>
      <c r="AZ5">
        <v>12</v>
      </c>
      <c r="BA5">
        <v>4.6399999999999997</v>
      </c>
      <c r="BB5">
        <v>1.08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1</v>
      </c>
      <c r="AQ6">
        <v>4</v>
      </c>
      <c r="AR6">
        <v>12</v>
      </c>
      <c r="AS6">
        <v>0</v>
      </c>
      <c r="AT6">
        <v>17</v>
      </c>
      <c r="AU6" t="s">
        <v>77</v>
      </c>
      <c r="AV6">
        <v>0</v>
      </c>
      <c r="AW6">
        <v>0</v>
      </c>
      <c r="AX6">
        <v>1</v>
      </c>
      <c r="AY6">
        <v>4</v>
      </c>
      <c r="AZ6">
        <v>12</v>
      </c>
      <c r="BA6">
        <v>4.6500000000000004</v>
      </c>
      <c r="BB6">
        <v>0.61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1</v>
      </c>
      <c r="AQ7">
        <v>1</v>
      </c>
      <c r="AR7">
        <v>12</v>
      </c>
      <c r="AS7">
        <v>3</v>
      </c>
      <c r="AT7">
        <v>17</v>
      </c>
      <c r="AU7" t="s">
        <v>78</v>
      </c>
      <c r="AV7">
        <v>0</v>
      </c>
      <c r="AW7">
        <v>0</v>
      </c>
      <c r="AX7">
        <v>1</v>
      </c>
      <c r="AY7">
        <v>1</v>
      </c>
      <c r="AZ7">
        <v>12</v>
      </c>
      <c r="BA7">
        <v>4.79</v>
      </c>
      <c r="BB7">
        <v>0.57999999999999996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3</v>
      </c>
      <c r="AR8">
        <v>13</v>
      </c>
      <c r="AS8">
        <v>1</v>
      </c>
      <c r="AT8">
        <v>17</v>
      </c>
      <c r="AU8" t="s">
        <v>79</v>
      </c>
      <c r="AV8">
        <v>0</v>
      </c>
      <c r="AW8">
        <v>0</v>
      </c>
      <c r="AX8">
        <v>0</v>
      </c>
      <c r="AY8">
        <v>3</v>
      </c>
      <c r="AZ8">
        <v>13</v>
      </c>
      <c r="BA8">
        <v>4.8099999999999996</v>
      </c>
      <c r="BB8">
        <v>0.4</v>
      </c>
      <c r="BC8">
        <v>5</v>
      </c>
      <c r="BD8">
        <v>5</v>
      </c>
    </row>
    <row r="9" spans="1:56" ht="27.75" customHeight="1" x14ac:dyDescent="0.25">
      <c r="A9" s="108" t="s">
        <v>139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5</v>
      </c>
      <c r="AR9">
        <v>12</v>
      </c>
      <c r="AS9">
        <v>0</v>
      </c>
      <c r="AT9">
        <v>17</v>
      </c>
      <c r="AU9" t="s">
        <v>80</v>
      </c>
      <c r="AV9">
        <v>0</v>
      </c>
      <c r="AW9">
        <v>0</v>
      </c>
      <c r="AX9">
        <v>0</v>
      </c>
      <c r="AY9">
        <v>5</v>
      </c>
      <c r="AZ9">
        <v>12</v>
      </c>
      <c r="BA9">
        <v>4.71</v>
      </c>
      <c r="BB9">
        <v>0.47</v>
      </c>
      <c r="BC9">
        <v>5</v>
      </c>
      <c r="BD9">
        <v>5</v>
      </c>
    </row>
    <row r="10" spans="1:56" ht="20.2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2"/>
      <c r="AM10" t="s">
        <v>81</v>
      </c>
      <c r="AN10">
        <v>0</v>
      </c>
      <c r="AO10">
        <v>0</v>
      </c>
      <c r="AP10">
        <v>0</v>
      </c>
      <c r="AQ10">
        <v>7</v>
      </c>
      <c r="AR10">
        <v>10</v>
      </c>
      <c r="AS10">
        <v>0</v>
      </c>
      <c r="AT10">
        <v>17</v>
      </c>
      <c r="AU10" t="s">
        <v>81</v>
      </c>
      <c r="AV10">
        <v>0</v>
      </c>
      <c r="AW10">
        <v>0</v>
      </c>
      <c r="AX10">
        <v>0</v>
      </c>
      <c r="AY10">
        <v>7</v>
      </c>
      <c r="AZ10">
        <v>10</v>
      </c>
      <c r="BA10">
        <v>4.59</v>
      </c>
      <c r="BB10">
        <v>0.51</v>
      </c>
      <c r="BC10">
        <v>5</v>
      </c>
      <c r="BD10">
        <v>5</v>
      </c>
    </row>
    <row r="11" spans="1:56" ht="15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52"/>
      <c r="AM11" t="s">
        <v>82</v>
      </c>
      <c r="AN11">
        <v>0</v>
      </c>
      <c r="AO11">
        <v>0</v>
      </c>
      <c r="AP11">
        <v>0</v>
      </c>
      <c r="AQ11">
        <v>6</v>
      </c>
      <c r="AR11">
        <v>11</v>
      </c>
      <c r="AS11">
        <v>0</v>
      </c>
      <c r="AT11">
        <v>17</v>
      </c>
      <c r="AU11" t="s">
        <v>82</v>
      </c>
      <c r="AV11">
        <v>0</v>
      </c>
      <c r="AW11">
        <v>0</v>
      </c>
      <c r="AX11">
        <v>0</v>
      </c>
      <c r="AY11">
        <v>6</v>
      </c>
      <c r="AZ11">
        <v>11</v>
      </c>
      <c r="BA11">
        <v>4.6500000000000004</v>
      </c>
      <c r="BB11">
        <v>0.49</v>
      </c>
      <c r="BC11">
        <v>5</v>
      </c>
      <c r="BD11">
        <v>5</v>
      </c>
    </row>
    <row r="12" spans="1:56" ht="1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84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52"/>
      <c r="AM12" t="s">
        <v>83</v>
      </c>
      <c r="AN12">
        <v>0</v>
      </c>
      <c r="AO12">
        <v>0</v>
      </c>
      <c r="AP12">
        <v>1</v>
      </c>
      <c r="AQ12">
        <v>5</v>
      </c>
      <c r="AR12">
        <v>11</v>
      </c>
      <c r="AS12">
        <v>0</v>
      </c>
      <c r="AT12">
        <v>17</v>
      </c>
      <c r="AU12" t="s">
        <v>83</v>
      </c>
      <c r="AV12">
        <v>0</v>
      </c>
      <c r="AW12">
        <v>0</v>
      </c>
      <c r="AX12">
        <v>1</v>
      </c>
      <c r="AY12">
        <v>5</v>
      </c>
      <c r="AZ12">
        <v>11</v>
      </c>
      <c r="BA12">
        <v>4.59</v>
      </c>
      <c r="BB12">
        <v>0.62</v>
      </c>
      <c r="BC12">
        <v>5</v>
      </c>
      <c r="BD12">
        <v>5</v>
      </c>
    </row>
    <row r="13" spans="1:56" ht="1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2"/>
      <c r="AM13" t="s">
        <v>84</v>
      </c>
      <c r="AN13">
        <v>0</v>
      </c>
      <c r="AO13">
        <v>3</v>
      </c>
      <c r="AP13">
        <v>7</v>
      </c>
      <c r="AQ13">
        <v>5</v>
      </c>
      <c r="AR13">
        <v>2</v>
      </c>
      <c r="AS13">
        <v>0</v>
      </c>
      <c r="AT13">
        <v>17</v>
      </c>
      <c r="AU13" t="s">
        <v>84</v>
      </c>
      <c r="AV13">
        <v>0</v>
      </c>
      <c r="AW13">
        <v>3</v>
      </c>
      <c r="AX13">
        <v>7</v>
      </c>
      <c r="AY13">
        <v>5</v>
      </c>
      <c r="AZ13">
        <v>2</v>
      </c>
      <c r="BA13">
        <v>3.35</v>
      </c>
      <c r="BB13">
        <v>0.93</v>
      </c>
      <c r="BC13">
        <v>3</v>
      </c>
      <c r="BD13">
        <v>3</v>
      </c>
    </row>
    <row r="14" spans="1:56" ht="15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2"/>
      <c r="AM14" t="s">
        <v>85</v>
      </c>
      <c r="AN14">
        <v>0</v>
      </c>
      <c r="AO14">
        <v>1</v>
      </c>
      <c r="AP14">
        <v>6</v>
      </c>
      <c r="AQ14">
        <v>6</v>
      </c>
      <c r="AR14">
        <v>3</v>
      </c>
      <c r="AS14">
        <v>1</v>
      </c>
      <c r="AT14">
        <v>17</v>
      </c>
      <c r="AU14" t="s">
        <v>85</v>
      </c>
      <c r="AV14">
        <v>0</v>
      </c>
      <c r="AW14">
        <v>1</v>
      </c>
      <c r="AX14">
        <v>6</v>
      </c>
      <c r="AY14">
        <v>6</v>
      </c>
      <c r="AZ14">
        <v>3</v>
      </c>
      <c r="BA14">
        <v>3.69</v>
      </c>
      <c r="BB14">
        <v>0.87</v>
      </c>
      <c r="BC14">
        <v>4</v>
      </c>
      <c r="BD14">
        <v>3</v>
      </c>
    </row>
    <row r="15" spans="1:56" ht="15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2"/>
      <c r="AM15" t="s">
        <v>86</v>
      </c>
      <c r="AN15">
        <v>0</v>
      </c>
      <c r="AO15">
        <v>0</v>
      </c>
      <c r="AP15">
        <v>3</v>
      </c>
      <c r="AQ15">
        <v>11</v>
      </c>
      <c r="AR15">
        <v>3</v>
      </c>
      <c r="AS15">
        <v>0</v>
      </c>
      <c r="AT15">
        <v>17</v>
      </c>
      <c r="AU15" t="s">
        <v>86</v>
      </c>
      <c r="AV15">
        <v>0</v>
      </c>
      <c r="AW15">
        <v>0</v>
      </c>
      <c r="AX15">
        <v>3</v>
      </c>
      <c r="AY15">
        <v>11</v>
      </c>
      <c r="AZ15">
        <v>3</v>
      </c>
      <c r="BA15">
        <v>4</v>
      </c>
      <c r="BB15">
        <v>0.61</v>
      </c>
      <c r="BC15">
        <v>4</v>
      </c>
      <c r="BD15">
        <v>4</v>
      </c>
    </row>
    <row r="16" spans="1:56" ht="15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2"/>
      <c r="AM16" t="s">
        <v>87</v>
      </c>
      <c r="AN16">
        <v>0</v>
      </c>
      <c r="AO16">
        <v>0</v>
      </c>
      <c r="AP16">
        <v>4</v>
      </c>
      <c r="AQ16">
        <v>7</v>
      </c>
      <c r="AR16">
        <v>6</v>
      </c>
      <c r="AS16">
        <v>0</v>
      </c>
      <c r="AT16">
        <v>17</v>
      </c>
      <c r="AU16" t="s">
        <v>87</v>
      </c>
      <c r="AV16">
        <v>0</v>
      </c>
      <c r="AW16">
        <v>0</v>
      </c>
      <c r="AX16">
        <v>4</v>
      </c>
      <c r="AY16">
        <v>7</v>
      </c>
      <c r="AZ16">
        <v>6</v>
      </c>
      <c r="BA16">
        <v>4.12</v>
      </c>
      <c r="BB16">
        <v>0.78</v>
      </c>
      <c r="BC16">
        <v>4</v>
      </c>
      <c r="BD16">
        <v>4</v>
      </c>
    </row>
    <row r="17" spans="1:56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52"/>
      <c r="AM17" t="s">
        <v>88</v>
      </c>
      <c r="AN17">
        <v>0</v>
      </c>
      <c r="AO17">
        <v>3</v>
      </c>
      <c r="AP17">
        <v>1</v>
      </c>
      <c r="AQ17">
        <v>8</v>
      </c>
      <c r="AR17">
        <v>5</v>
      </c>
      <c r="AS17">
        <v>0</v>
      </c>
      <c r="AT17">
        <v>17</v>
      </c>
      <c r="AU17" t="s">
        <v>88</v>
      </c>
      <c r="AV17">
        <v>0</v>
      </c>
      <c r="AW17">
        <v>3</v>
      </c>
      <c r="AX17">
        <v>1</v>
      </c>
      <c r="AY17">
        <v>8</v>
      </c>
      <c r="AZ17">
        <v>5</v>
      </c>
      <c r="BA17">
        <v>3.88</v>
      </c>
      <c r="BB17">
        <v>1.05</v>
      </c>
      <c r="BC17">
        <v>4</v>
      </c>
      <c r="BD17">
        <v>4</v>
      </c>
    </row>
    <row r="18" spans="1:56" ht="15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52"/>
      <c r="AM18" t="s">
        <v>89</v>
      </c>
      <c r="AN18">
        <v>0</v>
      </c>
      <c r="AO18">
        <v>0</v>
      </c>
      <c r="AP18">
        <v>4</v>
      </c>
      <c r="AQ18">
        <v>8</v>
      </c>
      <c r="AR18">
        <v>5</v>
      </c>
      <c r="AS18">
        <v>0</v>
      </c>
      <c r="AT18">
        <v>17</v>
      </c>
      <c r="AU18" t="s">
        <v>89</v>
      </c>
      <c r="AV18">
        <v>0</v>
      </c>
      <c r="AW18">
        <v>0</v>
      </c>
      <c r="AX18">
        <v>4</v>
      </c>
      <c r="AY18">
        <v>8</v>
      </c>
      <c r="AZ18">
        <v>5</v>
      </c>
      <c r="BA18">
        <v>4.0599999999999996</v>
      </c>
      <c r="BB18">
        <v>0.75</v>
      </c>
      <c r="BC18">
        <v>4</v>
      </c>
      <c r="BD18">
        <v>4</v>
      </c>
    </row>
    <row r="19" spans="1:56" x14ac:dyDescent="0.25">
      <c r="A19" s="66"/>
      <c r="B19" s="66"/>
      <c r="C19" s="66"/>
      <c r="D19" s="66"/>
      <c r="E19" s="6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52"/>
      <c r="AM19" t="s">
        <v>90</v>
      </c>
      <c r="AN19">
        <v>0</v>
      </c>
      <c r="AO19">
        <v>1</v>
      </c>
      <c r="AP19">
        <v>9</v>
      </c>
      <c r="AQ19">
        <v>3</v>
      </c>
      <c r="AR19">
        <v>4</v>
      </c>
      <c r="AS19">
        <v>0</v>
      </c>
      <c r="AT19">
        <v>17</v>
      </c>
      <c r="AU19" t="s">
        <v>90</v>
      </c>
      <c r="AV19">
        <v>0</v>
      </c>
      <c r="AW19">
        <v>1</v>
      </c>
      <c r="AX19">
        <v>9</v>
      </c>
      <c r="AY19">
        <v>3</v>
      </c>
      <c r="AZ19">
        <v>4</v>
      </c>
      <c r="BA19">
        <v>3.59</v>
      </c>
      <c r="BB19">
        <v>0.94</v>
      </c>
      <c r="BC19">
        <v>3</v>
      </c>
      <c r="BD19">
        <v>3</v>
      </c>
    </row>
    <row r="20" spans="1:5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52"/>
      <c r="AM20" t="s">
        <v>91</v>
      </c>
      <c r="AN20">
        <v>0</v>
      </c>
      <c r="AO20">
        <v>3</v>
      </c>
      <c r="AP20">
        <v>3</v>
      </c>
      <c r="AQ20">
        <v>4</v>
      </c>
      <c r="AR20">
        <v>6</v>
      </c>
      <c r="AS20">
        <v>1</v>
      </c>
      <c r="AT20">
        <v>17</v>
      </c>
      <c r="AU20" t="s">
        <v>91</v>
      </c>
      <c r="AV20">
        <v>0</v>
      </c>
      <c r="AW20">
        <v>3</v>
      </c>
      <c r="AX20">
        <v>3</v>
      </c>
      <c r="AY20">
        <v>4</v>
      </c>
      <c r="AZ20">
        <v>6</v>
      </c>
      <c r="BA20">
        <v>3.81</v>
      </c>
      <c r="BB20">
        <v>1.17</v>
      </c>
      <c r="BC20">
        <v>4</v>
      </c>
      <c r="BD20">
        <v>5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t="s">
        <v>92</v>
      </c>
      <c r="AN21">
        <v>1</v>
      </c>
      <c r="AO21">
        <v>1</v>
      </c>
      <c r="AP21">
        <v>5</v>
      </c>
      <c r="AQ21">
        <v>6</v>
      </c>
      <c r="AR21">
        <v>4</v>
      </c>
      <c r="AS21">
        <v>0</v>
      </c>
      <c r="AT21">
        <v>17</v>
      </c>
      <c r="AU21" t="s">
        <v>92</v>
      </c>
      <c r="AV21">
        <v>1</v>
      </c>
      <c r="AW21">
        <v>1</v>
      </c>
      <c r="AX21">
        <v>5</v>
      </c>
      <c r="AY21">
        <v>6</v>
      </c>
      <c r="AZ21">
        <v>4</v>
      </c>
      <c r="BA21">
        <v>3.65</v>
      </c>
      <c r="BB21">
        <v>1.1100000000000001</v>
      </c>
      <c r="BC21">
        <v>4</v>
      </c>
      <c r="BD21">
        <v>4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t="s">
        <v>93</v>
      </c>
      <c r="AN22">
        <v>0</v>
      </c>
      <c r="AO22">
        <v>0</v>
      </c>
      <c r="AP22">
        <v>2</v>
      </c>
      <c r="AQ22">
        <v>11</v>
      </c>
      <c r="AR22">
        <v>4</v>
      </c>
      <c r="AS22">
        <v>0</v>
      </c>
      <c r="AT22">
        <v>17</v>
      </c>
      <c r="AU22" t="s">
        <v>93</v>
      </c>
      <c r="AV22">
        <v>0</v>
      </c>
      <c r="AW22">
        <v>0</v>
      </c>
      <c r="AX22">
        <v>2</v>
      </c>
      <c r="AY22">
        <v>11</v>
      </c>
      <c r="AZ22">
        <v>4</v>
      </c>
      <c r="BA22">
        <v>4.12</v>
      </c>
      <c r="BB22">
        <v>0.6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t="s">
        <v>94</v>
      </c>
      <c r="AN23">
        <v>0</v>
      </c>
      <c r="AO23">
        <v>0</v>
      </c>
      <c r="AP23">
        <v>2</v>
      </c>
      <c r="AQ23">
        <v>9</v>
      </c>
      <c r="AR23">
        <v>5</v>
      </c>
      <c r="AS23">
        <v>1</v>
      </c>
      <c r="AT23">
        <v>17</v>
      </c>
      <c r="AU23" t="s">
        <v>94</v>
      </c>
      <c r="AV23">
        <v>0</v>
      </c>
      <c r="AW23">
        <v>0</v>
      </c>
      <c r="AX23">
        <v>2</v>
      </c>
      <c r="AY23">
        <v>9</v>
      </c>
      <c r="AZ23">
        <v>5</v>
      </c>
      <c r="BA23">
        <v>4.1900000000000004</v>
      </c>
      <c r="BB23">
        <v>0.66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t="s">
        <v>95</v>
      </c>
      <c r="AN24">
        <v>0</v>
      </c>
      <c r="AO24">
        <v>2</v>
      </c>
      <c r="AP24">
        <v>1</v>
      </c>
      <c r="AQ24">
        <v>7</v>
      </c>
      <c r="AR24">
        <v>6</v>
      </c>
      <c r="AS24">
        <v>1</v>
      </c>
      <c r="AT24">
        <v>17</v>
      </c>
      <c r="AU24" t="s">
        <v>95</v>
      </c>
      <c r="AV24">
        <v>0</v>
      </c>
      <c r="AW24">
        <v>2</v>
      </c>
      <c r="AX24">
        <v>1</v>
      </c>
      <c r="AY24">
        <v>7</v>
      </c>
      <c r="AZ24">
        <v>6</v>
      </c>
      <c r="BA24">
        <v>4.0599999999999996</v>
      </c>
      <c r="BB24">
        <v>1</v>
      </c>
      <c r="BC24">
        <v>4</v>
      </c>
      <c r="BD24">
        <v>4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t="s">
        <v>96</v>
      </c>
      <c r="AN25">
        <v>1</v>
      </c>
      <c r="AO25">
        <v>1</v>
      </c>
      <c r="AP25">
        <v>0</v>
      </c>
      <c r="AQ25">
        <v>4</v>
      </c>
      <c r="AR25">
        <v>10</v>
      </c>
      <c r="AS25">
        <v>1</v>
      </c>
      <c r="AT25">
        <v>17</v>
      </c>
      <c r="AU25" t="s">
        <v>96</v>
      </c>
      <c r="AV25">
        <v>1</v>
      </c>
      <c r="AW25">
        <v>1</v>
      </c>
      <c r="AX25">
        <v>0</v>
      </c>
      <c r="AY25">
        <v>4</v>
      </c>
      <c r="AZ25">
        <v>10</v>
      </c>
      <c r="BA25">
        <v>4.3099999999999996</v>
      </c>
      <c r="BB25">
        <v>1.2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t="s">
        <v>97</v>
      </c>
      <c r="AN26">
        <v>0</v>
      </c>
      <c r="AO26">
        <v>1</v>
      </c>
      <c r="AP26">
        <v>1</v>
      </c>
      <c r="AQ26">
        <v>5</v>
      </c>
      <c r="AR26">
        <v>10</v>
      </c>
      <c r="AS26">
        <v>0</v>
      </c>
      <c r="AT26">
        <v>17</v>
      </c>
      <c r="AU26" t="s">
        <v>97</v>
      </c>
      <c r="AV26">
        <v>0</v>
      </c>
      <c r="AW26">
        <v>1</v>
      </c>
      <c r="AX26">
        <v>1</v>
      </c>
      <c r="AY26">
        <v>5</v>
      </c>
      <c r="AZ26">
        <v>10</v>
      </c>
      <c r="BA26">
        <v>4.41</v>
      </c>
      <c r="BB26">
        <v>0.87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t="s">
        <v>98</v>
      </c>
      <c r="AN27">
        <v>0</v>
      </c>
      <c r="AO27">
        <v>0</v>
      </c>
      <c r="AP27">
        <v>2</v>
      </c>
      <c r="AQ27">
        <v>4</v>
      </c>
      <c r="AR27">
        <v>8</v>
      </c>
      <c r="AS27">
        <v>3</v>
      </c>
      <c r="AT27">
        <v>17</v>
      </c>
      <c r="AU27" t="s">
        <v>98</v>
      </c>
      <c r="AV27">
        <v>0</v>
      </c>
      <c r="AW27">
        <v>0</v>
      </c>
      <c r="AX27">
        <v>2</v>
      </c>
      <c r="AY27">
        <v>4</v>
      </c>
      <c r="AZ27">
        <v>8</v>
      </c>
      <c r="BA27">
        <v>4.43</v>
      </c>
      <c r="BB27">
        <v>0.76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52"/>
      <c r="AM28" t="s">
        <v>99</v>
      </c>
      <c r="AN28">
        <v>0</v>
      </c>
      <c r="AO28">
        <v>0</v>
      </c>
      <c r="AP28">
        <v>1</v>
      </c>
      <c r="AQ28">
        <v>6</v>
      </c>
      <c r="AR28">
        <v>10</v>
      </c>
      <c r="AS28">
        <v>0</v>
      </c>
      <c r="AT28">
        <v>17</v>
      </c>
      <c r="AU28" t="s">
        <v>99</v>
      </c>
      <c r="AV28">
        <v>0</v>
      </c>
      <c r="AW28">
        <v>0</v>
      </c>
      <c r="AX28">
        <v>1</v>
      </c>
      <c r="AY28">
        <v>6</v>
      </c>
      <c r="AZ28">
        <v>10</v>
      </c>
      <c r="BA28">
        <v>4.53</v>
      </c>
      <c r="BB28">
        <v>0.62</v>
      </c>
      <c r="BC28">
        <v>5</v>
      </c>
      <c r="BD28">
        <v>5</v>
      </c>
    </row>
    <row r="29" spans="1:56" ht="18" x14ac:dyDescent="0.25">
      <c r="A29" s="68"/>
      <c r="B29" s="68"/>
      <c r="C29" s="122" t="s">
        <v>2</v>
      </c>
      <c r="D29" s="122"/>
      <c r="E29" s="122"/>
      <c r="F29" s="122"/>
      <c r="G29" s="122"/>
      <c r="H29" s="122"/>
      <c r="I29" s="122"/>
      <c r="J29" s="122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52"/>
      <c r="AM29" t="s">
        <v>100</v>
      </c>
      <c r="AN29">
        <v>0</v>
      </c>
      <c r="AO29">
        <v>0</v>
      </c>
      <c r="AP29">
        <v>0</v>
      </c>
      <c r="AQ29">
        <v>7</v>
      </c>
      <c r="AR29">
        <v>10</v>
      </c>
      <c r="AS29">
        <v>0</v>
      </c>
      <c r="AT29">
        <v>17</v>
      </c>
      <c r="AU29" t="s">
        <v>100</v>
      </c>
      <c r="AV29">
        <v>0</v>
      </c>
      <c r="AW29">
        <v>0</v>
      </c>
      <c r="AX29">
        <v>0</v>
      </c>
      <c r="AY29">
        <v>7</v>
      </c>
      <c r="AZ29">
        <v>10</v>
      </c>
      <c r="BA29">
        <v>4.59</v>
      </c>
      <c r="BB29">
        <v>0.51</v>
      </c>
      <c r="BC29">
        <v>5</v>
      </c>
      <c r="BD29">
        <v>5</v>
      </c>
    </row>
    <row r="30" spans="1:56" ht="39.75" customHeight="1" x14ac:dyDescent="0.25">
      <c r="A30" s="68"/>
      <c r="B30" s="68"/>
      <c r="C30" s="122" t="s">
        <v>3</v>
      </c>
      <c r="D30" s="122"/>
      <c r="E30" s="122"/>
      <c r="F30" s="122"/>
      <c r="G30" s="122"/>
      <c r="H30" s="122"/>
      <c r="I30" s="122"/>
      <c r="J30" s="122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52"/>
      <c r="AM30" t="s">
        <v>101</v>
      </c>
      <c r="AN30">
        <v>0</v>
      </c>
      <c r="AO30">
        <v>0</v>
      </c>
      <c r="AP30">
        <v>2</v>
      </c>
      <c r="AQ30">
        <v>5</v>
      </c>
      <c r="AR30">
        <v>9</v>
      </c>
      <c r="AS30">
        <v>1</v>
      </c>
      <c r="AT30">
        <v>17</v>
      </c>
      <c r="AU30" t="s">
        <v>101</v>
      </c>
      <c r="AV30">
        <v>0</v>
      </c>
      <c r="AW30">
        <v>0</v>
      </c>
      <c r="AX30">
        <v>2</v>
      </c>
      <c r="AY30">
        <v>5</v>
      </c>
      <c r="AZ30">
        <v>9</v>
      </c>
      <c r="BA30">
        <v>4.4400000000000004</v>
      </c>
      <c r="BB30">
        <v>0.73</v>
      </c>
      <c r="BC30">
        <v>5</v>
      </c>
      <c r="BD30">
        <v>5</v>
      </c>
    </row>
    <row r="31" spans="1:56" ht="18" x14ac:dyDescent="0.25">
      <c r="A31" s="68"/>
      <c r="B31" s="68"/>
      <c r="C31" s="122" t="s">
        <v>4</v>
      </c>
      <c r="D31" s="122"/>
      <c r="E31" s="122"/>
      <c r="F31" s="122"/>
      <c r="G31" s="122"/>
      <c r="H31" s="122"/>
      <c r="I31" s="122"/>
      <c r="J31" s="122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2"/>
      <c r="AM31" t="s">
        <v>102</v>
      </c>
      <c r="AN31">
        <v>0</v>
      </c>
      <c r="AO31">
        <v>0</v>
      </c>
      <c r="AP31">
        <v>1</v>
      </c>
      <c r="AQ31">
        <v>6</v>
      </c>
      <c r="AR31">
        <v>10</v>
      </c>
      <c r="AS31">
        <v>0</v>
      </c>
      <c r="AT31">
        <v>17</v>
      </c>
      <c r="AU31" t="s">
        <v>102</v>
      </c>
      <c r="AV31">
        <v>0</v>
      </c>
      <c r="AW31">
        <v>0</v>
      </c>
      <c r="AX31">
        <v>1</v>
      </c>
      <c r="AY31">
        <v>6</v>
      </c>
      <c r="AZ31">
        <v>10</v>
      </c>
      <c r="BA31">
        <v>4.53</v>
      </c>
      <c r="BB31">
        <v>0.62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127</v>
      </c>
      <c r="AU32" t="s">
        <v>127</v>
      </c>
    </row>
    <row r="33" spans="1:47" x14ac:dyDescent="0.25">
      <c r="C33" s="66"/>
      <c r="D33" s="66"/>
      <c r="E33" s="66"/>
      <c r="F33" s="66"/>
      <c r="G33" s="66"/>
      <c r="H33" s="66"/>
      <c r="I33" s="66"/>
      <c r="J33" s="66"/>
      <c r="AU33" t="s">
        <v>66</v>
      </c>
    </row>
    <row r="34" spans="1:47" x14ac:dyDescent="0.25">
      <c r="C34" s="66"/>
      <c r="D34" s="66"/>
      <c r="E34" s="66"/>
      <c r="F34" s="66"/>
      <c r="G34" s="66"/>
      <c r="H34" s="66"/>
      <c r="I34" s="66"/>
      <c r="J34" s="66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66"/>
      <c r="D36" s="66"/>
      <c r="E36" s="66"/>
      <c r="F36" s="66"/>
      <c r="G36" s="66"/>
      <c r="H36" s="66"/>
      <c r="I36" s="66"/>
      <c r="J36" s="66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66"/>
      <c r="D38" s="66"/>
      <c r="E38" s="66"/>
      <c r="F38" s="66"/>
      <c r="G38" s="66"/>
      <c r="H38" s="66"/>
      <c r="I38" s="66"/>
      <c r="J38" s="66"/>
    </row>
    <row r="39" spans="1:47" ht="18.75" x14ac:dyDescent="0.3">
      <c r="A39" s="7"/>
      <c r="B39" s="8"/>
      <c r="C39" s="66"/>
      <c r="D39" s="66"/>
      <c r="E39" s="66"/>
      <c r="F39" s="66"/>
      <c r="G39" s="66"/>
      <c r="H39" s="66"/>
      <c r="I39" s="66"/>
      <c r="J39" s="66"/>
    </row>
    <row r="40" spans="1:47" ht="18.75" x14ac:dyDescent="0.3">
      <c r="A40" s="7"/>
      <c r="B40" s="8"/>
      <c r="C40" s="66"/>
      <c r="D40" s="66"/>
      <c r="E40" s="66"/>
      <c r="F40" s="66"/>
      <c r="G40" s="66"/>
      <c r="H40" s="66"/>
      <c r="I40" s="66"/>
      <c r="J40" s="66"/>
    </row>
    <row r="41" spans="1:47" ht="18.75" x14ac:dyDescent="0.3">
      <c r="A41" s="7"/>
      <c r="B41" s="8"/>
      <c r="C41" s="66"/>
      <c r="D41" s="66"/>
      <c r="E41" s="66"/>
      <c r="F41" s="66"/>
      <c r="G41" s="66"/>
      <c r="H41" s="66"/>
      <c r="I41" s="66"/>
      <c r="J41" s="66"/>
    </row>
    <row r="42" spans="1:47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</row>
    <row r="43" spans="1:47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</row>
    <row r="44" spans="1:47" x14ac:dyDescent="0.25">
      <c r="C44" s="66"/>
      <c r="D44" s="66"/>
      <c r="E44" s="66"/>
      <c r="F44" s="66"/>
      <c r="G44" s="66"/>
      <c r="H44" s="66"/>
      <c r="I44" s="66"/>
      <c r="J44" s="66"/>
    </row>
    <row r="45" spans="1:47" ht="18.75" x14ac:dyDescent="0.3">
      <c r="B45" s="9"/>
      <c r="C45" s="66"/>
      <c r="D45" s="66"/>
      <c r="E45" s="66"/>
      <c r="F45" s="66"/>
      <c r="G45" s="66"/>
      <c r="H45" s="66"/>
      <c r="I45" s="66"/>
      <c r="J45" s="66"/>
      <c r="AM45" t="s">
        <v>126</v>
      </c>
    </row>
    <row r="46" spans="1:47" x14ac:dyDescent="0.25">
      <c r="C46" s="66"/>
      <c r="D46" s="66"/>
      <c r="E46" s="66"/>
      <c r="F46" s="66"/>
      <c r="G46" s="66"/>
      <c r="H46" s="66"/>
      <c r="I46" s="66"/>
      <c r="J46" s="66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17</v>
      </c>
      <c r="AP48">
        <v>17</v>
      </c>
      <c r="AQ48">
        <v>17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127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8</v>
      </c>
      <c r="Z51" s="64">
        <f t="shared" si="0"/>
        <v>8</v>
      </c>
      <c r="AA51" s="64">
        <f t="shared" si="0"/>
        <v>0</v>
      </c>
      <c r="AB51" s="64">
        <f>SUM(V51:AA51)</f>
        <v>16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0.5</v>
      </c>
      <c r="AG51" s="94">
        <f t="shared" si="1"/>
        <v>0.5</v>
      </c>
      <c r="AH51" s="94">
        <f t="shared" si="1"/>
        <v>0</v>
      </c>
      <c r="AI51" s="65">
        <f>+BA3</f>
        <v>4.5</v>
      </c>
      <c r="AJ51" s="65">
        <f t="shared" ref="AJ51:AL57" si="2">+BB3</f>
        <v>0.52</v>
      </c>
      <c r="AK51" s="64">
        <f t="shared" si="2"/>
        <v>5</v>
      </c>
      <c r="AL51" s="64">
        <f t="shared" si="2"/>
        <v>4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1</v>
      </c>
      <c r="Y52" s="64">
        <f t="shared" si="0"/>
        <v>6</v>
      </c>
      <c r="Z52" s="64">
        <f t="shared" si="0"/>
        <v>9</v>
      </c>
      <c r="AA52" s="64">
        <f t="shared" si="0"/>
        <v>1</v>
      </c>
      <c r="AB52" s="64">
        <f t="shared" ref="AB52:AB61" si="4">SUM(V52:AA52)</f>
        <v>17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5.8823529411764705E-2</v>
      </c>
      <c r="AF52" s="94">
        <f t="shared" si="1"/>
        <v>0.35294117647058826</v>
      </c>
      <c r="AG52" s="94">
        <f t="shared" si="1"/>
        <v>0.52941176470588236</v>
      </c>
      <c r="AH52" s="94">
        <f t="shared" si="1"/>
        <v>5.8823529411764705E-2</v>
      </c>
      <c r="AI52" s="65">
        <f t="shared" ref="AI52:AI57" si="6">+BA4</f>
        <v>4.5</v>
      </c>
      <c r="AJ52" s="65">
        <f t="shared" si="2"/>
        <v>0.63</v>
      </c>
      <c r="AK52" s="64">
        <f t="shared" si="2"/>
        <v>5</v>
      </c>
      <c r="AL52" s="64">
        <f t="shared" si="2"/>
        <v>5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1</v>
      </c>
      <c r="W53" s="64">
        <f t="shared" si="0"/>
        <v>0</v>
      </c>
      <c r="X53" s="64">
        <f t="shared" si="0"/>
        <v>0</v>
      </c>
      <c r="Y53" s="64">
        <f t="shared" si="0"/>
        <v>1</v>
      </c>
      <c r="Z53" s="64">
        <f t="shared" si="0"/>
        <v>12</v>
      </c>
      <c r="AA53" s="64">
        <f t="shared" si="0"/>
        <v>3</v>
      </c>
      <c r="AB53" s="64">
        <f t="shared" si="4"/>
        <v>17</v>
      </c>
      <c r="AC53" s="94">
        <f t="shared" si="5"/>
        <v>5.8823529411764705E-2</v>
      </c>
      <c r="AD53" s="94">
        <f t="shared" si="1"/>
        <v>0</v>
      </c>
      <c r="AE53" s="94">
        <f t="shared" si="1"/>
        <v>0</v>
      </c>
      <c r="AF53" s="94">
        <f t="shared" si="1"/>
        <v>5.8823529411764705E-2</v>
      </c>
      <c r="AG53" s="94">
        <f t="shared" si="1"/>
        <v>0.70588235294117652</v>
      </c>
      <c r="AH53" s="94">
        <f t="shared" si="1"/>
        <v>0.17647058823529413</v>
      </c>
      <c r="AI53" s="65">
        <f t="shared" si="6"/>
        <v>4.6399999999999997</v>
      </c>
      <c r="AJ53" s="65">
        <f t="shared" si="2"/>
        <v>1.08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1</v>
      </c>
      <c r="Y54" s="64">
        <f t="shared" si="0"/>
        <v>4</v>
      </c>
      <c r="Z54" s="64">
        <f t="shared" si="0"/>
        <v>12</v>
      </c>
      <c r="AA54" s="64">
        <f t="shared" si="0"/>
        <v>0</v>
      </c>
      <c r="AB54" s="64">
        <f t="shared" si="4"/>
        <v>17</v>
      </c>
      <c r="AC54" s="94">
        <f t="shared" si="5"/>
        <v>0</v>
      </c>
      <c r="AD54" s="94">
        <f t="shared" si="1"/>
        <v>0</v>
      </c>
      <c r="AE54" s="94">
        <f t="shared" si="1"/>
        <v>5.8823529411764705E-2</v>
      </c>
      <c r="AF54" s="94">
        <f t="shared" si="1"/>
        <v>0.23529411764705882</v>
      </c>
      <c r="AG54" s="94">
        <f t="shared" si="1"/>
        <v>0.70588235294117652</v>
      </c>
      <c r="AH54" s="94">
        <f t="shared" si="1"/>
        <v>0</v>
      </c>
      <c r="AI54" s="65">
        <f t="shared" si="6"/>
        <v>4.6500000000000004</v>
      </c>
      <c r="AJ54" s="65">
        <f t="shared" si="2"/>
        <v>0.61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1</v>
      </c>
      <c r="Y55" s="64">
        <f t="shared" si="0"/>
        <v>1</v>
      </c>
      <c r="Z55" s="64">
        <f t="shared" si="0"/>
        <v>12</v>
      </c>
      <c r="AA55" s="64">
        <f t="shared" si="0"/>
        <v>3</v>
      </c>
      <c r="AB55" s="64">
        <f t="shared" si="4"/>
        <v>17</v>
      </c>
      <c r="AC55" s="94">
        <f t="shared" si="5"/>
        <v>0</v>
      </c>
      <c r="AD55" s="94">
        <f t="shared" si="1"/>
        <v>0</v>
      </c>
      <c r="AE55" s="94">
        <f t="shared" si="1"/>
        <v>5.8823529411764705E-2</v>
      </c>
      <c r="AF55" s="94">
        <f t="shared" si="1"/>
        <v>5.8823529411764705E-2</v>
      </c>
      <c r="AG55" s="94">
        <f t="shared" si="1"/>
        <v>0.70588235294117652</v>
      </c>
      <c r="AH55" s="94">
        <f t="shared" si="1"/>
        <v>0.17647058823529413</v>
      </c>
      <c r="AI55" s="65">
        <f t="shared" si="6"/>
        <v>4.79</v>
      </c>
      <c r="AJ55" s="65">
        <f t="shared" si="2"/>
        <v>0.57999999999999996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3</v>
      </c>
      <c r="Z56" s="64">
        <f t="shared" si="0"/>
        <v>13</v>
      </c>
      <c r="AA56" s="64">
        <f t="shared" si="0"/>
        <v>1</v>
      </c>
      <c r="AB56" s="64">
        <f t="shared" si="4"/>
        <v>17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0.17647058823529413</v>
      </c>
      <c r="AG56" s="94">
        <f t="shared" si="1"/>
        <v>0.76470588235294112</v>
      </c>
      <c r="AH56" s="94">
        <f t="shared" si="1"/>
        <v>5.8823529411764705E-2</v>
      </c>
      <c r="AI56" s="65">
        <f t="shared" si="6"/>
        <v>4.8099999999999996</v>
      </c>
      <c r="AJ56" s="65">
        <f t="shared" si="2"/>
        <v>0.4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5</v>
      </c>
      <c r="Z57" s="64">
        <f t="shared" si="0"/>
        <v>12</v>
      </c>
      <c r="AA57" s="64">
        <f t="shared" si="0"/>
        <v>0</v>
      </c>
      <c r="AB57" s="64">
        <f t="shared" si="4"/>
        <v>17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0.29411764705882354</v>
      </c>
      <c r="AG57" s="94">
        <f t="shared" si="1"/>
        <v>0.70588235294117652</v>
      </c>
      <c r="AH57" s="94">
        <f t="shared" si="1"/>
        <v>0</v>
      </c>
      <c r="AI57" s="65">
        <f t="shared" si="6"/>
        <v>4.71</v>
      </c>
      <c r="AJ57" s="65">
        <f t="shared" si="2"/>
        <v>0.47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16</v>
      </c>
      <c r="AP57">
        <v>94.1</v>
      </c>
      <c r="AQ57">
        <v>94.1</v>
      </c>
      <c r="AR57">
        <v>94.1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/>
      <c r="AN58" t="s">
        <v>24</v>
      </c>
      <c r="AO58">
        <v>1</v>
      </c>
      <c r="AP58">
        <v>5.9</v>
      </c>
      <c r="AQ58">
        <v>5.9</v>
      </c>
      <c r="AR58">
        <v>100</v>
      </c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61" si="7">+AO10</f>
        <v>0</v>
      </c>
      <c r="X59" s="64">
        <f t="shared" si="7"/>
        <v>0</v>
      </c>
      <c r="Y59" s="64">
        <f t="shared" si="7"/>
        <v>7</v>
      </c>
      <c r="Z59" s="64">
        <f t="shared" si="7"/>
        <v>10</v>
      </c>
      <c r="AA59" s="64">
        <f t="shared" si="7"/>
        <v>0</v>
      </c>
      <c r="AB59" s="64">
        <f t="shared" si="4"/>
        <v>17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0.41176470588235292</v>
      </c>
      <c r="AG59" s="94">
        <f t="shared" si="8"/>
        <v>0.58823529411764708</v>
      </c>
      <c r="AH59" s="94">
        <f t="shared" si="8"/>
        <v>0</v>
      </c>
      <c r="AI59" s="101">
        <f>+BA10</f>
        <v>4.59</v>
      </c>
      <c r="AJ59" s="101">
        <f t="shared" ref="AJ59:AL61" si="9">+BB10</f>
        <v>0.51</v>
      </c>
      <c r="AK59" s="64">
        <f t="shared" si="9"/>
        <v>5</v>
      </c>
      <c r="AL59" s="64">
        <f t="shared" si="9"/>
        <v>5</v>
      </c>
      <c r="AM59"/>
      <c r="AN59" t="s">
        <v>64</v>
      </c>
      <c r="AO59">
        <v>17</v>
      </c>
      <c r="AP59">
        <v>100</v>
      </c>
      <c r="AQ59">
        <v>100</v>
      </c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si="7"/>
        <v>0</v>
      </c>
      <c r="X60" s="64">
        <f t="shared" si="7"/>
        <v>0</v>
      </c>
      <c r="Y60" s="64">
        <f t="shared" si="7"/>
        <v>6</v>
      </c>
      <c r="Z60" s="64">
        <f t="shared" si="7"/>
        <v>11</v>
      </c>
      <c r="AA60" s="64">
        <f t="shared" si="7"/>
        <v>0</v>
      </c>
      <c r="AB60" s="64">
        <f t="shared" si="4"/>
        <v>17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0.35294117647058826</v>
      </c>
      <c r="AG60" s="94">
        <f t="shared" si="8"/>
        <v>0.6470588235294118</v>
      </c>
      <c r="AH60" s="94">
        <f t="shared" si="8"/>
        <v>0</v>
      </c>
      <c r="AI60" s="101">
        <f t="shared" ref="AI60:AI61" si="12">+BA11</f>
        <v>4.6500000000000004</v>
      </c>
      <c r="AJ60" s="101">
        <f t="shared" si="9"/>
        <v>0.49</v>
      </c>
      <c r="AK60" s="64">
        <f t="shared" si="9"/>
        <v>5</v>
      </c>
      <c r="AL60" s="64">
        <f t="shared" si="9"/>
        <v>5</v>
      </c>
      <c r="AM60" t="s">
        <v>127</v>
      </c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7"/>
        <v>0</v>
      </c>
      <c r="X61" s="64">
        <f t="shared" si="7"/>
        <v>1</v>
      </c>
      <c r="Y61" s="64">
        <f t="shared" si="7"/>
        <v>5</v>
      </c>
      <c r="Z61" s="64">
        <f t="shared" si="7"/>
        <v>11</v>
      </c>
      <c r="AA61" s="64">
        <f t="shared" si="7"/>
        <v>0</v>
      </c>
      <c r="AB61" s="64">
        <f t="shared" si="4"/>
        <v>17</v>
      </c>
      <c r="AC61" s="94">
        <f t="shared" si="11"/>
        <v>0</v>
      </c>
      <c r="AD61" s="94">
        <f t="shared" si="8"/>
        <v>0</v>
      </c>
      <c r="AE61" s="94">
        <f t="shared" si="8"/>
        <v>5.8823529411764705E-2</v>
      </c>
      <c r="AF61" s="94">
        <f t="shared" si="8"/>
        <v>0.29411764705882354</v>
      </c>
      <c r="AG61" s="94">
        <f t="shared" si="8"/>
        <v>0.6470588235294118</v>
      </c>
      <c r="AH61" s="94">
        <f t="shared" si="8"/>
        <v>0</v>
      </c>
      <c r="AI61" s="101">
        <f t="shared" si="12"/>
        <v>4.59</v>
      </c>
      <c r="AJ61" s="101">
        <f t="shared" si="9"/>
        <v>0.62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3">+AO13</f>
        <v>3</v>
      </c>
      <c r="X71" s="64">
        <f t="shared" si="13"/>
        <v>7</v>
      </c>
      <c r="Y71" s="64">
        <f t="shared" si="13"/>
        <v>5</v>
      </c>
      <c r="Z71" s="64">
        <f t="shared" si="13"/>
        <v>2</v>
      </c>
      <c r="AA71" s="64">
        <f t="shared" si="13"/>
        <v>0</v>
      </c>
      <c r="AB71" s="64">
        <f t="shared" ref="AB71:AB81" si="14">SUM(V71:AA71)</f>
        <v>17</v>
      </c>
      <c r="AC71" s="94">
        <f>V71/$AB71</f>
        <v>0</v>
      </c>
      <c r="AD71" s="94">
        <f t="shared" ref="AD71:AH81" si="15">W71/$AB71</f>
        <v>0.17647058823529413</v>
      </c>
      <c r="AE71" s="94">
        <f t="shared" si="15"/>
        <v>0.41176470588235292</v>
      </c>
      <c r="AF71" s="94">
        <f t="shared" si="15"/>
        <v>0.29411764705882354</v>
      </c>
      <c r="AG71" s="94">
        <f t="shared" si="15"/>
        <v>0.11764705882352941</v>
      </c>
      <c r="AH71" s="94">
        <f t="shared" si="15"/>
        <v>0</v>
      </c>
      <c r="AI71" s="65">
        <f>+BA13</f>
        <v>3.35</v>
      </c>
      <c r="AJ71" s="65">
        <f t="shared" ref="AJ71:AL81" si="16">+BB13</f>
        <v>0.93</v>
      </c>
      <c r="AK71" s="64">
        <f t="shared" si="16"/>
        <v>3</v>
      </c>
      <c r="AL71" s="64">
        <f t="shared" si="16"/>
        <v>3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17">+AN14</f>
        <v>0</v>
      </c>
      <c r="W72" s="64">
        <f t="shared" si="13"/>
        <v>1</v>
      </c>
      <c r="X72" s="64">
        <f t="shared" si="13"/>
        <v>6</v>
      </c>
      <c r="Y72" s="64">
        <f t="shared" si="13"/>
        <v>6</v>
      </c>
      <c r="Z72" s="64">
        <f t="shared" si="13"/>
        <v>3</v>
      </c>
      <c r="AA72" s="64">
        <f t="shared" si="13"/>
        <v>1</v>
      </c>
      <c r="AB72" s="64">
        <f t="shared" si="14"/>
        <v>17</v>
      </c>
      <c r="AC72" s="94">
        <f t="shared" ref="AC72:AC81" si="18">V72/$AB72</f>
        <v>0</v>
      </c>
      <c r="AD72" s="94">
        <f t="shared" si="15"/>
        <v>5.8823529411764705E-2</v>
      </c>
      <c r="AE72" s="94">
        <f t="shared" si="15"/>
        <v>0.35294117647058826</v>
      </c>
      <c r="AF72" s="94">
        <f t="shared" si="15"/>
        <v>0.35294117647058826</v>
      </c>
      <c r="AG72" s="94">
        <f t="shared" si="15"/>
        <v>0.17647058823529413</v>
      </c>
      <c r="AH72" s="94">
        <f t="shared" si="15"/>
        <v>5.8823529411764705E-2</v>
      </c>
      <c r="AI72" s="65">
        <f t="shared" ref="AI72:AI81" si="19">+BA14</f>
        <v>3.69</v>
      </c>
      <c r="AJ72" s="65">
        <f t="shared" si="16"/>
        <v>0.87</v>
      </c>
      <c r="AK72" s="64">
        <f t="shared" si="16"/>
        <v>4</v>
      </c>
      <c r="AL72" s="64">
        <f t="shared" si="16"/>
        <v>3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17"/>
        <v>0</v>
      </c>
      <c r="W73" s="64">
        <f t="shared" si="13"/>
        <v>0</v>
      </c>
      <c r="X73" s="64">
        <f t="shared" si="13"/>
        <v>3</v>
      </c>
      <c r="Y73" s="64">
        <f t="shared" si="13"/>
        <v>11</v>
      </c>
      <c r="Z73" s="64">
        <f t="shared" si="13"/>
        <v>3</v>
      </c>
      <c r="AA73" s="64">
        <f t="shared" si="13"/>
        <v>0</v>
      </c>
      <c r="AB73" s="64">
        <f t="shared" si="14"/>
        <v>17</v>
      </c>
      <c r="AC73" s="94">
        <f t="shared" si="18"/>
        <v>0</v>
      </c>
      <c r="AD73" s="94">
        <f t="shared" si="15"/>
        <v>0</v>
      </c>
      <c r="AE73" s="94">
        <f t="shared" si="15"/>
        <v>0.17647058823529413</v>
      </c>
      <c r="AF73" s="94">
        <f t="shared" si="15"/>
        <v>0.6470588235294118</v>
      </c>
      <c r="AG73" s="94">
        <f t="shared" si="15"/>
        <v>0.17647058823529413</v>
      </c>
      <c r="AH73" s="94">
        <f t="shared" si="15"/>
        <v>0</v>
      </c>
      <c r="AI73" s="65">
        <f t="shared" si="19"/>
        <v>4</v>
      </c>
      <c r="AJ73" s="65">
        <f t="shared" si="16"/>
        <v>0.61</v>
      </c>
      <c r="AK73" s="64">
        <f t="shared" si="16"/>
        <v>4</v>
      </c>
      <c r="AL73" s="64">
        <f t="shared" si="16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17"/>
        <v>0</v>
      </c>
      <c r="W74" s="64">
        <f t="shared" si="13"/>
        <v>0</v>
      </c>
      <c r="X74" s="64">
        <f t="shared" si="13"/>
        <v>4</v>
      </c>
      <c r="Y74" s="64">
        <f t="shared" si="13"/>
        <v>7</v>
      </c>
      <c r="Z74" s="64">
        <f t="shared" si="13"/>
        <v>6</v>
      </c>
      <c r="AA74" s="64">
        <f t="shared" si="13"/>
        <v>0</v>
      </c>
      <c r="AB74" s="64">
        <f t="shared" si="14"/>
        <v>17</v>
      </c>
      <c r="AC74" s="94">
        <f t="shared" si="18"/>
        <v>0</v>
      </c>
      <c r="AD74" s="94">
        <f t="shared" si="15"/>
        <v>0</v>
      </c>
      <c r="AE74" s="94">
        <f t="shared" si="15"/>
        <v>0.23529411764705882</v>
      </c>
      <c r="AF74" s="94">
        <f t="shared" si="15"/>
        <v>0.41176470588235292</v>
      </c>
      <c r="AG74" s="94">
        <f t="shared" si="15"/>
        <v>0.35294117647058826</v>
      </c>
      <c r="AH74" s="94">
        <f t="shared" si="15"/>
        <v>0</v>
      </c>
      <c r="AI74" s="65">
        <f t="shared" si="19"/>
        <v>4.12</v>
      </c>
      <c r="AJ74" s="65">
        <f t="shared" si="16"/>
        <v>0.78</v>
      </c>
      <c r="AK74" s="64">
        <f t="shared" si="16"/>
        <v>4</v>
      </c>
      <c r="AL74" s="64">
        <f t="shared" si="16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17"/>
        <v>0</v>
      </c>
      <c r="W75" s="64">
        <f t="shared" si="13"/>
        <v>3</v>
      </c>
      <c r="X75" s="64">
        <f t="shared" si="13"/>
        <v>1</v>
      </c>
      <c r="Y75" s="64">
        <f t="shared" si="13"/>
        <v>8</v>
      </c>
      <c r="Z75" s="64">
        <f t="shared" si="13"/>
        <v>5</v>
      </c>
      <c r="AA75" s="64">
        <f t="shared" si="13"/>
        <v>0</v>
      </c>
      <c r="AB75" s="64">
        <f t="shared" si="14"/>
        <v>17</v>
      </c>
      <c r="AC75" s="94">
        <f t="shared" si="18"/>
        <v>0</v>
      </c>
      <c r="AD75" s="94">
        <f t="shared" si="15"/>
        <v>0.17647058823529413</v>
      </c>
      <c r="AE75" s="94">
        <f t="shared" si="15"/>
        <v>5.8823529411764705E-2</v>
      </c>
      <c r="AF75" s="94">
        <f t="shared" si="15"/>
        <v>0.47058823529411764</v>
      </c>
      <c r="AG75" s="94">
        <f t="shared" si="15"/>
        <v>0.29411764705882354</v>
      </c>
      <c r="AH75" s="94">
        <f t="shared" si="15"/>
        <v>0</v>
      </c>
      <c r="AI75" s="65">
        <f t="shared" si="19"/>
        <v>3.88</v>
      </c>
      <c r="AJ75" s="65">
        <f t="shared" si="16"/>
        <v>1.05</v>
      </c>
      <c r="AK75" s="64">
        <f t="shared" si="16"/>
        <v>4</v>
      </c>
      <c r="AL75" s="64">
        <f t="shared" si="16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17"/>
        <v>0</v>
      </c>
      <c r="W76" s="64">
        <f t="shared" si="13"/>
        <v>0</v>
      </c>
      <c r="X76" s="64">
        <f t="shared" si="13"/>
        <v>4</v>
      </c>
      <c r="Y76" s="64">
        <f t="shared" si="13"/>
        <v>8</v>
      </c>
      <c r="Z76" s="64">
        <f t="shared" si="13"/>
        <v>5</v>
      </c>
      <c r="AA76" s="64">
        <f t="shared" si="13"/>
        <v>0</v>
      </c>
      <c r="AB76" s="64">
        <f t="shared" si="14"/>
        <v>17</v>
      </c>
      <c r="AC76" s="94">
        <f t="shared" si="18"/>
        <v>0</v>
      </c>
      <c r="AD76" s="94">
        <f t="shared" si="15"/>
        <v>0</v>
      </c>
      <c r="AE76" s="94">
        <f t="shared" si="15"/>
        <v>0.23529411764705882</v>
      </c>
      <c r="AF76" s="94">
        <f t="shared" si="15"/>
        <v>0.47058823529411764</v>
      </c>
      <c r="AG76" s="94">
        <f t="shared" si="15"/>
        <v>0.29411764705882354</v>
      </c>
      <c r="AH76" s="94">
        <f t="shared" si="15"/>
        <v>0</v>
      </c>
      <c r="AI76" s="65">
        <f t="shared" si="19"/>
        <v>4.0599999999999996</v>
      </c>
      <c r="AJ76" s="65">
        <f t="shared" si="16"/>
        <v>0.75</v>
      </c>
      <c r="AK76" s="64">
        <f t="shared" si="16"/>
        <v>4</v>
      </c>
      <c r="AL76" s="64">
        <f t="shared" si="16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17"/>
        <v>0</v>
      </c>
      <c r="W77" s="64">
        <f t="shared" si="13"/>
        <v>1</v>
      </c>
      <c r="X77" s="64">
        <f t="shared" si="13"/>
        <v>9</v>
      </c>
      <c r="Y77" s="64">
        <f t="shared" si="13"/>
        <v>3</v>
      </c>
      <c r="Z77" s="64">
        <f t="shared" si="13"/>
        <v>4</v>
      </c>
      <c r="AA77" s="64">
        <f t="shared" si="13"/>
        <v>0</v>
      </c>
      <c r="AB77" s="64">
        <f t="shared" si="14"/>
        <v>17</v>
      </c>
      <c r="AC77" s="94">
        <f t="shared" si="18"/>
        <v>0</v>
      </c>
      <c r="AD77" s="94">
        <f t="shared" si="15"/>
        <v>5.8823529411764705E-2</v>
      </c>
      <c r="AE77" s="94">
        <f t="shared" si="15"/>
        <v>0.52941176470588236</v>
      </c>
      <c r="AF77" s="94">
        <f t="shared" si="15"/>
        <v>0.17647058823529413</v>
      </c>
      <c r="AG77" s="94">
        <f t="shared" si="15"/>
        <v>0.23529411764705882</v>
      </c>
      <c r="AH77" s="94">
        <f t="shared" si="15"/>
        <v>0</v>
      </c>
      <c r="AI77" s="65">
        <f t="shared" si="19"/>
        <v>3.59</v>
      </c>
      <c r="AJ77" s="65">
        <f t="shared" si="16"/>
        <v>0.94</v>
      </c>
      <c r="AK77" s="64">
        <f t="shared" si="16"/>
        <v>3</v>
      </c>
      <c r="AL77" s="64">
        <f t="shared" si="16"/>
        <v>3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17"/>
        <v>0</v>
      </c>
      <c r="W78" s="64">
        <f t="shared" si="13"/>
        <v>3</v>
      </c>
      <c r="X78" s="64">
        <f t="shared" si="13"/>
        <v>3</v>
      </c>
      <c r="Y78" s="64">
        <f t="shared" si="13"/>
        <v>4</v>
      </c>
      <c r="Z78" s="64">
        <f t="shared" si="13"/>
        <v>6</v>
      </c>
      <c r="AA78" s="64">
        <f t="shared" si="13"/>
        <v>1</v>
      </c>
      <c r="AB78" s="64">
        <f t="shared" si="14"/>
        <v>17</v>
      </c>
      <c r="AC78" s="94">
        <f t="shared" si="18"/>
        <v>0</v>
      </c>
      <c r="AD78" s="94">
        <f t="shared" si="15"/>
        <v>0.17647058823529413</v>
      </c>
      <c r="AE78" s="94">
        <f t="shared" si="15"/>
        <v>0.17647058823529413</v>
      </c>
      <c r="AF78" s="94">
        <f t="shared" si="15"/>
        <v>0.23529411764705882</v>
      </c>
      <c r="AG78" s="94">
        <f t="shared" si="15"/>
        <v>0.35294117647058826</v>
      </c>
      <c r="AH78" s="94">
        <f t="shared" si="15"/>
        <v>5.8823529411764705E-2</v>
      </c>
      <c r="AI78" s="65">
        <f t="shared" si="19"/>
        <v>3.81</v>
      </c>
      <c r="AJ78" s="65">
        <f t="shared" si="16"/>
        <v>1.17</v>
      </c>
      <c r="AK78" s="64">
        <f t="shared" si="16"/>
        <v>4</v>
      </c>
      <c r="AL78" s="64">
        <f t="shared" si="16"/>
        <v>5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17"/>
        <v>1</v>
      </c>
      <c r="W79" s="64">
        <f t="shared" si="13"/>
        <v>1</v>
      </c>
      <c r="X79" s="64">
        <f t="shared" si="13"/>
        <v>5</v>
      </c>
      <c r="Y79" s="64">
        <f t="shared" si="13"/>
        <v>6</v>
      </c>
      <c r="Z79" s="64">
        <f t="shared" si="13"/>
        <v>4</v>
      </c>
      <c r="AA79" s="64">
        <f t="shared" si="13"/>
        <v>0</v>
      </c>
      <c r="AB79" s="64">
        <f t="shared" si="14"/>
        <v>17</v>
      </c>
      <c r="AC79" s="94">
        <f t="shared" si="18"/>
        <v>5.8823529411764705E-2</v>
      </c>
      <c r="AD79" s="94">
        <f t="shared" si="15"/>
        <v>5.8823529411764705E-2</v>
      </c>
      <c r="AE79" s="94">
        <f t="shared" si="15"/>
        <v>0.29411764705882354</v>
      </c>
      <c r="AF79" s="94">
        <f t="shared" si="15"/>
        <v>0.35294117647058826</v>
      </c>
      <c r="AG79" s="94">
        <f t="shared" si="15"/>
        <v>0.23529411764705882</v>
      </c>
      <c r="AH79" s="94">
        <f t="shared" si="15"/>
        <v>0</v>
      </c>
      <c r="AI79" s="65">
        <f t="shared" si="19"/>
        <v>3.65</v>
      </c>
      <c r="AJ79" s="65">
        <f t="shared" si="16"/>
        <v>1.1100000000000001</v>
      </c>
      <c r="AK79" s="64">
        <f t="shared" si="16"/>
        <v>4</v>
      </c>
      <c r="AL79" s="64">
        <f t="shared" si="16"/>
        <v>4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17"/>
        <v>0</v>
      </c>
      <c r="W80" s="64">
        <f t="shared" si="13"/>
        <v>0</v>
      </c>
      <c r="X80" s="64">
        <f t="shared" si="13"/>
        <v>2</v>
      </c>
      <c r="Y80" s="64">
        <f t="shared" si="13"/>
        <v>11</v>
      </c>
      <c r="Z80" s="64">
        <f t="shared" si="13"/>
        <v>4</v>
      </c>
      <c r="AA80" s="64">
        <f t="shared" si="13"/>
        <v>0</v>
      </c>
      <c r="AB80" s="64">
        <f t="shared" si="14"/>
        <v>17</v>
      </c>
      <c r="AC80" s="94">
        <f t="shared" si="18"/>
        <v>0</v>
      </c>
      <c r="AD80" s="94">
        <f t="shared" si="15"/>
        <v>0</v>
      </c>
      <c r="AE80" s="94">
        <f t="shared" si="15"/>
        <v>0.11764705882352941</v>
      </c>
      <c r="AF80" s="94">
        <f t="shared" si="15"/>
        <v>0.6470588235294118</v>
      </c>
      <c r="AG80" s="94">
        <f t="shared" si="15"/>
        <v>0.23529411764705882</v>
      </c>
      <c r="AH80" s="94">
        <f t="shared" si="15"/>
        <v>0</v>
      </c>
      <c r="AI80" s="65">
        <f t="shared" si="19"/>
        <v>4.12</v>
      </c>
      <c r="AJ80" s="65">
        <f t="shared" si="16"/>
        <v>0.6</v>
      </c>
      <c r="AK80" s="64">
        <f t="shared" si="16"/>
        <v>4</v>
      </c>
      <c r="AL80" s="64">
        <f t="shared" si="16"/>
        <v>4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17"/>
        <v>0</v>
      </c>
      <c r="W81" s="64">
        <f t="shared" si="13"/>
        <v>0</v>
      </c>
      <c r="X81" s="64">
        <f t="shared" si="13"/>
        <v>2</v>
      </c>
      <c r="Y81" s="64">
        <f t="shared" si="13"/>
        <v>9</v>
      </c>
      <c r="Z81" s="64">
        <f t="shared" si="13"/>
        <v>5</v>
      </c>
      <c r="AA81" s="64">
        <f t="shared" si="13"/>
        <v>1</v>
      </c>
      <c r="AB81" s="64">
        <f t="shared" si="14"/>
        <v>17</v>
      </c>
      <c r="AC81" s="94">
        <f t="shared" si="18"/>
        <v>0</v>
      </c>
      <c r="AD81" s="94">
        <f t="shared" si="15"/>
        <v>0</v>
      </c>
      <c r="AE81" s="94">
        <f t="shared" si="15"/>
        <v>0.11764705882352941</v>
      </c>
      <c r="AF81" s="94">
        <f t="shared" si="15"/>
        <v>0.52941176470588236</v>
      </c>
      <c r="AG81" s="94">
        <f t="shared" si="15"/>
        <v>0.29411764705882354</v>
      </c>
      <c r="AH81" s="94">
        <f t="shared" si="15"/>
        <v>5.8823529411764705E-2</v>
      </c>
      <c r="AI81" s="65">
        <f t="shared" si="19"/>
        <v>4.1900000000000004</v>
      </c>
      <c r="AJ81" s="65">
        <f t="shared" si="16"/>
        <v>0.66</v>
      </c>
      <c r="AK81" s="64">
        <f t="shared" si="16"/>
        <v>4</v>
      </c>
      <c r="AL81" s="64">
        <f t="shared" si="16"/>
        <v>4</v>
      </c>
      <c r="AM81"/>
      <c r="AN81"/>
      <c r="AO81"/>
      <c r="AP81"/>
      <c r="AQ81"/>
      <c r="AR81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0">+AO24</f>
        <v>2</v>
      </c>
      <c r="X90" s="64">
        <f t="shared" si="20"/>
        <v>1</v>
      </c>
      <c r="Y90" s="64">
        <f t="shared" si="20"/>
        <v>7</v>
      </c>
      <c r="Z90" s="64">
        <f t="shared" si="20"/>
        <v>6</v>
      </c>
      <c r="AA90" s="64">
        <f t="shared" si="20"/>
        <v>1</v>
      </c>
      <c r="AB90" s="64">
        <f t="shared" ref="AB90:AB91" si="21">SUM(V90:AA90)</f>
        <v>17</v>
      </c>
      <c r="AC90" s="94">
        <f>V90/$AB90</f>
        <v>0</v>
      </c>
      <c r="AD90" s="94">
        <f t="shared" ref="AD90:AH91" si="22">W90/$AB90</f>
        <v>0.11764705882352941</v>
      </c>
      <c r="AE90" s="94">
        <f t="shared" si="22"/>
        <v>5.8823529411764705E-2</v>
      </c>
      <c r="AF90" s="94">
        <f t="shared" si="22"/>
        <v>0.41176470588235292</v>
      </c>
      <c r="AG90" s="94">
        <f t="shared" si="22"/>
        <v>0.35294117647058826</v>
      </c>
      <c r="AH90" s="94">
        <f t="shared" si="22"/>
        <v>5.8823529411764705E-2</v>
      </c>
      <c r="AI90" s="65">
        <f t="shared" ref="AI90:AI91" si="23">+BA24</f>
        <v>4.0599999999999996</v>
      </c>
      <c r="AJ90" s="65">
        <f t="shared" ref="AJ90:AJ91" si="24">+BB24</f>
        <v>1</v>
      </c>
      <c r="AK90" s="64">
        <f t="shared" ref="AK90:AK91" si="25">+BC24</f>
        <v>4</v>
      </c>
      <c r="AL90" s="64">
        <f t="shared" ref="AL90:AL91" si="26">+BD24</f>
        <v>4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27">+AN25</f>
        <v>1</v>
      </c>
      <c r="W91" s="64">
        <f t="shared" si="27"/>
        <v>1</v>
      </c>
      <c r="X91" s="64">
        <f t="shared" si="27"/>
        <v>0</v>
      </c>
      <c r="Y91" s="64">
        <f t="shared" si="27"/>
        <v>4</v>
      </c>
      <c r="Z91" s="64">
        <f t="shared" si="27"/>
        <v>10</v>
      </c>
      <c r="AA91" s="64">
        <f t="shared" si="27"/>
        <v>1</v>
      </c>
      <c r="AB91" s="64">
        <f t="shared" si="21"/>
        <v>17</v>
      </c>
      <c r="AC91" s="94">
        <f>V91/$AB91</f>
        <v>5.8823529411764705E-2</v>
      </c>
      <c r="AD91" s="94">
        <f t="shared" si="22"/>
        <v>5.8823529411764705E-2</v>
      </c>
      <c r="AE91" s="94">
        <f t="shared" si="22"/>
        <v>0</v>
      </c>
      <c r="AF91" s="94">
        <f t="shared" si="22"/>
        <v>0.23529411764705882</v>
      </c>
      <c r="AG91" s="94">
        <f t="shared" si="22"/>
        <v>0.58823529411764708</v>
      </c>
      <c r="AH91" s="94">
        <f t="shared" si="22"/>
        <v>5.8823529411764705E-2</v>
      </c>
      <c r="AI91" s="65">
        <f t="shared" si="23"/>
        <v>4.3099999999999996</v>
      </c>
      <c r="AJ91" s="65">
        <f t="shared" si="24"/>
        <v>1.2</v>
      </c>
      <c r="AK91" s="64">
        <f t="shared" si="25"/>
        <v>5</v>
      </c>
      <c r="AL91" s="64">
        <f t="shared" si="26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102"/>
      <c r="AJ92" s="102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28">+AO26</f>
        <v>1</v>
      </c>
      <c r="X93" s="64">
        <f t="shared" si="28"/>
        <v>1</v>
      </c>
      <c r="Y93" s="64">
        <f t="shared" si="28"/>
        <v>5</v>
      </c>
      <c r="Z93" s="64">
        <f t="shared" si="28"/>
        <v>10</v>
      </c>
      <c r="AA93" s="64">
        <f t="shared" si="28"/>
        <v>0</v>
      </c>
      <c r="AB93" s="64">
        <f t="shared" ref="AB93:AB98" si="29">SUM(V93:AA93)</f>
        <v>17</v>
      </c>
      <c r="AC93" s="94">
        <f>V93/$AB93</f>
        <v>0</v>
      </c>
      <c r="AD93" s="94">
        <f t="shared" ref="AD93:AH98" si="30">W93/$AB93</f>
        <v>5.8823529411764705E-2</v>
      </c>
      <c r="AE93" s="94">
        <f t="shared" si="30"/>
        <v>5.8823529411764705E-2</v>
      </c>
      <c r="AF93" s="94">
        <f t="shared" si="30"/>
        <v>0.29411764705882354</v>
      </c>
      <c r="AG93" s="94">
        <f t="shared" si="30"/>
        <v>0.58823529411764708</v>
      </c>
      <c r="AH93" s="94">
        <f t="shared" si="30"/>
        <v>0</v>
      </c>
      <c r="AI93" s="65">
        <f t="shared" ref="AI93:AI98" si="31">+BA26</f>
        <v>4.41</v>
      </c>
      <c r="AJ93" s="65">
        <f t="shared" ref="AJ93:AJ98" si="32">+BB26</f>
        <v>0.87</v>
      </c>
      <c r="AK93" s="64">
        <f t="shared" ref="AK93:AK98" si="33">+BC26</f>
        <v>5</v>
      </c>
      <c r="AL93" s="64">
        <f t="shared" ref="AL93:AL98" si="34">+BD26</f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4" si="35">+AN27</f>
        <v>0</v>
      </c>
      <c r="W94" s="64">
        <f t="shared" si="35"/>
        <v>0</v>
      </c>
      <c r="X94" s="64">
        <f t="shared" si="35"/>
        <v>2</v>
      </c>
      <c r="Y94" s="64">
        <f t="shared" si="35"/>
        <v>4</v>
      </c>
      <c r="Z94" s="64">
        <f t="shared" si="35"/>
        <v>8</v>
      </c>
      <c r="AA94" s="64">
        <f t="shared" si="35"/>
        <v>3</v>
      </c>
      <c r="AB94" s="64">
        <f t="shared" si="29"/>
        <v>17</v>
      </c>
      <c r="AC94" s="94">
        <f t="shared" ref="AC94:AC98" si="36">V94/$AB94</f>
        <v>0</v>
      </c>
      <c r="AD94" s="94">
        <f t="shared" si="30"/>
        <v>0</v>
      </c>
      <c r="AE94" s="94">
        <f t="shared" si="30"/>
        <v>0.11764705882352941</v>
      </c>
      <c r="AF94" s="94">
        <f t="shared" si="30"/>
        <v>0.23529411764705882</v>
      </c>
      <c r="AG94" s="94">
        <f t="shared" si="30"/>
        <v>0.47058823529411764</v>
      </c>
      <c r="AH94" s="94">
        <f t="shared" si="30"/>
        <v>0.17647058823529413</v>
      </c>
      <c r="AI94" s="65">
        <f t="shared" si="31"/>
        <v>4.43</v>
      </c>
      <c r="AJ94" s="65">
        <f t="shared" si="32"/>
        <v>0.76</v>
      </c>
      <c r="AK94" s="64">
        <f t="shared" si="33"/>
        <v>5</v>
      </c>
      <c r="AL94" s="64">
        <f t="shared" si="34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ref="V95:AA95" si="37">+AN28</f>
        <v>0</v>
      </c>
      <c r="W95" s="64">
        <f t="shared" si="37"/>
        <v>0</v>
      </c>
      <c r="X95" s="64">
        <f t="shared" si="37"/>
        <v>1</v>
      </c>
      <c r="Y95" s="64">
        <f t="shared" si="37"/>
        <v>6</v>
      </c>
      <c r="Z95" s="64">
        <f t="shared" si="37"/>
        <v>10</v>
      </c>
      <c r="AA95" s="64">
        <f t="shared" si="37"/>
        <v>0</v>
      </c>
      <c r="AB95" s="64">
        <f t="shared" si="29"/>
        <v>17</v>
      </c>
      <c r="AC95" s="94">
        <f t="shared" si="36"/>
        <v>0</v>
      </c>
      <c r="AD95" s="94">
        <f t="shared" si="30"/>
        <v>0</v>
      </c>
      <c r="AE95" s="94">
        <f t="shared" si="30"/>
        <v>5.8823529411764705E-2</v>
      </c>
      <c r="AF95" s="94">
        <f t="shared" si="30"/>
        <v>0.35294117647058826</v>
      </c>
      <c r="AG95" s="94">
        <f t="shared" si="30"/>
        <v>0.58823529411764708</v>
      </c>
      <c r="AH95" s="94">
        <f t="shared" si="30"/>
        <v>0</v>
      </c>
      <c r="AI95" s="65">
        <f t="shared" si="31"/>
        <v>4.53</v>
      </c>
      <c r="AJ95" s="65">
        <f t="shared" si="32"/>
        <v>0.62</v>
      </c>
      <c r="AK95" s="64">
        <f t="shared" si="33"/>
        <v>5</v>
      </c>
      <c r="AL95" s="64">
        <f t="shared" si="34"/>
        <v>5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ref="V96:AA96" si="38">+AN29</f>
        <v>0</v>
      </c>
      <c r="W96" s="64">
        <f t="shared" si="38"/>
        <v>0</v>
      </c>
      <c r="X96" s="64">
        <f t="shared" si="38"/>
        <v>0</v>
      </c>
      <c r="Y96" s="64">
        <f t="shared" si="38"/>
        <v>7</v>
      </c>
      <c r="Z96" s="64">
        <f t="shared" si="38"/>
        <v>10</v>
      </c>
      <c r="AA96" s="64">
        <f t="shared" si="38"/>
        <v>0</v>
      </c>
      <c r="AB96" s="64">
        <f t="shared" si="29"/>
        <v>17</v>
      </c>
      <c r="AC96" s="94">
        <f t="shared" si="36"/>
        <v>0</v>
      </c>
      <c r="AD96" s="94">
        <f t="shared" si="30"/>
        <v>0</v>
      </c>
      <c r="AE96" s="94">
        <f t="shared" si="30"/>
        <v>0</v>
      </c>
      <c r="AF96" s="94">
        <f t="shared" si="30"/>
        <v>0.41176470588235292</v>
      </c>
      <c r="AG96" s="94">
        <f t="shared" si="30"/>
        <v>0.58823529411764708</v>
      </c>
      <c r="AH96" s="94">
        <f t="shared" si="30"/>
        <v>0</v>
      </c>
      <c r="AI96" s="65">
        <f t="shared" si="31"/>
        <v>4.59</v>
      </c>
      <c r="AJ96" s="65">
        <f t="shared" si="32"/>
        <v>0.51</v>
      </c>
      <c r="AK96" s="64">
        <f t="shared" si="33"/>
        <v>5</v>
      </c>
      <c r="AL96" s="64">
        <f t="shared" si="34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ref="V97:AA97" si="39">+AN30</f>
        <v>0</v>
      </c>
      <c r="W97" s="64">
        <f t="shared" si="39"/>
        <v>0</v>
      </c>
      <c r="X97" s="64">
        <f t="shared" si="39"/>
        <v>2</v>
      </c>
      <c r="Y97" s="64">
        <f t="shared" si="39"/>
        <v>5</v>
      </c>
      <c r="Z97" s="64">
        <f t="shared" si="39"/>
        <v>9</v>
      </c>
      <c r="AA97" s="64">
        <f t="shared" si="39"/>
        <v>1</v>
      </c>
      <c r="AB97" s="64">
        <f t="shared" si="29"/>
        <v>17</v>
      </c>
      <c r="AC97" s="94">
        <f t="shared" si="36"/>
        <v>0</v>
      </c>
      <c r="AD97" s="94">
        <f t="shared" si="30"/>
        <v>0</v>
      </c>
      <c r="AE97" s="94">
        <f t="shared" si="30"/>
        <v>0.11764705882352941</v>
      </c>
      <c r="AF97" s="94">
        <f t="shared" si="30"/>
        <v>0.29411764705882354</v>
      </c>
      <c r="AG97" s="94">
        <f t="shared" si="30"/>
        <v>0.52941176470588236</v>
      </c>
      <c r="AH97" s="94">
        <f t="shared" si="30"/>
        <v>5.8823529411764705E-2</v>
      </c>
      <c r="AI97" s="65">
        <f t="shared" si="31"/>
        <v>4.4400000000000004</v>
      </c>
      <c r="AJ97" s="65">
        <f t="shared" si="32"/>
        <v>0.73</v>
      </c>
      <c r="AK97" s="64">
        <f t="shared" si="33"/>
        <v>5</v>
      </c>
      <c r="AL97" s="64">
        <f t="shared" si="34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ref="V98:AA98" si="40">+AN31</f>
        <v>0</v>
      </c>
      <c r="W98" s="64">
        <f t="shared" si="40"/>
        <v>0</v>
      </c>
      <c r="X98" s="64">
        <f t="shared" si="40"/>
        <v>1</v>
      </c>
      <c r="Y98" s="64">
        <f t="shared" si="40"/>
        <v>6</v>
      </c>
      <c r="Z98" s="64">
        <f t="shared" si="40"/>
        <v>10</v>
      </c>
      <c r="AA98" s="64">
        <f t="shared" si="40"/>
        <v>0</v>
      </c>
      <c r="AB98" s="64">
        <f t="shared" si="29"/>
        <v>17</v>
      </c>
      <c r="AC98" s="94">
        <f t="shared" si="36"/>
        <v>0</v>
      </c>
      <c r="AD98" s="94">
        <f t="shared" si="30"/>
        <v>0</v>
      </c>
      <c r="AE98" s="94">
        <f t="shared" si="30"/>
        <v>5.8823529411764705E-2</v>
      </c>
      <c r="AF98" s="94">
        <f t="shared" si="30"/>
        <v>0.35294117647058826</v>
      </c>
      <c r="AG98" s="94">
        <f t="shared" si="30"/>
        <v>0.58823529411764708</v>
      </c>
      <c r="AH98" s="94">
        <f t="shared" si="30"/>
        <v>0</v>
      </c>
      <c r="AI98" s="65">
        <f t="shared" si="31"/>
        <v>4.53</v>
      </c>
      <c r="AJ98" s="65">
        <f t="shared" si="32"/>
        <v>0.62</v>
      </c>
      <c r="AK98" s="64">
        <f t="shared" si="33"/>
        <v>5</v>
      </c>
      <c r="AL98" s="64">
        <f t="shared" si="34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8" x14ac:dyDescent="0.25">
      <c r="A105" t="s">
        <v>103</v>
      </c>
    </row>
    <row r="106" spans="1:38" x14ac:dyDescent="0.25">
      <c r="A106" t="s">
        <v>117</v>
      </c>
    </row>
    <row r="107" spans="1:38" x14ac:dyDescent="0.25">
      <c r="C107" t="s">
        <v>67</v>
      </c>
      <c r="D107" t="s">
        <v>68</v>
      </c>
      <c r="E107" t="s">
        <v>69</v>
      </c>
      <c r="F107" t="s">
        <v>70</v>
      </c>
    </row>
    <row r="108" spans="1:38" x14ac:dyDescent="0.25">
      <c r="A108" t="s">
        <v>71</v>
      </c>
      <c r="B108" t="s">
        <v>110</v>
      </c>
      <c r="C108">
        <v>16</v>
      </c>
      <c r="D108">
        <v>94.1</v>
      </c>
      <c r="E108">
        <v>94.1</v>
      </c>
      <c r="F108">
        <v>94.1</v>
      </c>
    </row>
    <row r="109" spans="1:38" x14ac:dyDescent="0.25">
      <c r="B109" t="s">
        <v>24</v>
      </c>
      <c r="C109">
        <v>1</v>
      </c>
      <c r="D109">
        <v>5.9</v>
      </c>
      <c r="E109">
        <v>5.9</v>
      </c>
      <c r="F109">
        <v>100</v>
      </c>
    </row>
    <row r="110" spans="1:38" x14ac:dyDescent="0.25">
      <c r="B110" t="s">
        <v>64</v>
      </c>
      <c r="C110">
        <v>17</v>
      </c>
      <c r="D110">
        <v>100</v>
      </c>
      <c r="E110">
        <v>100</v>
      </c>
    </row>
    <row r="111" spans="1:38" x14ac:dyDescent="0.25">
      <c r="A111" t="s">
        <v>127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0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43.42578125" style="73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L1"/>
      <c r="AM1" s="73" t="s">
        <v>128</v>
      </c>
      <c r="AU1" t="s">
        <v>128</v>
      </c>
    </row>
    <row r="2" spans="1:5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M3" s="73" t="s">
        <v>74</v>
      </c>
      <c r="AN3">
        <v>0</v>
      </c>
      <c r="AO3">
        <v>0</v>
      </c>
      <c r="AP3">
        <v>0</v>
      </c>
      <c r="AQ3">
        <v>8</v>
      </c>
      <c r="AR3">
        <v>8</v>
      </c>
      <c r="AS3">
        <v>0</v>
      </c>
      <c r="AT3">
        <v>16</v>
      </c>
      <c r="AU3" t="s">
        <v>74</v>
      </c>
      <c r="AV3">
        <v>0</v>
      </c>
      <c r="AW3">
        <v>0</v>
      </c>
      <c r="AX3">
        <v>0</v>
      </c>
      <c r="AY3">
        <v>8</v>
      </c>
      <c r="AZ3">
        <v>8</v>
      </c>
      <c r="BA3">
        <v>4.5</v>
      </c>
      <c r="BB3">
        <v>0.52</v>
      </c>
      <c r="BC3">
        <v>5</v>
      </c>
      <c r="BD3">
        <v>4</v>
      </c>
    </row>
    <row r="4" spans="1:5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M4" s="73" t="s">
        <v>75</v>
      </c>
      <c r="AN4">
        <v>0</v>
      </c>
      <c r="AO4">
        <v>0</v>
      </c>
      <c r="AP4">
        <v>1</v>
      </c>
      <c r="AQ4">
        <v>9</v>
      </c>
      <c r="AR4">
        <v>7</v>
      </c>
      <c r="AS4">
        <v>1</v>
      </c>
      <c r="AT4">
        <v>18</v>
      </c>
      <c r="AU4" t="s">
        <v>75</v>
      </c>
      <c r="AV4">
        <v>0</v>
      </c>
      <c r="AW4">
        <v>0</v>
      </c>
      <c r="AX4">
        <v>1</v>
      </c>
      <c r="AY4">
        <v>9</v>
      </c>
      <c r="AZ4">
        <v>7</v>
      </c>
      <c r="BA4">
        <v>4.3499999999999996</v>
      </c>
      <c r="BB4">
        <v>0.61</v>
      </c>
      <c r="BC4">
        <v>4</v>
      </c>
      <c r="BD4">
        <v>4</v>
      </c>
    </row>
    <row r="5" spans="1:56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M5" s="73" t="s">
        <v>76</v>
      </c>
      <c r="AN5">
        <v>0</v>
      </c>
      <c r="AO5">
        <v>0</v>
      </c>
      <c r="AP5">
        <v>1</v>
      </c>
      <c r="AQ5">
        <v>0</v>
      </c>
      <c r="AR5">
        <v>14</v>
      </c>
      <c r="AS5">
        <v>3</v>
      </c>
      <c r="AT5">
        <v>18</v>
      </c>
      <c r="AU5" t="s">
        <v>76</v>
      </c>
      <c r="AV5">
        <v>0</v>
      </c>
      <c r="AW5">
        <v>0</v>
      </c>
      <c r="AX5">
        <v>1</v>
      </c>
      <c r="AY5">
        <v>0</v>
      </c>
      <c r="AZ5">
        <v>14</v>
      </c>
      <c r="BA5">
        <v>4.87</v>
      </c>
      <c r="BB5">
        <v>0.52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73" t="s">
        <v>77</v>
      </c>
      <c r="AN6">
        <v>0</v>
      </c>
      <c r="AO6">
        <v>0</v>
      </c>
      <c r="AP6">
        <v>1</v>
      </c>
      <c r="AQ6">
        <v>6</v>
      </c>
      <c r="AR6">
        <v>11</v>
      </c>
      <c r="AS6">
        <v>0</v>
      </c>
      <c r="AT6">
        <v>18</v>
      </c>
      <c r="AU6" t="s">
        <v>77</v>
      </c>
      <c r="AV6">
        <v>0</v>
      </c>
      <c r="AW6">
        <v>0</v>
      </c>
      <c r="AX6">
        <v>1</v>
      </c>
      <c r="AY6">
        <v>6</v>
      </c>
      <c r="AZ6">
        <v>11</v>
      </c>
      <c r="BA6">
        <v>4.5599999999999996</v>
      </c>
      <c r="BB6">
        <v>0.62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73" t="s">
        <v>78</v>
      </c>
      <c r="AN7">
        <v>0</v>
      </c>
      <c r="AO7">
        <v>0</v>
      </c>
      <c r="AP7">
        <v>0</v>
      </c>
      <c r="AQ7">
        <v>5</v>
      </c>
      <c r="AR7">
        <v>11</v>
      </c>
      <c r="AS7">
        <v>2</v>
      </c>
      <c r="AT7">
        <v>18</v>
      </c>
      <c r="AU7" t="s">
        <v>78</v>
      </c>
      <c r="AV7">
        <v>0</v>
      </c>
      <c r="AW7">
        <v>0</v>
      </c>
      <c r="AX7">
        <v>0</v>
      </c>
      <c r="AY7">
        <v>5</v>
      </c>
      <c r="AZ7">
        <v>11</v>
      </c>
      <c r="BA7">
        <v>4.6900000000000004</v>
      </c>
      <c r="BB7">
        <v>0.48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s="73" t="s">
        <v>79</v>
      </c>
      <c r="AN8">
        <v>0</v>
      </c>
      <c r="AO8">
        <v>0</v>
      </c>
      <c r="AP8">
        <v>0</v>
      </c>
      <c r="AQ8">
        <v>6</v>
      </c>
      <c r="AR8">
        <v>11</v>
      </c>
      <c r="AS8">
        <v>1</v>
      </c>
      <c r="AT8">
        <v>18</v>
      </c>
      <c r="AU8" t="s">
        <v>79</v>
      </c>
      <c r="AV8">
        <v>0</v>
      </c>
      <c r="AW8">
        <v>0</v>
      </c>
      <c r="AX8">
        <v>0</v>
      </c>
      <c r="AY8">
        <v>6</v>
      </c>
      <c r="AZ8">
        <v>11</v>
      </c>
      <c r="BA8">
        <v>4.6500000000000004</v>
      </c>
      <c r="BB8">
        <v>0.49</v>
      </c>
      <c r="BC8">
        <v>5</v>
      </c>
      <c r="BD8">
        <v>5</v>
      </c>
    </row>
    <row r="9" spans="1:56" ht="27.75" customHeight="1" x14ac:dyDescent="0.25">
      <c r="A9" s="108" t="str">
        <f>CONCATENATE("RESULTADOS DE LA ENCUESTA DE  SATISFACCIÓN DE PROFESORES DE LA ESCUELA POLITÉCNICA SUPERIOR DE LINARES: "&amp;MID(AM1,SEARCH("=",AM1)+2,100)&amp;". Curso Académico 2020-2021")</f>
        <v>RESULTADOS DE LA ENCUESTA DE  SATISFACCIÓN DE PROFESORES DE LA ESCUELA POLITÉCNICA SUPERIOR DE LINARES: Grado en Ingeniería Química Industrial. Curso Académico 2020-2021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73" t="s">
        <v>80</v>
      </c>
      <c r="AN9">
        <v>0</v>
      </c>
      <c r="AO9">
        <v>0</v>
      </c>
      <c r="AP9">
        <v>0</v>
      </c>
      <c r="AQ9">
        <v>8</v>
      </c>
      <c r="AR9">
        <v>10</v>
      </c>
      <c r="AS9">
        <v>0</v>
      </c>
      <c r="AT9">
        <v>18</v>
      </c>
      <c r="AU9" t="s">
        <v>80</v>
      </c>
      <c r="AV9">
        <v>0</v>
      </c>
      <c r="AW9">
        <v>0</v>
      </c>
      <c r="AX9">
        <v>0</v>
      </c>
      <c r="AY9">
        <v>8</v>
      </c>
      <c r="AZ9">
        <v>10</v>
      </c>
      <c r="BA9">
        <v>4.5599999999999996</v>
      </c>
      <c r="BB9">
        <v>0.51</v>
      </c>
      <c r="BC9">
        <v>5</v>
      </c>
      <c r="BD9">
        <v>5</v>
      </c>
    </row>
    <row r="10" spans="1:56" ht="20.2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2"/>
      <c r="AM10" s="73" t="s">
        <v>81</v>
      </c>
      <c r="AN10">
        <v>0</v>
      </c>
      <c r="AO10">
        <v>0</v>
      </c>
      <c r="AP10">
        <v>0</v>
      </c>
      <c r="AQ10">
        <v>10</v>
      </c>
      <c r="AR10">
        <v>8</v>
      </c>
      <c r="AS10">
        <v>0</v>
      </c>
      <c r="AT10">
        <v>18</v>
      </c>
      <c r="AU10" t="s">
        <v>81</v>
      </c>
      <c r="AV10">
        <v>0</v>
      </c>
      <c r="AW10">
        <v>0</v>
      </c>
      <c r="AX10">
        <v>0</v>
      </c>
      <c r="AY10">
        <v>10</v>
      </c>
      <c r="AZ10">
        <v>8</v>
      </c>
      <c r="BA10">
        <v>4.4400000000000004</v>
      </c>
      <c r="BB10">
        <v>0.51</v>
      </c>
      <c r="BC10">
        <v>4</v>
      </c>
      <c r="BD10">
        <v>4</v>
      </c>
    </row>
    <row r="11" spans="1:56" ht="15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52"/>
      <c r="AM11" s="73" t="s">
        <v>82</v>
      </c>
      <c r="AN11">
        <v>0</v>
      </c>
      <c r="AO11">
        <v>0</v>
      </c>
      <c r="AP11">
        <v>0</v>
      </c>
      <c r="AQ11">
        <v>10</v>
      </c>
      <c r="AR11">
        <v>8</v>
      </c>
      <c r="AS11">
        <v>0</v>
      </c>
      <c r="AT11">
        <v>18</v>
      </c>
      <c r="AU11" t="s">
        <v>82</v>
      </c>
      <c r="AV11">
        <v>0</v>
      </c>
      <c r="AW11">
        <v>0</v>
      </c>
      <c r="AX11">
        <v>0</v>
      </c>
      <c r="AY11">
        <v>10</v>
      </c>
      <c r="AZ11">
        <v>8</v>
      </c>
      <c r="BA11">
        <v>4.4400000000000004</v>
      </c>
      <c r="BB11">
        <v>0.51</v>
      </c>
      <c r="BC11">
        <v>4</v>
      </c>
      <c r="BD11">
        <v>4</v>
      </c>
    </row>
    <row r="12" spans="1:56" ht="1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52"/>
      <c r="AM12" s="73" t="s">
        <v>83</v>
      </c>
      <c r="AN12">
        <v>0</v>
      </c>
      <c r="AO12">
        <v>0</v>
      </c>
      <c r="AP12">
        <v>1</v>
      </c>
      <c r="AQ12">
        <v>7</v>
      </c>
      <c r="AR12">
        <v>10</v>
      </c>
      <c r="AS12">
        <v>0</v>
      </c>
      <c r="AT12">
        <v>18</v>
      </c>
      <c r="AU12" t="s">
        <v>83</v>
      </c>
      <c r="AV12">
        <v>0</v>
      </c>
      <c r="AW12">
        <v>0</v>
      </c>
      <c r="AX12">
        <v>1</v>
      </c>
      <c r="AY12">
        <v>7</v>
      </c>
      <c r="AZ12">
        <v>10</v>
      </c>
      <c r="BA12">
        <v>4.5</v>
      </c>
      <c r="BB12">
        <v>0.62</v>
      </c>
      <c r="BC12">
        <v>5</v>
      </c>
      <c r="BD12">
        <v>5</v>
      </c>
    </row>
    <row r="13" spans="1:56" ht="1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85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2"/>
      <c r="AM13" s="73" t="s">
        <v>84</v>
      </c>
      <c r="AN13">
        <v>0</v>
      </c>
      <c r="AO13">
        <v>3</v>
      </c>
      <c r="AP13">
        <v>6</v>
      </c>
      <c r="AQ13">
        <v>7</v>
      </c>
      <c r="AR13">
        <v>2</v>
      </c>
      <c r="AS13">
        <v>0</v>
      </c>
      <c r="AT13">
        <v>18</v>
      </c>
      <c r="AU13" t="s">
        <v>84</v>
      </c>
      <c r="AV13">
        <v>0</v>
      </c>
      <c r="AW13">
        <v>3</v>
      </c>
      <c r="AX13">
        <v>6</v>
      </c>
      <c r="AY13">
        <v>7</v>
      </c>
      <c r="AZ13">
        <v>2</v>
      </c>
      <c r="BA13">
        <v>3.44</v>
      </c>
      <c r="BB13">
        <v>0.92</v>
      </c>
      <c r="BC13">
        <v>4</v>
      </c>
      <c r="BD13">
        <v>4</v>
      </c>
    </row>
    <row r="14" spans="1:56" ht="15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2"/>
      <c r="AM14" s="73" t="s">
        <v>85</v>
      </c>
      <c r="AN14">
        <v>0</v>
      </c>
      <c r="AO14">
        <v>2</v>
      </c>
      <c r="AP14">
        <v>8</v>
      </c>
      <c r="AQ14">
        <v>6</v>
      </c>
      <c r="AR14">
        <v>2</v>
      </c>
      <c r="AS14">
        <v>0</v>
      </c>
      <c r="AT14">
        <v>18</v>
      </c>
      <c r="AU14" t="s">
        <v>85</v>
      </c>
      <c r="AV14">
        <v>0</v>
      </c>
      <c r="AW14">
        <v>2</v>
      </c>
      <c r="AX14">
        <v>8</v>
      </c>
      <c r="AY14">
        <v>6</v>
      </c>
      <c r="AZ14">
        <v>2</v>
      </c>
      <c r="BA14">
        <v>3.44</v>
      </c>
      <c r="BB14">
        <v>0.86</v>
      </c>
      <c r="BC14">
        <v>3</v>
      </c>
      <c r="BD14">
        <v>3</v>
      </c>
    </row>
    <row r="15" spans="1:56" ht="15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2"/>
      <c r="AM15" s="73" t="s">
        <v>86</v>
      </c>
      <c r="AN15">
        <v>0</v>
      </c>
      <c r="AO15">
        <v>0</v>
      </c>
      <c r="AP15">
        <v>4</v>
      </c>
      <c r="AQ15">
        <v>10</v>
      </c>
      <c r="AR15">
        <v>4</v>
      </c>
      <c r="AS15">
        <v>0</v>
      </c>
      <c r="AT15">
        <v>18</v>
      </c>
      <c r="AU15" t="s">
        <v>86</v>
      </c>
      <c r="AV15">
        <v>0</v>
      </c>
      <c r="AW15">
        <v>0</v>
      </c>
      <c r="AX15">
        <v>4</v>
      </c>
      <c r="AY15">
        <v>10</v>
      </c>
      <c r="AZ15">
        <v>4</v>
      </c>
      <c r="BA15">
        <v>4</v>
      </c>
      <c r="BB15">
        <v>0.69</v>
      </c>
      <c r="BC15">
        <v>4</v>
      </c>
      <c r="BD15">
        <v>4</v>
      </c>
    </row>
    <row r="16" spans="1:56" ht="15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2"/>
      <c r="AM16" s="73" t="s">
        <v>87</v>
      </c>
      <c r="AN16">
        <v>0</v>
      </c>
      <c r="AO16">
        <v>2</v>
      </c>
      <c r="AP16">
        <v>4</v>
      </c>
      <c r="AQ16">
        <v>7</v>
      </c>
      <c r="AR16">
        <v>5</v>
      </c>
      <c r="AS16">
        <v>0</v>
      </c>
      <c r="AT16">
        <v>18</v>
      </c>
      <c r="AU16" t="s">
        <v>87</v>
      </c>
      <c r="AV16">
        <v>0</v>
      </c>
      <c r="AW16">
        <v>2</v>
      </c>
      <c r="AX16">
        <v>4</v>
      </c>
      <c r="AY16">
        <v>7</v>
      </c>
      <c r="AZ16">
        <v>5</v>
      </c>
      <c r="BA16">
        <v>3.83</v>
      </c>
      <c r="BB16">
        <v>0.99</v>
      </c>
      <c r="BC16">
        <v>4</v>
      </c>
      <c r="BD16">
        <v>4</v>
      </c>
    </row>
    <row r="17" spans="1:56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52"/>
      <c r="AM17" s="73" t="s">
        <v>88</v>
      </c>
      <c r="AN17">
        <v>0</v>
      </c>
      <c r="AO17">
        <v>2</v>
      </c>
      <c r="AP17">
        <v>4</v>
      </c>
      <c r="AQ17">
        <v>9</v>
      </c>
      <c r="AR17">
        <v>3</v>
      </c>
      <c r="AS17">
        <v>0</v>
      </c>
      <c r="AT17">
        <v>18</v>
      </c>
      <c r="AU17" t="s">
        <v>88</v>
      </c>
      <c r="AV17">
        <v>0</v>
      </c>
      <c r="AW17">
        <v>2</v>
      </c>
      <c r="AX17">
        <v>4</v>
      </c>
      <c r="AY17">
        <v>9</v>
      </c>
      <c r="AZ17">
        <v>3</v>
      </c>
      <c r="BA17">
        <v>3.72</v>
      </c>
      <c r="BB17">
        <v>0.89</v>
      </c>
      <c r="BC17">
        <v>4</v>
      </c>
      <c r="BD17">
        <v>4</v>
      </c>
    </row>
    <row r="18" spans="1:56" ht="15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52"/>
      <c r="AM18" s="73" t="s">
        <v>89</v>
      </c>
      <c r="AN18">
        <v>0</v>
      </c>
      <c r="AO18">
        <v>0</v>
      </c>
      <c r="AP18">
        <v>6</v>
      </c>
      <c r="AQ18">
        <v>6</v>
      </c>
      <c r="AR18">
        <v>6</v>
      </c>
      <c r="AS18">
        <v>0</v>
      </c>
      <c r="AT18">
        <v>18</v>
      </c>
      <c r="AU18" t="s">
        <v>89</v>
      </c>
      <c r="AV18">
        <v>0</v>
      </c>
      <c r="AW18">
        <v>0</v>
      </c>
      <c r="AX18">
        <v>6</v>
      </c>
      <c r="AY18">
        <v>6</v>
      </c>
      <c r="AZ18">
        <v>6</v>
      </c>
      <c r="BA18">
        <v>4</v>
      </c>
      <c r="BB18">
        <v>0.84</v>
      </c>
      <c r="BC18">
        <v>4</v>
      </c>
      <c r="BD18">
        <v>3</v>
      </c>
    </row>
    <row r="19" spans="1:56" x14ac:dyDescent="0.25">
      <c r="A19" s="66"/>
      <c r="B19" s="66"/>
      <c r="C19" s="66"/>
      <c r="D19" s="66"/>
      <c r="E19" s="6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52"/>
      <c r="AM19" s="73" t="s">
        <v>90</v>
      </c>
      <c r="AN19">
        <v>1</v>
      </c>
      <c r="AO19">
        <v>1</v>
      </c>
      <c r="AP19">
        <v>8</v>
      </c>
      <c r="AQ19">
        <v>5</v>
      </c>
      <c r="AR19">
        <v>3</v>
      </c>
      <c r="AS19">
        <v>0</v>
      </c>
      <c r="AT19">
        <v>18</v>
      </c>
      <c r="AU19" t="s">
        <v>90</v>
      </c>
      <c r="AV19">
        <v>1</v>
      </c>
      <c r="AW19">
        <v>1</v>
      </c>
      <c r="AX19">
        <v>8</v>
      </c>
      <c r="AY19">
        <v>5</v>
      </c>
      <c r="AZ19">
        <v>3</v>
      </c>
      <c r="BA19">
        <v>3.44</v>
      </c>
      <c r="BB19">
        <v>1.04</v>
      </c>
      <c r="BC19">
        <v>3</v>
      </c>
      <c r="BD19">
        <v>3</v>
      </c>
    </row>
    <row r="20" spans="1:5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52"/>
      <c r="AM20" s="73" t="s">
        <v>91</v>
      </c>
      <c r="AN20">
        <v>0</v>
      </c>
      <c r="AO20">
        <v>3</v>
      </c>
      <c r="AP20">
        <v>3</v>
      </c>
      <c r="AQ20">
        <v>5</v>
      </c>
      <c r="AR20">
        <v>6</v>
      </c>
      <c r="AS20">
        <v>1</v>
      </c>
      <c r="AT20">
        <v>18</v>
      </c>
      <c r="AU20" t="s">
        <v>91</v>
      </c>
      <c r="AV20">
        <v>0</v>
      </c>
      <c r="AW20">
        <v>3</v>
      </c>
      <c r="AX20">
        <v>3</v>
      </c>
      <c r="AY20">
        <v>5</v>
      </c>
      <c r="AZ20">
        <v>6</v>
      </c>
      <c r="BA20">
        <v>3.82</v>
      </c>
      <c r="BB20">
        <v>1.1299999999999999</v>
      </c>
      <c r="BC20">
        <v>4</v>
      </c>
      <c r="BD20">
        <v>5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s="73" t="s">
        <v>92</v>
      </c>
      <c r="AN21">
        <v>1</v>
      </c>
      <c r="AO21">
        <v>3</v>
      </c>
      <c r="AP21">
        <v>6</v>
      </c>
      <c r="AQ21">
        <v>6</v>
      </c>
      <c r="AR21">
        <v>2</v>
      </c>
      <c r="AS21">
        <v>0</v>
      </c>
      <c r="AT21">
        <v>18</v>
      </c>
      <c r="AU21" t="s">
        <v>92</v>
      </c>
      <c r="AV21">
        <v>1</v>
      </c>
      <c r="AW21">
        <v>3</v>
      </c>
      <c r="AX21">
        <v>6</v>
      </c>
      <c r="AY21">
        <v>6</v>
      </c>
      <c r="AZ21">
        <v>2</v>
      </c>
      <c r="BA21">
        <v>3.28</v>
      </c>
      <c r="BB21">
        <v>1.07</v>
      </c>
      <c r="BC21">
        <v>3</v>
      </c>
      <c r="BD21">
        <v>3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s="73" t="s">
        <v>93</v>
      </c>
      <c r="AN22">
        <v>0</v>
      </c>
      <c r="AO22">
        <v>0</v>
      </c>
      <c r="AP22">
        <v>4</v>
      </c>
      <c r="AQ22">
        <v>7</v>
      </c>
      <c r="AR22">
        <v>7</v>
      </c>
      <c r="AS22">
        <v>0</v>
      </c>
      <c r="AT22">
        <v>18</v>
      </c>
      <c r="AU22" t="s">
        <v>93</v>
      </c>
      <c r="AV22">
        <v>0</v>
      </c>
      <c r="AW22">
        <v>0</v>
      </c>
      <c r="AX22">
        <v>4</v>
      </c>
      <c r="AY22">
        <v>7</v>
      </c>
      <c r="AZ22">
        <v>7</v>
      </c>
      <c r="BA22">
        <v>4.17</v>
      </c>
      <c r="BB22">
        <v>0.79</v>
      </c>
      <c r="BC22">
        <v>4</v>
      </c>
      <c r="BD22">
        <v>4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s="73" t="s">
        <v>94</v>
      </c>
      <c r="AN23">
        <v>0</v>
      </c>
      <c r="AO23">
        <v>0</v>
      </c>
      <c r="AP23">
        <v>3</v>
      </c>
      <c r="AQ23">
        <v>10</v>
      </c>
      <c r="AR23">
        <v>5</v>
      </c>
      <c r="AS23">
        <v>0</v>
      </c>
      <c r="AT23">
        <v>18</v>
      </c>
      <c r="AU23" t="s">
        <v>94</v>
      </c>
      <c r="AV23">
        <v>0</v>
      </c>
      <c r="AW23">
        <v>0</v>
      </c>
      <c r="AX23">
        <v>3</v>
      </c>
      <c r="AY23">
        <v>10</v>
      </c>
      <c r="AZ23">
        <v>5</v>
      </c>
      <c r="BA23">
        <v>4.1100000000000003</v>
      </c>
      <c r="BB23">
        <v>0.68</v>
      </c>
      <c r="BC23">
        <v>4</v>
      </c>
      <c r="BD23">
        <v>4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s="73" t="s">
        <v>95</v>
      </c>
      <c r="AN24">
        <v>0</v>
      </c>
      <c r="AO24">
        <v>1</v>
      </c>
      <c r="AP24">
        <v>0</v>
      </c>
      <c r="AQ24">
        <v>7</v>
      </c>
      <c r="AR24">
        <v>9</v>
      </c>
      <c r="AS24">
        <v>1</v>
      </c>
      <c r="AT24">
        <v>18</v>
      </c>
      <c r="AU24" t="s">
        <v>95</v>
      </c>
      <c r="AV24">
        <v>0</v>
      </c>
      <c r="AW24">
        <v>1</v>
      </c>
      <c r="AX24">
        <v>0</v>
      </c>
      <c r="AY24">
        <v>7</v>
      </c>
      <c r="AZ24">
        <v>9</v>
      </c>
      <c r="BA24">
        <v>4.41</v>
      </c>
      <c r="BB24">
        <v>0.8</v>
      </c>
      <c r="BC24">
        <v>5</v>
      </c>
      <c r="BD24">
        <v>5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s="73" t="s">
        <v>96</v>
      </c>
      <c r="AN25">
        <v>0</v>
      </c>
      <c r="AO25">
        <v>1</v>
      </c>
      <c r="AP25">
        <v>2</v>
      </c>
      <c r="AQ25">
        <v>4</v>
      </c>
      <c r="AR25">
        <v>10</v>
      </c>
      <c r="AS25">
        <v>1</v>
      </c>
      <c r="AT25">
        <v>18</v>
      </c>
      <c r="AU25" t="s">
        <v>96</v>
      </c>
      <c r="AV25">
        <v>0</v>
      </c>
      <c r="AW25">
        <v>1</v>
      </c>
      <c r="AX25">
        <v>2</v>
      </c>
      <c r="AY25">
        <v>4</v>
      </c>
      <c r="AZ25">
        <v>10</v>
      </c>
      <c r="BA25">
        <v>4.3499999999999996</v>
      </c>
      <c r="BB25">
        <v>0.93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s="73" t="s">
        <v>97</v>
      </c>
      <c r="AN26">
        <v>0</v>
      </c>
      <c r="AO26">
        <v>1</v>
      </c>
      <c r="AP26">
        <v>1</v>
      </c>
      <c r="AQ26">
        <v>3</v>
      </c>
      <c r="AR26">
        <v>13</v>
      </c>
      <c r="AS26">
        <v>0</v>
      </c>
      <c r="AT26">
        <v>18</v>
      </c>
      <c r="AU26" t="s">
        <v>97</v>
      </c>
      <c r="AV26">
        <v>0</v>
      </c>
      <c r="AW26">
        <v>1</v>
      </c>
      <c r="AX26">
        <v>1</v>
      </c>
      <c r="AY26">
        <v>3</v>
      </c>
      <c r="AZ26">
        <v>13</v>
      </c>
      <c r="BA26">
        <v>4.5599999999999996</v>
      </c>
      <c r="BB26">
        <v>0.86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s="73" t="s">
        <v>98</v>
      </c>
      <c r="AN27">
        <v>0</v>
      </c>
      <c r="AO27">
        <v>0</v>
      </c>
      <c r="AP27">
        <v>0</v>
      </c>
      <c r="AQ27">
        <v>4</v>
      </c>
      <c r="AR27">
        <v>12</v>
      </c>
      <c r="AS27">
        <v>2</v>
      </c>
      <c r="AT27">
        <v>18</v>
      </c>
      <c r="AU27" t="s">
        <v>98</v>
      </c>
      <c r="AV27">
        <v>0</v>
      </c>
      <c r="AW27">
        <v>0</v>
      </c>
      <c r="AX27">
        <v>0</v>
      </c>
      <c r="AY27">
        <v>4</v>
      </c>
      <c r="AZ27">
        <v>12</v>
      </c>
      <c r="BA27">
        <v>4.75</v>
      </c>
      <c r="BB27">
        <v>0.45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52"/>
      <c r="AM28" s="73" t="s">
        <v>99</v>
      </c>
      <c r="AN28">
        <v>0</v>
      </c>
      <c r="AO28">
        <v>0</v>
      </c>
      <c r="AP28">
        <v>0</v>
      </c>
      <c r="AQ28">
        <v>7</v>
      </c>
      <c r="AR28">
        <v>11</v>
      </c>
      <c r="AS28">
        <v>0</v>
      </c>
      <c r="AT28">
        <v>18</v>
      </c>
      <c r="AU28" t="s">
        <v>99</v>
      </c>
      <c r="AV28">
        <v>0</v>
      </c>
      <c r="AW28">
        <v>0</v>
      </c>
      <c r="AX28">
        <v>0</v>
      </c>
      <c r="AY28">
        <v>7</v>
      </c>
      <c r="AZ28">
        <v>11</v>
      </c>
      <c r="BA28">
        <v>4.6100000000000003</v>
      </c>
      <c r="BB28">
        <v>0.5</v>
      </c>
      <c r="BC28">
        <v>5</v>
      </c>
      <c r="BD28">
        <v>5</v>
      </c>
    </row>
    <row r="29" spans="1:56" ht="18" x14ac:dyDescent="0.25">
      <c r="A29" s="68"/>
      <c r="B29" s="68"/>
      <c r="C29" s="122" t="s">
        <v>2</v>
      </c>
      <c r="D29" s="122"/>
      <c r="E29" s="122"/>
      <c r="F29" s="122"/>
      <c r="G29" s="122"/>
      <c r="H29" s="122"/>
      <c r="I29" s="122"/>
      <c r="J29" s="122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52"/>
      <c r="AM29" s="73" t="s">
        <v>100</v>
      </c>
      <c r="AN29">
        <v>0</v>
      </c>
      <c r="AO29">
        <v>0</v>
      </c>
      <c r="AP29">
        <v>0</v>
      </c>
      <c r="AQ29">
        <v>5</v>
      </c>
      <c r="AR29">
        <v>13</v>
      </c>
      <c r="AS29">
        <v>0</v>
      </c>
      <c r="AT29">
        <v>18</v>
      </c>
      <c r="AU29" t="s">
        <v>100</v>
      </c>
      <c r="AV29">
        <v>0</v>
      </c>
      <c r="AW29">
        <v>0</v>
      </c>
      <c r="AX29">
        <v>0</v>
      </c>
      <c r="AY29">
        <v>5</v>
      </c>
      <c r="AZ29">
        <v>13</v>
      </c>
      <c r="BA29">
        <v>4.72</v>
      </c>
      <c r="BB29">
        <v>0.46</v>
      </c>
      <c r="BC29">
        <v>5</v>
      </c>
      <c r="BD29">
        <v>5</v>
      </c>
    </row>
    <row r="30" spans="1:56" ht="39.75" customHeight="1" x14ac:dyDescent="0.25">
      <c r="A30" s="68"/>
      <c r="B30" s="68"/>
      <c r="C30" s="122" t="s">
        <v>3</v>
      </c>
      <c r="D30" s="122"/>
      <c r="E30" s="122"/>
      <c r="F30" s="122"/>
      <c r="G30" s="122"/>
      <c r="H30" s="122"/>
      <c r="I30" s="122"/>
      <c r="J30" s="122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52"/>
      <c r="AM30" s="73" t="s">
        <v>101</v>
      </c>
      <c r="AN30">
        <v>0</v>
      </c>
      <c r="AO30">
        <v>0</v>
      </c>
      <c r="AP30">
        <v>1</v>
      </c>
      <c r="AQ30">
        <v>4</v>
      </c>
      <c r="AR30">
        <v>13</v>
      </c>
      <c r="AS30">
        <v>0</v>
      </c>
      <c r="AT30">
        <v>18</v>
      </c>
      <c r="AU30" t="s">
        <v>101</v>
      </c>
      <c r="AV30">
        <v>0</v>
      </c>
      <c r="AW30">
        <v>0</v>
      </c>
      <c r="AX30">
        <v>1</v>
      </c>
      <c r="AY30">
        <v>4</v>
      </c>
      <c r="AZ30">
        <v>13</v>
      </c>
      <c r="BA30">
        <v>4.67</v>
      </c>
      <c r="BB30">
        <v>0.59</v>
      </c>
      <c r="BC30">
        <v>5</v>
      </c>
      <c r="BD30">
        <v>5</v>
      </c>
    </row>
    <row r="31" spans="1:56" ht="18" x14ac:dyDescent="0.25">
      <c r="A31" s="68"/>
      <c r="B31" s="68"/>
      <c r="C31" s="122" t="s">
        <v>4</v>
      </c>
      <c r="D31" s="122"/>
      <c r="E31" s="122"/>
      <c r="F31" s="122"/>
      <c r="G31" s="122"/>
      <c r="H31" s="122"/>
      <c r="I31" s="122"/>
      <c r="J31" s="122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2"/>
      <c r="AM31" s="73" t="s">
        <v>102</v>
      </c>
      <c r="AN31">
        <v>0</v>
      </c>
      <c r="AO31">
        <v>0</v>
      </c>
      <c r="AP31">
        <v>1</v>
      </c>
      <c r="AQ31">
        <v>4</v>
      </c>
      <c r="AR31">
        <v>13</v>
      </c>
      <c r="AS31">
        <v>0</v>
      </c>
      <c r="AT31">
        <v>18</v>
      </c>
      <c r="AU31" t="s">
        <v>102</v>
      </c>
      <c r="AV31">
        <v>0</v>
      </c>
      <c r="AW31">
        <v>0</v>
      </c>
      <c r="AX31">
        <v>1</v>
      </c>
      <c r="AY31">
        <v>4</v>
      </c>
      <c r="AZ31">
        <v>13</v>
      </c>
      <c r="BA31">
        <v>4.67</v>
      </c>
      <c r="BB31">
        <v>0.59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s="73" t="s">
        <v>129</v>
      </c>
      <c r="AU32" t="s">
        <v>129</v>
      </c>
    </row>
    <row r="33" spans="1:47" x14ac:dyDescent="0.25">
      <c r="C33" s="66"/>
      <c r="D33" s="66"/>
      <c r="E33" s="66"/>
      <c r="F33" s="66"/>
      <c r="G33" s="66"/>
      <c r="H33" s="66"/>
      <c r="I33" s="66"/>
      <c r="J33" s="66"/>
      <c r="AU33" t="s">
        <v>66</v>
      </c>
    </row>
    <row r="34" spans="1:47" x14ac:dyDescent="0.25">
      <c r="C34" s="66"/>
      <c r="D34" s="66"/>
      <c r="E34" s="66"/>
      <c r="F34" s="66"/>
      <c r="G34" s="66"/>
      <c r="H34" s="66"/>
      <c r="I34" s="66"/>
      <c r="J34" s="66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  <c r="AM35" s="74"/>
    </row>
    <row r="36" spans="1:47" x14ac:dyDescent="0.25">
      <c r="C36" s="66"/>
      <c r="D36" s="66"/>
      <c r="E36" s="66"/>
      <c r="F36" s="66"/>
      <c r="G36" s="66"/>
      <c r="H36" s="66"/>
      <c r="I36" s="66"/>
      <c r="J36" s="66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66"/>
      <c r="D38" s="66"/>
      <c r="E38" s="66"/>
      <c r="F38" s="66"/>
      <c r="G38" s="66"/>
      <c r="H38" s="66"/>
      <c r="I38" s="66"/>
      <c r="J38" s="66"/>
    </row>
    <row r="39" spans="1:47" ht="18.75" x14ac:dyDescent="0.3">
      <c r="A39" s="7"/>
      <c r="B39" s="8"/>
      <c r="C39" s="66"/>
      <c r="D39" s="66"/>
      <c r="E39" s="66"/>
      <c r="F39" s="66"/>
      <c r="G39" s="66"/>
      <c r="H39" s="66"/>
      <c r="I39" s="66"/>
      <c r="J39" s="66"/>
    </row>
    <row r="40" spans="1:47" ht="18.75" x14ac:dyDescent="0.3">
      <c r="A40" s="7"/>
      <c r="B40" s="8"/>
      <c r="C40" s="66"/>
      <c r="D40" s="66"/>
      <c r="E40" s="66"/>
      <c r="F40" s="66"/>
      <c r="G40" s="66"/>
      <c r="H40" s="66"/>
      <c r="I40" s="66"/>
      <c r="J40" s="66"/>
    </row>
    <row r="41" spans="1:47" ht="18.75" x14ac:dyDescent="0.3">
      <c r="A41" s="7"/>
      <c r="B41" s="8"/>
      <c r="C41" s="66"/>
      <c r="D41" s="66"/>
      <c r="E41" s="66"/>
      <c r="F41" s="66"/>
      <c r="G41" s="66"/>
      <c r="H41" s="66"/>
      <c r="I41" s="66"/>
      <c r="J41" s="66"/>
    </row>
    <row r="42" spans="1:47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</row>
    <row r="43" spans="1:47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</row>
    <row r="44" spans="1:47" x14ac:dyDescent="0.25">
      <c r="C44" s="66"/>
      <c r="D44" s="66"/>
      <c r="E44" s="66"/>
      <c r="F44" s="66"/>
      <c r="G44" s="66"/>
      <c r="H44" s="66"/>
      <c r="I44" s="66"/>
      <c r="J44" s="66"/>
    </row>
    <row r="45" spans="1:47" ht="18.75" x14ac:dyDescent="0.3">
      <c r="B45" s="9"/>
      <c r="C45" s="66"/>
      <c r="D45" s="66"/>
      <c r="E45" s="66"/>
      <c r="F45" s="66"/>
      <c r="G45" s="66"/>
      <c r="H45" s="66"/>
      <c r="I45" s="66"/>
      <c r="J45" s="66"/>
      <c r="AM45" s="73" t="s">
        <v>128</v>
      </c>
    </row>
    <row r="46" spans="1:47" x14ac:dyDescent="0.25">
      <c r="C46" s="66"/>
      <c r="D46" s="66"/>
      <c r="E46" s="66"/>
      <c r="F46" s="66"/>
      <c r="G46" s="66"/>
      <c r="H46" s="66"/>
      <c r="I46" s="66"/>
      <c r="J46" s="66"/>
      <c r="AM46" s="73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s="73" t="s">
        <v>115</v>
      </c>
      <c r="AN48" t="s">
        <v>71</v>
      </c>
      <c r="AO48">
        <v>18</v>
      </c>
      <c r="AP48">
        <v>18</v>
      </c>
      <c r="AQ48">
        <v>18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M49" s="87"/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73" t="s">
        <v>129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8</v>
      </c>
      <c r="Z51" s="64">
        <f t="shared" si="0"/>
        <v>8</v>
      </c>
      <c r="AA51" s="64">
        <f t="shared" si="0"/>
        <v>0</v>
      </c>
      <c r="AB51" s="64">
        <f>SUM(V51:AA51)</f>
        <v>16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0.5</v>
      </c>
      <c r="AG51" s="94">
        <f t="shared" si="1"/>
        <v>0.5</v>
      </c>
      <c r="AH51" s="94">
        <f t="shared" si="1"/>
        <v>0</v>
      </c>
      <c r="AI51" s="65">
        <f>+BA3</f>
        <v>4.5</v>
      </c>
      <c r="AJ51" s="65">
        <f t="shared" ref="AJ51:AL57" si="2">+BB3</f>
        <v>0.52</v>
      </c>
      <c r="AK51" s="64">
        <f t="shared" si="2"/>
        <v>5</v>
      </c>
      <c r="AL51" s="64">
        <f t="shared" si="2"/>
        <v>4</v>
      </c>
      <c r="AM51" s="73"/>
      <c r="AN51" s="73"/>
      <c r="AO51" s="73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1</v>
      </c>
      <c r="Y52" s="64">
        <f t="shared" si="0"/>
        <v>9</v>
      </c>
      <c r="Z52" s="64">
        <f t="shared" si="0"/>
        <v>7</v>
      </c>
      <c r="AA52" s="64">
        <f t="shared" si="0"/>
        <v>1</v>
      </c>
      <c r="AB52" s="64">
        <f t="shared" ref="AB52:AB61" si="4">SUM(V52:AA52)</f>
        <v>18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5.5555555555555552E-2</v>
      </c>
      <c r="AF52" s="94">
        <f t="shared" si="1"/>
        <v>0.5</v>
      </c>
      <c r="AG52" s="94">
        <f t="shared" si="1"/>
        <v>0.3888888888888889</v>
      </c>
      <c r="AH52" s="94">
        <f t="shared" si="1"/>
        <v>5.5555555555555552E-2</v>
      </c>
      <c r="AI52" s="65">
        <f t="shared" ref="AI52:AI57" si="6">+BA4</f>
        <v>4.3499999999999996</v>
      </c>
      <c r="AJ52" s="65">
        <f t="shared" si="2"/>
        <v>0.61</v>
      </c>
      <c r="AK52" s="64">
        <f t="shared" si="2"/>
        <v>4</v>
      </c>
      <c r="AL52" s="64">
        <f t="shared" si="2"/>
        <v>4</v>
      </c>
      <c r="AM52" s="73"/>
      <c r="AN52" s="73"/>
      <c r="AO52" s="73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0</v>
      </c>
      <c r="X53" s="64">
        <f t="shared" si="0"/>
        <v>1</v>
      </c>
      <c r="Y53" s="64">
        <f t="shared" si="0"/>
        <v>0</v>
      </c>
      <c r="Z53" s="64">
        <f t="shared" si="0"/>
        <v>14</v>
      </c>
      <c r="AA53" s="64">
        <f t="shared" si="0"/>
        <v>3</v>
      </c>
      <c r="AB53" s="64">
        <f t="shared" si="4"/>
        <v>18</v>
      </c>
      <c r="AC53" s="94">
        <f t="shared" si="5"/>
        <v>0</v>
      </c>
      <c r="AD53" s="94">
        <f t="shared" si="1"/>
        <v>0</v>
      </c>
      <c r="AE53" s="94">
        <f t="shared" si="1"/>
        <v>5.5555555555555552E-2</v>
      </c>
      <c r="AF53" s="94">
        <f t="shared" si="1"/>
        <v>0</v>
      </c>
      <c r="AG53" s="94">
        <f t="shared" si="1"/>
        <v>0.77777777777777779</v>
      </c>
      <c r="AH53" s="94">
        <f t="shared" si="1"/>
        <v>0.16666666666666666</v>
      </c>
      <c r="AI53" s="65">
        <f t="shared" si="6"/>
        <v>4.87</v>
      </c>
      <c r="AJ53" s="65">
        <f t="shared" si="2"/>
        <v>0.52</v>
      </c>
      <c r="AK53" s="64">
        <f t="shared" si="2"/>
        <v>5</v>
      </c>
      <c r="AL53" s="64">
        <f t="shared" si="2"/>
        <v>5</v>
      </c>
      <c r="AM53" s="73"/>
      <c r="AN53" s="73"/>
      <c r="AO53" s="7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1</v>
      </c>
      <c r="Y54" s="64">
        <f t="shared" si="0"/>
        <v>6</v>
      </c>
      <c r="Z54" s="64">
        <f t="shared" si="0"/>
        <v>11</v>
      </c>
      <c r="AA54" s="64">
        <f t="shared" si="0"/>
        <v>0</v>
      </c>
      <c r="AB54" s="64">
        <f t="shared" si="4"/>
        <v>18</v>
      </c>
      <c r="AC54" s="94">
        <f t="shared" si="5"/>
        <v>0</v>
      </c>
      <c r="AD54" s="94">
        <f t="shared" si="1"/>
        <v>0</v>
      </c>
      <c r="AE54" s="94">
        <f t="shared" si="1"/>
        <v>5.5555555555555552E-2</v>
      </c>
      <c r="AF54" s="94">
        <f t="shared" si="1"/>
        <v>0.33333333333333331</v>
      </c>
      <c r="AG54" s="94">
        <f t="shared" si="1"/>
        <v>0.61111111111111116</v>
      </c>
      <c r="AH54" s="94">
        <f t="shared" si="1"/>
        <v>0</v>
      </c>
      <c r="AI54" s="65">
        <f t="shared" si="6"/>
        <v>4.5599999999999996</v>
      </c>
      <c r="AJ54" s="65">
        <f t="shared" si="2"/>
        <v>0.62</v>
      </c>
      <c r="AK54" s="64">
        <f t="shared" si="2"/>
        <v>5</v>
      </c>
      <c r="AL54" s="64">
        <f t="shared" si="2"/>
        <v>5</v>
      </c>
      <c r="AM54" s="73" t="s">
        <v>103</v>
      </c>
      <c r="AN54" s="73"/>
      <c r="AO54" s="73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5</v>
      </c>
      <c r="Z55" s="64">
        <f t="shared" si="0"/>
        <v>11</v>
      </c>
      <c r="AA55" s="64">
        <f t="shared" si="0"/>
        <v>2</v>
      </c>
      <c r="AB55" s="64">
        <f t="shared" si="4"/>
        <v>18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0.27777777777777779</v>
      </c>
      <c r="AG55" s="94">
        <f t="shared" si="1"/>
        <v>0.61111111111111116</v>
      </c>
      <c r="AH55" s="94">
        <f t="shared" si="1"/>
        <v>0.1111111111111111</v>
      </c>
      <c r="AI55" s="65">
        <f t="shared" si="6"/>
        <v>4.6900000000000004</v>
      </c>
      <c r="AJ55" s="65">
        <f t="shared" si="2"/>
        <v>0.48</v>
      </c>
      <c r="AK55" s="64">
        <f t="shared" si="2"/>
        <v>5</v>
      </c>
      <c r="AL55" s="64">
        <f t="shared" si="2"/>
        <v>5</v>
      </c>
      <c r="AM55" s="73" t="s">
        <v>117</v>
      </c>
      <c r="AN55" s="73"/>
      <c r="AO55" s="73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6</v>
      </c>
      <c r="Z56" s="64">
        <f t="shared" si="0"/>
        <v>11</v>
      </c>
      <c r="AA56" s="64">
        <f t="shared" si="0"/>
        <v>1</v>
      </c>
      <c r="AB56" s="64">
        <f t="shared" si="4"/>
        <v>18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0.33333333333333331</v>
      </c>
      <c r="AG56" s="94">
        <f t="shared" si="1"/>
        <v>0.61111111111111116</v>
      </c>
      <c r="AH56" s="94">
        <f t="shared" si="1"/>
        <v>5.5555555555555552E-2</v>
      </c>
      <c r="AI56" s="65">
        <f t="shared" si="6"/>
        <v>4.6500000000000004</v>
      </c>
      <c r="AJ56" s="65">
        <f t="shared" si="2"/>
        <v>0.49</v>
      </c>
      <c r="AK56" s="64">
        <f t="shared" si="2"/>
        <v>5</v>
      </c>
      <c r="AL56" s="64">
        <f t="shared" si="2"/>
        <v>5</v>
      </c>
      <c r="AM56" s="73"/>
      <c r="AN56" s="73"/>
      <c r="AO56" s="73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8</v>
      </c>
      <c r="Z57" s="64">
        <f t="shared" si="0"/>
        <v>10</v>
      </c>
      <c r="AA57" s="64">
        <f t="shared" si="0"/>
        <v>0</v>
      </c>
      <c r="AB57" s="64">
        <f t="shared" si="4"/>
        <v>18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0.44444444444444442</v>
      </c>
      <c r="AG57" s="94">
        <f t="shared" si="1"/>
        <v>0.55555555555555558</v>
      </c>
      <c r="AH57" s="94">
        <f t="shared" si="1"/>
        <v>0</v>
      </c>
      <c r="AI57" s="65">
        <f t="shared" si="6"/>
        <v>4.5599999999999996</v>
      </c>
      <c r="AJ57" s="65">
        <f t="shared" si="2"/>
        <v>0.51</v>
      </c>
      <c r="AK57" s="64">
        <f t="shared" si="2"/>
        <v>5</v>
      </c>
      <c r="AL57" s="64">
        <f t="shared" si="2"/>
        <v>5</v>
      </c>
      <c r="AM57" s="73" t="s">
        <v>71</v>
      </c>
      <c r="AN57" s="73" t="s">
        <v>110</v>
      </c>
      <c r="AO57" s="73">
        <v>16</v>
      </c>
      <c r="AP57">
        <v>88.9</v>
      </c>
      <c r="AQ57">
        <v>88.9</v>
      </c>
      <c r="AR57">
        <v>88.9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73"/>
      <c r="AN58" s="73" t="s">
        <v>24</v>
      </c>
      <c r="AO58" s="73">
        <v>2</v>
      </c>
      <c r="AP58">
        <v>11.1</v>
      </c>
      <c r="AQ58">
        <v>11.1</v>
      </c>
      <c r="AR58">
        <v>100</v>
      </c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61" si="7">+AO10</f>
        <v>0</v>
      </c>
      <c r="X59" s="64">
        <f t="shared" si="7"/>
        <v>0</v>
      </c>
      <c r="Y59" s="64">
        <f t="shared" si="7"/>
        <v>10</v>
      </c>
      <c r="Z59" s="64">
        <f t="shared" si="7"/>
        <v>8</v>
      </c>
      <c r="AA59" s="64">
        <f t="shared" si="7"/>
        <v>0</v>
      </c>
      <c r="AB59" s="64">
        <f t="shared" si="4"/>
        <v>18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0.55555555555555558</v>
      </c>
      <c r="AG59" s="94">
        <f t="shared" si="8"/>
        <v>0.44444444444444442</v>
      </c>
      <c r="AH59" s="94">
        <f t="shared" si="8"/>
        <v>0</v>
      </c>
      <c r="AI59" s="65">
        <f>+BA10</f>
        <v>4.4400000000000004</v>
      </c>
      <c r="AJ59" s="65">
        <f t="shared" ref="AJ59:AL61" si="9">+BB10</f>
        <v>0.51</v>
      </c>
      <c r="AK59" s="64">
        <f t="shared" si="9"/>
        <v>4</v>
      </c>
      <c r="AL59" s="64">
        <f t="shared" si="9"/>
        <v>4</v>
      </c>
      <c r="AM59" s="73"/>
      <c r="AN59" s="73" t="s">
        <v>64</v>
      </c>
      <c r="AO59" s="73">
        <v>18</v>
      </c>
      <c r="AP59">
        <v>100</v>
      </c>
      <c r="AQ59">
        <v>100</v>
      </c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si="7"/>
        <v>0</v>
      </c>
      <c r="X60" s="64">
        <f t="shared" si="7"/>
        <v>0</v>
      </c>
      <c r="Y60" s="64">
        <f t="shared" si="7"/>
        <v>10</v>
      </c>
      <c r="Z60" s="64">
        <f t="shared" si="7"/>
        <v>8</v>
      </c>
      <c r="AA60" s="64">
        <f t="shared" si="7"/>
        <v>0</v>
      </c>
      <c r="AB60" s="64">
        <f t="shared" si="4"/>
        <v>18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0.55555555555555558</v>
      </c>
      <c r="AG60" s="94">
        <f t="shared" si="8"/>
        <v>0.44444444444444442</v>
      </c>
      <c r="AH60" s="94">
        <f t="shared" si="8"/>
        <v>0</v>
      </c>
      <c r="AI60" s="65">
        <f t="shared" ref="AI60:AI61" si="12">+BA11</f>
        <v>4.4400000000000004</v>
      </c>
      <c r="AJ60" s="65">
        <f t="shared" si="9"/>
        <v>0.51</v>
      </c>
      <c r="AK60" s="64">
        <f t="shared" si="9"/>
        <v>4</v>
      </c>
      <c r="AL60" s="64">
        <f t="shared" si="9"/>
        <v>4</v>
      </c>
      <c r="AM60" s="73" t="s">
        <v>129</v>
      </c>
      <c r="AN60" s="73"/>
      <c r="AO60" s="73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7"/>
        <v>0</v>
      </c>
      <c r="X61" s="64">
        <f t="shared" si="7"/>
        <v>1</v>
      </c>
      <c r="Y61" s="64">
        <f t="shared" si="7"/>
        <v>7</v>
      </c>
      <c r="Z61" s="64">
        <f t="shared" si="7"/>
        <v>10</v>
      </c>
      <c r="AA61" s="64">
        <f t="shared" si="7"/>
        <v>0</v>
      </c>
      <c r="AB61" s="64">
        <f t="shared" si="4"/>
        <v>18</v>
      </c>
      <c r="AC61" s="94">
        <f t="shared" si="11"/>
        <v>0</v>
      </c>
      <c r="AD61" s="94">
        <f t="shared" si="8"/>
        <v>0</v>
      </c>
      <c r="AE61" s="94">
        <f t="shared" si="8"/>
        <v>5.5555555555555552E-2</v>
      </c>
      <c r="AF61" s="94">
        <f t="shared" si="8"/>
        <v>0.3888888888888889</v>
      </c>
      <c r="AG61" s="94">
        <f t="shared" si="8"/>
        <v>0.55555555555555558</v>
      </c>
      <c r="AH61" s="94">
        <f t="shared" si="8"/>
        <v>0</v>
      </c>
      <c r="AI61" s="65">
        <f t="shared" si="12"/>
        <v>4.5</v>
      </c>
      <c r="AJ61" s="65">
        <f t="shared" si="9"/>
        <v>0.62</v>
      </c>
      <c r="AK61" s="64">
        <f t="shared" si="9"/>
        <v>5</v>
      </c>
      <c r="AL61" s="64">
        <f t="shared" si="9"/>
        <v>5</v>
      </c>
      <c r="AM61" s="73"/>
      <c r="AN61" s="73"/>
      <c r="AO61" s="73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 s="73"/>
      <c r="AN62" s="73"/>
      <c r="AO62" s="73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 s="73"/>
      <c r="AN63" s="73"/>
      <c r="AO63" s="7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 s="73"/>
      <c r="AN64" s="73"/>
      <c r="AO64" s="73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 s="73"/>
      <c r="AN65" s="73"/>
      <c r="AO65" s="73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 s="73"/>
      <c r="AN66" s="73"/>
      <c r="AO66" s="73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  <c r="AN67" s="73"/>
      <c r="AO67" s="73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  <c r="AN68" s="73"/>
      <c r="AO68" s="73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 s="73"/>
      <c r="AN69" s="73"/>
      <c r="AO69" s="73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73"/>
      <c r="AN70" s="73"/>
      <c r="AO70" s="73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3">+AO13</f>
        <v>3</v>
      </c>
      <c r="X71" s="64">
        <f t="shared" si="13"/>
        <v>6</v>
      </c>
      <c r="Y71" s="64">
        <f t="shared" si="13"/>
        <v>7</v>
      </c>
      <c r="Z71" s="64">
        <f t="shared" si="13"/>
        <v>2</v>
      </c>
      <c r="AA71" s="64">
        <f t="shared" si="13"/>
        <v>0</v>
      </c>
      <c r="AB71" s="64">
        <f t="shared" ref="AB71:AB81" si="14">SUM(V71:AA71)</f>
        <v>18</v>
      </c>
      <c r="AC71" s="94">
        <f>V71/$AB71</f>
        <v>0</v>
      </c>
      <c r="AD71" s="94">
        <f t="shared" ref="AD71:AH81" si="15">W71/$AB71</f>
        <v>0.16666666666666666</v>
      </c>
      <c r="AE71" s="94">
        <f t="shared" si="15"/>
        <v>0.33333333333333331</v>
      </c>
      <c r="AF71" s="94">
        <f t="shared" si="15"/>
        <v>0.3888888888888889</v>
      </c>
      <c r="AG71" s="94">
        <f t="shared" si="15"/>
        <v>0.1111111111111111</v>
      </c>
      <c r="AH71" s="94">
        <f t="shared" si="15"/>
        <v>0</v>
      </c>
      <c r="AI71" s="65">
        <f>+BA13</f>
        <v>3.44</v>
      </c>
      <c r="AJ71" s="65">
        <f t="shared" ref="AJ71:AL81" si="16">+BB13</f>
        <v>0.92</v>
      </c>
      <c r="AK71" s="64">
        <f t="shared" si="16"/>
        <v>4</v>
      </c>
      <c r="AL71" s="64">
        <f t="shared" si="16"/>
        <v>4</v>
      </c>
      <c r="AM71" s="73"/>
      <c r="AN71" s="73"/>
      <c r="AO71" s="73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17">+AN14</f>
        <v>0</v>
      </c>
      <c r="W72" s="64">
        <f t="shared" si="13"/>
        <v>2</v>
      </c>
      <c r="X72" s="64">
        <f t="shared" si="13"/>
        <v>8</v>
      </c>
      <c r="Y72" s="64">
        <f t="shared" si="13"/>
        <v>6</v>
      </c>
      <c r="Z72" s="64">
        <f t="shared" si="13"/>
        <v>2</v>
      </c>
      <c r="AA72" s="64">
        <f t="shared" si="13"/>
        <v>0</v>
      </c>
      <c r="AB72" s="64">
        <f t="shared" si="14"/>
        <v>18</v>
      </c>
      <c r="AC72" s="94">
        <f t="shared" ref="AC72:AC81" si="18">V72/$AB72</f>
        <v>0</v>
      </c>
      <c r="AD72" s="94">
        <f t="shared" si="15"/>
        <v>0.1111111111111111</v>
      </c>
      <c r="AE72" s="94">
        <f t="shared" si="15"/>
        <v>0.44444444444444442</v>
      </c>
      <c r="AF72" s="94">
        <f t="shared" si="15"/>
        <v>0.33333333333333331</v>
      </c>
      <c r="AG72" s="94">
        <f t="shared" si="15"/>
        <v>0.1111111111111111</v>
      </c>
      <c r="AH72" s="94">
        <f t="shared" si="15"/>
        <v>0</v>
      </c>
      <c r="AI72" s="65">
        <f t="shared" ref="AI72:AI81" si="19">+BA14</f>
        <v>3.44</v>
      </c>
      <c r="AJ72" s="65">
        <f t="shared" si="16"/>
        <v>0.86</v>
      </c>
      <c r="AK72" s="64">
        <f t="shared" si="16"/>
        <v>3</v>
      </c>
      <c r="AL72" s="64">
        <f t="shared" si="16"/>
        <v>3</v>
      </c>
      <c r="AM72" s="73"/>
      <c r="AN72" s="73"/>
      <c r="AO72" s="73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17"/>
        <v>0</v>
      </c>
      <c r="W73" s="64">
        <f t="shared" si="13"/>
        <v>0</v>
      </c>
      <c r="X73" s="64">
        <f t="shared" si="13"/>
        <v>4</v>
      </c>
      <c r="Y73" s="64">
        <f t="shared" si="13"/>
        <v>10</v>
      </c>
      <c r="Z73" s="64">
        <f t="shared" si="13"/>
        <v>4</v>
      </c>
      <c r="AA73" s="64">
        <f t="shared" si="13"/>
        <v>0</v>
      </c>
      <c r="AB73" s="64">
        <f t="shared" si="14"/>
        <v>18</v>
      </c>
      <c r="AC73" s="94">
        <f t="shared" si="18"/>
        <v>0</v>
      </c>
      <c r="AD73" s="94">
        <f t="shared" si="15"/>
        <v>0</v>
      </c>
      <c r="AE73" s="94">
        <f t="shared" si="15"/>
        <v>0.22222222222222221</v>
      </c>
      <c r="AF73" s="94">
        <f t="shared" si="15"/>
        <v>0.55555555555555558</v>
      </c>
      <c r="AG73" s="94">
        <f t="shared" si="15"/>
        <v>0.22222222222222221</v>
      </c>
      <c r="AH73" s="94">
        <f t="shared" si="15"/>
        <v>0</v>
      </c>
      <c r="AI73" s="65">
        <f t="shared" si="19"/>
        <v>4</v>
      </c>
      <c r="AJ73" s="65">
        <f t="shared" si="16"/>
        <v>0.69</v>
      </c>
      <c r="AK73" s="64">
        <f t="shared" si="16"/>
        <v>4</v>
      </c>
      <c r="AL73" s="64">
        <f t="shared" si="16"/>
        <v>4</v>
      </c>
      <c r="AM73" s="73"/>
      <c r="AN73" s="73"/>
      <c r="AO73" s="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17"/>
        <v>0</v>
      </c>
      <c r="W74" s="64">
        <f t="shared" si="13"/>
        <v>2</v>
      </c>
      <c r="X74" s="64">
        <f t="shared" si="13"/>
        <v>4</v>
      </c>
      <c r="Y74" s="64">
        <f t="shared" si="13"/>
        <v>7</v>
      </c>
      <c r="Z74" s="64">
        <f t="shared" si="13"/>
        <v>5</v>
      </c>
      <c r="AA74" s="64">
        <f t="shared" si="13"/>
        <v>0</v>
      </c>
      <c r="AB74" s="64">
        <f t="shared" si="14"/>
        <v>18</v>
      </c>
      <c r="AC74" s="94">
        <f t="shared" si="18"/>
        <v>0</v>
      </c>
      <c r="AD74" s="94">
        <f t="shared" si="15"/>
        <v>0.1111111111111111</v>
      </c>
      <c r="AE74" s="94">
        <f t="shared" si="15"/>
        <v>0.22222222222222221</v>
      </c>
      <c r="AF74" s="94">
        <f t="shared" si="15"/>
        <v>0.3888888888888889</v>
      </c>
      <c r="AG74" s="94">
        <f t="shared" si="15"/>
        <v>0.27777777777777779</v>
      </c>
      <c r="AH74" s="94">
        <f t="shared" si="15"/>
        <v>0</v>
      </c>
      <c r="AI74" s="65">
        <f t="shared" si="19"/>
        <v>3.83</v>
      </c>
      <c r="AJ74" s="65">
        <f t="shared" si="16"/>
        <v>0.99</v>
      </c>
      <c r="AK74" s="64">
        <f t="shared" si="16"/>
        <v>4</v>
      </c>
      <c r="AL74" s="64">
        <f t="shared" si="16"/>
        <v>4</v>
      </c>
      <c r="AM74" s="73"/>
      <c r="AN74" s="73"/>
      <c r="AO74" s="73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17"/>
        <v>0</v>
      </c>
      <c r="W75" s="64">
        <f t="shared" si="13"/>
        <v>2</v>
      </c>
      <c r="X75" s="64">
        <f t="shared" si="13"/>
        <v>4</v>
      </c>
      <c r="Y75" s="64">
        <f t="shared" si="13"/>
        <v>9</v>
      </c>
      <c r="Z75" s="64">
        <f t="shared" si="13"/>
        <v>3</v>
      </c>
      <c r="AA75" s="64">
        <f t="shared" si="13"/>
        <v>0</v>
      </c>
      <c r="AB75" s="64">
        <f t="shared" si="14"/>
        <v>18</v>
      </c>
      <c r="AC75" s="94">
        <f t="shared" si="18"/>
        <v>0</v>
      </c>
      <c r="AD75" s="94">
        <f t="shared" si="15"/>
        <v>0.1111111111111111</v>
      </c>
      <c r="AE75" s="94">
        <f t="shared" si="15"/>
        <v>0.22222222222222221</v>
      </c>
      <c r="AF75" s="94">
        <f t="shared" si="15"/>
        <v>0.5</v>
      </c>
      <c r="AG75" s="94">
        <f t="shared" si="15"/>
        <v>0.16666666666666666</v>
      </c>
      <c r="AH75" s="94">
        <f t="shared" si="15"/>
        <v>0</v>
      </c>
      <c r="AI75" s="65">
        <f t="shared" si="19"/>
        <v>3.72</v>
      </c>
      <c r="AJ75" s="65">
        <f t="shared" si="16"/>
        <v>0.89</v>
      </c>
      <c r="AK75" s="64">
        <f t="shared" si="16"/>
        <v>4</v>
      </c>
      <c r="AL75" s="64">
        <f t="shared" si="16"/>
        <v>4</v>
      </c>
      <c r="AM75" s="73"/>
      <c r="AN75" s="73"/>
      <c r="AO75" s="73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17"/>
        <v>0</v>
      </c>
      <c r="W76" s="64">
        <f t="shared" si="13"/>
        <v>0</v>
      </c>
      <c r="X76" s="64">
        <f t="shared" si="13"/>
        <v>6</v>
      </c>
      <c r="Y76" s="64">
        <f t="shared" si="13"/>
        <v>6</v>
      </c>
      <c r="Z76" s="64">
        <f t="shared" si="13"/>
        <v>6</v>
      </c>
      <c r="AA76" s="64">
        <f t="shared" si="13"/>
        <v>0</v>
      </c>
      <c r="AB76" s="64">
        <f t="shared" si="14"/>
        <v>18</v>
      </c>
      <c r="AC76" s="94">
        <f t="shared" si="18"/>
        <v>0</v>
      </c>
      <c r="AD76" s="94">
        <f t="shared" si="15"/>
        <v>0</v>
      </c>
      <c r="AE76" s="94">
        <f t="shared" si="15"/>
        <v>0.33333333333333331</v>
      </c>
      <c r="AF76" s="94">
        <f t="shared" si="15"/>
        <v>0.33333333333333331</v>
      </c>
      <c r="AG76" s="94">
        <f t="shared" si="15"/>
        <v>0.33333333333333331</v>
      </c>
      <c r="AH76" s="94">
        <f t="shared" si="15"/>
        <v>0</v>
      </c>
      <c r="AI76" s="65">
        <f t="shared" si="19"/>
        <v>4</v>
      </c>
      <c r="AJ76" s="65">
        <f t="shared" si="16"/>
        <v>0.84</v>
      </c>
      <c r="AK76" s="64">
        <f t="shared" si="16"/>
        <v>4</v>
      </c>
      <c r="AL76" s="64">
        <f t="shared" si="16"/>
        <v>3</v>
      </c>
      <c r="AM76" s="73"/>
      <c r="AN76" s="73"/>
      <c r="AO76" s="73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17"/>
        <v>1</v>
      </c>
      <c r="W77" s="64">
        <f t="shared" si="13"/>
        <v>1</v>
      </c>
      <c r="X77" s="64">
        <f t="shared" si="13"/>
        <v>8</v>
      </c>
      <c r="Y77" s="64">
        <f t="shared" si="13"/>
        <v>5</v>
      </c>
      <c r="Z77" s="64">
        <f t="shared" si="13"/>
        <v>3</v>
      </c>
      <c r="AA77" s="64">
        <f t="shared" si="13"/>
        <v>0</v>
      </c>
      <c r="AB77" s="64">
        <f t="shared" si="14"/>
        <v>18</v>
      </c>
      <c r="AC77" s="94">
        <f t="shared" si="18"/>
        <v>5.5555555555555552E-2</v>
      </c>
      <c r="AD77" s="94">
        <f t="shared" si="15"/>
        <v>5.5555555555555552E-2</v>
      </c>
      <c r="AE77" s="94">
        <f t="shared" si="15"/>
        <v>0.44444444444444442</v>
      </c>
      <c r="AF77" s="94">
        <f t="shared" si="15"/>
        <v>0.27777777777777779</v>
      </c>
      <c r="AG77" s="94">
        <f t="shared" si="15"/>
        <v>0.16666666666666666</v>
      </c>
      <c r="AH77" s="94">
        <f t="shared" si="15"/>
        <v>0</v>
      </c>
      <c r="AI77" s="65">
        <f t="shared" si="19"/>
        <v>3.44</v>
      </c>
      <c r="AJ77" s="65">
        <f t="shared" si="16"/>
        <v>1.04</v>
      </c>
      <c r="AK77" s="64">
        <f t="shared" si="16"/>
        <v>3</v>
      </c>
      <c r="AL77" s="64">
        <f t="shared" si="16"/>
        <v>3</v>
      </c>
      <c r="AM77" s="73"/>
      <c r="AN77" s="73"/>
      <c r="AO77" s="73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17"/>
        <v>0</v>
      </c>
      <c r="W78" s="64">
        <f t="shared" si="13"/>
        <v>3</v>
      </c>
      <c r="X78" s="64">
        <f t="shared" si="13"/>
        <v>3</v>
      </c>
      <c r="Y78" s="64">
        <f t="shared" si="13"/>
        <v>5</v>
      </c>
      <c r="Z78" s="64">
        <f t="shared" si="13"/>
        <v>6</v>
      </c>
      <c r="AA78" s="64">
        <f t="shared" si="13"/>
        <v>1</v>
      </c>
      <c r="AB78" s="64">
        <f t="shared" si="14"/>
        <v>18</v>
      </c>
      <c r="AC78" s="94">
        <f t="shared" si="18"/>
        <v>0</v>
      </c>
      <c r="AD78" s="94">
        <f t="shared" si="15"/>
        <v>0.16666666666666666</v>
      </c>
      <c r="AE78" s="94">
        <f t="shared" si="15"/>
        <v>0.16666666666666666</v>
      </c>
      <c r="AF78" s="94">
        <f t="shared" si="15"/>
        <v>0.27777777777777779</v>
      </c>
      <c r="AG78" s="94">
        <f t="shared" si="15"/>
        <v>0.33333333333333331</v>
      </c>
      <c r="AH78" s="94">
        <f t="shared" si="15"/>
        <v>5.5555555555555552E-2</v>
      </c>
      <c r="AI78" s="65">
        <f t="shared" si="19"/>
        <v>3.82</v>
      </c>
      <c r="AJ78" s="65">
        <f t="shared" si="16"/>
        <v>1.1299999999999999</v>
      </c>
      <c r="AK78" s="64">
        <f t="shared" si="16"/>
        <v>4</v>
      </c>
      <c r="AL78" s="64">
        <f t="shared" si="16"/>
        <v>5</v>
      </c>
      <c r="AM78" s="73"/>
      <c r="AN78" s="73"/>
      <c r="AO78" s="73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17"/>
        <v>1</v>
      </c>
      <c r="W79" s="64">
        <f t="shared" si="13"/>
        <v>3</v>
      </c>
      <c r="X79" s="64">
        <f t="shared" si="13"/>
        <v>6</v>
      </c>
      <c r="Y79" s="64">
        <f t="shared" si="13"/>
        <v>6</v>
      </c>
      <c r="Z79" s="64">
        <f t="shared" si="13"/>
        <v>2</v>
      </c>
      <c r="AA79" s="64">
        <f t="shared" si="13"/>
        <v>0</v>
      </c>
      <c r="AB79" s="64">
        <f t="shared" si="14"/>
        <v>18</v>
      </c>
      <c r="AC79" s="94">
        <f t="shared" si="18"/>
        <v>5.5555555555555552E-2</v>
      </c>
      <c r="AD79" s="94">
        <f t="shared" si="15"/>
        <v>0.16666666666666666</v>
      </c>
      <c r="AE79" s="94">
        <f t="shared" si="15"/>
        <v>0.33333333333333331</v>
      </c>
      <c r="AF79" s="94">
        <f t="shared" si="15"/>
        <v>0.33333333333333331</v>
      </c>
      <c r="AG79" s="94">
        <f t="shared" si="15"/>
        <v>0.1111111111111111</v>
      </c>
      <c r="AH79" s="94">
        <f t="shared" si="15"/>
        <v>0</v>
      </c>
      <c r="AI79" s="65">
        <f t="shared" si="19"/>
        <v>3.28</v>
      </c>
      <c r="AJ79" s="65">
        <f t="shared" si="16"/>
        <v>1.07</v>
      </c>
      <c r="AK79" s="64">
        <f t="shared" si="16"/>
        <v>3</v>
      </c>
      <c r="AL79" s="64">
        <f t="shared" si="16"/>
        <v>3</v>
      </c>
      <c r="AM79" s="73"/>
      <c r="AN79" s="73"/>
      <c r="AO79" s="73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17"/>
        <v>0</v>
      </c>
      <c r="W80" s="64">
        <f t="shared" si="13"/>
        <v>0</v>
      </c>
      <c r="X80" s="64">
        <f t="shared" si="13"/>
        <v>4</v>
      </c>
      <c r="Y80" s="64">
        <f t="shared" si="13"/>
        <v>7</v>
      </c>
      <c r="Z80" s="64">
        <f t="shared" si="13"/>
        <v>7</v>
      </c>
      <c r="AA80" s="64">
        <f t="shared" si="13"/>
        <v>0</v>
      </c>
      <c r="AB80" s="64">
        <f t="shared" si="14"/>
        <v>18</v>
      </c>
      <c r="AC80" s="94">
        <f t="shared" si="18"/>
        <v>0</v>
      </c>
      <c r="AD80" s="94">
        <f t="shared" si="15"/>
        <v>0</v>
      </c>
      <c r="AE80" s="94">
        <f t="shared" si="15"/>
        <v>0.22222222222222221</v>
      </c>
      <c r="AF80" s="94">
        <f t="shared" si="15"/>
        <v>0.3888888888888889</v>
      </c>
      <c r="AG80" s="94">
        <f t="shared" si="15"/>
        <v>0.3888888888888889</v>
      </c>
      <c r="AH80" s="94">
        <f t="shared" si="15"/>
        <v>0</v>
      </c>
      <c r="AI80" s="65">
        <f t="shared" si="19"/>
        <v>4.17</v>
      </c>
      <c r="AJ80" s="65">
        <f t="shared" si="16"/>
        <v>0.79</v>
      </c>
      <c r="AK80" s="64">
        <f t="shared" si="16"/>
        <v>4</v>
      </c>
      <c r="AL80" s="64">
        <f t="shared" si="16"/>
        <v>4</v>
      </c>
      <c r="AM80" s="73"/>
      <c r="AN80" s="73"/>
      <c r="AO80" s="73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17"/>
        <v>0</v>
      </c>
      <c r="W81" s="64">
        <f t="shared" si="13"/>
        <v>0</v>
      </c>
      <c r="X81" s="64">
        <f t="shared" si="13"/>
        <v>3</v>
      </c>
      <c r="Y81" s="64">
        <f t="shared" si="13"/>
        <v>10</v>
      </c>
      <c r="Z81" s="64">
        <f t="shared" si="13"/>
        <v>5</v>
      </c>
      <c r="AA81" s="64">
        <f t="shared" si="13"/>
        <v>0</v>
      </c>
      <c r="AB81" s="64">
        <f t="shared" si="14"/>
        <v>18</v>
      </c>
      <c r="AC81" s="94">
        <f t="shared" si="18"/>
        <v>0</v>
      </c>
      <c r="AD81" s="94">
        <f t="shared" si="15"/>
        <v>0</v>
      </c>
      <c r="AE81" s="94">
        <f t="shared" si="15"/>
        <v>0.16666666666666666</v>
      </c>
      <c r="AF81" s="94">
        <f t="shared" si="15"/>
        <v>0.55555555555555558</v>
      </c>
      <c r="AG81" s="94">
        <f t="shared" si="15"/>
        <v>0.27777777777777779</v>
      </c>
      <c r="AH81" s="94">
        <f t="shared" si="15"/>
        <v>0</v>
      </c>
      <c r="AI81" s="65">
        <f t="shared" si="19"/>
        <v>4.1100000000000003</v>
      </c>
      <c r="AJ81" s="65">
        <f t="shared" si="16"/>
        <v>0.68</v>
      </c>
      <c r="AK81" s="64">
        <f t="shared" si="16"/>
        <v>4</v>
      </c>
      <c r="AL81" s="64">
        <f t="shared" si="16"/>
        <v>4</v>
      </c>
      <c r="AM81" s="73"/>
      <c r="AN81" s="73"/>
      <c r="AO81" s="73"/>
      <c r="AP81"/>
      <c r="AQ81"/>
      <c r="AR81"/>
    </row>
    <row r="82" spans="1:44" x14ac:dyDescent="0.25">
      <c r="AN82" s="73"/>
      <c r="AO82" s="73"/>
    </row>
    <row r="83" spans="1:44" x14ac:dyDescent="0.25">
      <c r="AN83" s="73"/>
      <c r="AO83" s="73"/>
    </row>
    <row r="84" spans="1:44" x14ac:dyDescent="0.25">
      <c r="AN84" s="73"/>
      <c r="AO84" s="7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86"/>
      <c r="AN85" s="86"/>
      <c r="AO85" s="86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  <c r="AN86" s="73"/>
      <c r="AO86" s="73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  <c r="AN87" s="73"/>
      <c r="AO87" s="73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  <c r="AM88" s="87"/>
      <c r="AN88" s="87"/>
      <c r="AO88" s="87"/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  <c r="AM89" s="88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0">+AO24</f>
        <v>1</v>
      </c>
      <c r="X90" s="64">
        <f t="shared" si="20"/>
        <v>0</v>
      </c>
      <c r="Y90" s="64">
        <f t="shared" si="20"/>
        <v>7</v>
      </c>
      <c r="Z90" s="64">
        <f t="shared" si="20"/>
        <v>9</v>
      </c>
      <c r="AA90" s="64">
        <f t="shared" si="20"/>
        <v>1</v>
      </c>
      <c r="AB90" s="64">
        <f t="shared" ref="AB90:AB91" si="21">SUM(V90:AA90)</f>
        <v>18</v>
      </c>
      <c r="AC90" s="94">
        <f>V90/$AB90</f>
        <v>0</v>
      </c>
      <c r="AD90" s="94">
        <f t="shared" ref="AD90:AH91" si="22">W90/$AB90</f>
        <v>5.5555555555555552E-2</v>
      </c>
      <c r="AE90" s="94">
        <f t="shared" si="22"/>
        <v>0</v>
      </c>
      <c r="AF90" s="94">
        <f t="shared" si="22"/>
        <v>0.3888888888888889</v>
      </c>
      <c r="AG90" s="94">
        <f t="shared" si="22"/>
        <v>0.5</v>
      </c>
      <c r="AH90" s="94">
        <f t="shared" si="22"/>
        <v>5.5555555555555552E-2</v>
      </c>
      <c r="AI90" s="65">
        <f t="shared" ref="AI90:AI91" si="23">+BA24</f>
        <v>4.41</v>
      </c>
      <c r="AJ90" s="65">
        <f t="shared" ref="AJ90:AJ91" si="24">+BB24</f>
        <v>0.8</v>
      </c>
      <c r="AK90" s="64">
        <f t="shared" ref="AK90:AK91" si="25">+BC24</f>
        <v>5</v>
      </c>
      <c r="AL90" s="64">
        <f t="shared" ref="AL90:AL91" si="26">+BD24</f>
        <v>5</v>
      </c>
      <c r="AM90" s="88"/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27">+AN25</f>
        <v>0</v>
      </c>
      <c r="W91" s="64">
        <f t="shared" si="27"/>
        <v>1</v>
      </c>
      <c r="X91" s="64">
        <f t="shared" si="27"/>
        <v>2</v>
      </c>
      <c r="Y91" s="64">
        <f t="shared" si="27"/>
        <v>4</v>
      </c>
      <c r="Z91" s="64">
        <f t="shared" si="27"/>
        <v>10</v>
      </c>
      <c r="AA91" s="64">
        <f t="shared" si="27"/>
        <v>1</v>
      </c>
      <c r="AB91" s="64">
        <f t="shared" si="21"/>
        <v>18</v>
      </c>
      <c r="AC91" s="94">
        <f>V91/$AB91</f>
        <v>0</v>
      </c>
      <c r="AD91" s="94">
        <f t="shared" si="22"/>
        <v>5.5555555555555552E-2</v>
      </c>
      <c r="AE91" s="94">
        <f t="shared" si="22"/>
        <v>0.1111111111111111</v>
      </c>
      <c r="AF91" s="94">
        <f t="shared" si="22"/>
        <v>0.22222222222222221</v>
      </c>
      <c r="AG91" s="94">
        <f t="shared" si="22"/>
        <v>0.55555555555555558</v>
      </c>
      <c r="AH91" s="94">
        <f t="shared" si="22"/>
        <v>5.5555555555555552E-2</v>
      </c>
      <c r="AI91" s="65">
        <f t="shared" si="23"/>
        <v>4.3499999999999996</v>
      </c>
      <c r="AJ91" s="65">
        <f t="shared" si="24"/>
        <v>0.93</v>
      </c>
      <c r="AK91" s="64">
        <f t="shared" si="25"/>
        <v>5</v>
      </c>
      <c r="AL91" s="64">
        <f t="shared" si="26"/>
        <v>5</v>
      </c>
      <c r="AM91" s="88"/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102"/>
      <c r="AJ92" s="102"/>
      <c r="AK92" s="27"/>
      <c r="AL92" s="56"/>
      <c r="AM92" s="88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28">+AO26</f>
        <v>1</v>
      </c>
      <c r="X93" s="64">
        <f t="shared" si="28"/>
        <v>1</v>
      </c>
      <c r="Y93" s="64">
        <f t="shared" si="28"/>
        <v>3</v>
      </c>
      <c r="Z93" s="64">
        <f t="shared" si="28"/>
        <v>13</v>
      </c>
      <c r="AA93" s="64">
        <f t="shared" si="28"/>
        <v>0</v>
      </c>
      <c r="AB93" s="64">
        <f t="shared" ref="AB93:AB98" si="29">SUM(V93:AA93)</f>
        <v>18</v>
      </c>
      <c r="AC93" s="94">
        <f>V93/$AB93</f>
        <v>0</v>
      </c>
      <c r="AD93" s="94">
        <f t="shared" ref="AD93:AH98" si="30">W93/$AB93</f>
        <v>5.5555555555555552E-2</v>
      </c>
      <c r="AE93" s="94">
        <f t="shared" si="30"/>
        <v>5.5555555555555552E-2</v>
      </c>
      <c r="AF93" s="94">
        <f t="shared" si="30"/>
        <v>0.16666666666666666</v>
      </c>
      <c r="AG93" s="94">
        <f t="shared" si="30"/>
        <v>0.72222222222222221</v>
      </c>
      <c r="AH93" s="94">
        <f t="shared" si="30"/>
        <v>0</v>
      </c>
      <c r="AI93" s="65">
        <f t="shared" ref="AI93:AI98" si="31">+BA26</f>
        <v>4.5599999999999996</v>
      </c>
      <c r="AJ93" s="65">
        <f t="shared" ref="AJ93:AJ98" si="32">+BB26</f>
        <v>0.86</v>
      </c>
      <c r="AK93" s="64">
        <f t="shared" ref="AK93:AK98" si="33">+BC26</f>
        <v>5</v>
      </c>
      <c r="AL93" s="64">
        <f t="shared" ref="AL93:AL98" si="34">+BD26</f>
        <v>5</v>
      </c>
      <c r="AM93" s="88"/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4" si="35">+AN27</f>
        <v>0</v>
      </c>
      <c r="W94" s="64">
        <f t="shared" si="35"/>
        <v>0</v>
      </c>
      <c r="X94" s="64">
        <f t="shared" si="35"/>
        <v>0</v>
      </c>
      <c r="Y94" s="64">
        <f t="shared" si="35"/>
        <v>4</v>
      </c>
      <c r="Z94" s="64">
        <f t="shared" si="35"/>
        <v>12</v>
      </c>
      <c r="AA94" s="64">
        <f t="shared" si="35"/>
        <v>2</v>
      </c>
      <c r="AB94" s="64">
        <f t="shared" si="29"/>
        <v>18</v>
      </c>
      <c r="AC94" s="94">
        <f t="shared" ref="AC94:AC98" si="36">V94/$AB94</f>
        <v>0</v>
      </c>
      <c r="AD94" s="94">
        <f t="shared" si="30"/>
        <v>0</v>
      </c>
      <c r="AE94" s="94">
        <f t="shared" si="30"/>
        <v>0</v>
      </c>
      <c r="AF94" s="94">
        <f t="shared" si="30"/>
        <v>0.22222222222222221</v>
      </c>
      <c r="AG94" s="94">
        <f t="shared" si="30"/>
        <v>0.66666666666666663</v>
      </c>
      <c r="AH94" s="94">
        <f t="shared" si="30"/>
        <v>0.1111111111111111</v>
      </c>
      <c r="AI94" s="65">
        <f t="shared" si="31"/>
        <v>4.75</v>
      </c>
      <c r="AJ94" s="65">
        <f t="shared" si="32"/>
        <v>0.45</v>
      </c>
      <c r="AK94" s="64">
        <f t="shared" si="33"/>
        <v>5</v>
      </c>
      <c r="AL94" s="64">
        <f t="shared" si="34"/>
        <v>5</v>
      </c>
      <c r="AM94" s="88"/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ref="V95:AA95" si="37">+AN28</f>
        <v>0</v>
      </c>
      <c r="W95" s="64">
        <f t="shared" si="37"/>
        <v>0</v>
      </c>
      <c r="X95" s="64">
        <f t="shared" si="37"/>
        <v>0</v>
      </c>
      <c r="Y95" s="64">
        <f t="shared" si="37"/>
        <v>7</v>
      </c>
      <c r="Z95" s="64">
        <f t="shared" si="37"/>
        <v>11</v>
      </c>
      <c r="AA95" s="64">
        <f t="shared" si="37"/>
        <v>0</v>
      </c>
      <c r="AB95" s="64">
        <f t="shared" si="29"/>
        <v>18</v>
      </c>
      <c r="AC95" s="94">
        <f t="shared" si="36"/>
        <v>0</v>
      </c>
      <c r="AD95" s="94">
        <f t="shared" si="30"/>
        <v>0</v>
      </c>
      <c r="AE95" s="94">
        <f t="shared" si="30"/>
        <v>0</v>
      </c>
      <c r="AF95" s="94">
        <f t="shared" si="30"/>
        <v>0.3888888888888889</v>
      </c>
      <c r="AG95" s="94">
        <f t="shared" si="30"/>
        <v>0.61111111111111116</v>
      </c>
      <c r="AH95" s="94">
        <f t="shared" si="30"/>
        <v>0</v>
      </c>
      <c r="AI95" s="65">
        <f t="shared" si="31"/>
        <v>4.6100000000000003</v>
      </c>
      <c r="AJ95" s="65">
        <f t="shared" si="32"/>
        <v>0.5</v>
      </c>
      <c r="AK95" s="64">
        <f t="shared" si="33"/>
        <v>5</v>
      </c>
      <c r="AL95" s="64">
        <f t="shared" si="34"/>
        <v>5</v>
      </c>
      <c r="AM95" s="88"/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ref="V96:AA96" si="38">+AN29</f>
        <v>0</v>
      </c>
      <c r="W96" s="64">
        <f t="shared" si="38"/>
        <v>0</v>
      </c>
      <c r="X96" s="64">
        <f t="shared" si="38"/>
        <v>0</v>
      </c>
      <c r="Y96" s="64">
        <f t="shared" si="38"/>
        <v>5</v>
      </c>
      <c r="Z96" s="64">
        <f t="shared" si="38"/>
        <v>13</v>
      </c>
      <c r="AA96" s="64">
        <f t="shared" si="38"/>
        <v>0</v>
      </c>
      <c r="AB96" s="64">
        <f t="shared" si="29"/>
        <v>18</v>
      </c>
      <c r="AC96" s="94">
        <f t="shared" si="36"/>
        <v>0</v>
      </c>
      <c r="AD96" s="94">
        <f t="shared" si="30"/>
        <v>0</v>
      </c>
      <c r="AE96" s="94">
        <f t="shared" si="30"/>
        <v>0</v>
      </c>
      <c r="AF96" s="94">
        <f t="shared" si="30"/>
        <v>0.27777777777777779</v>
      </c>
      <c r="AG96" s="94">
        <f t="shared" si="30"/>
        <v>0.72222222222222221</v>
      </c>
      <c r="AH96" s="94">
        <f t="shared" si="30"/>
        <v>0</v>
      </c>
      <c r="AI96" s="65">
        <f t="shared" si="31"/>
        <v>4.72</v>
      </c>
      <c r="AJ96" s="65">
        <f t="shared" si="32"/>
        <v>0.46</v>
      </c>
      <c r="AK96" s="64">
        <f t="shared" si="33"/>
        <v>5</v>
      </c>
      <c r="AL96" s="64">
        <f t="shared" si="34"/>
        <v>5</v>
      </c>
      <c r="AM96" s="88"/>
    </row>
    <row r="97" spans="1:39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ref="V97:AA97" si="39">+AN30</f>
        <v>0</v>
      </c>
      <c r="W97" s="64">
        <f t="shared" si="39"/>
        <v>0</v>
      </c>
      <c r="X97" s="64">
        <f t="shared" si="39"/>
        <v>1</v>
      </c>
      <c r="Y97" s="64">
        <f t="shared" si="39"/>
        <v>4</v>
      </c>
      <c r="Z97" s="64">
        <f t="shared" si="39"/>
        <v>13</v>
      </c>
      <c r="AA97" s="64">
        <f t="shared" si="39"/>
        <v>0</v>
      </c>
      <c r="AB97" s="64">
        <f t="shared" si="29"/>
        <v>18</v>
      </c>
      <c r="AC97" s="94">
        <f t="shared" si="36"/>
        <v>0</v>
      </c>
      <c r="AD97" s="94">
        <f t="shared" si="30"/>
        <v>0</v>
      </c>
      <c r="AE97" s="94">
        <f t="shared" si="30"/>
        <v>5.5555555555555552E-2</v>
      </c>
      <c r="AF97" s="94">
        <f t="shared" si="30"/>
        <v>0.22222222222222221</v>
      </c>
      <c r="AG97" s="94">
        <f t="shared" si="30"/>
        <v>0.72222222222222221</v>
      </c>
      <c r="AH97" s="94">
        <f t="shared" si="30"/>
        <v>0</v>
      </c>
      <c r="AI97" s="65">
        <f t="shared" si="31"/>
        <v>4.67</v>
      </c>
      <c r="AJ97" s="65">
        <f t="shared" si="32"/>
        <v>0.59</v>
      </c>
      <c r="AK97" s="64">
        <f t="shared" si="33"/>
        <v>5</v>
      </c>
      <c r="AL97" s="64">
        <f t="shared" si="34"/>
        <v>5</v>
      </c>
      <c r="AM97" s="88"/>
    </row>
    <row r="98" spans="1:39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ref="V98:AA98" si="40">+AN31</f>
        <v>0</v>
      </c>
      <c r="W98" s="64">
        <f t="shared" si="40"/>
        <v>0</v>
      </c>
      <c r="X98" s="64">
        <f t="shared" si="40"/>
        <v>1</v>
      </c>
      <c r="Y98" s="64">
        <f t="shared" si="40"/>
        <v>4</v>
      </c>
      <c r="Z98" s="64">
        <f t="shared" si="40"/>
        <v>13</v>
      </c>
      <c r="AA98" s="64">
        <f t="shared" si="40"/>
        <v>0</v>
      </c>
      <c r="AB98" s="64">
        <f t="shared" si="29"/>
        <v>18</v>
      </c>
      <c r="AC98" s="94">
        <f t="shared" si="36"/>
        <v>0</v>
      </c>
      <c r="AD98" s="94">
        <f t="shared" si="30"/>
        <v>0</v>
      </c>
      <c r="AE98" s="94">
        <f t="shared" si="30"/>
        <v>5.5555555555555552E-2</v>
      </c>
      <c r="AF98" s="94">
        <f t="shared" si="30"/>
        <v>0.22222222222222221</v>
      </c>
      <c r="AG98" s="94">
        <f t="shared" si="30"/>
        <v>0.72222222222222221</v>
      </c>
      <c r="AH98" s="94">
        <f t="shared" si="30"/>
        <v>0</v>
      </c>
      <c r="AI98" s="65">
        <f t="shared" si="31"/>
        <v>4.67</v>
      </c>
      <c r="AJ98" s="65">
        <f t="shared" si="32"/>
        <v>0.59</v>
      </c>
      <c r="AK98" s="64">
        <f t="shared" si="33"/>
        <v>5</v>
      </c>
      <c r="AL98" s="64">
        <f t="shared" si="34"/>
        <v>5</v>
      </c>
      <c r="AM98" s="88"/>
    </row>
    <row r="99" spans="1:39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  <c r="AM99" s="88"/>
    </row>
    <row r="100" spans="1:39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  <c r="AM100" s="88"/>
    </row>
    <row r="101" spans="1:39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9" x14ac:dyDescent="0.25">
      <c r="A105" s="73" t="s">
        <v>117</v>
      </c>
      <c r="B105" s="73"/>
      <c r="C105" s="73"/>
    </row>
    <row r="106" spans="1:39" x14ac:dyDescent="0.25">
      <c r="A106" s="73"/>
      <c r="B106" s="73"/>
      <c r="C106" s="73" t="s">
        <v>67</v>
      </c>
      <c r="D106" t="s">
        <v>68</v>
      </c>
      <c r="E106" t="s">
        <v>69</v>
      </c>
      <c r="F106" t="s">
        <v>70</v>
      </c>
    </row>
    <row r="107" spans="1:39" x14ac:dyDescent="0.25">
      <c r="A107" s="73" t="s">
        <v>71</v>
      </c>
      <c r="B107" s="73" t="s">
        <v>110</v>
      </c>
      <c r="C107" s="73">
        <v>16</v>
      </c>
      <c r="D107">
        <v>88.9</v>
      </c>
      <c r="E107">
        <v>88.9</v>
      </c>
      <c r="F107">
        <v>88.9</v>
      </c>
    </row>
    <row r="108" spans="1:39" x14ac:dyDescent="0.25">
      <c r="B108" t="s">
        <v>24</v>
      </c>
      <c r="C108">
        <v>2</v>
      </c>
      <c r="D108">
        <v>11.1</v>
      </c>
      <c r="E108">
        <v>11.1</v>
      </c>
      <c r="F108">
        <v>100</v>
      </c>
    </row>
    <row r="109" spans="1:39" x14ac:dyDescent="0.25">
      <c r="B109" t="s">
        <v>64</v>
      </c>
      <c r="C109">
        <v>18</v>
      </c>
      <c r="D109">
        <v>100</v>
      </c>
      <c r="E109">
        <v>100</v>
      </c>
    </row>
    <row r="110" spans="1:39" x14ac:dyDescent="0.25">
      <c r="A110" t="s">
        <v>129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8"/>
  <sheetViews>
    <sheetView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9.42578125" customWidth="1"/>
    <col min="36" max="36" width="14.85546875" customWidth="1"/>
    <col min="37" max="37" width="11.28515625" customWidth="1"/>
    <col min="38" max="38" width="8" style="51" bestFit="1" customWidth="1"/>
    <col min="39" max="39" width="54.140625" hidden="1" customWidth="1"/>
    <col min="40" max="41" width="5.85546875" hidden="1" customWidth="1"/>
    <col min="42" max="43" width="2.42578125" hidden="1" customWidth="1"/>
    <col min="44" max="56" width="11.42578125" hidden="1" customWidth="1"/>
  </cols>
  <sheetData>
    <row r="1" spans="1:56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M1" t="s">
        <v>130</v>
      </c>
      <c r="AU1" t="s">
        <v>130</v>
      </c>
    </row>
    <row r="2" spans="1:56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N2">
        <v>1</v>
      </c>
      <c r="AO2">
        <v>2</v>
      </c>
      <c r="AP2">
        <v>3</v>
      </c>
      <c r="AQ2">
        <v>4</v>
      </c>
      <c r="AR2">
        <v>5</v>
      </c>
      <c r="AS2" t="s">
        <v>73</v>
      </c>
      <c r="AT2" t="s">
        <v>64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64</v>
      </c>
    </row>
    <row r="3" spans="1:5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M3" t="s">
        <v>74</v>
      </c>
      <c r="AN3">
        <v>0</v>
      </c>
      <c r="AO3">
        <v>0</v>
      </c>
      <c r="AP3">
        <v>0</v>
      </c>
      <c r="AQ3">
        <v>4</v>
      </c>
      <c r="AR3">
        <v>6</v>
      </c>
      <c r="AS3">
        <v>0</v>
      </c>
      <c r="AT3">
        <v>10</v>
      </c>
      <c r="AU3" t="s">
        <v>74</v>
      </c>
      <c r="AV3">
        <v>0</v>
      </c>
      <c r="AW3">
        <v>0</v>
      </c>
      <c r="AX3">
        <v>0</v>
      </c>
      <c r="AY3">
        <v>4</v>
      </c>
      <c r="AZ3">
        <v>6</v>
      </c>
      <c r="BA3">
        <v>4.5999999999999996</v>
      </c>
      <c r="BB3">
        <v>0.52</v>
      </c>
      <c r="BC3">
        <v>5</v>
      </c>
      <c r="BD3">
        <v>5</v>
      </c>
    </row>
    <row r="4" spans="1:5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M4" t="s">
        <v>75</v>
      </c>
      <c r="AN4">
        <v>0</v>
      </c>
      <c r="AO4">
        <v>0</v>
      </c>
      <c r="AP4">
        <v>0</v>
      </c>
      <c r="AQ4">
        <v>5</v>
      </c>
      <c r="AR4">
        <v>5</v>
      </c>
      <c r="AS4">
        <v>0</v>
      </c>
      <c r="AT4">
        <v>10</v>
      </c>
      <c r="AU4" t="s">
        <v>75</v>
      </c>
      <c r="AV4">
        <v>0</v>
      </c>
      <c r="AW4">
        <v>0</v>
      </c>
      <c r="AX4">
        <v>0</v>
      </c>
      <c r="AY4">
        <v>5</v>
      </c>
      <c r="AZ4">
        <v>5</v>
      </c>
      <c r="BA4">
        <v>4.5</v>
      </c>
      <c r="BB4">
        <v>0.53</v>
      </c>
      <c r="BC4">
        <v>5</v>
      </c>
      <c r="BD4">
        <v>4</v>
      </c>
    </row>
    <row r="5" spans="1:56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M5" t="s">
        <v>76</v>
      </c>
      <c r="AN5">
        <v>0</v>
      </c>
      <c r="AO5">
        <v>0</v>
      </c>
      <c r="AP5">
        <v>0</v>
      </c>
      <c r="AQ5">
        <v>2</v>
      </c>
      <c r="AR5">
        <v>8</v>
      </c>
      <c r="AS5">
        <v>0</v>
      </c>
      <c r="AT5">
        <v>10</v>
      </c>
      <c r="AU5" t="s">
        <v>76</v>
      </c>
      <c r="AV5">
        <v>0</v>
      </c>
      <c r="AW5">
        <v>0</v>
      </c>
      <c r="AX5">
        <v>0</v>
      </c>
      <c r="AY5">
        <v>2</v>
      </c>
      <c r="AZ5">
        <v>8</v>
      </c>
      <c r="BA5">
        <v>4.8</v>
      </c>
      <c r="BB5">
        <v>0.42</v>
      </c>
      <c r="BC5">
        <v>5</v>
      </c>
      <c r="BD5">
        <v>5</v>
      </c>
    </row>
    <row r="6" spans="1:56" ht="15.7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t="s">
        <v>77</v>
      </c>
      <c r="AN6">
        <v>0</v>
      </c>
      <c r="AO6">
        <v>0</v>
      </c>
      <c r="AP6">
        <v>0</v>
      </c>
      <c r="AQ6">
        <v>2</v>
      </c>
      <c r="AR6">
        <v>8</v>
      </c>
      <c r="AS6">
        <v>0</v>
      </c>
      <c r="AT6">
        <v>10</v>
      </c>
      <c r="AU6" t="s">
        <v>77</v>
      </c>
      <c r="AV6">
        <v>0</v>
      </c>
      <c r="AW6">
        <v>0</v>
      </c>
      <c r="AX6">
        <v>0</v>
      </c>
      <c r="AY6">
        <v>2</v>
      </c>
      <c r="AZ6">
        <v>8</v>
      </c>
      <c r="BA6">
        <v>4.8</v>
      </c>
      <c r="BB6">
        <v>0.42</v>
      </c>
      <c r="BC6">
        <v>5</v>
      </c>
      <c r="BD6">
        <v>5</v>
      </c>
    </row>
    <row r="7" spans="1:56" x14ac:dyDescent="0.25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t="s">
        <v>78</v>
      </c>
      <c r="AN7">
        <v>0</v>
      </c>
      <c r="AO7">
        <v>0</v>
      </c>
      <c r="AP7">
        <v>0</v>
      </c>
      <c r="AQ7">
        <v>0</v>
      </c>
      <c r="AR7">
        <v>10</v>
      </c>
      <c r="AS7">
        <v>0</v>
      </c>
      <c r="AT7">
        <v>10</v>
      </c>
      <c r="AU7" t="s">
        <v>78</v>
      </c>
      <c r="AV7">
        <v>0</v>
      </c>
      <c r="AW7">
        <v>0</v>
      </c>
      <c r="AX7">
        <v>0</v>
      </c>
      <c r="AY7">
        <v>0</v>
      </c>
      <c r="AZ7">
        <v>10</v>
      </c>
      <c r="BA7">
        <v>5</v>
      </c>
      <c r="BB7">
        <v>0</v>
      </c>
      <c r="BC7">
        <v>5</v>
      </c>
      <c r="BD7">
        <v>5</v>
      </c>
    </row>
    <row r="8" spans="1:56" ht="15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M8" t="s">
        <v>79</v>
      </c>
      <c r="AN8">
        <v>0</v>
      </c>
      <c r="AO8">
        <v>0</v>
      </c>
      <c r="AP8">
        <v>0</v>
      </c>
      <c r="AQ8">
        <v>2</v>
      </c>
      <c r="AR8">
        <v>8</v>
      </c>
      <c r="AS8">
        <v>0</v>
      </c>
      <c r="AT8">
        <v>10</v>
      </c>
      <c r="AU8" t="s">
        <v>79</v>
      </c>
      <c r="AV8">
        <v>0</v>
      </c>
      <c r="AW8">
        <v>0</v>
      </c>
      <c r="AX8">
        <v>0</v>
      </c>
      <c r="AY8">
        <v>2</v>
      </c>
      <c r="AZ8">
        <v>8</v>
      </c>
      <c r="BA8">
        <v>4.8</v>
      </c>
      <c r="BB8">
        <v>0.42</v>
      </c>
      <c r="BC8">
        <v>5</v>
      </c>
      <c r="BD8">
        <v>5</v>
      </c>
    </row>
    <row r="9" spans="1:56" ht="27.75" customHeight="1" x14ac:dyDescent="0.25">
      <c r="A9" s="108" t="str">
        <f>CONCATENATE("RESULTADOS DE LA ENCUESTA DE  SATISFACCIÓN DE PROFESORES DE LA ESCUELA POLITÉCNICA SUPERIOR DE LINARES: "&amp;MID(AM1,SEARCH("=",AM1)+2,100)&amp;". Curso Académico 2020-2021")</f>
        <v>RESULTADOS DE LA ENCUESTA DE  SATISFACCIÓN DE PROFESORES DE LA ESCUELA POLITÉCNICA SUPERIOR DE LINARES: Grado en Ingeniería de Tecnologías Mineras. Curso Académico 2020-2021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t="s">
        <v>80</v>
      </c>
      <c r="AN9">
        <v>0</v>
      </c>
      <c r="AO9">
        <v>0</v>
      </c>
      <c r="AP9">
        <v>0</v>
      </c>
      <c r="AQ9">
        <v>1</v>
      </c>
      <c r="AR9">
        <v>9</v>
      </c>
      <c r="AS9">
        <v>0</v>
      </c>
      <c r="AT9">
        <v>10</v>
      </c>
      <c r="AU9" t="s">
        <v>80</v>
      </c>
      <c r="AV9">
        <v>0</v>
      </c>
      <c r="AW9">
        <v>0</v>
      </c>
      <c r="AX9">
        <v>0</v>
      </c>
      <c r="AY9">
        <v>1</v>
      </c>
      <c r="AZ9">
        <v>9</v>
      </c>
      <c r="BA9">
        <v>4.9000000000000004</v>
      </c>
      <c r="BB9">
        <v>0.32</v>
      </c>
      <c r="BC9">
        <v>5</v>
      </c>
      <c r="BD9">
        <v>5</v>
      </c>
    </row>
    <row r="10" spans="1:56" ht="20.2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52"/>
      <c r="AM10" t="s">
        <v>81</v>
      </c>
      <c r="AN10">
        <v>0</v>
      </c>
      <c r="AO10">
        <v>0</v>
      </c>
      <c r="AP10">
        <v>0</v>
      </c>
      <c r="AQ10">
        <v>5</v>
      </c>
      <c r="AR10">
        <v>5</v>
      </c>
      <c r="AS10">
        <v>0</v>
      </c>
      <c r="AT10">
        <v>10</v>
      </c>
      <c r="AU10" t="s">
        <v>81</v>
      </c>
      <c r="AV10">
        <v>0</v>
      </c>
      <c r="AW10">
        <v>0</v>
      </c>
      <c r="AX10">
        <v>0</v>
      </c>
      <c r="AY10">
        <v>5</v>
      </c>
      <c r="AZ10">
        <v>5</v>
      </c>
      <c r="BA10">
        <v>4.5</v>
      </c>
      <c r="BB10">
        <v>0.53</v>
      </c>
      <c r="BC10">
        <v>5</v>
      </c>
      <c r="BD10">
        <v>4</v>
      </c>
    </row>
    <row r="11" spans="1:56" ht="15.7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52"/>
      <c r="AM11" t="s">
        <v>82</v>
      </c>
      <c r="AN11">
        <v>0</v>
      </c>
      <c r="AO11">
        <v>0</v>
      </c>
      <c r="AP11">
        <v>0</v>
      </c>
      <c r="AQ11">
        <v>4</v>
      </c>
      <c r="AR11">
        <v>6</v>
      </c>
      <c r="AS11">
        <v>0</v>
      </c>
      <c r="AT11">
        <v>10</v>
      </c>
      <c r="AU11" t="s">
        <v>82</v>
      </c>
      <c r="AV11">
        <v>0</v>
      </c>
      <c r="AW11">
        <v>0</v>
      </c>
      <c r="AX11">
        <v>0</v>
      </c>
      <c r="AY11">
        <v>4</v>
      </c>
      <c r="AZ11">
        <v>6</v>
      </c>
      <c r="BA11">
        <v>4.5999999999999996</v>
      </c>
      <c r="BB11">
        <v>0.52</v>
      </c>
      <c r="BC11">
        <v>5</v>
      </c>
      <c r="BD11">
        <v>5</v>
      </c>
    </row>
    <row r="12" spans="1:56" ht="15.7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85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52"/>
      <c r="AM12" t="s">
        <v>83</v>
      </c>
      <c r="AN12">
        <v>0</v>
      </c>
      <c r="AO12">
        <v>0</v>
      </c>
      <c r="AP12">
        <v>0</v>
      </c>
      <c r="AQ12">
        <v>4</v>
      </c>
      <c r="AR12">
        <v>6</v>
      </c>
      <c r="AS12">
        <v>0</v>
      </c>
      <c r="AT12">
        <v>10</v>
      </c>
      <c r="AU12" t="s">
        <v>83</v>
      </c>
      <c r="AV12">
        <v>0</v>
      </c>
      <c r="AW12">
        <v>0</v>
      </c>
      <c r="AX12">
        <v>0</v>
      </c>
      <c r="AY12">
        <v>4</v>
      </c>
      <c r="AZ12">
        <v>6</v>
      </c>
      <c r="BA12">
        <v>4.5999999999999996</v>
      </c>
      <c r="BB12">
        <v>0.52</v>
      </c>
      <c r="BC12">
        <v>5</v>
      </c>
      <c r="BD12">
        <v>5</v>
      </c>
    </row>
    <row r="13" spans="1:56" ht="15.7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52"/>
      <c r="AM13" t="s">
        <v>84</v>
      </c>
      <c r="AN13">
        <v>0</v>
      </c>
      <c r="AO13">
        <v>1</v>
      </c>
      <c r="AP13">
        <v>4</v>
      </c>
      <c r="AQ13">
        <v>4</v>
      </c>
      <c r="AR13">
        <v>1</v>
      </c>
      <c r="AS13">
        <v>0</v>
      </c>
      <c r="AT13">
        <v>10</v>
      </c>
      <c r="AU13" t="s">
        <v>84</v>
      </c>
      <c r="AV13">
        <v>0</v>
      </c>
      <c r="AW13">
        <v>1</v>
      </c>
      <c r="AX13">
        <v>4</v>
      </c>
      <c r="AY13">
        <v>4</v>
      </c>
      <c r="AZ13">
        <v>1</v>
      </c>
      <c r="BA13">
        <v>3.5</v>
      </c>
      <c r="BB13">
        <v>0.85</v>
      </c>
      <c r="BC13">
        <v>4</v>
      </c>
      <c r="BD13">
        <v>3</v>
      </c>
    </row>
    <row r="14" spans="1:56" ht="15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52"/>
      <c r="AM14" t="s">
        <v>85</v>
      </c>
      <c r="AN14">
        <v>0</v>
      </c>
      <c r="AO14">
        <v>0</v>
      </c>
      <c r="AP14">
        <v>3</v>
      </c>
      <c r="AQ14">
        <v>6</v>
      </c>
      <c r="AR14">
        <v>1</v>
      </c>
      <c r="AS14">
        <v>0</v>
      </c>
      <c r="AT14">
        <v>10</v>
      </c>
      <c r="AU14" t="s">
        <v>85</v>
      </c>
      <c r="AV14">
        <v>0</v>
      </c>
      <c r="AW14">
        <v>0</v>
      </c>
      <c r="AX14">
        <v>3</v>
      </c>
      <c r="AY14">
        <v>6</v>
      </c>
      <c r="AZ14">
        <v>1</v>
      </c>
      <c r="BA14">
        <v>3.8</v>
      </c>
      <c r="BB14">
        <v>0.63</v>
      </c>
      <c r="BC14">
        <v>4</v>
      </c>
      <c r="BD14">
        <v>4</v>
      </c>
    </row>
    <row r="15" spans="1:56" ht="15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52"/>
      <c r="AM15" t="s">
        <v>86</v>
      </c>
      <c r="AN15">
        <v>0</v>
      </c>
      <c r="AO15">
        <v>0</v>
      </c>
      <c r="AP15">
        <v>1</v>
      </c>
      <c r="AQ15">
        <v>6</v>
      </c>
      <c r="AR15">
        <v>2</v>
      </c>
      <c r="AS15">
        <v>1</v>
      </c>
      <c r="AT15">
        <v>10</v>
      </c>
      <c r="AU15" t="s">
        <v>86</v>
      </c>
      <c r="AV15">
        <v>0</v>
      </c>
      <c r="AW15">
        <v>0</v>
      </c>
      <c r="AX15">
        <v>1</v>
      </c>
      <c r="AY15">
        <v>6</v>
      </c>
      <c r="AZ15">
        <v>2</v>
      </c>
      <c r="BA15">
        <v>4.1100000000000003</v>
      </c>
      <c r="BB15">
        <v>0.6</v>
      </c>
      <c r="BC15">
        <v>4</v>
      </c>
      <c r="BD15">
        <v>4</v>
      </c>
    </row>
    <row r="16" spans="1:56" ht="15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52"/>
      <c r="AM16" t="s">
        <v>87</v>
      </c>
      <c r="AN16">
        <v>0</v>
      </c>
      <c r="AO16">
        <v>0</v>
      </c>
      <c r="AP16">
        <v>2</v>
      </c>
      <c r="AQ16">
        <v>7</v>
      </c>
      <c r="AR16">
        <v>1</v>
      </c>
      <c r="AS16">
        <v>0</v>
      </c>
      <c r="AT16">
        <v>10</v>
      </c>
      <c r="AU16" t="s">
        <v>87</v>
      </c>
      <c r="AV16">
        <v>0</v>
      </c>
      <c r="AW16">
        <v>0</v>
      </c>
      <c r="AX16">
        <v>2</v>
      </c>
      <c r="AY16">
        <v>7</v>
      </c>
      <c r="AZ16">
        <v>1</v>
      </c>
      <c r="BA16">
        <v>3.9</v>
      </c>
      <c r="BB16">
        <v>0.56999999999999995</v>
      </c>
      <c r="BC16">
        <v>4</v>
      </c>
      <c r="BD16">
        <v>4</v>
      </c>
    </row>
    <row r="17" spans="1:56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52"/>
      <c r="AM17" t="s">
        <v>88</v>
      </c>
      <c r="AN17">
        <v>0</v>
      </c>
      <c r="AO17">
        <v>0</v>
      </c>
      <c r="AP17">
        <v>1</v>
      </c>
      <c r="AQ17">
        <v>6</v>
      </c>
      <c r="AR17">
        <v>3</v>
      </c>
      <c r="AS17">
        <v>0</v>
      </c>
      <c r="AT17">
        <v>10</v>
      </c>
      <c r="AU17" t="s">
        <v>88</v>
      </c>
      <c r="AV17">
        <v>0</v>
      </c>
      <c r="AW17">
        <v>0</v>
      </c>
      <c r="AX17">
        <v>1</v>
      </c>
      <c r="AY17">
        <v>6</v>
      </c>
      <c r="AZ17">
        <v>3</v>
      </c>
      <c r="BA17">
        <v>4.2</v>
      </c>
      <c r="BB17">
        <v>0.63</v>
      </c>
      <c r="BC17">
        <v>4</v>
      </c>
      <c r="BD17">
        <v>4</v>
      </c>
    </row>
    <row r="18" spans="1:56" ht="15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52"/>
      <c r="AM18" t="s">
        <v>89</v>
      </c>
      <c r="AN18">
        <v>0</v>
      </c>
      <c r="AO18">
        <v>0</v>
      </c>
      <c r="AP18">
        <v>2</v>
      </c>
      <c r="AQ18">
        <v>6</v>
      </c>
      <c r="AR18">
        <v>2</v>
      </c>
      <c r="AS18">
        <v>0</v>
      </c>
      <c r="AT18">
        <v>10</v>
      </c>
      <c r="AU18" t="s">
        <v>89</v>
      </c>
      <c r="AV18">
        <v>0</v>
      </c>
      <c r="AW18">
        <v>0</v>
      </c>
      <c r="AX18">
        <v>2</v>
      </c>
      <c r="AY18">
        <v>6</v>
      </c>
      <c r="AZ18">
        <v>2</v>
      </c>
      <c r="BA18">
        <v>4</v>
      </c>
      <c r="BB18">
        <v>0.67</v>
      </c>
      <c r="BC18">
        <v>4</v>
      </c>
      <c r="BD18">
        <v>4</v>
      </c>
    </row>
    <row r="19" spans="1:56" x14ac:dyDescent="0.25">
      <c r="A19" s="66"/>
      <c r="B19" s="66"/>
      <c r="C19" s="66"/>
      <c r="D19" s="66"/>
      <c r="E19" s="66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52"/>
      <c r="AM19" t="s">
        <v>90</v>
      </c>
      <c r="AN19">
        <v>1</v>
      </c>
      <c r="AO19">
        <v>3</v>
      </c>
      <c r="AP19">
        <v>5</v>
      </c>
      <c r="AQ19">
        <v>1</v>
      </c>
      <c r="AR19">
        <v>0</v>
      </c>
      <c r="AS19">
        <v>0</v>
      </c>
      <c r="AT19">
        <v>10</v>
      </c>
      <c r="AU19" t="s">
        <v>90</v>
      </c>
      <c r="AV19">
        <v>1</v>
      </c>
      <c r="AW19">
        <v>3</v>
      </c>
      <c r="AX19">
        <v>5</v>
      </c>
      <c r="AY19">
        <v>1</v>
      </c>
      <c r="AZ19">
        <v>0</v>
      </c>
      <c r="BA19">
        <v>2.6</v>
      </c>
      <c r="BB19">
        <v>0.84</v>
      </c>
      <c r="BC19">
        <v>3</v>
      </c>
      <c r="BD19">
        <v>3</v>
      </c>
    </row>
    <row r="20" spans="1:56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52"/>
      <c r="AM20" t="s">
        <v>91</v>
      </c>
      <c r="AN20">
        <v>0</v>
      </c>
      <c r="AO20">
        <v>1</v>
      </c>
      <c r="AP20">
        <v>1</v>
      </c>
      <c r="AQ20">
        <v>5</v>
      </c>
      <c r="AR20">
        <v>2</v>
      </c>
      <c r="AS20">
        <v>1</v>
      </c>
      <c r="AT20">
        <v>10</v>
      </c>
      <c r="AU20" t="s">
        <v>91</v>
      </c>
      <c r="AV20">
        <v>0</v>
      </c>
      <c r="AW20">
        <v>1</v>
      </c>
      <c r="AX20">
        <v>1</v>
      </c>
      <c r="AY20">
        <v>5</v>
      </c>
      <c r="AZ20">
        <v>2</v>
      </c>
      <c r="BA20">
        <v>3.89</v>
      </c>
      <c r="BB20">
        <v>0.93</v>
      </c>
      <c r="BC20">
        <v>4</v>
      </c>
      <c r="BD20">
        <v>4</v>
      </c>
    </row>
    <row r="21" spans="1:5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52"/>
      <c r="AM21" t="s">
        <v>92</v>
      </c>
      <c r="AN21">
        <v>1</v>
      </c>
      <c r="AO21">
        <v>3</v>
      </c>
      <c r="AP21">
        <v>5</v>
      </c>
      <c r="AQ21">
        <v>1</v>
      </c>
      <c r="AR21">
        <v>0</v>
      </c>
      <c r="AS21">
        <v>0</v>
      </c>
      <c r="AT21">
        <v>10</v>
      </c>
      <c r="AU21" t="s">
        <v>92</v>
      </c>
      <c r="AV21">
        <v>1</v>
      </c>
      <c r="AW21">
        <v>3</v>
      </c>
      <c r="AX21">
        <v>5</v>
      </c>
      <c r="AY21">
        <v>1</v>
      </c>
      <c r="AZ21">
        <v>0</v>
      </c>
      <c r="BA21">
        <v>2.6</v>
      </c>
      <c r="BB21">
        <v>0.84</v>
      </c>
      <c r="BC21">
        <v>3</v>
      </c>
      <c r="BD21">
        <v>3</v>
      </c>
    </row>
    <row r="22" spans="1:5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52"/>
      <c r="AM22" t="s">
        <v>93</v>
      </c>
      <c r="AN22">
        <v>0</v>
      </c>
      <c r="AO22">
        <v>0</v>
      </c>
      <c r="AP22">
        <v>0</v>
      </c>
      <c r="AQ22">
        <v>4</v>
      </c>
      <c r="AR22">
        <v>5</v>
      </c>
      <c r="AS22">
        <v>1</v>
      </c>
      <c r="AT22">
        <v>10</v>
      </c>
      <c r="AU22" t="s">
        <v>93</v>
      </c>
      <c r="AV22">
        <v>0</v>
      </c>
      <c r="AW22">
        <v>0</v>
      </c>
      <c r="AX22">
        <v>0</v>
      </c>
      <c r="AY22">
        <v>4</v>
      </c>
      <c r="AZ22">
        <v>5</v>
      </c>
      <c r="BA22">
        <v>4.5599999999999996</v>
      </c>
      <c r="BB22">
        <v>0.53</v>
      </c>
      <c r="BC22">
        <v>5</v>
      </c>
      <c r="BD22">
        <v>5</v>
      </c>
    </row>
    <row r="23" spans="1:5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52"/>
      <c r="AM23" t="s">
        <v>94</v>
      </c>
      <c r="AN23">
        <v>0</v>
      </c>
      <c r="AO23">
        <v>1</v>
      </c>
      <c r="AP23">
        <v>1</v>
      </c>
      <c r="AQ23">
        <v>3</v>
      </c>
      <c r="AR23">
        <v>5</v>
      </c>
      <c r="AS23">
        <v>0</v>
      </c>
      <c r="AT23">
        <v>10</v>
      </c>
      <c r="AU23" t="s">
        <v>94</v>
      </c>
      <c r="AV23">
        <v>0</v>
      </c>
      <c r="AW23">
        <v>1</v>
      </c>
      <c r="AX23">
        <v>1</v>
      </c>
      <c r="AY23">
        <v>3</v>
      </c>
      <c r="AZ23">
        <v>5</v>
      </c>
      <c r="BA23">
        <v>4.2</v>
      </c>
      <c r="BB23">
        <v>1.03</v>
      </c>
      <c r="BC23">
        <v>5</v>
      </c>
      <c r="BD23">
        <v>5</v>
      </c>
    </row>
    <row r="24" spans="1:5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52"/>
      <c r="AM24" t="s">
        <v>95</v>
      </c>
      <c r="AN24">
        <v>0</v>
      </c>
      <c r="AO24">
        <v>0</v>
      </c>
      <c r="AP24">
        <v>1</v>
      </c>
      <c r="AQ24">
        <v>2</v>
      </c>
      <c r="AR24">
        <v>7</v>
      </c>
      <c r="AS24">
        <v>0</v>
      </c>
      <c r="AT24">
        <v>10</v>
      </c>
      <c r="AU24" t="s">
        <v>95</v>
      </c>
      <c r="AV24">
        <v>0</v>
      </c>
      <c r="AW24">
        <v>0</v>
      </c>
      <c r="AX24">
        <v>1</v>
      </c>
      <c r="AY24">
        <v>2</v>
      </c>
      <c r="AZ24">
        <v>7</v>
      </c>
      <c r="BA24">
        <v>4.5999999999999996</v>
      </c>
      <c r="BB24">
        <v>0.7</v>
      </c>
      <c r="BC24">
        <v>5</v>
      </c>
      <c r="BD24">
        <v>5</v>
      </c>
    </row>
    <row r="25" spans="1:5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52"/>
      <c r="AM25" t="s">
        <v>96</v>
      </c>
      <c r="AN25">
        <v>0</v>
      </c>
      <c r="AO25">
        <v>0</v>
      </c>
      <c r="AP25">
        <v>0</v>
      </c>
      <c r="AQ25">
        <v>3</v>
      </c>
      <c r="AR25">
        <v>7</v>
      </c>
      <c r="AS25">
        <v>0</v>
      </c>
      <c r="AT25">
        <v>10</v>
      </c>
      <c r="AU25" t="s">
        <v>96</v>
      </c>
      <c r="AV25">
        <v>0</v>
      </c>
      <c r="AW25">
        <v>0</v>
      </c>
      <c r="AX25">
        <v>0</v>
      </c>
      <c r="AY25">
        <v>3</v>
      </c>
      <c r="AZ25">
        <v>7</v>
      </c>
      <c r="BA25">
        <v>4.7</v>
      </c>
      <c r="BB25">
        <v>0.48</v>
      </c>
      <c r="BC25">
        <v>5</v>
      </c>
      <c r="BD25">
        <v>5</v>
      </c>
    </row>
    <row r="26" spans="1:5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52"/>
      <c r="AM26" t="s">
        <v>97</v>
      </c>
      <c r="AN26">
        <v>0</v>
      </c>
      <c r="AO26">
        <v>0</v>
      </c>
      <c r="AP26">
        <v>1</v>
      </c>
      <c r="AQ26">
        <v>2</v>
      </c>
      <c r="AR26">
        <v>7</v>
      </c>
      <c r="AS26">
        <v>0</v>
      </c>
      <c r="AT26">
        <v>10</v>
      </c>
      <c r="AU26" t="s">
        <v>97</v>
      </c>
      <c r="AV26">
        <v>0</v>
      </c>
      <c r="AW26">
        <v>0</v>
      </c>
      <c r="AX26">
        <v>1</v>
      </c>
      <c r="AY26">
        <v>2</v>
      </c>
      <c r="AZ26">
        <v>7</v>
      </c>
      <c r="BA26">
        <v>4.5999999999999996</v>
      </c>
      <c r="BB26">
        <v>0.7</v>
      </c>
      <c r="BC26">
        <v>5</v>
      </c>
      <c r="BD26">
        <v>5</v>
      </c>
    </row>
    <row r="27" spans="1:5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52"/>
      <c r="AM27" t="s">
        <v>98</v>
      </c>
      <c r="AN27">
        <v>0</v>
      </c>
      <c r="AO27">
        <v>0</v>
      </c>
      <c r="AP27">
        <v>1</v>
      </c>
      <c r="AQ27">
        <v>3</v>
      </c>
      <c r="AR27">
        <v>6</v>
      </c>
      <c r="AS27">
        <v>0</v>
      </c>
      <c r="AT27">
        <v>10</v>
      </c>
      <c r="AU27" t="s">
        <v>98</v>
      </c>
      <c r="AV27">
        <v>0</v>
      </c>
      <c r="AW27">
        <v>0</v>
      </c>
      <c r="AX27">
        <v>1</v>
      </c>
      <c r="AY27">
        <v>3</v>
      </c>
      <c r="AZ27">
        <v>6</v>
      </c>
      <c r="BA27">
        <v>4.5</v>
      </c>
      <c r="BB27">
        <v>0.71</v>
      </c>
      <c r="BC27">
        <v>5</v>
      </c>
      <c r="BD27">
        <v>5</v>
      </c>
    </row>
    <row r="28" spans="1:56" ht="40.5" customHeight="1" x14ac:dyDescent="0.25">
      <c r="A28" s="109" t="s">
        <v>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52"/>
      <c r="AM28" t="s">
        <v>99</v>
      </c>
      <c r="AN28">
        <v>0</v>
      </c>
      <c r="AO28">
        <v>0</v>
      </c>
      <c r="AP28">
        <v>0</v>
      </c>
      <c r="AQ28">
        <v>6</v>
      </c>
      <c r="AR28">
        <v>4</v>
      </c>
      <c r="AS28">
        <v>0</v>
      </c>
      <c r="AT28">
        <v>10</v>
      </c>
      <c r="AU28" t="s">
        <v>99</v>
      </c>
      <c r="AV28">
        <v>0</v>
      </c>
      <c r="AW28">
        <v>0</v>
      </c>
      <c r="AX28">
        <v>0</v>
      </c>
      <c r="AY28">
        <v>6</v>
      </c>
      <c r="AZ28">
        <v>4</v>
      </c>
      <c r="BA28">
        <v>4.4000000000000004</v>
      </c>
      <c r="BB28">
        <v>0.52</v>
      </c>
      <c r="BC28">
        <v>4</v>
      </c>
      <c r="BD28">
        <v>4</v>
      </c>
    </row>
    <row r="29" spans="1:56" ht="18" x14ac:dyDescent="0.25">
      <c r="A29" s="68"/>
      <c r="B29" s="68"/>
      <c r="C29" s="122" t="s">
        <v>2</v>
      </c>
      <c r="D29" s="122"/>
      <c r="E29" s="122"/>
      <c r="F29" s="122"/>
      <c r="G29" s="122"/>
      <c r="H29" s="122"/>
      <c r="I29" s="122"/>
      <c r="J29" s="122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52"/>
      <c r="AM29" t="s">
        <v>100</v>
      </c>
      <c r="AN29">
        <v>0</v>
      </c>
      <c r="AO29">
        <v>0</v>
      </c>
      <c r="AP29">
        <v>1</v>
      </c>
      <c r="AQ29">
        <v>3</v>
      </c>
      <c r="AR29">
        <v>6</v>
      </c>
      <c r="AS29">
        <v>0</v>
      </c>
      <c r="AT29">
        <v>10</v>
      </c>
      <c r="AU29" t="s">
        <v>100</v>
      </c>
      <c r="AV29">
        <v>0</v>
      </c>
      <c r="AW29">
        <v>0</v>
      </c>
      <c r="AX29">
        <v>1</v>
      </c>
      <c r="AY29">
        <v>3</v>
      </c>
      <c r="AZ29">
        <v>6</v>
      </c>
      <c r="BA29">
        <v>4.5</v>
      </c>
      <c r="BB29">
        <v>0.71</v>
      </c>
      <c r="BC29">
        <v>5</v>
      </c>
      <c r="BD29">
        <v>5</v>
      </c>
    </row>
    <row r="30" spans="1:56" ht="39.75" customHeight="1" x14ac:dyDescent="0.25">
      <c r="A30" s="68"/>
      <c r="B30" s="68"/>
      <c r="C30" s="122" t="s">
        <v>3</v>
      </c>
      <c r="D30" s="122"/>
      <c r="E30" s="122"/>
      <c r="F30" s="122"/>
      <c r="G30" s="122"/>
      <c r="H30" s="122"/>
      <c r="I30" s="122"/>
      <c r="J30" s="122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52"/>
      <c r="AM30" t="s">
        <v>101</v>
      </c>
      <c r="AN30">
        <v>0</v>
      </c>
      <c r="AO30">
        <v>0</v>
      </c>
      <c r="AP30">
        <v>0</v>
      </c>
      <c r="AQ30">
        <v>3</v>
      </c>
      <c r="AR30">
        <v>7</v>
      </c>
      <c r="AS30">
        <v>0</v>
      </c>
      <c r="AT30">
        <v>10</v>
      </c>
      <c r="AU30" t="s">
        <v>101</v>
      </c>
      <c r="AV30">
        <v>0</v>
      </c>
      <c r="AW30">
        <v>0</v>
      </c>
      <c r="AX30">
        <v>0</v>
      </c>
      <c r="AY30">
        <v>3</v>
      </c>
      <c r="AZ30">
        <v>7</v>
      </c>
      <c r="BA30">
        <v>4.7</v>
      </c>
      <c r="BB30">
        <v>0.48</v>
      </c>
      <c r="BC30">
        <v>5</v>
      </c>
      <c r="BD30">
        <v>5</v>
      </c>
    </row>
    <row r="31" spans="1:56" ht="18" x14ac:dyDescent="0.25">
      <c r="A31" s="68"/>
      <c r="B31" s="68"/>
      <c r="C31" s="122" t="s">
        <v>4</v>
      </c>
      <c r="D31" s="122"/>
      <c r="E31" s="122"/>
      <c r="F31" s="122"/>
      <c r="G31" s="122"/>
      <c r="H31" s="122"/>
      <c r="I31" s="122"/>
      <c r="J31" s="122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52"/>
      <c r="AM31" t="s">
        <v>102</v>
      </c>
      <c r="AN31">
        <v>0</v>
      </c>
      <c r="AO31">
        <v>0</v>
      </c>
      <c r="AP31">
        <v>0</v>
      </c>
      <c r="AQ31">
        <v>4</v>
      </c>
      <c r="AR31">
        <v>6</v>
      </c>
      <c r="AS31">
        <v>0</v>
      </c>
      <c r="AT31">
        <v>10</v>
      </c>
      <c r="AU31" t="s">
        <v>102</v>
      </c>
      <c r="AV31">
        <v>0</v>
      </c>
      <c r="AW31">
        <v>0</v>
      </c>
      <c r="AX31">
        <v>0</v>
      </c>
      <c r="AY31">
        <v>4</v>
      </c>
      <c r="AZ31">
        <v>6</v>
      </c>
      <c r="BA31">
        <v>4.5999999999999996</v>
      </c>
      <c r="BB31">
        <v>0.52</v>
      </c>
      <c r="BC31">
        <v>5</v>
      </c>
      <c r="BD31">
        <v>5</v>
      </c>
    </row>
    <row r="32" spans="1:56" ht="18" x14ac:dyDescent="0.25">
      <c r="C32" s="122" t="s">
        <v>5</v>
      </c>
      <c r="D32" s="122"/>
      <c r="E32" s="122"/>
      <c r="F32" s="122"/>
      <c r="G32" s="122"/>
      <c r="H32" s="122"/>
      <c r="I32" s="122"/>
      <c r="J32" s="122"/>
      <c r="AM32" t="s">
        <v>131</v>
      </c>
      <c r="AU32" t="s">
        <v>131</v>
      </c>
    </row>
    <row r="33" spans="1:47" x14ac:dyDescent="0.25">
      <c r="C33" s="66"/>
      <c r="D33" s="66"/>
      <c r="E33" s="66"/>
      <c r="F33" s="66"/>
      <c r="G33" s="66"/>
      <c r="H33" s="66"/>
      <c r="I33" s="66"/>
      <c r="J33" s="66"/>
      <c r="AU33" t="s">
        <v>66</v>
      </c>
    </row>
    <row r="34" spans="1:47" x14ac:dyDescent="0.25">
      <c r="C34" s="66"/>
      <c r="D34" s="66"/>
      <c r="E34" s="66"/>
      <c r="F34" s="66"/>
      <c r="G34" s="66"/>
      <c r="H34" s="66"/>
      <c r="I34" s="66"/>
      <c r="J34" s="66"/>
    </row>
    <row r="35" spans="1:47" s="5" customFormat="1" ht="20.25" x14ac:dyDescent="0.25">
      <c r="A35" s="123" t="s">
        <v>6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3"/>
    </row>
    <row r="36" spans="1:47" x14ac:dyDescent="0.25">
      <c r="C36" s="66"/>
      <c r="D36" s="66"/>
      <c r="E36" s="66"/>
      <c r="F36" s="66"/>
      <c r="G36" s="66"/>
      <c r="H36" s="66"/>
      <c r="I36" s="66"/>
      <c r="J36" s="66"/>
    </row>
    <row r="37" spans="1:47" ht="18.75" x14ac:dyDescent="0.3">
      <c r="A37" s="6">
        <v>1</v>
      </c>
      <c r="B37" s="132" t="s">
        <v>7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4"/>
    </row>
    <row r="38" spans="1:47" ht="18.75" x14ac:dyDescent="0.3">
      <c r="A38" s="7"/>
      <c r="B38" s="8"/>
      <c r="C38" s="66"/>
      <c r="D38" s="66"/>
      <c r="E38" s="66"/>
      <c r="F38" s="66"/>
      <c r="G38" s="66"/>
      <c r="H38" s="66"/>
      <c r="I38" s="66"/>
      <c r="J38" s="66"/>
    </row>
    <row r="39" spans="1:47" ht="18.75" x14ac:dyDescent="0.3">
      <c r="A39" s="7"/>
      <c r="B39" s="8"/>
      <c r="C39" s="66"/>
      <c r="D39" s="66"/>
      <c r="E39" s="66"/>
      <c r="F39" s="66"/>
      <c r="G39" s="66"/>
      <c r="H39" s="66"/>
      <c r="I39" s="66"/>
      <c r="J39" s="66"/>
    </row>
    <row r="40" spans="1:47" ht="18.75" x14ac:dyDescent="0.3">
      <c r="A40" s="7"/>
      <c r="B40" s="8"/>
      <c r="C40" s="66"/>
      <c r="D40" s="66"/>
      <c r="E40" s="66"/>
      <c r="F40" s="66"/>
      <c r="G40" s="66"/>
      <c r="H40" s="66"/>
      <c r="I40" s="66"/>
      <c r="J40" s="66"/>
    </row>
    <row r="41" spans="1:47" ht="18.75" x14ac:dyDescent="0.3">
      <c r="A41" s="7"/>
      <c r="B41" s="8"/>
      <c r="C41" s="66"/>
      <c r="D41" s="66"/>
      <c r="E41" s="66"/>
      <c r="F41" s="66"/>
      <c r="G41" s="66"/>
      <c r="H41" s="66"/>
      <c r="I41" s="66"/>
      <c r="J41" s="66"/>
    </row>
    <row r="42" spans="1:47" ht="18.75" x14ac:dyDescent="0.3">
      <c r="A42" s="7"/>
      <c r="B42" s="8"/>
      <c r="C42" s="66"/>
      <c r="D42" s="66"/>
      <c r="E42" s="66"/>
      <c r="F42" s="66"/>
      <c r="G42" s="66"/>
      <c r="H42" s="66"/>
      <c r="I42" s="66"/>
      <c r="J42" s="66"/>
    </row>
    <row r="43" spans="1:47" ht="18.75" x14ac:dyDescent="0.3">
      <c r="A43" s="7"/>
      <c r="B43" s="8"/>
      <c r="C43" s="66"/>
      <c r="D43" s="66"/>
      <c r="E43" s="66"/>
      <c r="F43" s="66"/>
      <c r="G43" s="66"/>
      <c r="H43" s="66"/>
      <c r="I43" s="66"/>
      <c r="J43" s="66"/>
    </row>
    <row r="44" spans="1:47" x14ac:dyDescent="0.25">
      <c r="C44" s="66"/>
      <c r="D44" s="66"/>
      <c r="E44" s="66"/>
      <c r="F44" s="66"/>
      <c r="G44" s="66"/>
      <c r="H44" s="66"/>
      <c r="I44" s="66"/>
      <c r="J44" s="66"/>
    </row>
    <row r="45" spans="1:47" ht="18.75" x14ac:dyDescent="0.3">
      <c r="B45" s="9"/>
      <c r="C45" s="66"/>
      <c r="D45" s="66"/>
      <c r="E45" s="66"/>
      <c r="F45" s="66"/>
      <c r="G45" s="66"/>
      <c r="H45" s="66"/>
      <c r="I45" s="66"/>
      <c r="J45" s="66"/>
      <c r="AM45" t="s">
        <v>130</v>
      </c>
    </row>
    <row r="46" spans="1:47" x14ac:dyDescent="0.25">
      <c r="C46" s="66"/>
      <c r="D46" s="66"/>
      <c r="E46" s="66"/>
      <c r="F46" s="66"/>
      <c r="G46" s="66"/>
      <c r="H46" s="66"/>
      <c r="I46" s="66"/>
      <c r="J46" s="66"/>
      <c r="AM46" t="s">
        <v>114</v>
      </c>
    </row>
    <row r="47" spans="1:47" ht="15" customHeight="1" x14ac:dyDescent="0.25">
      <c r="V47" s="116" t="s">
        <v>8</v>
      </c>
      <c r="W47" s="116"/>
      <c r="X47" s="116"/>
      <c r="Y47" s="116"/>
      <c r="Z47" s="116"/>
      <c r="AA47" s="116"/>
      <c r="AC47" s="116" t="s">
        <v>9</v>
      </c>
      <c r="AD47" s="116"/>
      <c r="AE47" s="116"/>
      <c r="AF47" s="116"/>
      <c r="AG47" s="116"/>
      <c r="AH47" s="116"/>
      <c r="AI47" s="117" t="s">
        <v>10</v>
      </c>
      <c r="AJ47" s="117"/>
      <c r="AK47" s="117"/>
      <c r="AL47" s="117"/>
      <c r="AO47" t="s">
        <v>104</v>
      </c>
      <c r="AP47" t="s">
        <v>109</v>
      </c>
      <c r="AQ47" t="s">
        <v>111</v>
      </c>
    </row>
    <row r="48" spans="1:47" ht="15.75" thickBot="1" x14ac:dyDescent="0.3">
      <c r="V48" s="116"/>
      <c r="W48" s="116"/>
      <c r="X48" s="116"/>
      <c r="Y48" s="116"/>
      <c r="Z48" s="116"/>
      <c r="AA48" s="116"/>
      <c r="AC48" s="116"/>
      <c r="AD48" s="116"/>
      <c r="AE48" s="116"/>
      <c r="AF48" s="116"/>
      <c r="AG48" s="116"/>
      <c r="AH48" s="116"/>
      <c r="AI48" s="117"/>
      <c r="AJ48" s="117"/>
      <c r="AK48" s="117"/>
      <c r="AL48" s="117"/>
      <c r="AM48" t="s">
        <v>115</v>
      </c>
      <c r="AN48" t="s">
        <v>71</v>
      </c>
      <c r="AO48">
        <v>10</v>
      </c>
      <c r="AP48">
        <v>10</v>
      </c>
      <c r="AQ48">
        <v>10</v>
      </c>
    </row>
    <row r="49" spans="1:44" s="17" customFormat="1" ht="30" x14ac:dyDescent="0.25">
      <c r="A49" s="10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4" t="s">
        <v>16</v>
      </c>
      <c r="AN49" s="17" t="s">
        <v>116</v>
      </c>
      <c r="AO49" s="17">
        <v>0</v>
      </c>
      <c r="AP49" s="17">
        <v>0</v>
      </c>
      <c r="AQ49" s="17">
        <v>0</v>
      </c>
    </row>
    <row r="50" spans="1:44" s="18" customFormat="1" x14ac:dyDescent="0.25">
      <c r="A50" s="119" t="s">
        <v>17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t="s">
        <v>131</v>
      </c>
      <c r="AN50"/>
      <c r="AO50"/>
      <c r="AP50"/>
      <c r="AQ50"/>
      <c r="AR50"/>
    </row>
    <row r="51" spans="1:44" s="18" customFormat="1" ht="18.75" customHeight="1" x14ac:dyDescent="0.25">
      <c r="A51" s="19">
        <v>2</v>
      </c>
      <c r="B51" s="127" t="s">
        <v>34</v>
      </c>
      <c r="C51" s="127" t="s">
        <v>34</v>
      </c>
      <c r="D51" s="127" t="s">
        <v>34</v>
      </c>
      <c r="E51" s="127" t="s">
        <v>34</v>
      </c>
      <c r="F51" s="127" t="s">
        <v>34</v>
      </c>
      <c r="G51" s="127" t="s">
        <v>34</v>
      </c>
      <c r="H51" s="127" t="s">
        <v>34</v>
      </c>
      <c r="I51" s="127" t="s">
        <v>34</v>
      </c>
      <c r="J51" s="127" t="s">
        <v>34</v>
      </c>
      <c r="K51" s="127" t="s">
        <v>34</v>
      </c>
      <c r="L51" s="127" t="s">
        <v>34</v>
      </c>
      <c r="M51" s="127" t="s">
        <v>34</v>
      </c>
      <c r="N51" s="127" t="s">
        <v>34</v>
      </c>
      <c r="O51" s="127" t="s">
        <v>34</v>
      </c>
      <c r="P51" s="127" t="s">
        <v>34</v>
      </c>
      <c r="Q51" s="127" t="s">
        <v>34</v>
      </c>
      <c r="R51" s="127" t="s">
        <v>34</v>
      </c>
      <c r="S51" s="127" t="s">
        <v>34</v>
      </c>
      <c r="T51" s="127" t="s">
        <v>34</v>
      </c>
      <c r="U51" s="124" t="s">
        <v>34</v>
      </c>
      <c r="V51" s="64">
        <f>+AN3</f>
        <v>0</v>
      </c>
      <c r="W51" s="64">
        <f t="shared" ref="W51:AA57" si="0">+AO3</f>
        <v>0</v>
      </c>
      <c r="X51" s="64">
        <f t="shared" si="0"/>
        <v>0</v>
      </c>
      <c r="Y51" s="64">
        <f t="shared" si="0"/>
        <v>4</v>
      </c>
      <c r="Z51" s="64">
        <f t="shared" si="0"/>
        <v>6</v>
      </c>
      <c r="AA51" s="64">
        <f t="shared" si="0"/>
        <v>0</v>
      </c>
      <c r="AB51" s="64">
        <f>SUM(V51:AA51)</f>
        <v>10</v>
      </c>
      <c r="AC51" s="94">
        <f>V51/$AB51</f>
        <v>0</v>
      </c>
      <c r="AD51" s="94">
        <f t="shared" ref="AD51:AH57" si="1">W51/$AB51</f>
        <v>0</v>
      </c>
      <c r="AE51" s="94">
        <f t="shared" si="1"/>
        <v>0</v>
      </c>
      <c r="AF51" s="94">
        <f t="shared" si="1"/>
        <v>0.4</v>
      </c>
      <c r="AG51" s="94">
        <f t="shared" si="1"/>
        <v>0.6</v>
      </c>
      <c r="AH51" s="94">
        <f t="shared" si="1"/>
        <v>0</v>
      </c>
      <c r="AI51" s="65">
        <f>+BA3</f>
        <v>4.5999999999999996</v>
      </c>
      <c r="AJ51" s="65">
        <f t="shared" ref="AJ51:AL57" si="2">+BB3</f>
        <v>0.52</v>
      </c>
      <c r="AK51" s="64">
        <f t="shared" si="2"/>
        <v>5</v>
      </c>
      <c r="AL51" s="64">
        <f t="shared" si="2"/>
        <v>5</v>
      </c>
      <c r="AM51"/>
      <c r="AN51"/>
      <c r="AO51"/>
      <c r="AP51"/>
      <c r="AQ51"/>
      <c r="AR51"/>
    </row>
    <row r="52" spans="1:44" s="18" customFormat="1" ht="18.75" customHeight="1" x14ac:dyDescent="0.25">
      <c r="A52" s="19">
        <v>3</v>
      </c>
      <c r="B52" s="127" t="s">
        <v>35</v>
      </c>
      <c r="C52" s="127" t="s">
        <v>35</v>
      </c>
      <c r="D52" s="127" t="s">
        <v>35</v>
      </c>
      <c r="E52" s="127" t="s">
        <v>35</v>
      </c>
      <c r="F52" s="127" t="s">
        <v>35</v>
      </c>
      <c r="G52" s="127" t="s">
        <v>35</v>
      </c>
      <c r="H52" s="127" t="s">
        <v>35</v>
      </c>
      <c r="I52" s="127" t="s">
        <v>35</v>
      </c>
      <c r="J52" s="127" t="s">
        <v>35</v>
      </c>
      <c r="K52" s="127" t="s">
        <v>35</v>
      </c>
      <c r="L52" s="127" t="s">
        <v>35</v>
      </c>
      <c r="M52" s="127" t="s">
        <v>35</v>
      </c>
      <c r="N52" s="127" t="s">
        <v>35</v>
      </c>
      <c r="O52" s="127" t="s">
        <v>35</v>
      </c>
      <c r="P52" s="127" t="s">
        <v>35</v>
      </c>
      <c r="Q52" s="127" t="s">
        <v>35</v>
      </c>
      <c r="R52" s="127" t="s">
        <v>35</v>
      </c>
      <c r="S52" s="127" t="s">
        <v>35</v>
      </c>
      <c r="T52" s="127" t="s">
        <v>35</v>
      </c>
      <c r="U52" s="124" t="s">
        <v>35</v>
      </c>
      <c r="V52" s="64">
        <f t="shared" ref="V52:V57" si="3">+AN4</f>
        <v>0</v>
      </c>
      <c r="W52" s="64">
        <f t="shared" si="0"/>
        <v>0</v>
      </c>
      <c r="X52" s="64">
        <f t="shared" si="0"/>
        <v>0</v>
      </c>
      <c r="Y52" s="64">
        <f t="shared" si="0"/>
        <v>5</v>
      </c>
      <c r="Z52" s="64">
        <f t="shared" si="0"/>
        <v>5</v>
      </c>
      <c r="AA52" s="64">
        <f t="shared" si="0"/>
        <v>0</v>
      </c>
      <c r="AB52" s="64">
        <f t="shared" ref="AB52:AB61" si="4">SUM(V52:AA52)</f>
        <v>10</v>
      </c>
      <c r="AC52" s="94">
        <f t="shared" ref="AC52:AC57" si="5">V52/$AB52</f>
        <v>0</v>
      </c>
      <c r="AD52" s="94">
        <f t="shared" si="1"/>
        <v>0</v>
      </c>
      <c r="AE52" s="94">
        <f t="shared" si="1"/>
        <v>0</v>
      </c>
      <c r="AF52" s="94">
        <f t="shared" si="1"/>
        <v>0.5</v>
      </c>
      <c r="AG52" s="94">
        <f t="shared" si="1"/>
        <v>0.5</v>
      </c>
      <c r="AH52" s="94">
        <f t="shared" si="1"/>
        <v>0</v>
      </c>
      <c r="AI52" s="65">
        <f t="shared" ref="AI52:AI57" si="6">+BA4</f>
        <v>4.5</v>
      </c>
      <c r="AJ52" s="65">
        <f t="shared" si="2"/>
        <v>0.53</v>
      </c>
      <c r="AK52" s="64">
        <f t="shared" si="2"/>
        <v>5</v>
      </c>
      <c r="AL52" s="64">
        <f t="shared" si="2"/>
        <v>4</v>
      </c>
      <c r="AM52"/>
      <c r="AN52"/>
      <c r="AO52"/>
      <c r="AP52"/>
      <c r="AQ52"/>
      <c r="AR52"/>
    </row>
    <row r="53" spans="1:44" s="18" customFormat="1" ht="18" customHeight="1" x14ac:dyDescent="0.25">
      <c r="A53" s="19">
        <v>4</v>
      </c>
      <c r="B53" s="127" t="s">
        <v>36</v>
      </c>
      <c r="C53" s="127" t="s">
        <v>36</v>
      </c>
      <c r="D53" s="127" t="s">
        <v>36</v>
      </c>
      <c r="E53" s="127" t="s">
        <v>36</v>
      </c>
      <c r="F53" s="127" t="s">
        <v>36</v>
      </c>
      <c r="G53" s="127" t="s">
        <v>36</v>
      </c>
      <c r="H53" s="127" t="s">
        <v>36</v>
      </c>
      <c r="I53" s="127" t="s">
        <v>36</v>
      </c>
      <c r="J53" s="127" t="s">
        <v>36</v>
      </c>
      <c r="K53" s="127" t="s">
        <v>36</v>
      </c>
      <c r="L53" s="127" t="s">
        <v>36</v>
      </c>
      <c r="M53" s="127" t="s">
        <v>36</v>
      </c>
      <c r="N53" s="127" t="s">
        <v>36</v>
      </c>
      <c r="O53" s="127" t="s">
        <v>36</v>
      </c>
      <c r="P53" s="127" t="s">
        <v>36</v>
      </c>
      <c r="Q53" s="127" t="s">
        <v>36</v>
      </c>
      <c r="R53" s="127" t="s">
        <v>36</v>
      </c>
      <c r="S53" s="127" t="s">
        <v>36</v>
      </c>
      <c r="T53" s="127" t="s">
        <v>36</v>
      </c>
      <c r="U53" s="124" t="s">
        <v>36</v>
      </c>
      <c r="V53" s="64">
        <f t="shared" si="3"/>
        <v>0</v>
      </c>
      <c r="W53" s="64">
        <f t="shared" si="0"/>
        <v>0</v>
      </c>
      <c r="X53" s="64">
        <f t="shared" si="0"/>
        <v>0</v>
      </c>
      <c r="Y53" s="64">
        <f t="shared" si="0"/>
        <v>2</v>
      </c>
      <c r="Z53" s="64">
        <f t="shared" si="0"/>
        <v>8</v>
      </c>
      <c r="AA53" s="64">
        <f t="shared" si="0"/>
        <v>0</v>
      </c>
      <c r="AB53" s="64">
        <f t="shared" si="4"/>
        <v>10</v>
      </c>
      <c r="AC53" s="94">
        <f t="shared" si="5"/>
        <v>0</v>
      </c>
      <c r="AD53" s="94">
        <f t="shared" si="1"/>
        <v>0</v>
      </c>
      <c r="AE53" s="94">
        <f t="shared" si="1"/>
        <v>0</v>
      </c>
      <c r="AF53" s="94">
        <f t="shared" si="1"/>
        <v>0.2</v>
      </c>
      <c r="AG53" s="94">
        <f t="shared" si="1"/>
        <v>0.8</v>
      </c>
      <c r="AH53" s="94">
        <f t="shared" si="1"/>
        <v>0</v>
      </c>
      <c r="AI53" s="65">
        <f t="shared" si="6"/>
        <v>4.8</v>
      </c>
      <c r="AJ53" s="65">
        <f t="shared" si="2"/>
        <v>0.42</v>
      </c>
      <c r="AK53" s="64">
        <f t="shared" si="2"/>
        <v>5</v>
      </c>
      <c r="AL53" s="64">
        <f t="shared" si="2"/>
        <v>5</v>
      </c>
      <c r="AM53"/>
      <c r="AN53"/>
      <c r="AO53"/>
      <c r="AP53"/>
      <c r="AQ53"/>
      <c r="AR53"/>
    </row>
    <row r="54" spans="1:44" s="17" customFormat="1" ht="18" customHeight="1" x14ac:dyDescent="0.25">
      <c r="A54" s="19">
        <v>5</v>
      </c>
      <c r="B54" s="127" t="s">
        <v>37</v>
      </c>
      <c r="C54" s="127" t="s">
        <v>37</v>
      </c>
      <c r="D54" s="127" t="s">
        <v>37</v>
      </c>
      <c r="E54" s="127" t="s">
        <v>37</v>
      </c>
      <c r="F54" s="127" t="s">
        <v>37</v>
      </c>
      <c r="G54" s="127" t="s">
        <v>37</v>
      </c>
      <c r="H54" s="127" t="s">
        <v>37</v>
      </c>
      <c r="I54" s="127" t="s">
        <v>37</v>
      </c>
      <c r="J54" s="127" t="s">
        <v>37</v>
      </c>
      <c r="K54" s="127" t="s">
        <v>37</v>
      </c>
      <c r="L54" s="127" t="s">
        <v>37</v>
      </c>
      <c r="M54" s="127" t="s">
        <v>37</v>
      </c>
      <c r="N54" s="127" t="s">
        <v>37</v>
      </c>
      <c r="O54" s="127" t="s">
        <v>37</v>
      </c>
      <c r="P54" s="127" t="s">
        <v>37</v>
      </c>
      <c r="Q54" s="127" t="s">
        <v>37</v>
      </c>
      <c r="R54" s="127" t="s">
        <v>37</v>
      </c>
      <c r="S54" s="127" t="s">
        <v>37</v>
      </c>
      <c r="T54" s="127" t="s">
        <v>37</v>
      </c>
      <c r="U54" s="124" t="s">
        <v>37</v>
      </c>
      <c r="V54" s="64">
        <f t="shared" si="3"/>
        <v>0</v>
      </c>
      <c r="W54" s="64">
        <f t="shared" si="0"/>
        <v>0</v>
      </c>
      <c r="X54" s="64">
        <f t="shared" si="0"/>
        <v>0</v>
      </c>
      <c r="Y54" s="64">
        <f t="shared" si="0"/>
        <v>2</v>
      </c>
      <c r="Z54" s="64">
        <f t="shared" si="0"/>
        <v>8</v>
      </c>
      <c r="AA54" s="64">
        <f t="shared" si="0"/>
        <v>0</v>
      </c>
      <c r="AB54" s="64">
        <f t="shared" si="4"/>
        <v>10</v>
      </c>
      <c r="AC54" s="94">
        <f t="shared" si="5"/>
        <v>0</v>
      </c>
      <c r="AD54" s="94">
        <f t="shared" si="1"/>
        <v>0</v>
      </c>
      <c r="AE54" s="94">
        <f t="shared" si="1"/>
        <v>0</v>
      </c>
      <c r="AF54" s="94">
        <f t="shared" si="1"/>
        <v>0.2</v>
      </c>
      <c r="AG54" s="94">
        <f t="shared" si="1"/>
        <v>0.8</v>
      </c>
      <c r="AH54" s="94">
        <f t="shared" si="1"/>
        <v>0</v>
      </c>
      <c r="AI54" s="65">
        <f t="shared" si="6"/>
        <v>4.8</v>
      </c>
      <c r="AJ54" s="65">
        <f t="shared" si="2"/>
        <v>0.42</v>
      </c>
      <c r="AK54" s="64">
        <f t="shared" si="2"/>
        <v>5</v>
      </c>
      <c r="AL54" s="64">
        <f t="shared" si="2"/>
        <v>5</v>
      </c>
      <c r="AM54" t="s">
        <v>103</v>
      </c>
      <c r="AN54"/>
      <c r="AO54"/>
      <c r="AP54"/>
      <c r="AQ54"/>
      <c r="AR54"/>
    </row>
    <row r="55" spans="1:44" s="17" customFormat="1" ht="18" customHeight="1" x14ac:dyDescent="0.25">
      <c r="A55" s="19">
        <v>6</v>
      </c>
      <c r="B55" s="127" t="s">
        <v>38</v>
      </c>
      <c r="C55" s="127" t="s">
        <v>38</v>
      </c>
      <c r="D55" s="127" t="s">
        <v>38</v>
      </c>
      <c r="E55" s="127" t="s">
        <v>38</v>
      </c>
      <c r="F55" s="127" t="s">
        <v>38</v>
      </c>
      <c r="G55" s="127" t="s">
        <v>38</v>
      </c>
      <c r="H55" s="127" t="s">
        <v>38</v>
      </c>
      <c r="I55" s="127" t="s">
        <v>38</v>
      </c>
      <c r="J55" s="127" t="s">
        <v>38</v>
      </c>
      <c r="K55" s="127" t="s">
        <v>38</v>
      </c>
      <c r="L55" s="127" t="s">
        <v>38</v>
      </c>
      <c r="M55" s="127" t="s">
        <v>38</v>
      </c>
      <c r="N55" s="127" t="s">
        <v>38</v>
      </c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7" t="s">
        <v>38</v>
      </c>
      <c r="U55" s="124" t="s">
        <v>38</v>
      </c>
      <c r="V55" s="64">
        <f t="shared" si="3"/>
        <v>0</v>
      </c>
      <c r="W55" s="64">
        <f t="shared" si="0"/>
        <v>0</v>
      </c>
      <c r="X55" s="64">
        <f t="shared" si="0"/>
        <v>0</v>
      </c>
      <c r="Y55" s="64">
        <f t="shared" si="0"/>
        <v>0</v>
      </c>
      <c r="Z55" s="64">
        <f t="shared" si="0"/>
        <v>10</v>
      </c>
      <c r="AA55" s="64">
        <f t="shared" si="0"/>
        <v>0</v>
      </c>
      <c r="AB55" s="64">
        <f t="shared" si="4"/>
        <v>10</v>
      </c>
      <c r="AC55" s="94">
        <f t="shared" si="5"/>
        <v>0</v>
      </c>
      <c r="AD55" s="94">
        <f t="shared" si="1"/>
        <v>0</v>
      </c>
      <c r="AE55" s="94">
        <f t="shared" si="1"/>
        <v>0</v>
      </c>
      <c r="AF55" s="94">
        <f t="shared" si="1"/>
        <v>0</v>
      </c>
      <c r="AG55" s="94">
        <f t="shared" si="1"/>
        <v>1</v>
      </c>
      <c r="AH55" s="94">
        <f t="shared" si="1"/>
        <v>0</v>
      </c>
      <c r="AI55" s="65">
        <f t="shared" si="6"/>
        <v>5</v>
      </c>
      <c r="AJ55" s="65">
        <f t="shared" si="2"/>
        <v>0</v>
      </c>
      <c r="AK55" s="64">
        <f t="shared" si="2"/>
        <v>5</v>
      </c>
      <c r="AL55" s="64">
        <f t="shared" si="2"/>
        <v>5</v>
      </c>
      <c r="AM55" t="s">
        <v>117</v>
      </c>
      <c r="AN55"/>
      <c r="AO55"/>
      <c r="AP55"/>
      <c r="AQ55"/>
      <c r="AR55"/>
    </row>
    <row r="56" spans="1:44" s="17" customFormat="1" ht="18" customHeight="1" x14ac:dyDescent="0.25">
      <c r="A56" s="19">
        <v>7</v>
      </c>
      <c r="B56" s="127" t="s">
        <v>39</v>
      </c>
      <c r="C56" s="127" t="s">
        <v>39</v>
      </c>
      <c r="D56" s="127" t="s">
        <v>39</v>
      </c>
      <c r="E56" s="127" t="s">
        <v>39</v>
      </c>
      <c r="F56" s="127" t="s">
        <v>39</v>
      </c>
      <c r="G56" s="127" t="s">
        <v>39</v>
      </c>
      <c r="H56" s="127" t="s">
        <v>39</v>
      </c>
      <c r="I56" s="127" t="s">
        <v>39</v>
      </c>
      <c r="J56" s="127" t="s">
        <v>39</v>
      </c>
      <c r="K56" s="127" t="s">
        <v>39</v>
      </c>
      <c r="L56" s="127" t="s">
        <v>39</v>
      </c>
      <c r="M56" s="127" t="s">
        <v>39</v>
      </c>
      <c r="N56" s="127" t="s">
        <v>39</v>
      </c>
      <c r="O56" s="127" t="s">
        <v>39</v>
      </c>
      <c r="P56" s="127" t="s">
        <v>39</v>
      </c>
      <c r="Q56" s="127" t="s">
        <v>39</v>
      </c>
      <c r="R56" s="127" t="s">
        <v>39</v>
      </c>
      <c r="S56" s="127" t="s">
        <v>39</v>
      </c>
      <c r="T56" s="127" t="s">
        <v>39</v>
      </c>
      <c r="U56" s="124" t="s">
        <v>39</v>
      </c>
      <c r="V56" s="64">
        <f t="shared" si="3"/>
        <v>0</v>
      </c>
      <c r="W56" s="64">
        <f t="shared" si="0"/>
        <v>0</v>
      </c>
      <c r="X56" s="64">
        <f t="shared" si="0"/>
        <v>0</v>
      </c>
      <c r="Y56" s="64">
        <f t="shared" si="0"/>
        <v>2</v>
      </c>
      <c r="Z56" s="64">
        <f t="shared" si="0"/>
        <v>8</v>
      </c>
      <c r="AA56" s="64">
        <f t="shared" si="0"/>
        <v>0</v>
      </c>
      <c r="AB56" s="64">
        <f t="shared" si="4"/>
        <v>10</v>
      </c>
      <c r="AC56" s="94">
        <f t="shared" si="5"/>
        <v>0</v>
      </c>
      <c r="AD56" s="94">
        <f t="shared" si="1"/>
        <v>0</v>
      </c>
      <c r="AE56" s="94">
        <f t="shared" si="1"/>
        <v>0</v>
      </c>
      <c r="AF56" s="94">
        <f t="shared" si="1"/>
        <v>0.2</v>
      </c>
      <c r="AG56" s="94">
        <f t="shared" si="1"/>
        <v>0.8</v>
      </c>
      <c r="AH56" s="94">
        <f t="shared" si="1"/>
        <v>0</v>
      </c>
      <c r="AI56" s="65">
        <f t="shared" si="6"/>
        <v>4.8</v>
      </c>
      <c r="AJ56" s="65">
        <f t="shared" si="2"/>
        <v>0.42</v>
      </c>
      <c r="AK56" s="64">
        <f t="shared" si="2"/>
        <v>5</v>
      </c>
      <c r="AL56" s="64">
        <f t="shared" si="2"/>
        <v>5</v>
      </c>
      <c r="AM56"/>
      <c r="AN56"/>
      <c r="AO56" t="s">
        <v>67</v>
      </c>
      <c r="AP56" t="s">
        <v>68</v>
      </c>
      <c r="AQ56" t="s">
        <v>69</v>
      </c>
      <c r="AR56" t="s">
        <v>70</v>
      </c>
    </row>
    <row r="57" spans="1:44" s="17" customFormat="1" ht="18" customHeight="1" x14ac:dyDescent="0.25">
      <c r="A57" s="19">
        <v>8</v>
      </c>
      <c r="B57" s="127" t="s">
        <v>40</v>
      </c>
      <c r="C57" s="127" t="s">
        <v>40</v>
      </c>
      <c r="D57" s="127" t="s">
        <v>40</v>
      </c>
      <c r="E57" s="127" t="s">
        <v>40</v>
      </c>
      <c r="F57" s="127" t="s">
        <v>40</v>
      </c>
      <c r="G57" s="127" t="s">
        <v>40</v>
      </c>
      <c r="H57" s="127" t="s">
        <v>40</v>
      </c>
      <c r="I57" s="127" t="s">
        <v>40</v>
      </c>
      <c r="J57" s="127" t="s">
        <v>40</v>
      </c>
      <c r="K57" s="127" t="s">
        <v>40</v>
      </c>
      <c r="L57" s="127" t="s">
        <v>40</v>
      </c>
      <c r="M57" s="127" t="s">
        <v>40</v>
      </c>
      <c r="N57" s="127" t="s">
        <v>40</v>
      </c>
      <c r="O57" s="127" t="s">
        <v>40</v>
      </c>
      <c r="P57" s="127" t="s">
        <v>40</v>
      </c>
      <c r="Q57" s="127" t="s">
        <v>40</v>
      </c>
      <c r="R57" s="127" t="s">
        <v>40</v>
      </c>
      <c r="S57" s="127" t="s">
        <v>40</v>
      </c>
      <c r="T57" s="127" t="s">
        <v>40</v>
      </c>
      <c r="U57" s="124" t="s">
        <v>40</v>
      </c>
      <c r="V57" s="64">
        <f t="shared" si="3"/>
        <v>0</v>
      </c>
      <c r="W57" s="64">
        <f t="shared" si="0"/>
        <v>0</v>
      </c>
      <c r="X57" s="64">
        <f t="shared" si="0"/>
        <v>0</v>
      </c>
      <c r="Y57" s="64">
        <f t="shared" si="0"/>
        <v>1</v>
      </c>
      <c r="Z57" s="64">
        <f t="shared" si="0"/>
        <v>9</v>
      </c>
      <c r="AA57" s="64">
        <f t="shared" si="0"/>
        <v>0</v>
      </c>
      <c r="AB57" s="64">
        <f t="shared" si="4"/>
        <v>10</v>
      </c>
      <c r="AC57" s="94">
        <f t="shared" si="5"/>
        <v>0</v>
      </c>
      <c r="AD57" s="94">
        <f t="shared" si="1"/>
        <v>0</v>
      </c>
      <c r="AE57" s="94">
        <f t="shared" si="1"/>
        <v>0</v>
      </c>
      <c r="AF57" s="94">
        <f t="shared" si="1"/>
        <v>0.1</v>
      </c>
      <c r="AG57" s="94">
        <f t="shared" si="1"/>
        <v>0.9</v>
      </c>
      <c r="AH57" s="94">
        <f t="shared" si="1"/>
        <v>0</v>
      </c>
      <c r="AI57" s="65">
        <f t="shared" si="6"/>
        <v>4.9000000000000004</v>
      </c>
      <c r="AJ57" s="65">
        <f t="shared" si="2"/>
        <v>0.32</v>
      </c>
      <c r="AK57" s="64">
        <f t="shared" si="2"/>
        <v>5</v>
      </c>
      <c r="AL57" s="64">
        <f t="shared" si="2"/>
        <v>5</v>
      </c>
      <c r="AM57" t="s">
        <v>71</v>
      </c>
      <c r="AN57" t="s">
        <v>110</v>
      </c>
      <c r="AO57">
        <v>10</v>
      </c>
      <c r="AP57">
        <v>100</v>
      </c>
      <c r="AQ57">
        <v>100</v>
      </c>
      <c r="AR57">
        <v>100</v>
      </c>
    </row>
    <row r="58" spans="1:44" s="18" customFormat="1" x14ac:dyDescent="0.25">
      <c r="A58" s="119" t="s">
        <v>18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t="s">
        <v>131</v>
      </c>
      <c r="AN58"/>
      <c r="AO58"/>
      <c r="AP58"/>
      <c r="AQ58"/>
      <c r="AR58"/>
    </row>
    <row r="59" spans="1:44" s="17" customFormat="1" ht="18" customHeight="1" x14ac:dyDescent="0.25">
      <c r="A59" s="19">
        <v>9</v>
      </c>
      <c r="B59" s="127" t="s">
        <v>41</v>
      </c>
      <c r="C59" s="127" t="s">
        <v>41</v>
      </c>
      <c r="D59" s="127" t="s">
        <v>41</v>
      </c>
      <c r="E59" s="127" t="s">
        <v>41</v>
      </c>
      <c r="F59" s="127" t="s">
        <v>41</v>
      </c>
      <c r="G59" s="127" t="s">
        <v>41</v>
      </c>
      <c r="H59" s="127" t="s">
        <v>41</v>
      </c>
      <c r="I59" s="127" t="s">
        <v>41</v>
      </c>
      <c r="J59" s="127" t="s">
        <v>41</v>
      </c>
      <c r="K59" s="127" t="s">
        <v>41</v>
      </c>
      <c r="L59" s="127" t="s">
        <v>41</v>
      </c>
      <c r="M59" s="127" t="s">
        <v>41</v>
      </c>
      <c r="N59" s="127" t="s">
        <v>41</v>
      </c>
      <c r="O59" s="127" t="s">
        <v>41</v>
      </c>
      <c r="P59" s="127" t="s">
        <v>41</v>
      </c>
      <c r="Q59" s="127" t="s">
        <v>41</v>
      </c>
      <c r="R59" s="127" t="s">
        <v>41</v>
      </c>
      <c r="S59" s="127" t="s">
        <v>41</v>
      </c>
      <c r="T59" s="127" t="s">
        <v>41</v>
      </c>
      <c r="U59" s="124" t="s">
        <v>41</v>
      </c>
      <c r="V59" s="64">
        <f>+AN10</f>
        <v>0</v>
      </c>
      <c r="W59" s="64">
        <f t="shared" ref="W59:AA61" si="7">+AO10</f>
        <v>0</v>
      </c>
      <c r="X59" s="64">
        <f t="shared" si="7"/>
        <v>0</v>
      </c>
      <c r="Y59" s="64">
        <f t="shared" si="7"/>
        <v>5</v>
      </c>
      <c r="Z59" s="64">
        <f t="shared" si="7"/>
        <v>5</v>
      </c>
      <c r="AA59" s="64">
        <f t="shared" si="7"/>
        <v>0</v>
      </c>
      <c r="AB59" s="64">
        <f t="shared" si="4"/>
        <v>10</v>
      </c>
      <c r="AC59" s="94">
        <f>V59/$AB59</f>
        <v>0</v>
      </c>
      <c r="AD59" s="94">
        <f t="shared" ref="AD59:AH61" si="8">W59/$AB59</f>
        <v>0</v>
      </c>
      <c r="AE59" s="94">
        <f t="shared" si="8"/>
        <v>0</v>
      </c>
      <c r="AF59" s="94">
        <f t="shared" si="8"/>
        <v>0.5</v>
      </c>
      <c r="AG59" s="94">
        <f t="shared" si="8"/>
        <v>0.5</v>
      </c>
      <c r="AH59" s="94">
        <f t="shared" si="8"/>
        <v>0</v>
      </c>
      <c r="AI59" s="65">
        <f>+BA10</f>
        <v>4.5</v>
      </c>
      <c r="AJ59" s="65">
        <f t="shared" ref="AJ59:AL61" si="9">+BB10</f>
        <v>0.53</v>
      </c>
      <c r="AK59" s="64">
        <f t="shared" si="9"/>
        <v>5</v>
      </c>
      <c r="AL59" s="64">
        <f t="shared" si="9"/>
        <v>4</v>
      </c>
      <c r="AM59"/>
      <c r="AN59"/>
      <c r="AO59"/>
      <c r="AP59"/>
      <c r="AQ59"/>
      <c r="AR59"/>
    </row>
    <row r="60" spans="1:44" s="17" customFormat="1" ht="18" customHeight="1" x14ac:dyDescent="0.25">
      <c r="A60" s="19">
        <v>10</v>
      </c>
      <c r="B60" s="127" t="s">
        <v>42</v>
      </c>
      <c r="C60" s="127" t="s">
        <v>42</v>
      </c>
      <c r="D60" s="127" t="s">
        <v>42</v>
      </c>
      <c r="E60" s="127" t="s">
        <v>42</v>
      </c>
      <c r="F60" s="127" t="s">
        <v>42</v>
      </c>
      <c r="G60" s="127" t="s">
        <v>42</v>
      </c>
      <c r="H60" s="127" t="s">
        <v>42</v>
      </c>
      <c r="I60" s="127" t="s">
        <v>42</v>
      </c>
      <c r="J60" s="127" t="s">
        <v>42</v>
      </c>
      <c r="K60" s="127" t="s">
        <v>42</v>
      </c>
      <c r="L60" s="127" t="s">
        <v>42</v>
      </c>
      <c r="M60" s="127" t="s">
        <v>42</v>
      </c>
      <c r="N60" s="127" t="s">
        <v>42</v>
      </c>
      <c r="O60" s="127" t="s">
        <v>42</v>
      </c>
      <c r="P60" s="127" t="s">
        <v>42</v>
      </c>
      <c r="Q60" s="127" t="s">
        <v>42</v>
      </c>
      <c r="R60" s="127" t="s">
        <v>42</v>
      </c>
      <c r="S60" s="127" t="s">
        <v>42</v>
      </c>
      <c r="T60" s="127" t="s">
        <v>42</v>
      </c>
      <c r="U60" s="124" t="s">
        <v>42</v>
      </c>
      <c r="V60" s="64">
        <f t="shared" ref="V60:V61" si="10">+AN11</f>
        <v>0</v>
      </c>
      <c r="W60" s="64">
        <f t="shared" si="7"/>
        <v>0</v>
      </c>
      <c r="X60" s="64">
        <f t="shared" si="7"/>
        <v>0</v>
      </c>
      <c r="Y60" s="64">
        <f t="shared" si="7"/>
        <v>4</v>
      </c>
      <c r="Z60" s="64">
        <f t="shared" si="7"/>
        <v>6</v>
      </c>
      <c r="AA60" s="64">
        <f t="shared" si="7"/>
        <v>0</v>
      </c>
      <c r="AB60" s="64">
        <f t="shared" si="4"/>
        <v>10</v>
      </c>
      <c r="AC60" s="94">
        <f t="shared" ref="AC60:AC61" si="11">V60/$AB60</f>
        <v>0</v>
      </c>
      <c r="AD60" s="94">
        <f t="shared" si="8"/>
        <v>0</v>
      </c>
      <c r="AE60" s="94">
        <f t="shared" si="8"/>
        <v>0</v>
      </c>
      <c r="AF60" s="94">
        <f t="shared" si="8"/>
        <v>0.4</v>
      </c>
      <c r="AG60" s="94">
        <f t="shared" si="8"/>
        <v>0.6</v>
      </c>
      <c r="AH60" s="94">
        <f t="shared" si="8"/>
        <v>0</v>
      </c>
      <c r="AI60" s="65">
        <f t="shared" ref="AI60:AI61" si="12">+BA11</f>
        <v>4.5999999999999996</v>
      </c>
      <c r="AJ60" s="65">
        <f t="shared" si="9"/>
        <v>0.52</v>
      </c>
      <c r="AK60" s="64">
        <f t="shared" si="9"/>
        <v>5</v>
      </c>
      <c r="AL60" s="64">
        <f t="shared" si="9"/>
        <v>5</v>
      </c>
      <c r="AM60"/>
      <c r="AN60"/>
      <c r="AO60"/>
      <c r="AP60"/>
      <c r="AQ60"/>
      <c r="AR60"/>
    </row>
    <row r="61" spans="1:44" s="17" customFormat="1" ht="18" customHeight="1" x14ac:dyDescent="0.25">
      <c r="A61" s="19">
        <v>11</v>
      </c>
      <c r="B61" s="127" t="s">
        <v>43</v>
      </c>
      <c r="C61" s="127" t="s">
        <v>43</v>
      </c>
      <c r="D61" s="127" t="s">
        <v>43</v>
      </c>
      <c r="E61" s="127" t="s">
        <v>43</v>
      </c>
      <c r="F61" s="127" t="s">
        <v>43</v>
      </c>
      <c r="G61" s="127" t="s">
        <v>43</v>
      </c>
      <c r="H61" s="127" t="s">
        <v>43</v>
      </c>
      <c r="I61" s="127" t="s">
        <v>43</v>
      </c>
      <c r="J61" s="127" t="s">
        <v>43</v>
      </c>
      <c r="K61" s="127" t="s">
        <v>43</v>
      </c>
      <c r="L61" s="127" t="s">
        <v>43</v>
      </c>
      <c r="M61" s="127" t="s">
        <v>43</v>
      </c>
      <c r="N61" s="127" t="s">
        <v>43</v>
      </c>
      <c r="O61" s="127" t="s">
        <v>43</v>
      </c>
      <c r="P61" s="127" t="s">
        <v>43</v>
      </c>
      <c r="Q61" s="127" t="s">
        <v>43</v>
      </c>
      <c r="R61" s="127" t="s">
        <v>43</v>
      </c>
      <c r="S61" s="127" t="s">
        <v>43</v>
      </c>
      <c r="T61" s="127" t="s">
        <v>43</v>
      </c>
      <c r="U61" s="124" t="s">
        <v>43</v>
      </c>
      <c r="V61" s="64">
        <f t="shared" si="10"/>
        <v>0</v>
      </c>
      <c r="W61" s="64">
        <f t="shared" si="7"/>
        <v>0</v>
      </c>
      <c r="X61" s="64">
        <f t="shared" si="7"/>
        <v>0</v>
      </c>
      <c r="Y61" s="64">
        <f t="shared" si="7"/>
        <v>4</v>
      </c>
      <c r="Z61" s="64">
        <f t="shared" si="7"/>
        <v>6</v>
      </c>
      <c r="AA61" s="64">
        <f t="shared" si="7"/>
        <v>0</v>
      </c>
      <c r="AB61" s="64">
        <f t="shared" si="4"/>
        <v>10</v>
      </c>
      <c r="AC61" s="94">
        <f t="shared" si="11"/>
        <v>0</v>
      </c>
      <c r="AD61" s="94">
        <f t="shared" si="8"/>
        <v>0</v>
      </c>
      <c r="AE61" s="94">
        <f t="shared" si="8"/>
        <v>0</v>
      </c>
      <c r="AF61" s="94">
        <f t="shared" si="8"/>
        <v>0.4</v>
      </c>
      <c r="AG61" s="94">
        <f t="shared" si="8"/>
        <v>0.6</v>
      </c>
      <c r="AH61" s="94">
        <f t="shared" si="8"/>
        <v>0</v>
      </c>
      <c r="AI61" s="65">
        <f t="shared" si="12"/>
        <v>4.5999999999999996</v>
      </c>
      <c r="AJ61" s="65">
        <f t="shared" si="9"/>
        <v>0.52</v>
      </c>
      <c r="AK61" s="64">
        <f t="shared" si="9"/>
        <v>5</v>
      </c>
      <c r="AL61" s="64">
        <f t="shared" si="9"/>
        <v>5</v>
      </c>
      <c r="AM61"/>
      <c r="AN61"/>
      <c r="AO61"/>
      <c r="AP61"/>
      <c r="AQ61"/>
      <c r="AR61"/>
    </row>
    <row r="62" spans="1:44" s="17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55"/>
      <c r="AM62"/>
      <c r="AN62"/>
      <c r="AO62"/>
      <c r="AP62"/>
      <c r="AQ62"/>
      <c r="AR62"/>
    </row>
    <row r="63" spans="1:44" s="17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55"/>
      <c r="AM63"/>
      <c r="AN63"/>
      <c r="AO63"/>
      <c r="AP63"/>
      <c r="AQ63"/>
      <c r="AR63"/>
    </row>
    <row r="64" spans="1:44" s="17" customFormat="1" ht="18" customHeight="1" x14ac:dyDescent="0.25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2"/>
      <c r="W64" s="22"/>
      <c r="X64" s="22"/>
      <c r="Y64" s="22"/>
      <c r="Z64" s="22"/>
      <c r="AA64" s="22"/>
      <c r="AB64" s="22"/>
      <c r="AC64" s="23"/>
      <c r="AD64" s="23"/>
      <c r="AE64" s="23"/>
      <c r="AF64" s="23"/>
      <c r="AG64" s="23"/>
      <c r="AH64" s="23"/>
      <c r="AI64" s="24"/>
      <c r="AJ64" s="24"/>
      <c r="AK64" s="22"/>
      <c r="AL64" s="55"/>
      <c r="AM64"/>
      <c r="AN64"/>
      <c r="AO64"/>
      <c r="AP64"/>
      <c r="AQ64"/>
      <c r="AR64"/>
    </row>
    <row r="65" spans="1:44" s="17" customFormat="1" ht="18" customHeight="1" x14ac:dyDescent="0.25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2"/>
      <c r="W65" s="22"/>
      <c r="X65" s="22"/>
      <c r="Y65" s="22"/>
      <c r="Z65" s="22"/>
      <c r="AA65" s="22"/>
      <c r="AB65" s="22"/>
      <c r="AC65" s="23"/>
      <c r="AD65" s="23"/>
      <c r="AE65" s="23"/>
      <c r="AF65" s="23"/>
      <c r="AG65" s="23"/>
      <c r="AH65" s="23"/>
      <c r="AI65" s="24"/>
      <c r="AJ65" s="24"/>
      <c r="AK65" s="22"/>
      <c r="AL65" s="55"/>
      <c r="AM65"/>
      <c r="AN65"/>
      <c r="AO65"/>
      <c r="AP65"/>
      <c r="AQ65"/>
      <c r="AR65"/>
    </row>
    <row r="66" spans="1:44" s="5" customFormat="1" ht="20.25" x14ac:dyDescent="0.25">
      <c r="A66" s="123" t="s">
        <v>19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3"/>
      <c r="AM66"/>
      <c r="AN66"/>
      <c r="AO66"/>
      <c r="AP66"/>
      <c r="AQ66"/>
      <c r="AR66"/>
    </row>
    <row r="67" spans="1:44" ht="15" customHeight="1" x14ac:dyDescent="0.25">
      <c r="V67" s="116" t="s">
        <v>8</v>
      </c>
      <c r="W67" s="116"/>
      <c r="X67" s="116"/>
      <c r="Y67" s="116"/>
      <c r="Z67" s="116"/>
      <c r="AA67" s="116"/>
      <c r="AC67" s="116" t="s">
        <v>9</v>
      </c>
      <c r="AD67" s="116"/>
      <c r="AE67" s="116"/>
      <c r="AF67" s="116"/>
      <c r="AG67" s="116"/>
      <c r="AH67" s="116"/>
      <c r="AI67" s="117" t="s">
        <v>10</v>
      </c>
      <c r="AJ67" s="117"/>
      <c r="AK67" s="117"/>
      <c r="AL67" s="117"/>
    </row>
    <row r="68" spans="1:44" ht="15.75" thickBot="1" x14ac:dyDescent="0.3">
      <c r="V68" s="116"/>
      <c r="W68" s="116"/>
      <c r="X68" s="116"/>
      <c r="Y68" s="116"/>
      <c r="Z68" s="116"/>
      <c r="AA68" s="116"/>
      <c r="AC68" s="116"/>
      <c r="AD68" s="116"/>
      <c r="AE68" s="116"/>
      <c r="AF68" s="116"/>
      <c r="AG68" s="116"/>
      <c r="AH68" s="116"/>
      <c r="AI68" s="117"/>
      <c r="AJ68" s="117"/>
      <c r="AK68" s="117"/>
      <c r="AL68" s="117"/>
    </row>
    <row r="69" spans="1:44" s="17" customFormat="1" ht="18.75" x14ac:dyDescent="0.25">
      <c r="A69" s="10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4" t="s">
        <v>16</v>
      </c>
      <c r="AM69"/>
      <c r="AN69"/>
      <c r="AO69"/>
      <c r="AP69"/>
      <c r="AQ69"/>
      <c r="AR69"/>
    </row>
    <row r="70" spans="1:44" s="18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/>
      <c r="AN70"/>
      <c r="AO70"/>
      <c r="AP70"/>
      <c r="AQ70"/>
      <c r="AR70"/>
    </row>
    <row r="71" spans="1:44" s="18" customFormat="1" ht="18.75" customHeight="1" x14ac:dyDescent="0.25">
      <c r="A71" s="19">
        <v>12</v>
      </c>
      <c r="B71" s="127" t="s">
        <v>44</v>
      </c>
      <c r="C71" s="127" t="s">
        <v>44</v>
      </c>
      <c r="D71" s="127" t="s">
        <v>44</v>
      </c>
      <c r="E71" s="127" t="s">
        <v>44</v>
      </c>
      <c r="F71" s="127" t="s">
        <v>44</v>
      </c>
      <c r="G71" s="127" t="s">
        <v>44</v>
      </c>
      <c r="H71" s="127" t="s">
        <v>44</v>
      </c>
      <c r="I71" s="127" t="s">
        <v>44</v>
      </c>
      <c r="J71" s="127" t="s">
        <v>44</v>
      </c>
      <c r="K71" s="127" t="s">
        <v>44</v>
      </c>
      <c r="L71" s="127" t="s">
        <v>44</v>
      </c>
      <c r="M71" s="127" t="s">
        <v>44</v>
      </c>
      <c r="N71" s="127" t="s">
        <v>44</v>
      </c>
      <c r="O71" s="127" t="s">
        <v>44</v>
      </c>
      <c r="P71" s="127" t="s">
        <v>44</v>
      </c>
      <c r="Q71" s="127" t="s">
        <v>44</v>
      </c>
      <c r="R71" s="127" t="s">
        <v>44</v>
      </c>
      <c r="S71" s="127" t="s">
        <v>44</v>
      </c>
      <c r="T71" s="127" t="s">
        <v>44</v>
      </c>
      <c r="U71" s="124" t="s">
        <v>44</v>
      </c>
      <c r="V71" s="64">
        <f>+AN13</f>
        <v>0</v>
      </c>
      <c r="W71" s="64">
        <f t="shared" ref="W71:AA81" si="13">+AO13</f>
        <v>1</v>
      </c>
      <c r="X71" s="64">
        <f t="shared" si="13"/>
        <v>4</v>
      </c>
      <c r="Y71" s="64">
        <f t="shared" si="13"/>
        <v>4</v>
      </c>
      <c r="Z71" s="64">
        <f t="shared" si="13"/>
        <v>1</v>
      </c>
      <c r="AA71" s="64">
        <f t="shared" si="13"/>
        <v>0</v>
      </c>
      <c r="AB71" s="64">
        <f t="shared" ref="AB71:AB81" si="14">SUM(V71:AA71)</f>
        <v>10</v>
      </c>
      <c r="AC71" s="94">
        <f>V71/$AB71</f>
        <v>0</v>
      </c>
      <c r="AD71" s="94">
        <f t="shared" ref="AD71:AH81" si="15">W71/$AB71</f>
        <v>0.1</v>
      </c>
      <c r="AE71" s="94">
        <f t="shared" si="15"/>
        <v>0.4</v>
      </c>
      <c r="AF71" s="94">
        <f t="shared" si="15"/>
        <v>0.4</v>
      </c>
      <c r="AG71" s="94">
        <f t="shared" si="15"/>
        <v>0.1</v>
      </c>
      <c r="AH71" s="94">
        <f t="shared" si="15"/>
        <v>0</v>
      </c>
      <c r="AI71" s="65">
        <f>+BA13</f>
        <v>3.5</v>
      </c>
      <c r="AJ71" s="65">
        <f t="shared" ref="AJ71:AL81" si="16">+BB13</f>
        <v>0.85</v>
      </c>
      <c r="AK71" s="64">
        <f t="shared" si="16"/>
        <v>4</v>
      </c>
      <c r="AL71" s="64">
        <f t="shared" si="16"/>
        <v>3</v>
      </c>
      <c r="AM71"/>
      <c r="AN71"/>
      <c r="AO71"/>
      <c r="AP71"/>
      <c r="AQ71"/>
      <c r="AR71"/>
    </row>
    <row r="72" spans="1:44" s="17" customFormat="1" ht="18" customHeight="1" x14ac:dyDescent="0.25">
      <c r="A72" s="19">
        <v>13</v>
      </c>
      <c r="B72" s="127" t="s">
        <v>45</v>
      </c>
      <c r="C72" s="127" t="s">
        <v>45</v>
      </c>
      <c r="D72" s="127" t="s">
        <v>45</v>
      </c>
      <c r="E72" s="127" t="s">
        <v>45</v>
      </c>
      <c r="F72" s="127" t="s">
        <v>45</v>
      </c>
      <c r="G72" s="127" t="s">
        <v>45</v>
      </c>
      <c r="H72" s="127" t="s">
        <v>45</v>
      </c>
      <c r="I72" s="127" t="s">
        <v>45</v>
      </c>
      <c r="J72" s="127" t="s">
        <v>45</v>
      </c>
      <c r="K72" s="127" t="s">
        <v>45</v>
      </c>
      <c r="L72" s="127" t="s">
        <v>45</v>
      </c>
      <c r="M72" s="127" t="s">
        <v>45</v>
      </c>
      <c r="N72" s="127" t="s">
        <v>45</v>
      </c>
      <c r="O72" s="127" t="s">
        <v>45</v>
      </c>
      <c r="P72" s="127" t="s">
        <v>45</v>
      </c>
      <c r="Q72" s="127" t="s">
        <v>45</v>
      </c>
      <c r="R72" s="127" t="s">
        <v>45</v>
      </c>
      <c r="S72" s="127" t="s">
        <v>45</v>
      </c>
      <c r="T72" s="127" t="s">
        <v>45</v>
      </c>
      <c r="U72" s="124" t="s">
        <v>45</v>
      </c>
      <c r="V72" s="64">
        <f t="shared" ref="V72:V81" si="17">+AN14</f>
        <v>0</v>
      </c>
      <c r="W72" s="64">
        <f t="shared" si="13"/>
        <v>0</v>
      </c>
      <c r="X72" s="64">
        <f t="shared" si="13"/>
        <v>3</v>
      </c>
      <c r="Y72" s="64">
        <f t="shared" si="13"/>
        <v>6</v>
      </c>
      <c r="Z72" s="64">
        <f t="shared" si="13"/>
        <v>1</v>
      </c>
      <c r="AA72" s="64">
        <f t="shared" si="13"/>
        <v>0</v>
      </c>
      <c r="AB72" s="64">
        <f t="shared" si="14"/>
        <v>10</v>
      </c>
      <c r="AC72" s="94">
        <f t="shared" ref="AC72:AC81" si="18">V72/$AB72</f>
        <v>0</v>
      </c>
      <c r="AD72" s="94">
        <f t="shared" si="15"/>
        <v>0</v>
      </c>
      <c r="AE72" s="94">
        <f t="shared" si="15"/>
        <v>0.3</v>
      </c>
      <c r="AF72" s="94">
        <f t="shared" si="15"/>
        <v>0.6</v>
      </c>
      <c r="AG72" s="94">
        <f t="shared" si="15"/>
        <v>0.1</v>
      </c>
      <c r="AH72" s="94">
        <f t="shared" si="15"/>
        <v>0</v>
      </c>
      <c r="AI72" s="65">
        <f t="shared" ref="AI72:AI81" si="19">+BA14</f>
        <v>3.8</v>
      </c>
      <c r="AJ72" s="65">
        <f t="shared" si="16"/>
        <v>0.63</v>
      </c>
      <c r="AK72" s="64">
        <f t="shared" si="16"/>
        <v>4</v>
      </c>
      <c r="AL72" s="64">
        <f t="shared" si="16"/>
        <v>4</v>
      </c>
      <c r="AM72"/>
      <c r="AN72"/>
      <c r="AO72"/>
      <c r="AP72"/>
      <c r="AQ72"/>
      <c r="AR72"/>
    </row>
    <row r="73" spans="1:44" s="17" customFormat="1" ht="18" customHeight="1" x14ac:dyDescent="0.25">
      <c r="A73" s="19">
        <v>14</v>
      </c>
      <c r="B73" s="127" t="s">
        <v>46</v>
      </c>
      <c r="C73" s="127" t="s">
        <v>46</v>
      </c>
      <c r="D73" s="127" t="s">
        <v>46</v>
      </c>
      <c r="E73" s="127" t="s">
        <v>46</v>
      </c>
      <c r="F73" s="127" t="s">
        <v>46</v>
      </c>
      <c r="G73" s="127" t="s">
        <v>46</v>
      </c>
      <c r="H73" s="127" t="s">
        <v>46</v>
      </c>
      <c r="I73" s="127" t="s">
        <v>46</v>
      </c>
      <c r="J73" s="127" t="s">
        <v>46</v>
      </c>
      <c r="K73" s="127" t="s">
        <v>46</v>
      </c>
      <c r="L73" s="127" t="s">
        <v>46</v>
      </c>
      <c r="M73" s="127" t="s">
        <v>46</v>
      </c>
      <c r="N73" s="127" t="s">
        <v>46</v>
      </c>
      <c r="O73" s="127" t="s">
        <v>46</v>
      </c>
      <c r="P73" s="127" t="s">
        <v>46</v>
      </c>
      <c r="Q73" s="127" t="s">
        <v>46</v>
      </c>
      <c r="R73" s="127" t="s">
        <v>46</v>
      </c>
      <c r="S73" s="127" t="s">
        <v>46</v>
      </c>
      <c r="T73" s="127" t="s">
        <v>46</v>
      </c>
      <c r="U73" s="124" t="s">
        <v>46</v>
      </c>
      <c r="V73" s="64">
        <f t="shared" si="17"/>
        <v>0</v>
      </c>
      <c r="W73" s="64">
        <f t="shared" si="13"/>
        <v>0</v>
      </c>
      <c r="X73" s="64">
        <f t="shared" si="13"/>
        <v>1</v>
      </c>
      <c r="Y73" s="64">
        <f t="shared" si="13"/>
        <v>6</v>
      </c>
      <c r="Z73" s="64">
        <f t="shared" si="13"/>
        <v>2</v>
      </c>
      <c r="AA73" s="64">
        <f t="shared" si="13"/>
        <v>1</v>
      </c>
      <c r="AB73" s="64">
        <f t="shared" si="14"/>
        <v>10</v>
      </c>
      <c r="AC73" s="94">
        <f t="shared" si="18"/>
        <v>0</v>
      </c>
      <c r="AD73" s="94">
        <f t="shared" si="15"/>
        <v>0</v>
      </c>
      <c r="AE73" s="94">
        <f t="shared" si="15"/>
        <v>0.1</v>
      </c>
      <c r="AF73" s="94">
        <f t="shared" si="15"/>
        <v>0.6</v>
      </c>
      <c r="AG73" s="94">
        <f t="shared" si="15"/>
        <v>0.2</v>
      </c>
      <c r="AH73" s="94">
        <f t="shared" si="15"/>
        <v>0.1</v>
      </c>
      <c r="AI73" s="65">
        <f t="shared" si="19"/>
        <v>4.1100000000000003</v>
      </c>
      <c r="AJ73" s="65">
        <f t="shared" si="16"/>
        <v>0.6</v>
      </c>
      <c r="AK73" s="64">
        <f t="shared" si="16"/>
        <v>4</v>
      </c>
      <c r="AL73" s="64">
        <f t="shared" si="16"/>
        <v>4</v>
      </c>
      <c r="AM73"/>
      <c r="AN73"/>
      <c r="AO73"/>
      <c r="AP73"/>
      <c r="AQ73"/>
      <c r="AR73"/>
    </row>
    <row r="74" spans="1:44" s="17" customFormat="1" ht="18" customHeight="1" x14ac:dyDescent="0.25">
      <c r="A74" s="19">
        <v>15</v>
      </c>
      <c r="B74" s="127" t="s">
        <v>47</v>
      </c>
      <c r="C74" s="127" t="s">
        <v>47</v>
      </c>
      <c r="D74" s="127" t="s">
        <v>47</v>
      </c>
      <c r="E74" s="127" t="s">
        <v>47</v>
      </c>
      <c r="F74" s="127" t="s">
        <v>47</v>
      </c>
      <c r="G74" s="127" t="s">
        <v>47</v>
      </c>
      <c r="H74" s="127" t="s">
        <v>47</v>
      </c>
      <c r="I74" s="127" t="s">
        <v>47</v>
      </c>
      <c r="J74" s="127" t="s">
        <v>47</v>
      </c>
      <c r="K74" s="127" t="s">
        <v>47</v>
      </c>
      <c r="L74" s="127" t="s">
        <v>47</v>
      </c>
      <c r="M74" s="127" t="s">
        <v>47</v>
      </c>
      <c r="N74" s="127" t="s">
        <v>47</v>
      </c>
      <c r="O74" s="127" t="s">
        <v>47</v>
      </c>
      <c r="P74" s="127" t="s">
        <v>47</v>
      </c>
      <c r="Q74" s="127" t="s">
        <v>47</v>
      </c>
      <c r="R74" s="127" t="s">
        <v>47</v>
      </c>
      <c r="S74" s="127" t="s">
        <v>47</v>
      </c>
      <c r="T74" s="127" t="s">
        <v>47</v>
      </c>
      <c r="U74" s="124" t="s">
        <v>47</v>
      </c>
      <c r="V74" s="64">
        <f t="shared" si="17"/>
        <v>0</v>
      </c>
      <c r="W74" s="64">
        <f t="shared" si="13"/>
        <v>0</v>
      </c>
      <c r="X74" s="64">
        <f t="shared" si="13"/>
        <v>2</v>
      </c>
      <c r="Y74" s="64">
        <f t="shared" si="13"/>
        <v>7</v>
      </c>
      <c r="Z74" s="64">
        <f t="shared" si="13"/>
        <v>1</v>
      </c>
      <c r="AA74" s="64">
        <f t="shared" si="13"/>
        <v>0</v>
      </c>
      <c r="AB74" s="64">
        <f t="shared" si="14"/>
        <v>10</v>
      </c>
      <c r="AC74" s="94">
        <f t="shared" si="18"/>
        <v>0</v>
      </c>
      <c r="AD74" s="94">
        <f t="shared" si="15"/>
        <v>0</v>
      </c>
      <c r="AE74" s="94">
        <f t="shared" si="15"/>
        <v>0.2</v>
      </c>
      <c r="AF74" s="94">
        <f t="shared" si="15"/>
        <v>0.7</v>
      </c>
      <c r="AG74" s="94">
        <f t="shared" si="15"/>
        <v>0.1</v>
      </c>
      <c r="AH74" s="94">
        <f t="shared" si="15"/>
        <v>0</v>
      </c>
      <c r="AI74" s="65">
        <f t="shared" si="19"/>
        <v>3.9</v>
      </c>
      <c r="AJ74" s="65">
        <f t="shared" si="16"/>
        <v>0.56999999999999995</v>
      </c>
      <c r="AK74" s="64">
        <f t="shared" si="16"/>
        <v>4</v>
      </c>
      <c r="AL74" s="64">
        <f t="shared" si="16"/>
        <v>4</v>
      </c>
      <c r="AM74"/>
      <c r="AN74"/>
      <c r="AO74"/>
      <c r="AP74"/>
      <c r="AQ74"/>
      <c r="AR74"/>
    </row>
    <row r="75" spans="1:44" s="17" customFormat="1" ht="18" customHeight="1" x14ac:dyDescent="0.25">
      <c r="A75" s="19">
        <v>16</v>
      </c>
      <c r="B75" s="127" t="s">
        <v>48</v>
      </c>
      <c r="C75" s="127" t="s">
        <v>48</v>
      </c>
      <c r="D75" s="127" t="s">
        <v>48</v>
      </c>
      <c r="E75" s="127" t="s">
        <v>48</v>
      </c>
      <c r="F75" s="127" t="s">
        <v>48</v>
      </c>
      <c r="G75" s="127" t="s">
        <v>48</v>
      </c>
      <c r="H75" s="127" t="s">
        <v>48</v>
      </c>
      <c r="I75" s="127" t="s">
        <v>48</v>
      </c>
      <c r="J75" s="127" t="s">
        <v>48</v>
      </c>
      <c r="K75" s="127" t="s">
        <v>48</v>
      </c>
      <c r="L75" s="127" t="s">
        <v>48</v>
      </c>
      <c r="M75" s="127" t="s">
        <v>48</v>
      </c>
      <c r="N75" s="127" t="s">
        <v>48</v>
      </c>
      <c r="O75" s="127" t="s">
        <v>48</v>
      </c>
      <c r="P75" s="127" t="s">
        <v>48</v>
      </c>
      <c r="Q75" s="127" t="s">
        <v>48</v>
      </c>
      <c r="R75" s="127" t="s">
        <v>48</v>
      </c>
      <c r="S75" s="127" t="s">
        <v>48</v>
      </c>
      <c r="T75" s="127" t="s">
        <v>48</v>
      </c>
      <c r="U75" s="124" t="s">
        <v>48</v>
      </c>
      <c r="V75" s="64">
        <f t="shared" si="17"/>
        <v>0</v>
      </c>
      <c r="W75" s="64">
        <f t="shared" si="13"/>
        <v>0</v>
      </c>
      <c r="X75" s="64">
        <f t="shared" si="13"/>
        <v>1</v>
      </c>
      <c r="Y75" s="64">
        <f t="shared" si="13"/>
        <v>6</v>
      </c>
      <c r="Z75" s="64">
        <f t="shared" si="13"/>
        <v>3</v>
      </c>
      <c r="AA75" s="64">
        <f t="shared" si="13"/>
        <v>0</v>
      </c>
      <c r="AB75" s="64">
        <f t="shared" si="14"/>
        <v>10</v>
      </c>
      <c r="AC75" s="94">
        <f t="shared" si="18"/>
        <v>0</v>
      </c>
      <c r="AD75" s="94">
        <f t="shared" si="15"/>
        <v>0</v>
      </c>
      <c r="AE75" s="94">
        <f t="shared" si="15"/>
        <v>0.1</v>
      </c>
      <c r="AF75" s="94">
        <f t="shared" si="15"/>
        <v>0.6</v>
      </c>
      <c r="AG75" s="94">
        <f t="shared" si="15"/>
        <v>0.3</v>
      </c>
      <c r="AH75" s="94">
        <f t="shared" si="15"/>
        <v>0</v>
      </c>
      <c r="AI75" s="65">
        <f t="shared" si="19"/>
        <v>4.2</v>
      </c>
      <c r="AJ75" s="65">
        <f t="shared" si="16"/>
        <v>0.63</v>
      </c>
      <c r="AK75" s="64">
        <f t="shared" si="16"/>
        <v>4</v>
      </c>
      <c r="AL75" s="64">
        <f t="shared" si="16"/>
        <v>4</v>
      </c>
      <c r="AM75"/>
      <c r="AN75"/>
      <c r="AO75"/>
      <c r="AP75"/>
      <c r="AQ75"/>
      <c r="AR75"/>
    </row>
    <row r="76" spans="1:44" s="17" customFormat="1" ht="18" customHeight="1" x14ac:dyDescent="0.25">
      <c r="A76" s="19">
        <v>17</v>
      </c>
      <c r="B76" s="127" t="s">
        <v>49</v>
      </c>
      <c r="C76" s="127" t="s">
        <v>49</v>
      </c>
      <c r="D76" s="127" t="s">
        <v>49</v>
      </c>
      <c r="E76" s="127" t="s">
        <v>49</v>
      </c>
      <c r="F76" s="127" t="s">
        <v>49</v>
      </c>
      <c r="G76" s="127" t="s">
        <v>49</v>
      </c>
      <c r="H76" s="127" t="s">
        <v>49</v>
      </c>
      <c r="I76" s="127" t="s">
        <v>49</v>
      </c>
      <c r="J76" s="127" t="s">
        <v>49</v>
      </c>
      <c r="K76" s="127" t="s">
        <v>49</v>
      </c>
      <c r="L76" s="127" t="s">
        <v>49</v>
      </c>
      <c r="M76" s="127" t="s">
        <v>49</v>
      </c>
      <c r="N76" s="127" t="s">
        <v>49</v>
      </c>
      <c r="O76" s="127" t="s">
        <v>49</v>
      </c>
      <c r="P76" s="127" t="s">
        <v>49</v>
      </c>
      <c r="Q76" s="127" t="s">
        <v>49</v>
      </c>
      <c r="R76" s="127" t="s">
        <v>49</v>
      </c>
      <c r="S76" s="127" t="s">
        <v>49</v>
      </c>
      <c r="T76" s="127" t="s">
        <v>49</v>
      </c>
      <c r="U76" s="124" t="s">
        <v>49</v>
      </c>
      <c r="V76" s="64">
        <f t="shared" si="17"/>
        <v>0</v>
      </c>
      <c r="W76" s="64">
        <f t="shared" si="13"/>
        <v>0</v>
      </c>
      <c r="X76" s="64">
        <f t="shared" si="13"/>
        <v>2</v>
      </c>
      <c r="Y76" s="64">
        <f t="shared" si="13"/>
        <v>6</v>
      </c>
      <c r="Z76" s="64">
        <f t="shared" si="13"/>
        <v>2</v>
      </c>
      <c r="AA76" s="64">
        <f t="shared" si="13"/>
        <v>0</v>
      </c>
      <c r="AB76" s="64">
        <f t="shared" si="14"/>
        <v>10</v>
      </c>
      <c r="AC76" s="94">
        <f t="shared" si="18"/>
        <v>0</v>
      </c>
      <c r="AD76" s="94">
        <f t="shared" si="15"/>
        <v>0</v>
      </c>
      <c r="AE76" s="94">
        <f t="shared" si="15"/>
        <v>0.2</v>
      </c>
      <c r="AF76" s="94">
        <f t="shared" si="15"/>
        <v>0.6</v>
      </c>
      <c r="AG76" s="94">
        <f t="shared" si="15"/>
        <v>0.2</v>
      </c>
      <c r="AH76" s="94">
        <f t="shared" si="15"/>
        <v>0</v>
      </c>
      <c r="AI76" s="65">
        <f t="shared" si="19"/>
        <v>4</v>
      </c>
      <c r="AJ76" s="65">
        <f t="shared" si="16"/>
        <v>0.67</v>
      </c>
      <c r="AK76" s="64">
        <f t="shared" si="16"/>
        <v>4</v>
      </c>
      <c r="AL76" s="64">
        <f t="shared" si="16"/>
        <v>4</v>
      </c>
      <c r="AM76"/>
      <c r="AN76"/>
      <c r="AO76"/>
      <c r="AP76"/>
      <c r="AQ76"/>
      <c r="AR76"/>
    </row>
    <row r="77" spans="1:44" s="17" customFormat="1" ht="18" customHeight="1" x14ac:dyDescent="0.25">
      <c r="A77" s="19">
        <v>18</v>
      </c>
      <c r="B77" s="127" t="s">
        <v>50</v>
      </c>
      <c r="C77" s="127" t="s">
        <v>50</v>
      </c>
      <c r="D77" s="127" t="s">
        <v>50</v>
      </c>
      <c r="E77" s="127" t="s">
        <v>50</v>
      </c>
      <c r="F77" s="127" t="s">
        <v>50</v>
      </c>
      <c r="G77" s="127" t="s">
        <v>50</v>
      </c>
      <c r="H77" s="127" t="s">
        <v>50</v>
      </c>
      <c r="I77" s="127" t="s">
        <v>50</v>
      </c>
      <c r="J77" s="127" t="s">
        <v>50</v>
      </c>
      <c r="K77" s="127" t="s">
        <v>50</v>
      </c>
      <c r="L77" s="127" t="s">
        <v>50</v>
      </c>
      <c r="M77" s="127" t="s">
        <v>50</v>
      </c>
      <c r="N77" s="127" t="s">
        <v>50</v>
      </c>
      <c r="O77" s="127" t="s">
        <v>50</v>
      </c>
      <c r="P77" s="127" t="s">
        <v>50</v>
      </c>
      <c r="Q77" s="127" t="s">
        <v>50</v>
      </c>
      <c r="R77" s="127" t="s">
        <v>50</v>
      </c>
      <c r="S77" s="127" t="s">
        <v>50</v>
      </c>
      <c r="T77" s="127" t="s">
        <v>50</v>
      </c>
      <c r="U77" s="124" t="s">
        <v>50</v>
      </c>
      <c r="V77" s="64">
        <f t="shared" si="17"/>
        <v>1</v>
      </c>
      <c r="W77" s="64">
        <f t="shared" si="13"/>
        <v>3</v>
      </c>
      <c r="X77" s="64">
        <f t="shared" si="13"/>
        <v>5</v>
      </c>
      <c r="Y77" s="64">
        <f t="shared" si="13"/>
        <v>1</v>
      </c>
      <c r="Z77" s="64">
        <f t="shared" si="13"/>
        <v>0</v>
      </c>
      <c r="AA77" s="64">
        <f t="shared" si="13"/>
        <v>0</v>
      </c>
      <c r="AB77" s="64">
        <f t="shared" si="14"/>
        <v>10</v>
      </c>
      <c r="AC77" s="94">
        <f t="shared" si="18"/>
        <v>0.1</v>
      </c>
      <c r="AD77" s="94">
        <f t="shared" si="15"/>
        <v>0.3</v>
      </c>
      <c r="AE77" s="94">
        <f t="shared" si="15"/>
        <v>0.5</v>
      </c>
      <c r="AF77" s="94">
        <f t="shared" si="15"/>
        <v>0.1</v>
      </c>
      <c r="AG77" s="94">
        <f t="shared" si="15"/>
        <v>0</v>
      </c>
      <c r="AH77" s="94">
        <f t="shared" si="15"/>
        <v>0</v>
      </c>
      <c r="AI77" s="65">
        <f t="shared" si="19"/>
        <v>2.6</v>
      </c>
      <c r="AJ77" s="65">
        <f t="shared" si="16"/>
        <v>0.84</v>
      </c>
      <c r="AK77" s="64">
        <f t="shared" si="16"/>
        <v>3</v>
      </c>
      <c r="AL77" s="64">
        <f t="shared" si="16"/>
        <v>3</v>
      </c>
      <c r="AM77"/>
      <c r="AN77"/>
      <c r="AO77"/>
      <c r="AP77"/>
      <c r="AQ77"/>
      <c r="AR77"/>
    </row>
    <row r="78" spans="1:44" s="17" customFormat="1" ht="18" customHeight="1" x14ac:dyDescent="0.25">
      <c r="A78" s="19">
        <v>19</v>
      </c>
      <c r="B78" s="127" t="s">
        <v>51</v>
      </c>
      <c r="C78" s="127" t="s">
        <v>51</v>
      </c>
      <c r="D78" s="127" t="s">
        <v>51</v>
      </c>
      <c r="E78" s="127" t="s">
        <v>51</v>
      </c>
      <c r="F78" s="127" t="s">
        <v>51</v>
      </c>
      <c r="G78" s="127" t="s">
        <v>51</v>
      </c>
      <c r="H78" s="127" t="s">
        <v>51</v>
      </c>
      <c r="I78" s="127" t="s">
        <v>51</v>
      </c>
      <c r="J78" s="127" t="s">
        <v>51</v>
      </c>
      <c r="K78" s="127" t="s">
        <v>51</v>
      </c>
      <c r="L78" s="127" t="s">
        <v>51</v>
      </c>
      <c r="M78" s="127" t="s">
        <v>51</v>
      </c>
      <c r="N78" s="127" t="s">
        <v>51</v>
      </c>
      <c r="O78" s="127" t="s">
        <v>51</v>
      </c>
      <c r="P78" s="127" t="s">
        <v>51</v>
      </c>
      <c r="Q78" s="127" t="s">
        <v>51</v>
      </c>
      <c r="R78" s="127" t="s">
        <v>51</v>
      </c>
      <c r="S78" s="127" t="s">
        <v>51</v>
      </c>
      <c r="T78" s="127" t="s">
        <v>51</v>
      </c>
      <c r="U78" s="124" t="s">
        <v>51</v>
      </c>
      <c r="V78" s="64">
        <f t="shared" si="17"/>
        <v>0</v>
      </c>
      <c r="W78" s="64">
        <f t="shared" si="13"/>
        <v>1</v>
      </c>
      <c r="X78" s="64">
        <f t="shared" si="13"/>
        <v>1</v>
      </c>
      <c r="Y78" s="64">
        <f t="shared" si="13"/>
        <v>5</v>
      </c>
      <c r="Z78" s="64">
        <f t="shared" si="13"/>
        <v>2</v>
      </c>
      <c r="AA78" s="64">
        <f t="shared" si="13"/>
        <v>1</v>
      </c>
      <c r="AB78" s="64">
        <f t="shared" si="14"/>
        <v>10</v>
      </c>
      <c r="AC78" s="94">
        <f t="shared" si="18"/>
        <v>0</v>
      </c>
      <c r="AD78" s="94">
        <f t="shared" si="15"/>
        <v>0.1</v>
      </c>
      <c r="AE78" s="94">
        <f t="shared" si="15"/>
        <v>0.1</v>
      </c>
      <c r="AF78" s="94">
        <f t="shared" si="15"/>
        <v>0.5</v>
      </c>
      <c r="AG78" s="94">
        <f t="shared" si="15"/>
        <v>0.2</v>
      </c>
      <c r="AH78" s="94">
        <f t="shared" si="15"/>
        <v>0.1</v>
      </c>
      <c r="AI78" s="65">
        <f t="shared" si="19"/>
        <v>3.89</v>
      </c>
      <c r="AJ78" s="65">
        <f t="shared" si="16"/>
        <v>0.93</v>
      </c>
      <c r="AK78" s="64">
        <f t="shared" si="16"/>
        <v>4</v>
      </c>
      <c r="AL78" s="64">
        <f t="shared" si="16"/>
        <v>4</v>
      </c>
      <c r="AM78"/>
      <c r="AN78"/>
      <c r="AO78"/>
      <c r="AP78"/>
      <c r="AQ78"/>
      <c r="AR78"/>
    </row>
    <row r="79" spans="1:44" s="17" customFormat="1" ht="18" customHeight="1" x14ac:dyDescent="0.25">
      <c r="A79" s="19">
        <v>20</v>
      </c>
      <c r="B79" s="127" t="s">
        <v>52</v>
      </c>
      <c r="C79" s="127" t="s">
        <v>52</v>
      </c>
      <c r="D79" s="127" t="s">
        <v>52</v>
      </c>
      <c r="E79" s="127" t="s">
        <v>52</v>
      </c>
      <c r="F79" s="127" t="s">
        <v>52</v>
      </c>
      <c r="G79" s="127" t="s">
        <v>52</v>
      </c>
      <c r="H79" s="127" t="s">
        <v>52</v>
      </c>
      <c r="I79" s="127" t="s">
        <v>52</v>
      </c>
      <c r="J79" s="127" t="s">
        <v>52</v>
      </c>
      <c r="K79" s="127" t="s">
        <v>52</v>
      </c>
      <c r="L79" s="127" t="s">
        <v>52</v>
      </c>
      <c r="M79" s="127" t="s">
        <v>52</v>
      </c>
      <c r="N79" s="127" t="s">
        <v>52</v>
      </c>
      <c r="O79" s="127" t="s">
        <v>52</v>
      </c>
      <c r="P79" s="127" t="s">
        <v>52</v>
      </c>
      <c r="Q79" s="127" t="s">
        <v>52</v>
      </c>
      <c r="R79" s="127" t="s">
        <v>52</v>
      </c>
      <c r="S79" s="127" t="s">
        <v>52</v>
      </c>
      <c r="T79" s="127" t="s">
        <v>52</v>
      </c>
      <c r="U79" s="124" t="s">
        <v>52</v>
      </c>
      <c r="V79" s="64">
        <f t="shared" si="17"/>
        <v>1</v>
      </c>
      <c r="W79" s="64">
        <f t="shared" si="13"/>
        <v>3</v>
      </c>
      <c r="X79" s="64">
        <f t="shared" si="13"/>
        <v>5</v>
      </c>
      <c r="Y79" s="64">
        <f t="shared" si="13"/>
        <v>1</v>
      </c>
      <c r="Z79" s="64">
        <f t="shared" si="13"/>
        <v>0</v>
      </c>
      <c r="AA79" s="64">
        <f t="shared" si="13"/>
        <v>0</v>
      </c>
      <c r="AB79" s="64">
        <f t="shared" si="14"/>
        <v>10</v>
      </c>
      <c r="AC79" s="94">
        <f t="shared" si="18"/>
        <v>0.1</v>
      </c>
      <c r="AD79" s="94">
        <f t="shared" si="15"/>
        <v>0.3</v>
      </c>
      <c r="AE79" s="94">
        <f t="shared" si="15"/>
        <v>0.5</v>
      </c>
      <c r="AF79" s="94">
        <f t="shared" si="15"/>
        <v>0.1</v>
      </c>
      <c r="AG79" s="94">
        <f t="shared" si="15"/>
        <v>0</v>
      </c>
      <c r="AH79" s="94">
        <f t="shared" si="15"/>
        <v>0</v>
      </c>
      <c r="AI79" s="65">
        <f t="shared" si="19"/>
        <v>2.6</v>
      </c>
      <c r="AJ79" s="65">
        <f t="shared" si="16"/>
        <v>0.84</v>
      </c>
      <c r="AK79" s="64">
        <f t="shared" si="16"/>
        <v>3</v>
      </c>
      <c r="AL79" s="64">
        <f t="shared" si="16"/>
        <v>3</v>
      </c>
      <c r="AM79"/>
      <c r="AN79"/>
      <c r="AO79"/>
      <c r="AP79"/>
      <c r="AQ79"/>
      <c r="AR79"/>
    </row>
    <row r="80" spans="1:44" s="17" customFormat="1" ht="18" customHeight="1" x14ac:dyDescent="0.25">
      <c r="A80" s="19">
        <v>21</v>
      </c>
      <c r="B80" s="127" t="s">
        <v>53</v>
      </c>
      <c r="C80" s="127" t="s">
        <v>53</v>
      </c>
      <c r="D80" s="127" t="s">
        <v>53</v>
      </c>
      <c r="E80" s="127" t="s">
        <v>53</v>
      </c>
      <c r="F80" s="127" t="s">
        <v>53</v>
      </c>
      <c r="G80" s="127" t="s">
        <v>53</v>
      </c>
      <c r="H80" s="127" t="s">
        <v>53</v>
      </c>
      <c r="I80" s="127" t="s">
        <v>53</v>
      </c>
      <c r="J80" s="127" t="s">
        <v>53</v>
      </c>
      <c r="K80" s="127" t="s">
        <v>53</v>
      </c>
      <c r="L80" s="127" t="s">
        <v>53</v>
      </c>
      <c r="M80" s="127" t="s">
        <v>53</v>
      </c>
      <c r="N80" s="127" t="s">
        <v>53</v>
      </c>
      <c r="O80" s="127" t="s">
        <v>53</v>
      </c>
      <c r="P80" s="127" t="s">
        <v>53</v>
      </c>
      <c r="Q80" s="127" t="s">
        <v>53</v>
      </c>
      <c r="R80" s="127" t="s">
        <v>53</v>
      </c>
      <c r="S80" s="127" t="s">
        <v>53</v>
      </c>
      <c r="T80" s="127" t="s">
        <v>53</v>
      </c>
      <c r="U80" s="124" t="s">
        <v>53</v>
      </c>
      <c r="V80" s="64">
        <f t="shared" si="17"/>
        <v>0</v>
      </c>
      <c r="W80" s="64">
        <f t="shared" si="13"/>
        <v>0</v>
      </c>
      <c r="X80" s="64">
        <f t="shared" si="13"/>
        <v>0</v>
      </c>
      <c r="Y80" s="64">
        <f t="shared" si="13"/>
        <v>4</v>
      </c>
      <c r="Z80" s="64">
        <f t="shared" si="13"/>
        <v>5</v>
      </c>
      <c r="AA80" s="64">
        <f t="shared" si="13"/>
        <v>1</v>
      </c>
      <c r="AB80" s="64">
        <f t="shared" si="14"/>
        <v>10</v>
      </c>
      <c r="AC80" s="94">
        <f t="shared" si="18"/>
        <v>0</v>
      </c>
      <c r="AD80" s="94">
        <f t="shared" si="15"/>
        <v>0</v>
      </c>
      <c r="AE80" s="94">
        <f t="shared" si="15"/>
        <v>0</v>
      </c>
      <c r="AF80" s="94">
        <f t="shared" si="15"/>
        <v>0.4</v>
      </c>
      <c r="AG80" s="94">
        <f t="shared" si="15"/>
        <v>0.5</v>
      </c>
      <c r="AH80" s="94">
        <f t="shared" si="15"/>
        <v>0.1</v>
      </c>
      <c r="AI80" s="65">
        <f t="shared" si="19"/>
        <v>4.5599999999999996</v>
      </c>
      <c r="AJ80" s="65">
        <f t="shared" si="16"/>
        <v>0.53</v>
      </c>
      <c r="AK80" s="64">
        <f t="shared" si="16"/>
        <v>5</v>
      </c>
      <c r="AL80" s="64">
        <f t="shared" si="16"/>
        <v>5</v>
      </c>
      <c r="AM80"/>
      <c r="AN80"/>
      <c r="AO80"/>
      <c r="AP80"/>
      <c r="AQ80"/>
      <c r="AR80"/>
    </row>
    <row r="81" spans="1:44" s="17" customFormat="1" ht="18" customHeight="1" x14ac:dyDescent="0.25">
      <c r="A81" s="19">
        <v>22</v>
      </c>
      <c r="B81" s="127" t="s">
        <v>54</v>
      </c>
      <c r="C81" s="127" t="s">
        <v>54</v>
      </c>
      <c r="D81" s="127" t="s">
        <v>54</v>
      </c>
      <c r="E81" s="127" t="s">
        <v>54</v>
      </c>
      <c r="F81" s="127" t="s">
        <v>54</v>
      </c>
      <c r="G81" s="127" t="s">
        <v>54</v>
      </c>
      <c r="H81" s="127" t="s">
        <v>54</v>
      </c>
      <c r="I81" s="127" t="s">
        <v>54</v>
      </c>
      <c r="J81" s="127" t="s">
        <v>54</v>
      </c>
      <c r="K81" s="127" t="s">
        <v>54</v>
      </c>
      <c r="L81" s="127" t="s">
        <v>54</v>
      </c>
      <c r="M81" s="127" t="s">
        <v>54</v>
      </c>
      <c r="N81" s="127" t="s">
        <v>54</v>
      </c>
      <c r="O81" s="127" t="s">
        <v>54</v>
      </c>
      <c r="P81" s="127" t="s">
        <v>54</v>
      </c>
      <c r="Q81" s="127" t="s">
        <v>54</v>
      </c>
      <c r="R81" s="127" t="s">
        <v>54</v>
      </c>
      <c r="S81" s="127" t="s">
        <v>54</v>
      </c>
      <c r="T81" s="127" t="s">
        <v>54</v>
      </c>
      <c r="U81" s="124" t="s">
        <v>54</v>
      </c>
      <c r="V81" s="64">
        <f t="shared" si="17"/>
        <v>0</v>
      </c>
      <c r="W81" s="64">
        <f t="shared" si="13"/>
        <v>1</v>
      </c>
      <c r="X81" s="64">
        <f t="shared" si="13"/>
        <v>1</v>
      </c>
      <c r="Y81" s="64">
        <f t="shared" si="13"/>
        <v>3</v>
      </c>
      <c r="Z81" s="64">
        <f t="shared" si="13"/>
        <v>5</v>
      </c>
      <c r="AA81" s="64">
        <f t="shared" si="13"/>
        <v>0</v>
      </c>
      <c r="AB81" s="64">
        <f t="shared" si="14"/>
        <v>10</v>
      </c>
      <c r="AC81" s="94">
        <f t="shared" si="18"/>
        <v>0</v>
      </c>
      <c r="AD81" s="94">
        <f t="shared" si="15"/>
        <v>0.1</v>
      </c>
      <c r="AE81" s="94">
        <f t="shared" si="15"/>
        <v>0.1</v>
      </c>
      <c r="AF81" s="94">
        <f t="shared" si="15"/>
        <v>0.3</v>
      </c>
      <c r="AG81" s="94">
        <f t="shared" si="15"/>
        <v>0.5</v>
      </c>
      <c r="AH81" s="94">
        <f t="shared" si="15"/>
        <v>0</v>
      </c>
      <c r="AI81" s="65">
        <f t="shared" si="19"/>
        <v>4.2</v>
      </c>
      <c r="AJ81" s="65">
        <f t="shared" si="16"/>
        <v>1.03</v>
      </c>
      <c r="AK81" s="64">
        <f t="shared" si="16"/>
        <v>5</v>
      </c>
      <c r="AL81" s="64">
        <f t="shared" si="16"/>
        <v>5</v>
      </c>
      <c r="AM81"/>
      <c r="AN81"/>
      <c r="AO81"/>
      <c r="AP81"/>
      <c r="AQ81"/>
      <c r="AR81"/>
    </row>
    <row r="82" spans="1:44" x14ac:dyDescent="0.25">
      <c r="AC82" s="103"/>
      <c r="AD82" s="103"/>
      <c r="AE82" s="103"/>
      <c r="AF82" s="103"/>
      <c r="AG82" s="103"/>
      <c r="AH82" s="103"/>
    </row>
    <row r="85" spans="1:44" s="25" customFormat="1" ht="20.25" customHeight="1" x14ac:dyDescent="0.25">
      <c r="A85" s="123" t="s">
        <v>63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</row>
    <row r="86" spans="1:44" ht="15" customHeight="1" x14ac:dyDescent="0.25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16" t="s">
        <v>8</v>
      </c>
      <c r="W86" s="116"/>
      <c r="X86" s="116"/>
      <c r="Y86" s="116"/>
      <c r="Z86" s="116"/>
      <c r="AA86" s="116"/>
      <c r="AC86" s="116" t="s">
        <v>9</v>
      </c>
      <c r="AD86" s="116"/>
      <c r="AE86" s="116"/>
      <c r="AF86" s="116"/>
      <c r="AG86" s="116"/>
      <c r="AH86" s="116"/>
      <c r="AI86" s="117" t="s">
        <v>10</v>
      </c>
      <c r="AJ86" s="117"/>
      <c r="AK86" s="117"/>
      <c r="AL86" s="117"/>
    </row>
    <row r="87" spans="1:44" x14ac:dyDescent="0.25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17"/>
      <c r="AJ87" s="117"/>
      <c r="AK87" s="117"/>
      <c r="AL87" s="117"/>
    </row>
    <row r="88" spans="1:44" s="17" customFormat="1" ht="18.75" x14ac:dyDescent="0.25">
      <c r="A88" s="10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47">
        <v>1</v>
      </c>
      <c r="W88" s="47">
        <v>2</v>
      </c>
      <c r="X88" s="47">
        <v>3</v>
      </c>
      <c r="Y88" s="47">
        <v>4</v>
      </c>
      <c r="Z88" s="47">
        <v>5</v>
      </c>
      <c r="AA88" s="47" t="s">
        <v>11</v>
      </c>
      <c r="AB88" s="48" t="s">
        <v>12</v>
      </c>
      <c r="AC88" s="47">
        <v>1</v>
      </c>
      <c r="AD88" s="47">
        <v>2</v>
      </c>
      <c r="AE88" s="47">
        <v>3</v>
      </c>
      <c r="AF88" s="47">
        <v>4</v>
      </c>
      <c r="AG88" s="47">
        <v>5</v>
      </c>
      <c r="AH88" s="47" t="s">
        <v>11</v>
      </c>
      <c r="AI88" s="49" t="s">
        <v>13</v>
      </c>
      <c r="AJ88" s="49" t="s">
        <v>14</v>
      </c>
      <c r="AK88" s="49" t="s">
        <v>15</v>
      </c>
      <c r="AL88" s="58" t="s">
        <v>16</v>
      </c>
    </row>
    <row r="89" spans="1:44" s="18" customFormat="1" ht="18.75" customHeight="1" x14ac:dyDescent="0.25">
      <c r="A89" s="120" t="s">
        <v>20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27"/>
      <c r="W89" s="27"/>
      <c r="X89" s="27"/>
      <c r="Y89" s="27"/>
      <c r="Z89" s="27"/>
      <c r="AA89" s="27"/>
      <c r="AB89" s="50"/>
      <c r="AC89" s="32"/>
      <c r="AD89" s="32"/>
      <c r="AE89" s="32"/>
      <c r="AF89" s="32"/>
      <c r="AG89" s="32"/>
      <c r="AH89" s="32"/>
      <c r="AI89" s="36"/>
      <c r="AJ89" s="36"/>
      <c r="AK89" s="27"/>
      <c r="AL89" s="56"/>
    </row>
    <row r="90" spans="1:44" s="18" customFormat="1" ht="18" customHeight="1" x14ac:dyDescent="0.25">
      <c r="A90" s="19">
        <v>23</v>
      </c>
      <c r="B90" s="127" t="s">
        <v>55</v>
      </c>
      <c r="C90" s="127" t="s">
        <v>55</v>
      </c>
      <c r="D90" s="127" t="s">
        <v>55</v>
      </c>
      <c r="E90" s="127" t="s">
        <v>55</v>
      </c>
      <c r="F90" s="127" t="s">
        <v>55</v>
      </c>
      <c r="G90" s="127" t="s">
        <v>55</v>
      </c>
      <c r="H90" s="127" t="s">
        <v>55</v>
      </c>
      <c r="I90" s="127" t="s">
        <v>55</v>
      </c>
      <c r="J90" s="127" t="s">
        <v>55</v>
      </c>
      <c r="K90" s="127" t="s">
        <v>55</v>
      </c>
      <c r="L90" s="127" t="s">
        <v>55</v>
      </c>
      <c r="M90" s="127" t="s">
        <v>55</v>
      </c>
      <c r="N90" s="127" t="s">
        <v>55</v>
      </c>
      <c r="O90" s="127" t="s">
        <v>55</v>
      </c>
      <c r="P90" s="127" t="s">
        <v>55</v>
      </c>
      <c r="Q90" s="127" t="s">
        <v>55</v>
      </c>
      <c r="R90" s="127" t="s">
        <v>55</v>
      </c>
      <c r="S90" s="127" t="s">
        <v>55</v>
      </c>
      <c r="T90" s="127" t="s">
        <v>55</v>
      </c>
      <c r="U90" s="124" t="s">
        <v>55</v>
      </c>
      <c r="V90" s="64">
        <f>+AN24</f>
        <v>0</v>
      </c>
      <c r="W90" s="64">
        <f t="shared" ref="W90:AA90" si="20">+AO24</f>
        <v>0</v>
      </c>
      <c r="X90" s="64">
        <f t="shared" si="20"/>
        <v>1</v>
      </c>
      <c r="Y90" s="64">
        <f t="shared" si="20"/>
        <v>2</v>
      </c>
      <c r="Z90" s="64">
        <f t="shared" si="20"/>
        <v>7</v>
      </c>
      <c r="AA90" s="64">
        <f t="shared" si="20"/>
        <v>0</v>
      </c>
      <c r="AB90" s="64">
        <f t="shared" ref="AB90:AB91" si="21">SUM(V90:AA90)</f>
        <v>10</v>
      </c>
      <c r="AC90" s="94">
        <f>V90/$AB90</f>
        <v>0</v>
      </c>
      <c r="AD90" s="94">
        <f t="shared" ref="AD90:AH91" si="22">W90/$AB90</f>
        <v>0</v>
      </c>
      <c r="AE90" s="94">
        <f t="shared" si="22"/>
        <v>0.1</v>
      </c>
      <c r="AF90" s="94">
        <f t="shared" si="22"/>
        <v>0.2</v>
      </c>
      <c r="AG90" s="94">
        <f t="shared" si="22"/>
        <v>0.7</v>
      </c>
      <c r="AH90" s="94">
        <f t="shared" si="22"/>
        <v>0</v>
      </c>
      <c r="AI90" s="65">
        <f t="shared" ref="AI90:AI91" si="23">+BA24</f>
        <v>4.5999999999999996</v>
      </c>
      <c r="AJ90" s="65">
        <f t="shared" ref="AJ90:AJ91" si="24">+BB24</f>
        <v>0.7</v>
      </c>
      <c r="AK90" s="64">
        <f t="shared" ref="AK90:AK91" si="25">+BC24</f>
        <v>5</v>
      </c>
      <c r="AL90" s="64">
        <f t="shared" ref="AL90:AL91" si="26">+BD24</f>
        <v>5</v>
      </c>
    </row>
    <row r="91" spans="1:44" s="18" customFormat="1" ht="18" customHeight="1" x14ac:dyDescent="0.25">
      <c r="A91" s="19">
        <v>24</v>
      </c>
      <c r="B91" s="127" t="s">
        <v>56</v>
      </c>
      <c r="C91" s="127" t="s">
        <v>56</v>
      </c>
      <c r="D91" s="127" t="s">
        <v>56</v>
      </c>
      <c r="E91" s="127" t="s">
        <v>56</v>
      </c>
      <c r="F91" s="127" t="s">
        <v>56</v>
      </c>
      <c r="G91" s="127" t="s">
        <v>56</v>
      </c>
      <c r="H91" s="127" t="s">
        <v>56</v>
      </c>
      <c r="I91" s="127" t="s">
        <v>56</v>
      </c>
      <c r="J91" s="127" t="s">
        <v>56</v>
      </c>
      <c r="K91" s="127" t="s">
        <v>56</v>
      </c>
      <c r="L91" s="127" t="s">
        <v>56</v>
      </c>
      <c r="M91" s="127" t="s">
        <v>56</v>
      </c>
      <c r="N91" s="127" t="s">
        <v>56</v>
      </c>
      <c r="O91" s="127" t="s">
        <v>56</v>
      </c>
      <c r="P91" s="127" t="s">
        <v>56</v>
      </c>
      <c r="Q91" s="127" t="s">
        <v>56</v>
      </c>
      <c r="R91" s="127" t="s">
        <v>56</v>
      </c>
      <c r="S91" s="127" t="s">
        <v>56</v>
      </c>
      <c r="T91" s="127" t="s">
        <v>56</v>
      </c>
      <c r="U91" s="124" t="s">
        <v>56</v>
      </c>
      <c r="V91" s="64">
        <f t="shared" ref="V91:AA91" si="27">+AN25</f>
        <v>0</v>
      </c>
      <c r="W91" s="64">
        <f t="shared" si="27"/>
        <v>0</v>
      </c>
      <c r="X91" s="64">
        <f t="shared" si="27"/>
        <v>0</v>
      </c>
      <c r="Y91" s="64">
        <f t="shared" si="27"/>
        <v>3</v>
      </c>
      <c r="Z91" s="64">
        <f t="shared" si="27"/>
        <v>7</v>
      </c>
      <c r="AA91" s="64">
        <f t="shared" si="27"/>
        <v>0</v>
      </c>
      <c r="AB91" s="64">
        <f t="shared" si="21"/>
        <v>10</v>
      </c>
      <c r="AC91" s="94">
        <f>V91/$AB91</f>
        <v>0</v>
      </c>
      <c r="AD91" s="94">
        <f t="shared" si="22"/>
        <v>0</v>
      </c>
      <c r="AE91" s="94">
        <f t="shared" si="22"/>
        <v>0</v>
      </c>
      <c r="AF91" s="94">
        <f t="shared" si="22"/>
        <v>0.3</v>
      </c>
      <c r="AG91" s="94">
        <f t="shared" si="22"/>
        <v>0.7</v>
      </c>
      <c r="AH91" s="94">
        <f t="shared" si="22"/>
        <v>0</v>
      </c>
      <c r="AI91" s="65">
        <f t="shared" si="23"/>
        <v>4.7</v>
      </c>
      <c r="AJ91" s="65">
        <f t="shared" si="24"/>
        <v>0.48</v>
      </c>
      <c r="AK91" s="64">
        <f t="shared" si="25"/>
        <v>5</v>
      </c>
      <c r="AL91" s="64">
        <f t="shared" si="26"/>
        <v>5</v>
      </c>
    </row>
    <row r="92" spans="1:44" s="18" customFormat="1" ht="18.75" customHeight="1" x14ac:dyDescent="0.25">
      <c r="A92" s="120" t="s">
        <v>23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27"/>
      <c r="W92" s="27"/>
      <c r="X92" s="27"/>
      <c r="Y92" s="27"/>
      <c r="Z92" s="27"/>
      <c r="AA92" s="27"/>
      <c r="AB92" s="50"/>
      <c r="AC92" s="32"/>
      <c r="AD92" s="32"/>
      <c r="AE92" s="32"/>
      <c r="AF92" s="32"/>
      <c r="AG92" s="32"/>
      <c r="AH92" s="32"/>
      <c r="AI92" s="36"/>
      <c r="AJ92" s="36"/>
      <c r="AK92" s="27"/>
      <c r="AL92" s="56"/>
    </row>
    <row r="93" spans="1:44" s="18" customFormat="1" ht="18" customHeight="1" x14ac:dyDescent="0.25">
      <c r="A93" s="19">
        <v>25</v>
      </c>
      <c r="B93" s="127" t="s">
        <v>57</v>
      </c>
      <c r="C93" s="127" t="s">
        <v>57</v>
      </c>
      <c r="D93" s="127" t="s">
        <v>57</v>
      </c>
      <c r="E93" s="127" t="s">
        <v>57</v>
      </c>
      <c r="F93" s="127" t="s">
        <v>57</v>
      </c>
      <c r="G93" s="127" t="s">
        <v>57</v>
      </c>
      <c r="H93" s="127" t="s">
        <v>57</v>
      </c>
      <c r="I93" s="127" t="s">
        <v>57</v>
      </c>
      <c r="J93" s="127" t="s">
        <v>57</v>
      </c>
      <c r="K93" s="127" t="s">
        <v>57</v>
      </c>
      <c r="L93" s="127" t="s">
        <v>57</v>
      </c>
      <c r="M93" s="127" t="s">
        <v>57</v>
      </c>
      <c r="N93" s="127" t="s">
        <v>57</v>
      </c>
      <c r="O93" s="127" t="s">
        <v>57</v>
      </c>
      <c r="P93" s="127" t="s">
        <v>57</v>
      </c>
      <c r="Q93" s="127" t="s">
        <v>57</v>
      </c>
      <c r="R93" s="127" t="s">
        <v>57</v>
      </c>
      <c r="S93" s="127" t="s">
        <v>57</v>
      </c>
      <c r="T93" s="127" t="s">
        <v>57</v>
      </c>
      <c r="U93" s="124" t="s">
        <v>57</v>
      </c>
      <c r="V93" s="64">
        <f>+AN26</f>
        <v>0</v>
      </c>
      <c r="W93" s="64">
        <f t="shared" ref="W93:AA93" si="28">+AO26</f>
        <v>0</v>
      </c>
      <c r="X93" s="64">
        <f t="shared" si="28"/>
        <v>1</v>
      </c>
      <c r="Y93" s="64">
        <f t="shared" si="28"/>
        <v>2</v>
      </c>
      <c r="Z93" s="64">
        <f t="shared" si="28"/>
        <v>7</v>
      </c>
      <c r="AA93" s="64">
        <f t="shared" si="28"/>
        <v>0</v>
      </c>
      <c r="AB93" s="64">
        <f t="shared" ref="AB93:AB98" si="29">SUM(V93:AA93)</f>
        <v>10</v>
      </c>
      <c r="AC93" s="94">
        <f>V93/$AB93</f>
        <v>0</v>
      </c>
      <c r="AD93" s="94">
        <f t="shared" ref="AD93:AH98" si="30">W93/$AB93</f>
        <v>0</v>
      </c>
      <c r="AE93" s="94">
        <f t="shared" si="30"/>
        <v>0.1</v>
      </c>
      <c r="AF93" s="94">
        <f t="shared" si="30"/>
        <v>0.2</v>
      </c>
      <c r="AG93" s="94">
        <f t="shared" si="30"/>
        <v>0.7</v>
      </c>
      <c r="AH93" s="94">
        <f t="shared" si="30"/>
        <v>0</v>
      </c>
      <c r="AI93" s="65">
        <f t="shared" ref="AI93:AI98" si="31">+BA26</f>
        <v>4.5999999999999996</v>
      </c>
      <c r="AJ93" s="65">
        <f t="shared" ref="AJ93:AJ98" si="32">+BB26</f>
        <v>0.7</v>
      </c>
      <c r="AK93" s="64">
        <f t="shared" ref="AK93:AK98" si="33">+BC26</f>
        <v>5</v>
      </c>
      <c r="AL93" s="64">
        <f t="shared" ref="AL93:AL98" si="34">+BD26</f>
        <v>5</v>
      </c>
    </row>
    <row r="94" spans="1:44" s="18" customFormat="1" ht="18" customHeight="1" x14ac:dyDescent="0.25">
      <c r="A94" s="19">
        <v>26</v>
      </c>
      <c r="B94" s="127" t="s">
        <v>58</v>
      </c>
      <c r="C94" s="127" t="s">
        <v>58</v>
      </c>
      <c r="D94" s="127" t="s">
        <v>58</v>
      </c>
      <c r="E94" s="127" t="s">
        <v>58</v>
      </c>
      <c r="F94" s="127" t="s">
        <v>58</v>
      </c>
      <c r="G94" s="127" t="s">
        <v>58</v>
      </c>
      <c r="H94" s="127" t="s">
        <v>58</v>
      </c>
      <c r="I94" s="127" t="s">
        <v>58</v>
      </c>
      <c r="J94" s="127" t="s">
        <v>58</v>
      </c>
      <c r="K94" s="127" t="s">
        <v>58</v>
      </c>
      <c r="L94" s="127" t="s">
        <v>58</v>
      </c>
      <c r="M94" s="127" t="s">
        <v>58</v>
      </c>
      <c r="N94" s="127" t="s">
        <v>58</v>
      </c>
      <c r="O94" s="127" t="s">
        <v>58</v>
      </c>
      <c r="P94" s="127" t="s">
        <v>58</v>
      </c>
      <c r="Q94" s="127" t="s">
        <v>58</v>
      </c>
      <c r="R94" s="127" t="s">
        <v>58</v>
      </c>
      <c r="S94" s="127" t="s">
        <v>58</v>
      </c>
      <c r="T94" s="127" t="s">
        <v>58</v>
      </c>
      <c r="U94" s="124" t="s">
        <v>58</v>
      </c>
      <c r="V94" s="64">
        <f t="shared" ref="V94:AA94" si="35">+AN27</f>
        <v>0</v>
      </c>
      <c r="W94" s="64">
        <f t="shared" si="35"/>
        <v>0</v>
      </c>
      <c r="X94" s="64">
        <f t="shared" si="35"/>
        <v>1</v>
      </c>
      <c r="Y94" s="64">
        <f t="shared" si="35"/>
        <v>3</v>
      </c>
      <c r="Z94" s="64">
        <f t="shared" si="35"/>
        <v>6</v>
      </c>
      <c r="AA94" s="64">
        <f t="shared" si="35"/>
        <v>0</v>
      </c>
      <c r="AB94" s="64">
        <f t="shared" si="29"/>
        <v>10</v>
      </c>
      <c r="AC94" s="94">
        <f t="shared" ref="AC94:AC98" si="36">V94/$AB94</f>
        <v>0</v>
      </c>
      <c r="AD94" s="94">
        <f t="shared" si="30"/>
        <v>0</v>
      </c>
      <c r="AE94" s="94">
        <f t="shared" si="30"/>
        <v>0.1</v>
      </c>
      <c r="AF94" s="94">
        <f t="shared" si="30"/>
        <v>0.3</v>
      </c>
      <c r="AG94" s="94">
        <f t="shared" si="30"/>
        <v>0.6</v>
      </c>
      <c r="AH94" s="94">
        <f t="shared" si="30"/>
        <v>0</v>
      </c>
      <c r="AI94" s="65">
        <f t="shared" si="31"/>
        <v>4.5</v>
      </c>
      <c r="AJ94" s="65">
        <f t="shared" si="32"/>
        <v>0.71</v>
      </c>
      <c r="AK94" s="64">
        <f t="shared" si="33"/>
        <v>5</v>
      </c>
      <c r="AL94" s="64">
        <f t="shared" si="34"/>
        <v>5</v>
      </c>
    </row>
    <row r="95" spans="1:44" s="18" customFormat="1" ht="18" customHeight="1" x14ac:dyDescent="0.25">
      <c r="A95" s="19">
        <v>27</v>
      </c>
      <c r="B95" s="127" t="s">
        <v>59</v>
      </c>
      <c r="C95" s="127" t="s">
        <v>59</v>
      </c>
      <c r="D95" s="127" t="s">
        <v>59</v>
      </c>
      <c r="E95" s="127" t="s">
        <v>59</v>
      </c>
      <c r="F95" s="127" t="s">
        <v>59</v>
      </c>
      <c r="G95" s="127" t="s">
        <v>59</v>
      </c>
      <c r="H95" s="127" t="s">
        <v>59</v>
      </c>
      <c r="I95" s="127" t="s">
        <v>59</v>
      </c>
      <c r="J95" s="127" t="s">
        <v>59</v>
      </c>
      <c r="K95" s="127" t="s">
        <v>59</v>
      </c>
      <c r="L95" s="127" t="s">
        <v>59</v>
      </c>
      <c r="M95" s="127" t="s">
        <v>59</v>
      </c>
      <c r="N95" s="127" t="s">
        <v>59</v>
      </c>
      <c r="O95" s="127" t="s">
        <v>59</v>
      </c>
      <c r="P95" s="127" t="s">
        <v>59</v>
      </c>
      <c r="Q95" s="127" t="s">
        <v>59</v>
      </c>
      <c r="R95" s="127" t="s">
        <v>59</v>
      </c>
      <c r="S95" s="127" t="s">
        <v>59</v>
      </c>
      <c r="T95" s="127" t="s">
        <v>59</v>
      </c>
      <c r="U95" s="124" t="s">
        <v>59</v>
      </c>
      <c r="V95" s="64">
        <f t="shared" ref="V95:AA95" si="37">+AN28</f>
        <v>0</v>
      </c>
      <c r="W95" s="64">
        <f t="shared" si="37"/>
        <v>0</v>
      </c>
      <c r="X95" s="64">
        <f t="shared" si="37"/>
        <v>0</v>
      </c>
      <c r="Y95" s="64">
        <f t="shared" si="37"/>
        <v>6</v>
      </c>
      <c r="Z95" s="64">
        <f t="shared" si="37"/>
        <v>4</v>
      </c>
      <c r="AA95" s="64">
        <f t="shared" si="37"/>
        <v>0</v>
      </c>
      <c r="AB95" s="64">
        <f t="shared" si="29"/>
        <v>10</v>
      </c>
      <c r="AC95" s="94">
        <f t="shared" si="36"/>
        <v>0</v>
      </c>
      <c r="AD95" s="94">
        <f t="shared" si="30"/>
        <v>0</v>
      </c>
      <c r="AE95" s="94">
        <f t="shared" si="30"/>
        <v>0</v>
      </c>
      <c r="AF95" s="94">
        <f t="shared" si="30"/>
        <v>0.6</v>
      </c>
      <c r="AG95" s="94">
        <f t="shared" si="30"/>
        <v>0.4</v>
      </c>
      <c r="AH95" s="94">
        <f t="shared" si="30"/>
        <v>0</v>
      </c>
      <c r="AI95" s="65">
        <f t="shared" si="31"/>
        <v>4.4000000000000004</v>
      </c>
      <c r="AJ95" s="65">
        <f t="shared" si="32"/>
        <v>0.52</v>
      </c>
      <c r="AK95" s="64">
        <f t="shared" si="33"/>
        <v>4</v>
      </c>
      <c r="AL95" s="64">
        <f t="shared" si="34"/>
        <v>4</v>
      </c>
    </row>
    <row r="96" spans="1:44" s="18" customFormat="1" ht="18" customHeight="1" x14ac:dyDescent="0.25">
      <c r="A96" s="19">
        <v>28</v>
      </c>
      <c r="B96" s="127" t="s">
        <v>60</v>
      </c>
      <c r="C96" s="127" t="s">
        <v>60</v>
      </c>
      <c r="D96" s="127" t="s">
        <v>60</v>
      </c>
      <c r="E96" s="127" t="s">
        <v>60</v>
      </c>
      <c r="F96" s="127" t="s">
        <v>60</v>
      </c>
      <c r="G96" s="127" t="s">
        <v>60</v>
      </c>
      <c r="H96" s="127" t="s">
        <v>60</v>
      </c>
      <c r="I96" s="127" t="s">
        <v>60</v>
      </c>
      <c r="J96" s="127" t="s">
        <v>60</v>
      </c>
      <c r="K96" s="127" t="s">
        <v>60</v>
      </c>
      <c r="L96" s="127" t="s">
        <v>60</v>
      </c>
      <c r="M96" s="127" t="s">
        <v>60</v>
      </c>
      <c r="N96" s="127" t="s">
        <v>60</v>
      </c>
      <c r="O96" s="127" t="s">
        <v>60</v>
      </c>
      <c r="P96" s="127" t="s">
        <v>60</v>
      </c>
      <c r="Q96" s="127" t="s">
        <v>60</v>
      </c>
      <c r="R96" s="127" t="s">
        <v>60</v>
      </c>
      <c r="S96" s="127" t="s">
        <v>60</v>
      </c>
      <c r="T96" s="127" t="s">
        <v>60</v>
      </c>
      <c r="U96" s="124" t="s">
        <v>60</v>
      </c>
      <c r="V96" s="64">
        <f t="shared" ref="V96:AA96" si="38">+AN29</f>
        <v>0</v>
      </c>
      <c r="W96" s="64">
        <f t="shared" si="38"/>
        <v>0</v>
      </c>
      <c r="X96" s="64">
        <f t="shared" si="38"/>
        <v>1</v>
      </c>
      <c r="Y96" s="64">
        <f t="shared" si="38"/>
        <v>3</v>
      </c>
      <c r="Z96" s="64">
        <f t="shared" si="38"/>
        <v>6</v>
      </c>
      <c r="AA96" s="64">
        <f t="shared" si="38"/>
        <v>0</v>
      </c>
      <c r="AB96" s="64">
        <f t="shared" si="29"/>
        <v>10</v>
      </c>
      <c r="AC96" s="94">
        <f t="shared" si="36"/>
        <v>0</v>
      </c>
      <c r="AD96" s="94">
        <f t="shared" si="30"/>
        <v>0</v>
      </c>
      <c r="AE96" s="94">
        <f t="shared" si="30"/>
        <v>0.1</v>
      </c>
      <c r="AF96" s="94">
        <f t="shared" si="30"/>
        <v>0.3</v>
      </c>
      <c r="AG96" s="94">
        <f t="shared" si="30"/>
        <v>0.6</v>
      </c>
      <c r="AH96" s="94">
        <f t="shared" si="30"/>
        <v>0</v>
      </c>
      <c r="AI96" s="65">
        <f t="shared" si="31"/>
        <v>4.5</v>
      </c>
      <c r="AJ96" s="65">
        <f t="shared" si="32"/>
        <v>0.71</v>
      </c>
      <c r="AK96" s="64">
        <f t="shared" si="33"/>
        <v>5</v>
      </c>
      <c r="AL96" s="64">
        <f t="shared" si="34"/>
        <v>5</v>
      </c>
    </row>
    <row r="97" spans="1:38" s="18" customFormat="1" ht="18" customHeight="1" x14ac:dyDescent="0.25">
      <c r="A97" s="19">
        <v>29</v>
      </c>
      <c r="B97" s="127" t="s">
        <v>61</v>
      </c>
      <c r="C97" s="127" t="s">
        <v>61</v>
      </c>
      <c r="D97" s="127" t="s">
        <v>61</v>
      </c>
      <c r="E97" s="127" t="s">
        <v>61</v>
      </c>
      <c r="F97" s="127" t="s">
        <v>61</v>
      </c>
      <c r="G97" s="127" t="s">
        <v>61</v>
      </c>
      <c r="H97" s="127" t="s">
        <v>61</v>
      </c>
      <c r="I97" s="127" t="s">
        <v>61</v>
      </c>
      <c r="J97" s="127" t="s">
        <v>61</v>
      </c>
      <c r="K97" s="127" t="s">
        <v>61</v>
      </c>
      <c r="L97" s="127" t="s">
        <v>61</v>
      </c>
      <c r="M97" s="127" t="s">
        <v>61</v>
      </c>
      <c r="N97" s="127" t="s">
        <v>61</v>
      </c>
      <c r="O97" s="127" t="s">
        <v>61</v>
      </c>
      <c r="P97" s="127" t="s">
        <v>61</v>
      </c>
      <c r="Q97" s="127" t="s">
        <v>61</v>
      </c>
      <c r="R97" s="127" t="s">
        <v>61</v>
      </c>
      <c r="S97" s="127" t="s">
        <v>61</v>
      </c>
      <c r="T97" s="127" t="s">
        <v>61</v>
      </c>
      <c r="U97" s="124" t="s">
        <v>61</v>
      </c>
      <c r="V97" s="64">
        <f t="shared" ref="V97:AA97" si="39">+AN30</f>
        <v>0</v>
      </c>
      <c r="W97" s="64">
        <f t="shared" si="39"/>
        <v>0</v>
      </c>
      <c r="X97" s="64">
        <f t="shared" si="39"/>
        <v>0</v>
      </c>
      <c r="Y97" s="64">
        <f t="shared" si="39"/>
        <v>3</v>
      </c>
      <c r="Z97" s="64">
        <f t="shared" si="39"/>
        <v>7</v>
      </c>
      <c r="AA97" s="64">
        <f t="shared" si="39"/>
        <v>0</v>
      </c>
      <c r="AB97" s="64">
        <f t="shared" si="29"/>
        <v>10</v>
      </c>
      <c r="AC97" s="94">
        <f t="shared" si="36"/>
        <v>0</v>
      </c>
      <c r="AD97" s="94">
        <f t="shared" si="30"/>
        <v>0</v>
      </c>
      <c r="AE97" s="94">
        <f t="shared" si="30"/>
        <v>0</v>
      </c>
      <c r="AF97" s="94">
        <f t="shared" si="30"/>
        <v>0.3</v>
      </c>
      <c r="AG97" s="94">
        <f t="shared" si="30"/>
        <v>0.7</v>
      </c>
      <c r="AH97" s="94">
        <f t="shared" si="30"/>
        <v>0</v>
      </c>
      <c r="AI97" s="65">
        <f t="shared" si="31"/>
        <v>4.7</v>
      </c>
      <c r="AJ97" s="65">
        <f t="shared" si="32"/>
        <v>0.48</v>
      </c>
      <c r="AK97" s="64">
        <f t="shared" si="33"/>
        <v>5</v>
      </c>
      <c r="AL97" s="64">
        <f t="shared" si="34"/>
        <v>5</v>
      </c>
    </row>
    <row r="98" spans="1:38" s="18" customFormat="1" ht="18" customHeight="1" x14ac:dyDescent="0.25">
      <c r="A98" s="19">
        <v>30</v>
      </c>
      <c r="B98" s="127" t="s">
        <v>62</v>
      </c>
      <c r="C98" s="127" t="s">
        <v>62</v>
      </c>
      <c r="D98" s="127" t="s">
        <v>62</v>
      </c>
      <c r="E98" s="127" t="s">
        <v>62</v>
      </c>
      <c r="F98" s="127" t="s">
        <v>62</v>
      </c>
      <c r="G98" s="127" t="s">
        <v>62</v>
      </c>
      <c r="H98" s="127" t="s">
        <v>62</v>
      </c>
      <c r="I98" s="127" t="s">
        <v>62</v>
      </c>
      <c r="J98" s="127" t="s">
        <v>62</v>
      </c>
      <c r="K98" s="127" t="s">
        <v>62</v>
      </c>
      <c r="L98" s="127" t="s">
        <v>62</v>
      </c>
      <c r="M98" s="127" t="s">
        <v>62</v>
      </c>
      <c r="N98" s="127" t="s">
        <v>62</v>
      </c>
      <c r="O98" s="127" t="s">
        <v>62</v>
      </c>
      <c r="P98" s="127" t="s">
        <v>62</v>
      </c>
      <c r="Q98" s="127" t="s">
        <v>62</v>
      </c>
      <c r="R98" s="127" t="s">
        <v>62</v>
      </c>
      <c r="S98" s="127" t="s">
        <v>62</v>
      </c>
      <c r="T98" s="127" t="s">
        <v>62</v>
      </c>
      <c r="U98" s="124" t="s">
        <v>62</v>
      </c>
      <c r="V98" s="64">
        <f t="shared" ref="V98:AA98" si="40">+AN31</f>
        <v>0</v>
      </c>
      <c r="W98" s="64">
        <f t="shared" si="40"/>
        <v>0</v>
      </c>
      <c r="X98" s="64">
        <f t="shared" si="40"/>
        <v>0</v>
      </c>
      <c r="Y98" s="64">
        <f t="shared" si="40"/>
        <v>4</v>
      </c>
      <c r="Z98" s="64">
        <f t="shared" si="40"/>
        <v>6</v>
      </c>
      <c r="AA98" s="64">
        <f t="shared" si="40"/>
        <v>0</v>
      </c>
      <c r="AB98" s="64">
        <f t="shared" si="29"/>
        <v>10</v>
      </c>
      <c r="AC98" s="94">
        <f t="shared" si="36"/>
        <v>0</v>
      </c>
      <c r="AD98" s="94">
        <f t="shared" si="30"/>
        <v>0</v>
      </c>
      <c r="AE98" s="94">
        <f t="shared" si="30"/>
        <v>0</v>
      </c>
      <c r="AF98" s="94">
        <f t="shared" si="30"/>
        <v>0.4</v>
      </c>
      <c r="AG98" s="94">
        <f t="shared" si="30"/>
        <v>0.6</v>
      </c>
      <c r="AH98" s="94">
        <f t="shared" si="30"/>
        <v>0</v>
      </c>
      <c r="AI98" s="65">
        <f t="shared" si="31"/>
        <v>4.5999999999999996</v>
      </c>
      <c r="AJ98" s="65">
        <f t="shared" si="32"/>
        <v>0.52</v>
      </c>
      <c r="AK98" s="64">
        <f t="shared" si="33"/>
        <v>5</v>
      </c>
      <c r="AL98" s="64">
        <f t="shared" si="34"/>
        <v>5</v>
      </c>
    </row>
    <row r="99" spans="1:38" s="18" customFormat="1" ht="18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37"/>
      <c r="W99" s="37"/>
      <c r="X99" s="37"/>
      <c r="Y99" s="37"/>
      <c r="Z99" s="37"/>
      <c r="AA99" s="37"/>
      <c r="AB99" s="38"/>
      <c r="AC99" s="39"/>
      <c r="AD99" s="39"/>
      <c r="AE99" s="39"/>
      <c r="AF99" s="39"/>
      <c r="AG99" s="39"/>
      <c r="AH99" s="39"/>
      <c r="AI99" s="40"/>
      <c r="AJ99" s="40"/>
      <c r="AK99" s="37"/>
      <c r="AL99" s="57"/>
    </row>
    <row r="100" spans="1:38" s="18" customFormat="1" ht="18" customHeight="1" x14ac:dyDescent="0.25">
      <c r="A100" s="20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37"/>
      <c r="W100" s="37"/>
      <c r="X100" s="37"/>
      <c r="Y100" s="37"/>
      <c r="Z100" s="37"/>
      <c r="AA100" s="37"/>
      <c r="AB100" s="38"/>
      <c r="AC100" s="39"/>
      <c r="AD100" s="39"/>
      <c r="AE100" s="39"/>
      <c r="AF100" s="39"/>
      <c r="AG100" s="39"/>
      <c r="AH100" s="39"/>
      <c r="AI100" s="40"/>
      <c r="AJ100" s="40"/>
      <c r="AK100" s="37"/>
      <c r="AL100" s="57"/>
    </row>
    <row r="101" spans="1:38" ht="48.75" customHeight="1" x14ac:dyDescent="0.25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5" spans="1:38" x14ac:dyDescent="0.25">
      <c r="A105" t="s">
        <v>117</v>
      </c>
    </row>
    <row r="106" spans="1:38" x14ac:dyDescent="0.25">
      <c r="C106" t="s">
        <v>67</v>
      </c>
      <c r="D106" t="s">
        <v>68</v>
      </c>
      <c r="E106" t="s">
        <v>69</v>
      </c>
      <c r="F106" t="s">
        <v>70</v>
      </c>
    </row>
    <row r="107" spans="1:38" x14ac:dyDescent="0.25">
      <c r="A107" t="s">
        <v>71</v>
      </c>
      <c r="B107" t="s">
        <v>110</v>
      </c>
      <c r="C107">
        <v>10</v>
      </c>
      <c r="D107">
        <v>100</v>
      </c>
      <c r="E107">
        <v>100</v>
      </c>
      <c r="F107">
        <v>100</v>
      </c>
    </row>
    <row r="108" spans="1:38" x14ac:dyDescent="0.25">
      <c r="A108" t="s">
        <v>131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Global</vt:lpstr>
      <vt:lpstr>I CIVIL</vt:lpstr>
      <vt:lpstr>I TELECOMUNICACIONES</vt:lpstr>
      <vt:lpstr>I TELEMATICA</vt:lpstr>
      <vt:lpstr>I RECURSOS ENERGETICO</vt:lpstr>
      <vt:lpstr>I ELECTRICA</vt:lpstr>
      <vt:lpstr>I MECÁNICA</vt:lpstr>
      <vt:lpstr>I QUÍMICA INDUSTRIAL</vt:lpstr>
      <vt:lpstr>I TECNOLOGIA MINERA</vt:lpstr>
      <vt:lpstr>DOB_ELEC_MECA</vt:lpstr>
      <vt:lpstr>DOB_MIN_CIV</vt:lpstr>
      <vt:lpstr>DOB_REC_ENER_QUIM</vt:lpstr>
      <vt:lpstr>DOB_TEL_TEL</vt:lpstr>
      <vt:lpstr>DOB_ELEC_MECA!Área_de_impresión</vt:lpstr>
      <vt:lpstr>DOB_MIN_CIV!Área_de_impresión</vt:lpstr>
      <vt:lpstr>DOB_REC_ENER_QUIM!Área_de_impresión</vt:lpstr>
      <vt:lpstr>DOB_TEL_TEL!Área_de_impresión</vt:lpstr>
      <vt:lpstr>Global!Área_de_impresión</vt:lpstr>
      <vt:lpstr>'I CIVIL'!Área_de_impresión</vt:lpstr>
      <vt:lpstr>'I ELECTRICA'!Área_de_impresión</vt:lpstr>
      <vt:lpstr>'I MECÁNICA'!Área_de_impresión</vt:lpstr>
      <vt:lpstr>'I QUÍMICA INDUSTRIAL'!Área_de_impresión</vt:lpstr>
      <vt:lpstr>'I RECURSOS ENERGETICO'!Área_de_impresión</vt:lpstr>
      <vt:lpstr>'I TECNOLOGIA MINERA'!Área_de_impresión</vt:lpstr>
      <vt:lpstr>'I TELECOMUNICACIONES'!Área_de_impresión</vt:lpstr>
      <vt:lpstr>'I TELEMATICA'!Área_de_impresión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cp:lastPrinted>2020-10-23T12:25:58Z</cp:lastPrinted>
  <dcterms:created xsi:type="dcterms:W3CDTF">2014-10-02T12:01:37Z</dcterms:created>
  <dcterms:modified xsi:type="dcterms:W3CDTF">2021-09-15T11:24:01Z</dcterms:modified>
</cp:coreProperties>
</file>