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B05CCF7A-A202-4E7E-8E34-C611BD1B1621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Docto Mecánica de fluidos" sheetId="1" r:id="rId1"/>
    <sheet name="Tutor Mecánica Fluidos" sheetId="9" r:id="rId2"/>
    <sheet name="Egresados Mecánica de Fluidos" sheetId="4" r:id="rId3"/>
    <sheet name="Personal Académico" sheetId="7" r:id="rId4"/>
    <sheet name="PAS" sheetId="10" r:id="rId5"/>
  </sheets>
  <definedNames>
    <definedName name="_xlnm.Print_Area" localSheetId="1">'Tutor Mecánica Fluidos'!$A$1:$AN$131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9" l="1"/>
  <c r="B25" i="9"/>
  <c r="P15" i="1" l="1"/>
  <c r="AN127" i="9" l="1"/>
  <c r="AM127" i="9"/>
  <c r="AL127" i="9"/>
  <c r="AK127" i="9"/>
  <c r="AA127" i="9"/>
  <c r="Z127" i="9"/>
  <c r="Y127" i="9"/>
  <c r="X127" i="9"/>
  <c r="W127" i="9"/>
  <c r="V127" i="9"/>
  <c r="AN120" i="9"/>
  <c r="AM120" i="9"/>
  <c r="AL120" i="9"/>
  <c r="AK120" i="9"/>
  <c r="AA120" i="9"/>
  <c r="Z120" i="9"/>
  <c r="Y120" i="9"/>
  <c r="X120" i="9"/>
  <c r="W120" i="9"/>
  <c r="V120" i="9"/>
  <c r="AN119" i="9"/>
  <c r="AM119" i="9"/>
  <c r="AL119" i="9"/>
  <c r="AK119" i="9"/>
  <c r="AA119" i="9"/>
  <c r="Z119" i="9"/>
  <c r="Y119" i="9"/>
  <c r="X119" i="9"/>
  <c r="W119" i="9"/>
  <c r="V119" i="9"/>
  <c r="AN108" i="9"/>
  <c r="AM108" i="9"/>
  <c r="AL108" i="9"/>
  <c r="AK108" i="9"/>
  <c r="AA108" i="9"/>
  <c r="Z108" i="9"/>
  <c r="Y108" i="9"/>
  <c r="X108" i="9"/>
  <c r="W108" i="9"/>
  <c r="V108" i="9"/>
  <c r="AN96" i="9"/>
  <c r="AM96" i="9"/>
  <c r="AL96" i="9"/>
  <c r="AK96" i="9"/>
  <c r="AA96" i="9"/>
  <c r="Z96" i="9"/>
  <c r="Y96" i="9"/>
  <c r="X96" i="9"/>
  <c r="W96" i="9"/>
  <c r="V96" i="9"/>
  <c r="AN89" i="9"/>
  <c r="AM89" i="9"/>
  <c r="AL89" i="9"/>
  <c r="AK89" i="9"/>
  <c r="AA89" i="9"/>
  <c r="Z89" i="9"/>
  <c r="Y89" i="9"/>
  <c r="X89" i="9"/>
  <c r="W89" i="9"/>
  <c r="V89" i="9"/>
  <c r="AN88" i="9"/>
  <c r="AM88" i="9"/>
  <c r="AL88" i="9"/>
  <c r="AK88" i="9"/>
  <c r="AA88" i="9"/>
  <c r="Z88" i="9"/>
  <c r="Y88" i="9"/>
  <c r="X88" i="9"/>
  <c r="W88" i="9"/>
  <c r="V88" i="9"/>
  <c r="AN81" i="9"/>
  <c r="AM81" i="9"/>
  <c r="AL81" i="9"/>
  <c r="AK81" i="9"/>
  <c r="AA81" i="9"/>
  <c r="Z81" i="9"/>
  <c r="Y81" i="9"/>
  <c r="X81" i="9"/>
  <c r="W81" i="9"/>
  <c r="V81" i="9"/>
  <c r="AN80" i="9"/>
  <c r="AM80" i="9"/>
  <c r="AL80" i="9"/>
  <c r="AK80" i="9"/>
  <c r="AA80" i="9"/>
  <c r="Z80" i="9"/>
  <c r="Y80" i="9"/>
  <c r="X80" i="9"/>
  <c r="AJ80" i="9" s="1"/>
  <c r="W80" i="9"/>
  <c r="V80" i="9"/>
  <c r="AN71" i="9"/>
  <c r="AM71" i="9"/>
  <c r="AL71" i="9"/>
  <c r="AK71" i="9"/>
  <c r="AA71" i="9"/>
  <c r="Z71" i="9"/>
  <c r="Y71" i="9"/>
  <c r="X71" i="9"/>
  <c r="W71" i="9"/>
  <c r="V71" i="9"/>
  <c r="AI71" i="9" s="1"/>
  <c r="AN60" i="9"/>
  <c r="AM60" i="9"/>
  <c r="AL60" i="9"/>
  <c r="AK60" i="9"/>
  <c r="AA60" i="9"/>
  <c r="Z60" i="9"/>
  <c r="Y60" i="9"/>
  <c r="X60" i="9"/>
  <c r="W60" i="9"/>
  <c r="V60" i="9"/>
  <c r="AN59" i="9"/>
  <c r="AM59" i="9"/>
  <c r="AL59" i="9"/>
  <c r="AK59" i="9"/>
  <c r="AA59" i="9"/>
  <c r="Z59" i="9"/>
  <c r="Y59" i="9"/>
  <c r="X59" i="9"/>
  <c r="W59" i="9"/>
  <c r="V59" i="9"/>
  <c r="AN50" i="9"/>
  <c r="AM50" i="9"/>
  <c r="AL50" i="9"/>
  <c r="AK50" i="9"/>
  <c r="AA50" i="9"/>
  <c r="Z50" i="9"/>
  <c r="Y50" i="9"/>
  <c r="X50" i="9"/>
  <c r="W50" i="9"/>
  <c r="V50" i="9"/>
  <c r="AN49" i="9"/>
  <c r="AM49" i="9"/>
  <c r="AL49" i="9"/>
  <c r="AK49" i="9"/>
  <c r="AA49" i="9"/>
  <c r="Z49" i="9"/>
  <c r="Y49" i="9"/>
  <c r="X49" i="9"/>
  <c r="W49" i="9"/>
  <c r="V49" i="9"/>
  <c r="AN48" i="9"/>
  <c r="AM48" i="9"/>
  <c r="AL48" i="9"/>
  <c r="AK48" i="9"/>
  <c r="AA48" i="9"/>
  <c r="Z48" i="9"/>
  <c r="Y48" i="9"/>
  <c r="X48" i="9"/>
  <c r="W48" i="9"/>
  <c r="V48" i="9"/>
  <c r="AI49" i="9" l="1"/>
  <c r="AJ50" i="9"/>
  <c r="AJ48" i="9"/>
  <c r="AJ60" i="9"/>
  <c r="AI127" i="9"/>
  <c r="AB96" i="9"/>
  <c r="AH96" i="9" s="1"/>
  <c r="AJ108" i="9"/>
  <c r="AI89" i="9"/>
  <c r="AB119" i="9"/>
  <c r="AE119" i="9" s="1"/>
  <c r="AB48" i="9"/>
  <c r="AC48" i="9" s="1"/>
  <c r="AB50" i="9"/>
  <c r="AC50" i="9" s="1"/>
  <c r="AB80" i="9"/>
  <c r="AF80" i="9" s="1"/>
  <c r="AJ81" i="9"/>
  <c r="AB81" i="9"/>
  <c r="AH81" i="9" s="1"/>
  <c r="AB127" i="9"/>
  <c r="AC127" i="9" s="1"/>
  <c r="AG81" i="9"/>
  <c r="AF50" i="9"/>
  <c r="AJ88" i="9"/>
  <c r="AJ96" i="9"/>
  <c r="AI50" i="9"/>
  <c r="AB88" i="9"/>
  <c r="AH88" i="9" s="1"/>
  <c r="AB108" i="9"/>
  <c r="AF108" i="9" s="1"/>
  <c r="AJ119" i="9"/>
  <c r="AI120" i="9"/>
  <c r="AJ127" i="9"/>
  <c r="AC119" i="9"/>
  <c r="AG48" i="9"/>
  <c r="AG50" i="9"/>
  <c r="AD119" i="9"/>
  <c r="AH119" i="9"/>
  <c r="AH127" i="9"/>
  <c r="AD80" i="9"/>
  <c r="AG88" i="9"/>
  <c r="AC88" i="9"/>
  <c r="AE88" i="9"/>
  <c r="AD88" i="9"/>
  <c r="AG96" i="9"/>
  <c r="AC96" i="9"/>
  <c r="AF127" i="9"/>
  <c r="AG80" i="9"/>
  <c r="C26" i="9"/>
  <c r="D25" i="9" s="1"/>
  <c r="AB59" i="9"/>
  <c r="AI48" i="9"/>
  <c r="AB49" i="9"/>
  <c r="AE49" i="9" s="1"/>
  <c r="AJ49" i="9"/>
  <c r="AI60" i="9"/>
  <c r="AB71" i="9"/>
  <c r="AJ71" i="9"/>
  <c r="AI88" i="9"/>
  <c r="AB89" i="9"/>
  <c r="AC89" i="9" s="1"/>
  <c r="AJ89" i="9"/>
  <c r="AD108" i="9"/>
  <c r="AI119" i="9"/>
  <c r="AB120" i="9"/>
  <c r="AG120" i="9" s="1"/>
  <c r="AJ120" i="9"/>
  <c r="AJ59" i="9"/>
  <c r="AI80" i="9"/>
  <c r="AD50" i="9"/>
  <c r="AI59" i="9"/>
  <c r="AB60" i="9"/>
  <c r="AH60" i="9" s="1"/>
  <c r="AI81" i="9"/>
  <c r="AD96" i="9"/>
  <c r="AI108" i="9"/>
  <c r="AC120" i="9"/>
  <c r="AI96" i="9"/>
  <c r="AE80" i="9" l="1"/>
  <c r="AD81" i="9"/>
  <c r="AE96" i="9"/>
  <c r="AE127" i="9"/>
  <c r="AF96" i="9"/>
  <c r="AE81" i="9"/>
  <c r="AC49" i="9"/>
  <c r="AC80" i="9"/>
  <c r="AH80" i="9"/>
  <c r="AG127" i="9"/>
  <c r="AE48" i="9"/>
  <c r="AF88" i="9"/>
  <c r="AF119" i="9"/>
  <c r="AG119" i="9"/>
  <c r="D24" i="9"/>
  <c r="D23" i="9"/>
  <c r="AG108" i="9"/>
  <c r="AG49" i="9"/>
  <c r="AH50" i="9"/>
  <c r="AE50" i="9"/>
  <c r="AE108" i="9"/>
  <c r="AC108" i="9"/>
  <c r="AF48" i="9"/>
  <c r="AH48" i="9"/>
  <c r="AC81" i="9"/>
  <c r="AD127" i="9"/>
  <c r="AH108" i="9"/>
  <c r="AF81" i="9"/>
  <c r="AD48" i="9"/>
  <c r="AH89" i="9"/>
  <c r="AD89" i="9"/>
  <c r="AF89" i="9"/>
  <c r="AH71" i="9"/>
  <c r="AF71" i="9"/>
  <c r="AD71" i="9"/>
  <c r="AG89" i="9"/>
  <c r="AG71" i="9"/>
  <c r="AF59" i="9"/>
  <c r="AH59" i="9"/>
  <c r="AD59" i="9"/>
  <c r="AG59" i="9"/>
  <c r="AC71" i="9"/>
  <c r="AH120" i="9"/>
  <c r="AD120" i="9"/>
  <c r="AF120" i="9"/>
  <c r="AH49" i="9"/>
  <c r="AD49" i="9"/>
  <c r="AF49" i="9"/>
  <c r="AE120" i="9"/>
  <c r="AC59" i="9"/>
  <c r="AE89" i="9"/>
  <c r="AC60" i="9"/>
  <c r="AE60" i="9"/>
  <c r="AG60" i="9"/>
  <c r="AE71" i="9"/>
  <c r="AF60" i="9"/>
  <c r="AD60" i="9"/>
  <c r="AE59" i="9"/>
</calcChain>
</file>

<file path=xl/sharedStrings.xml><?xml version="1.0" encoding="utf-8"?>
<sst xmlns="http://schemas.openxmlformats.org/spreadsheetml/2006/main" count="370" uniqueCount="147">
  <si>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</si>
  <si>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</si>
  <si>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SATISFACCIÓN DE LOS DOCTORANDOS</t>
  </si>
  <si>
    <t>Programa de Doctorado en Mecánica de Fluidos</t>
  </si>
  <si>
    <t>El informe de este programa no se ha podido realizar al  no llegar al tamaño mínimo necesario para obtener la representatividad elegida y/o garantizar la confidencialidad</t>
  </si>
  <si>
    <t>FICHA TÉCNICA ENCUESTA</t>
  </si>
  <si>
    <t xml:space="preserve">POBLACIÓN ESTUDIO: Alumnos del </t>
  </si>
  <si>
    <t>Programa de Doctorado en Mecánica de los Fluidos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</si>
  <si>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</si>
  <si>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</si>
  <si>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Alumnos del programa localizables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</si>
  <si>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</si>
  <si>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</si>
  <si>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</si>
  <si>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</si>
  <si>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</si>
  <si>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</si>
  <si>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>RESULTADOS DE LA ENCUESTA DE  SATISFACCIÓN DE LOS EGRESADOS</t>
  </si>
  <si>
    <t>Programa de Doctorado Mecánica de Fluidos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</si>
  <si>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</si>
  <si>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</si>
  <si>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estudiantes localizables (con email): 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</si>
  <si>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</si>
  <si>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</si>
  <si>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NS/NC</t>
  </si>
  <si>
    <t>Total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</si>
  <si>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</si>
  <si>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</si>
  <si>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</si>
  <si>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</si>
  <si>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</si>
  <si>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</si>
  <si>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</si>
  <si>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</si>
  <si>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</si>
  <si>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</si>
  <si>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</si>
  <si>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</si>
  <si>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</si>
  <si>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</si>
  <si>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</si>
  <si>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</si>
  <si>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</si>
  <si>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</si>
  <si>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1.2</t>
  </si>
  <si>
    <t>1.3</t>
  </si>
  <si>
    <t>2.1</t>
  </si>
  <si>
    <t>2.2</t>
  </si>
  <si>
    <t>3.1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</si>
  <si>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</si>
  <si>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</si>
  <si>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</si>
  <si>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</si>
  <si>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</si>
  <si>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</si>
  <si>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</si>
  <si>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</si>
  <si>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</si>
  <si>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</si>
  <si>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</si>
  <si>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</si>
  <si>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</si>
  <si>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</si>
  <si>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</si>
  <si>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0. Datos Generales</t>
  </si>
  <si>
    <t>b Existen múltiples modos. Se muestra el valor más pequeño</t>
  </si>
  <si>
    <t>Indique si ha realizado las labores de:</t>
  </si>
  <si>
    <t>Tutor</t>
  </si>
  <si>
    <t>Director</t>
  </si>
  <si>
    <t>Ambas</t>
  </si>
  <si>
    <t>Indique si ha realizado las labores de:a</t>
  </si>
  <si>
    <t>Indique su opinión o sugerencia en relación a las cuestiones planteados en este apartadoa</t>
  </si>
  <si>
    <t>FRECUENCIAS POR NIVEL DE SATISFACCIÓN</t>
  </si>
  <si>
    <t>Insatisfacción en % (1+2)</t>
  </si>
  <si>
    <t>Satisfacción en % (3+4+5)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</si>
  <si>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</si>
  <si>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</si>
  <si>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</si>
  <si>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Bloque II: GRADO DE SATISFACCIÓN CON EL DESARROLLO Y DIFUSIÓN DEL PROGRAMA DE DOCTORADO</t>
  </si>
  <si>
    <t>2. Valora de 1 a 5 los siguientes criterios:</t>
  </si>
  <si>
    <t>Utilidad y accesibilidad de la página web del Programa de doctorado :</t>
  </si>
  <si>
    <t> Indique su opinión o sugerencia en relación a las cuestiones planteados en este apartadoa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</si>
  <si>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</si>
  <si>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</si>
  <si>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3. Valora de 1 a 5 los siguientes criterios: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</si>
  <si>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</si>
  <si>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</si>
  <si>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Bloque IV: GRADO DE SATISFACCIÓN CON LAS FUNCIONES DE TUTELA Y DIRECCIÓN, ASÍ COMO OTRAS FUNCIONES DE EVALUACIÓN Y SUPERVISIÓN</t>
  </si>
  <si>
    <t>Si</t>
  </si>
  <si>
    <t>No</t>
  </si>
  <si>
    <t>4. Valora de 1 a 5 los siguientes criterios:</t>
  </si>
  <si>
    <t>4.1</t>
  </si>
  <si>
    <t>La supervisión y evaluación del progreso de la investigación (Plan de investigación) realizada por la Comisión Académica del Programa de Doctorado :</t>
  </si>
  <si>
    <t>4.2</t>
  </si>
  <si>
    <t>La supervisión y evaluación del progreso de la formación (Documento de Actividades) realizada por la Comisión Académica del Programa de Doctorado :</t>
  </si>
  <si>
    <t>Bloque V: GRADO DE SATISFACCIÓN CON LA GESTIÓN DE LAS QUEJAS Y SUGERENCIAS</t>
  </si>
  <si>
    <t>5. Valora de 1 a 5 los siguientes criterios:</t>
  </si>
  <si>
    <t>5.1</t>
  </si>
  <si>
    <t>'La disponibilidad de medios y canales apropiados para plantear incidencias, quejas, reclamaciones y sugerencias' :</t>
  </si>
  <si>
    <t>5.2</t>
  </si>
  <si>
    <t>'La adecuación y agilidad de las respuestas a las incidencias, quejas, reclamaciones y sugerencias planteadas' :</t>
  </si>
  <si>
    <t>Señale aquellos aspectos que considera necesarios resaltar sobre el Programa de Doctoradoa</t>
  </si>
  <si>
    <t>Bloque VI: ADICIONALES A LAS INDICADAS</t>
  </si>
  <si>
    <t>6. Valora de 1 a 5 los siguientes criterios:</t>
  </si>
  <si>
    <t>6.1</t>
  </si>
  <si>
    <t>Los mecanismos de reconocimiento (dedicaciones docentes)de la labor de tutorización y dirección de tesis :</t>
  </si>
  <si>
    <t> Señale aquellos aspectos que considera necesarios comentar en relación a la encuestaa</t>
  </si>
  <si>
    <t>7. ¿Ha recibido formación como Director/a de tesis novel?</t>
  </si>
  <si>
    <t>Desv, Típica</t>
  </si>
  <si>
    <t>Las actividades de formación recibida por la Escuela de Doctorado para la capacitación del Director/a de Tesis :</t>
  </si>
  <si>
    <t>Bloque VII: GRADO DE SATISFACCIÓN GLOBAL</t>
  </si>
  <si>
    <t>8. Valora de 1 a 5 los siguientes criterios:</t>
  </si>
  <si>
    <t>8.1</t>
  </si>
  <si>
    <t>Grado de Satisfacción Global con el Programa de doctorado :</t>
  </si>
  <si>
    <t>8.2</t>
  </si>
  <si>
    <t>Grado de Satisfacción Global con las actividades de mejora aplicadas en el Programa de Doctorado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</si>
  <si>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</si>
  <si>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</si>
  <si>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</si>
  <si>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Tutores/Directores de Tesis:</t>
  </si>
  <si>
    <t>Señale el Programa de Doctorado en el que ha participado: = Doctorado Interuniversitario en Mecánica de Fluidos (UJA-UC3M-UNIZAR-UNED-UPM-URV)</t>
  </si>
  <si>
    <t>a Señale el Programa de Doctorado en el que ha participado: = Doctorado Interuniversitario en Mecánica de Fluidos (UJA-UC3M-UNIZAR-UNED-UPM-URV)</t>
  </si>
  <si>
    <t>.</t>
  </si>
  <si>
    <t>Se echa en falta preguntas relacionadas con la satisfacción sobre el apoyo administrativo del programa de doctado</t>
  </si>
  <si>
    <t>Fecha recogida: Junio 2022</t>
  </si>
  <si>
    <t>1 /5 =</t>
  </si>
  <si>
    <t>Fecha recogida:  Junio 2022</t>
  </si>
  <si>
    <t>a</t>
  </si>
  <si>
    <t>Haga click aquí para ver las observaciones</t>
  </si>
  <si>
    <t>RESULTADOS DE LA ENCUESTA DE SATISFACCIÓN DEL PERSONAL DE ADMINISTRACIÓN Y SERVICIOS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</si>
  <si>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</si>
  <si>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e-mail</t>
    </r>
  </si>
  <si>
    <t xml:space="preserve">Porcentaje de encuestas recogidas sobre Personal de Administración y Servicios localizable (con e-mail): 
</t>
  </si>
  <si>
    <t>RESULTADOS DE LA ENCUESTA DE SATISFACCIÓN DE TUTORES Y DIRECTORES DEL PROGRAMA DE DOCTORADO EN MECÁNICA DE FLUIDOS. Curso Académico 2021-22</t>
  </si>
  <si>
    <t>El informe de este programa no se ha podido realizar al no haberse obtenido respuestas por parte de los encuestados</t>
  </si>
  <si>
    <t>1 / 0 =</t>
  </si>
  <si>
    <t>El informe de este programa no se ha podido realizar al no proporcionarse datos de egresados</t>
  </si>
  <si>
    <t>* Nota: si bien se ha recibido una respuesta, no se facilitaron datos sobre egresados, con lo cual interpretamos que la respuesta corresponde a un error a la hora de seleccionar el doctorado.</t>
  </si>
  <si>
    <t>Nº de encuestas recogidas: 0</t>
  </si>
  <si>
    <t>Nº encuestas necesarias: 3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</si>
  <si>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3</t>
    </r>
  </si>
  <si>
    <t>Fecha recogida:  junio 2022</t>
  </si>
  <si>
    <t>0 / 3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</si>
  <si>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</si>
  <si>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r>
      <t>Nº de encuestas recogidas</t>
    </r>
    <r>
      <rPr>
        <b/>
        <sz val="16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2</t>
    </r>
  </si>
  <si>
    <t>Nº encuestas necesarias: 5</t>
  </si>
  <si>
    <t>2 / 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</si>
</sst>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#.0"/>
    <numFmt numFmtId="166" formatCode="####.00"/>
  </numFmts>
  <fonts count="37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34" fillId="0" borderId="0" applyNumberFormat="0" applyFill="0" applyBorder="0" applyAlignment="0" applyProtection="0"/>
  </cellStyleXfs>
  <cellXfs count="161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0" fillId="2" borderId="10" xfId="0" applyFill="1" applyBorder="1"/>
    <xf numFmtId="10" fontId="7" fillId="2" borderId="11" xfId="0" applyNumberFormat="1" applyFont="1" applyFill="1" applyBorder="1" applyAlignment="1">
      <alignment horizontal="left"/>
    </xf>
    <xf numFmtId="10" fontId="7" fillId="2" borderId="10" xfId="1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7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/>
    </xf>
    <xf numFmtId="0" fontId="16" fillId="0" borderId="0" xfId="2"/>
    <xf numFmtId="0" fontId="18" fillId="0" borderId="0" xfId="0" applyFont="1"/>
    <xf numFmtId="0" fontId="16" fillId="0" borderId="0" xfId="2" applyFill="1" applyBorder="1" applyAlignment="1">
      <alignment vertical="center" wrapText="1"/>
    </xf>
    <xf numFmtId="0" fontId="19" fillId="0" borderId="0" xfId="2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Font="1"/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10" fontId="25" fillId="0" borderId="16" xfId="1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6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8" borderId="0" xfId="0" applyFont="1" applyFill="1" applyBorder="1" applyAlignment="1">
      <alignment vertical="center" wrapText="1"/>
    </xf>
    <xf numFmtId="0" fontId="27" fillId="8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Border="1"/>
    <xf numFmtId="10" fontId="25" fillId="0" borderId="0" xfId="1" applyNumberFormat="1" applyFont="1" applyBorder="1" applyAlignment="1">
      <alignment horizontal="center" vertical="center"/>
    </xf>
    <xf numFmtId="2" fontId="24" fillId="0" borderId="0" xfId="0" applyNumberFormat="1" applyFont="1" applyBorder="1"/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15" fillId="0" borderId="0" xfId="0" applyFont="1" applyBorder="1" applyAlignment="1">
      <alignment horizontal="center" vertical="center" wrapText="1"/>
    </xf>
    <xf numFmtId="0" fontId="19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left" vertical="top" wrapText="1"/>
    </xf>
    <xf numFmtId="164" fontId="19" fillId="0" borderId="0" xfId="2" applyNumberFormat="1" applyFont="1" applyFill="1" applyBorder="1" applyAlignment="1">
      <alignment horizontal="right" vertical="top"/>
    </xf>
    <xf numFmtId="165" fontId="19" fillId="0" borderId="0" xfId="2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6" fillId="0" borderId="0" xfId="2" applyFill="1"/>
    <xf numFmtId="0" fontId="0" fillId="0" borderId="0" xfId="0" applyFill="1" applyAlignment="1"/>
    <xf numFmtId="0" fontId="0" fillId="0" borderId="0" xfId="0" applyFill="1"/>
    <xf numFmtId="0" fontId="8" fillId="0" borderId="0" xfId="0" applyFont="1" applyAlignment="1">
      <alignment vertical="center"/>
    </xf>
    <xf numFmtId="0" fontId="16" fillId="0" borderId="0" xfId="2" applyFill="1" applyBorder="1" applyAlignment="1">
      <alignment horizontal="center" vertical="center"/>
    </xf>
    <xf numFmtId="0" fontId="25" fillId="0" borderId="16" xfId="2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/>
    <xf numFmtId="165" fontId="25" fillId="0" borderId="16" xfId="2" applyNumberFormat="1" applyFont="1" applyBorder="1" applyAlignment="1">
      <alignment horizontal="center" vertical="center"/>
    </xf>
    <xf numFmtId="0" fontId="18" fillId="0" borderId="0" xfId="0" applyFont="1" applyBorder="1" applyAlignment="1"/>
    <xf numFmtId="10" fontId="24" fillId="0" borderId="0" xfId="1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14" fillId="9" borderId="20" xfId="0" applyFont="1" applyFill="1" applyBorder="1" applyAlignment="1">
      <alignment horizontal="center" vertical="center" wrapText="1"/>
    </xf>
    <xf numFmtId="10" fontId="24" fillId="0" borderId="16" xfId="0" applyNumberFormat="1" applyFont="1" applyBorder="1" applyAlignment="1">
      <alignment horizontal="center" vertical="center" wrapText="1"/>
    </xf>
    <xf numFmtId="10" fontId="24" fillId="0" borderId="0" xfId="0" applyNumberFormat="1" applyFont="1" applyBorder="1" applyAlignment="1">
      <alignment vertical="center" wrapText="1"/>
    </xf>
    <xf numFmtId="10" fontId="24" fillId="0" borderId="0" xfId="0" applyNumberFormat="1" applyFont="1" applyBorder="1" applyAlignment="1">
      <alignment horizontal="center" vertical="center" wrapText="1"/>
    </xf>
    <xf numFmtId="0" fontId="30" fillId="0" borderId="0" xfId="3" applyFont="1" applyBorder="1" applyAlignment="1">
      <alignment horizontal="left" vertical="top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6" fillId="8" borderId="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4" fillId="0" borderId="0" xfId="0" applyFont="1" applyBorder="1" applyAlignment="1">
      <alignment wrapText="1"/>
    </xf>
    <xf numFmtId="166" fontId="32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0" borderId="0" xfId="0"/>
    <xf numFmtId="0" fontId="24" fillId="0" borderId="16" xfId="0" applyFont="1" applyBorder="1" applyAlignment="1">
      <alignment horizontal="left" vertical="center" wrapText="1"/>
    </xf>
    <xf numFmtId="0" fontId="33" fillId="0" borderId="16" xfId="2" applyFont="1" applyBorder="1" applyAlignment="1">
      <alignment vertical="center" wrapText="1"/>
    </xf>
    <xf numFmtId="164" fontId="33" fillId="0" borderId="16" xfId="2" applyNumberFormat="1" applyFont="1" applyBorder="1" applyAlignment="1">
      <alignment horizontal="center" vertical="center"/>
    </xf>
    <xf numFmtId="0" fontId="0" fillId="0" borderId="0" xfId="0"/>
    <xf numFmtId="0" fontId="3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0" fillId="0" borderId="0" xfId="0" applyAlignment="1"/>
    <xf numFmtId="0" fontId="35" fillId="0" borderId="0" xfId="0" applyFont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29" fillId="9" borderId="11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4" fillId="0" borderId="0" xfId="4" applyFill="1" applyBorder="1" applyAlignment="1">
      <alignment horizontal="left" vertical="center" wrapText="1"/>
    </xf>
    <xf numFmtId="0" fontId="0" fillId="0" borderId="0" xfId="0"/>
    <xf numFmtId="0" fontId="7" fillId="2" borderId="9" xfId="0" applyFont="1" applyFill="1" applyBorder="1" applyAlignment="1">
      <alignment horizontal="left" wrapText="1"/>
    </xf>
  </cellXfs>
  <cellStyles count="5">
    <cellStyle name="Hipervínculo" xfId="4" builtinId="8"/>
    <cellStyle name="Normal" xfId="0" builtinId="0"/>
    <cellStyle name="Normal_Biología" xfId="3" xr:uid="{00000000-0005-0000-0000-000002000000}"/>
    <cellStyle name="Normal_Global_1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Mecánica Fluidos'!$B$23:$B$25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Mecánica Fluidos'!$C$23:$C$25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2-4AFD-ABBC-AFD73E2EE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'Tutor Mecánica Fluidos'!$C$151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FF0000"/>
            </a:solidFill>
          </c:spPr>
          <c:explosion val="21"/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6E3-4941-B667-E8742452478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6E3-4941-B667-E874245247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Mecánica Fluidos'!$B$152:$B$153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Mecánica Fluidos'!$C$152:$C$153</c:f>
              <c:numCache>
                <c:formatCode>General</c:formatCode>
                <c:ptCount val="2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E3-4941-B667-E874245247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279584</xdr:colOff>
      <xdr:row>0</xdr:row>
      <xdr:rowOff>146845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19397" y="146845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Mecánica de Fluidos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6 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6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6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6 / 6 = 100 %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Nota: El número de encuentas enviadas (4) no es coincidente con el de encuestas recibidas (6), probablemente por un error en 2 encuestados al seleccionar el programa de doctorado o por haberse facilitado un listado de participantes incorrecto.</a:t>
          </a: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84194</xdr:colOff>
      <xdr:row>98</xdr:row>
      <xdr:rowOff>104321</xdr:rowOff>
    </xdr:from>
    <xdr:to>
      <xdr:col>13</xdr:col>
      <xdr:colOff>100070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V16"/>
  <sheetViews>
    <sheetView workbookViewId="0">
      <selection activeCell="F13" sqref="F13:S13"/>
    </sheetView>
  </sheetViews>
  <sheetFormatPr baseColWidth="10" defaultRowHeight="15"/>
  <sheetData>
    <row r="2" spans="2:22" ht="15.75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2:22">
      <c r="B3" s="113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2:22">
      <c r="B4" s="114" t="s">
        <v>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2:22" ht="15.75">
      <c r="B5" s="115" t="s">
        <v>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2:22" ht="51.75" customHeight="1">
      <c r="B6" s="116" t="s">
        <v>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ht="26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21">
      <c r="F8" s="109" t="s">
        <v>5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2"/>
    </row>
    <row r="9" spans="2:22" ht="21">
      <c r="F9" s="3" t="s">
        <v>6</v>
      </c>
      <c r="G9" s="4"/>
      <c r="H9" s="4"/>
      <c r="I9" s="4"/>
      <c r="J9" s="5" t="s">
        <v>7</v>
      </c>
      <c r="K9" s="4"/>
      <c r="L9" s="4"/>
      <c r="M9" s="5"/>
      <c r="N9" s="4"/>
      <c r="O9" s="4"/>
      <c r="P9" s="4"/>
      <c r="Q9" s="4"/>
      <c r="R9" s="4"/>
      <c r="S9" s="6"/>
      <c r="T9" s="2"/>
    </row>
    <row r="10" spans="2:22" ht="21">
      <c r="F10" s="119" t="s">
        <v>8</v>
      </c>
      <c r="G10" s="120"/>
      <c r="H10" s="120"/>
      <c r="I10" s="7">
        <v>5</v>
      </c>
      <c r="J10" s="8" t="s">
        <v>9</v>
      </c>
      <c r="K10" s="8"/>
      <c r="L10" s="8"/>
      <c r="M10" s="9"/>
      <c r="N10" s="8"/>
      <c r="O10" s="8"/>
      <c r="P10" s="8"/>
      <c r="Q10" s="8"/>
      <c r="R10" s="8"/>
      <c r="S10" s="10"/>
      <c r="T10" s="2"/>
    </row>
    <row r="11" spans="2:22" ht="21">
      <c r="F11" s="119" t="s">
        <v>10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</row>
    <row r="12" spans="2:22" ht="21">
      <c r="F12" s="119" t="s">
        <v>126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</row>
    <row r="13" spans="2:22" ht="21">
      <c r="F13" s="122" t="s">
        <v>11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4"/>
    </row>
    <row r="14" spans="2:22" ht="21">
      <c r="F14" s="125" t="s">
        <v>12</v>
      </c>
      <c r="G14" s="126"/>
      <c r="H14" s="126"/>
      <c r="I14" s="126"/>
      <c r="J14" s="4">
        <v>1</v>
      </c>
      <c r="K14" s="126" t="s">
        <v>13</v>
      </c>
      <c r="L14" s="126"/>
      <c r="M14" s="126"/>
      <c r="N14" s="126"/>
      <c r="O14" s="7">
        <v>5</v>
      </c>
      <c r="P14" s="4"/>
      <c r="Q14" s="4"/>
      <c r="R14" s="4"/>
      <c r="S14" s="6"/>
    </row>
    <row r="15" spans="2:22" ht="21">
      <c r="F15" s="117" t="s">
        <v>21</v>
      </c>
      <c r="G15" s="118"/>
      <c r="H15" s="118"/>
      <c r="I15" s="118"/>
      <c r="J15" s="118"/>
      <c r="K15" s="118"/>
      <c r="L15" s="118"/>
      <c r="M15" s="118"/>
      <c r="N15" s="118"/>
      <c r="O15" s="11" t="s">
        <v>125</v>
      </c>
      <c r="P15" s="15">
        <f>1/5</f>
        <v>0.2</v>
      </c>
      <c r="Q15" s="12"/>
      <c r="R15" s="13"/>
      <c r="S15" s="14"/>
    </row>
    <row r="16" spans="2:22" ht="21">
      <c r="T16" s="2"/>
    </row>
  </sheetData>
  <sheetProtection sheet="1" objects="1" scenarios="1"/>
  <mergeCells count="13">
    <mergeCell ref="F15:N15"/>
    <mergeCell ref="F10:H10"/>
    <mergeCell ref="F11:S11"/>
    <mergeCell ref="F12:S12"/>
    <mergeCell ref="F13:S13"/>
    <mergeCell ref="F14:I14"/>
    <mergeCell ref="K14:N14"/>
    <mergeCell ref="F8:S8"/>
    <mergeCell ref="B2:V2"/>
    <mergeCell ref="B3:V3"/>
    <mergeCell ref="B4:V4"/>
    <mergeCell ref="B5:V5"/>
    <mergeCell ref="B6:V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F156"/>
  <sheetViews>
    <sheetView showGridLines="0" tabSelected="1" view="pageBreakPreview" zoomScale="80" zoomScaleNormal="70" zoomScaleSheetLayoutView="80" workbookViewId="0">
      <selection activeCell="N131" sqref="N13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10.7109375" customWidth="1"/>
    <col min="32" max="32" width="10.85546875" bestFit="1" customWidth="1"/>
    <col min="33" max="33" width="11" customWidth="1"/>
    <col min="34" max="34" width="10.85546875" bestFit="1" customWidth="1"/>
    <col min="35" max="36" width="13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59" hidden="1" customWidth="1"/>
    <col min="43" max="58" width="11.42578125" hidden="1" customWidth="1"/>
  </cols>
  <sheetData>
    <row r="1" spans="1:58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O1" s="59" t="s">
        <v>120</v>
      </c>
      <c r="AW1" t="s">
        <v>120</v>
      </c>
    </row>
    <row r="2" spans="1:5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O2" s="96" t="s">
        <v>127</v>
      </c>
      <c r="AP2" s="96">
        <v>1</v>
      </c>
      <c r="AQ2" s="95">
        <v>2</v>
      </c>
      <c r="AR2" s="95">
        <v>3</v>
      </c>
      <c r="AS2" s="95">
        <v>4</v>
      </c>
      <c r="AT2" s="95">
        <v>5</v>
      </c>
      <c r="AU2" s="95" t="s">
        <v>24</v>
      </c>
      <c r="AV2" s="95" t="s">
        <v>25</v>
      </c>
      <c r="AW2" s="95" t="s">
        <v>127</v>
      </c>
      <c r="AX2" s="95">
        <v>1</v>
      </c>
      <c r="AY2" s="95">
        <v>2</v>
      </c>
      <c r="AZ2" s="95">
        <v>3</v>
      </c>
      <c r="BA2" s="95">
        <v>4</v>
      </c>
      <c r="BB2" s="95">
        <v>5</v>
      </c>
      <c r="BC2" s="95" t="s">
        <v>25</v>
      </c>
      <c r="BD2" s="95"/>
      <c r="BE2" s="95"/>
      <c r="BF2" s="95"/>
    </row>
    <row r="3" spans="1:58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O3" s="96" t="s">
        <v>49</v>
      </c>
      <c r="AP3" s="96">
        <v>0</v>
      </c>
      <c r="AQ3" s="95">
        <v>0</v>
      </c>
      <c r="AR3" s="95">
        <v>0</v>
      </c>
      <c r="AS3" s="95">
        <v>0</v>
      </c>
      <c r="AT3" s="95">
        <v>4</v>
      </c>
      <c r="AU3" s="95">
        <v>2</v>
      </c>
      <c r="AV3" s="95">
        <v>6</v>
      </c>
      <c r="AW3" s="95" t="s">
        <v>49</v>
      </c>
      <c r="AX3" s="95">
        <v>0</v>
      </c>
      <c r="AY3" s="95">
        <v>0</v>
      </c>
      <c r="AZ3" s="95">
        <v>0</v>
      </c>
      <c r="BA3" s="95">
        <v>0</v>
      </c>
      <c r="BB3" s="95">
        <v>4</v>
      </c>
      <c r="BC3" s="95">
        <v>5</v>
      </c>
      <c r="BD3" s="95">
        <v>0</v>
      </c>
      <c r="BE3" s="95">
        <v>5</v>
      </c>
      <c r="BF3" s="95">
        <v>5</v>
      </c>
    </row>
    <row r="4" spans="1:58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O4" s="96" t="s">
        <v>50</v>
      </c>
      <c r="AP4" s="96">
        <v>0</v>
      </c>
      <c r="AQ4" s="95">
        <v>0</v>
      </c>
      <c r="AR4" s="95">
        <v>0</v>
      </c>
      <c r="AS4" s="95">
        <v>1</v>
      </c>
      <c r="AT4" s="95">
        <v>5</v>
      </c>
      <c r="AU4" s="95">
        <v>0</v>
      </c>
      <c r="AV4" s="95">
        <v>6</v>
      </c>
      <c r="AW4" s="95" t="s">
        <v>50</v>
      </c>
      <c r="AX4" s="95">
        <v>0</v>
      </c>
      <c r="AY4" s="95">
        <v>0</v>
      </c>
      <c r="AZ4" s="95">
        <v>0</v>
      </c>
      <c r="BA4" s="95">
        <v>1</v>
      </c>
      <c r="BB4" s="95">
        <v>5</v>
      </c>
      <c r="BC4" s="95">
        <v>4.83</v>
      </c>
      <c r="BD4" s="95">
        <v>0.41</v>
      </c>
      <c r="BE4" s="95">
        <v>5</v>
      </c>
      <c r="BF4" s="95">
        <v>5</v>
      </c>
    </row>
    <row r="5" spans="1:58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O5" s="96" t="s">
        <v>51</v>
      </c>
      <c r="AP5" s="96">
        <v>0</v>
      </c>
      <c r="AQ5" s="95">
        <v>0</v>
      </c>
      <c r="AR5" s="95">
        <v>0</v>
      </c>
      <c r="AS5" s="95">
        <v>1</v>
      </c>
      <c r="AT5" s="95">
        <v>5</v>
      </c>
      <c r="AU5" s="95">
        <v>0</v>
      </c>
      <c r="AV5" s="95">
        <v>6</v>
      </c>
      <c r="AW5" s="95" t="s">
        <v>51</v>
      </c>
      <c r="AX5" s="95">
        <v>0</v>
      </c>
      <c r="AY5" s="95">
        <v>0</v>
      </c>
      <c r="AZ5" s="95">
        <v>0</v>
      </c>
      <c r="BA5" s="95">
        <v>1</v>
      </c>
      <c r="BB5" s="95">
        <v>5</v>
      </c>
      <c r="BC5" s="95">
        <v>4.83</v>
      </c>
      <c r="BD5" s="95">
        <v>0.41</v>
      </c>
      <c r="BE5" s="95">
        <v>5</v>
      </c>
      <c r="BF5" s="95">
        <v>5</v>
      </c>
    </row>
    <row r="6" spans="1:58" ht="15.75">
      <c r="A6" s="112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96" t="s">
        <v>52</v>
      </c>
      <c r="AP6" s="96">
        <v>0</v>
      </c>
      <c r="AQ6" s="95">
        <v>0</v>
      </c>
      <c r="AR6" s="95">
        <v>1</v>
      </c>
      <c r="AS6" s="95">
        <v>3</v>
      </c>
      <c r="AT6" s="95">
        <v>2</v>
      </c>
      <c r="AU6" s="95">
        <v>0</v>
      </c>
      <c r="AV6" s="95">
        <v>6</v>
      </c>
      <c r="AW6" s="95" t="s">
        <v>52</v>
      </c>
      <c r="AX6" s="95">
        <v>0</v>
      </c>
      <c r="AY6" s="95">
        <v>0</v>
      </c>
      <c r="AZ6" s="95">
        <v>1</v>
      </c>
      <c r="BA6" s="95">
        <v>3</v>
      </c>
      <c r="BB6" s="95">
        <v>2</v>
      </c>
      <c r="BC6" s="95">
        <v>4.17</v>
      </c>
      <c r="BD6" s="95">
        <v>0.75</v>
      </c>
      <c r="BE6" s="95">
        <v>4</v>
      </c>
      <c r="BF6" s="95">
        <v>4</v>
      </c>
    </row>
    <row r="7" spans="1:58" ht="18.75" customHeight="1">
      <c r="A7" s="113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96" t="s">
        <v>53</v>
      </c>
      <c r="AP7" s="96">
        <v>0</v>
      </c>
      <c r="AQ7" s="95">
        <v>0</v>
      </c>
      <c r="AR7" s="95">
        <v>0</v>
      </c>
      <c r="AS7" s="95">
        <v>3</v>
      </c>
      <c r="AT7" s="95">
        <v>3</v>
      </c>
      <c r="AU7" s="95">
        <v>0</v>
      </c>
      <c r="AV7" s="95">
        <v>6</v>
      </c>
      <c r="AW7" s="95" t="s">
        <v>53</v>
      </c>
      <c r="AX7" s="95">
        <v>0</v>
      </c>
      <c r="AY7" s="95">
        <v>0</v>
      </c>
      <c r="AZ7" s="95">
        <v>0</v>
      </c>
      <c r="BA7" s="95">
        <v>3</v>
      </c>
      <c r="BB7" s="95">
        <v>3</v>
      </c>
      <c r="BC7" s="95">
        <v>4.5</v>
      </c>
      <c r="BD7" s="95">
        <v>0.55000000000000004</v>
      </c>
      <c r="BE7" s="95">
        <v>5</v>
      </c>
      <c r="BF7" s="95">
        <v>4</v>
      </c>
    </row>
    <row r="8" spans="1:58" ht="15.75" customHeight="1">
      <c r="A8" s="130" t="s">
        <v>133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96" t="s">
        <v>54</v>
      </c>
      <c r="AP8" s="96">
        <v>0</v>
      </c>
      <c r="AQ8" s="95">
        <v>0</v>
      </c>
      <c r="AR8" s="95">
        <v>0</v>
      </c>
      <c r="AS8" s="95">
        <v>1</v>
      </c>
      <c r="AT8" s="95">
        <v>4</v>
      </c>
      <c r="AU8" s="95">
        <v>1</v>
      </c>
      <c r="AV8" s="95">
        <v>6</v>
      </c>
      <c r="AW8" s="95" t="s">
        <v>54</v>
      </c>
      <c r="AX8" s="95">
        <v>0</v>
      </c>
      <c r="AY8" s="95">
        <v>0</v>
      </c>
      <c r="AZ8" s="95">
        <v>0</v>
      </c>
      <c r="BA8" s="95">
        <v>1</v>
      </c>
      <c r="BB8" s="95">
        <v>4</v>
      </c>
      <c r="BC8" s="95">
        <v>4.8</v>
      </c>
      <c r="BD8" s="95">
        <v>0.45</v>
      </c>
      <c r="BE8" s="95">
        <v>5</v>
      </c>
      <c r="BF8" s="95">
        <v>5</v>
      </c>
    </row>
    <row r="9" spans="1:58" ht="21" customHeight="1">
      <c r="AO9" s="96" t="s">
        <v>55</v>
      </c>
      <c r="AP9" s="96">
        <v>0</v>
      </c>
      <c r="AQ9" s="95">
        <v>0</v>
      </c>
      <c r="AR9" s="95">
        <v>1</v>
      </c>
      <c r="AS9" s="95">
        <v>1</v>
      </c>
      <c r="AT9" s="95">
        <v>4</v>
      </c>
      <c r="AU9" s="95">
        <v>0</v>
      </c>
      <c r="AV9" s="95">
        <v>6</v>
      </c>
      <c r="AW9" s="95" t="s">
        <v>55</v>
      </c>
      <c r="AX9" s="95">
        <v>0</v>
      </c>
      <c r="AY9" s="95">
        <v>0</v>
      </c>
      <c r="AZ9" s="95">
        <v>1</v>
      </c>
      <c r="BA9" s="95">
        <v>1</v>
      </c>
      <c r="BB9" s="95">
        <v>4</v>
      </c>
      <c r="BC9" s="95">
        <v>4.5</v>
      </c>
      <c r="BD9" s="95">
        <v>0.84</v>
      </c>
      <c r="BE9" s="95">
        <v>5</v>
      </c>
      <c r="BF9" s="95">
        <v>5</v>
      </c>
    </row>
    <row r="10" spans="1:58" ht="15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96" t="s">
        <v>56</v>
      </c>
      <c r="AP10" s="96">
        <v>0</v>
      </c>
      <c r="AQ10" s="95">
        <v>0</v>
      </c>
      <c r="AR10" s="95">
        <v>1</v>
      </c>
      <c r="AS10" s="95">
        <v>1</v>
      </c>
      <c r="AT10" s="95">
        <v>4</v>
      </c>
      <c r="AU10" s="95">
        <v>0</v>
      </c>
      <c r="AV10" s="95">
        <v>6</v>
      </c>
      <c r="AW10" s="95" t="s">
        <v>56</v>
      </c>
      <c r="AX10" s="95">
        <v>0</v>
      </c>
      <c r="AY10" s="95">
        <v>0</v>
      </c>
      <c r="AZ10" s="95">
        <v>1</v>
      </c>
      <c r="BA10" s="95">
        <v>1</v>
      </c>
      <c r="BB10" s="95">
        <v>4</v>
      </c>
      <c r="BC10" s="95">
        <v>4.5</v>
      </c>
      <c r="BD10" s="95">
        <v>0.84</v>
      </c>
      <c r="BE10" s="95">
        <v>5</v>
      </c>
      <c r="BF10" s="95">
        <v>5</v>
      </c>
    </row>
    <row r="11" spans="1:58" ht="33.75">
      <c r="A11" s="131"/>
      <c r="B11" s="131"/>
      <c r="C11" s="131"/>
      <c r="D11" s="131"/>
      <c r="E11" s="131"/>
      <c r="F11" s="131"/>
      <c r="G11" s="131"/>
      <c r="Y11" s="22"/>
      <c r="Z11" s="23"/>
      <c r="AA11" s="23"/>
      <c r="AB11" s="23"/>
      <c r="AC11" s="23"/>
      <c r="AD11" s="23"/>
      <c r="AE11" s="24"/>
      <c r="AL11" s="22"/>
      <c r="AM11" s="23"/>
      <c r="AN11" s="23"/>
      <c r="AO11" s="96" t="s">
        <v>57</v>
      </c>
      <c r="AP11" s="96">
        <v>0</v>
      </c>
      <c r="AQ11" s="95">
        <v>0</v>
      </c>
      <c r="AR11" s="95">
        <v>1</v>
      </c>
      <c r="AS11" s="95">
        <v>0</v>
      </c>
      <c r="AT11" s="95">
        <v>3</v>
      </c>
      <c r="AU11" s="95">
        <v>2</v>
      </c>
      <c r="AV11" s="95">
        <v>6</v>
      </c>
      <c r="AW11" s="95" t="s">
        <v>57</v>
      </c>
      <c r="AX11" s="95">
        <v>0</v>
      </c>
      <c r="AY11" s="95">
        <v>0</v>
      </c>
      <c r="AZ11" s="95">
        <v>1</v>
      </c>
      <c r="BA11" s="95">
        <v>0</v>
      </c>
      <c r="BB11" s="95">
        <v>3</v>
      </c>
      <c r="BC11" s="95">
        <v>4.5</v>
      </c>
      <c r="BD11" s="95">
        <v>1</v>
      </c>
      <c r="BE11" s="95">
        <v>5</v>
      </c>
      <c r="BF11" s="95">
        <v>5</v>
      </c>
    </row>
    <row r="12" spans="1:58" ht="33.75">
      <c r="A12" s="60"/>
      <c r="B12" s="60"/>
      <c r="C12" s="60"/>
      <c r="D12" s="60"/>
      <c r="E12" s="60"/>
      <c r="F12" s="60"/>
      <c r="G12" s="60"/>
      <c r="Y12" s="22"/>
      <c r="Z12" s="23"/>
      <c r="AA12" s="23"/>
      <c r="AB12" s="23"/>
      <c r="AC12" s="23"/>
      <c r="AD12" s="23"/>
      <c r="AE12" s="24"/>
      <c r="AL12" s="22"/>
      <c r="AM12" s="23"/>
      <c r="AN12" s="23"/>
      <c r="AO12" s="96" t="s">
        <v>58</v>
      </c>
      <c r="AP12" s="96">
        <v>0</v>
      </c>
      <c r="AQ12" s="95">
        <v>0</v>
      </c>
      <c r="AR12" s="95">
        <v>1</v>
      </c>
      <c r="AS12" s="95">
        <v>0</v>
      </c>
      <c r="AT12" s="95">
        <v>3</v>
      </c>
      <c r="AU12" s="95">
        <v>2</v>
      </c>
      <c r="AV12" s="95">
        <v>6</v>
      </c>
      <c r="AW12" s="95" t="s">
        <v>58</v>
      </c>
      <c r="AX12" s="95">
        <v>0</v>
      </c>
      <c r="AY12" s="95">
        <v>0</v>
      </c>
      <c r="AZ12" s="95">
        <v>1</v>
      </c>
      <c r="BA12" s="95">
        <v>0</v>
      </c>
      <c r="BB12" s="95">
        <v>3</v>
      </c>
      <c r="BC12" s="95">
        <v>4.5</v>
      </c>
      <c r="BD12" s="95">
        <v>1</v>
      </c>
      <c r="BE12" s="95">
        <v>5</v>
      </c>
      <c r="BF12" s="95">
        <v>5</v>
      </c>
    </row>
    <row r="13" spans="1:58" ht="33.75">
      <c r="A13" s="60"/>
      <c r="B13" s="60"/>
      <c r="C13" s="60"/>
      <c r="D13" s="60"/>
      <c r="E13" s="60"/>
      <c r="F13" s="60"/>
      <c r="G13" s="60"/>
      <c r="Y13" s="22"/>
      <c r="Z13" s="23"/>
      <c r="AA13" s="23"/>
      <c r="AB13" s="23"/>
      <c r="AC13" s="23"/>
      <c r="AD13" s="23"/>
      <c r="AE13" s="24"/>
      <c r="AL13" s="22"/>
      <c r="AM13" s="23"/>
      <c r="AN13" s="23"/>
      <c r="AO13" s="96" t="s">
        <v>59</v>
      </c>
      <c r="AP13" s="96">
        <v>1</v>
      </c>
      <c r="AQ13" s="95">
        <v>0</v>
      </c>
      <c r="AR13" s="95">
        <v>1</v>
      </c>
      <c r="AS13" s="95">
        <v>1</v>
      </c>
      <c r="AT13" s="95">
        <v>3</v>
      </c>
      <c r="AU13" s="95">
        <v>0</v>
      </c>
      <c r="AV13" s="95">
        <v>6</v>
      </c>
      <c r="AW13" s="95" t="s">
        <v>59</v>
      </c>
      <c r="AX13" s="95">
        <v>1</v>
      </c>
      <c r="AY13" s="95">
        <v>0</v>
      </c>
      <c r="AZ13" s="95">
        <v>1</v>
      </c>
      <c r="BA13" s="95">
        <v>1</v>
      </c>
      <c r="BB13" s="95">
        <v>3</v>
      </c>
      <c r="BC13" s="95">
        <v>3.83</v>
      </c>
      <c r="BD13" s="95">
        <v>1.6</v>
      </c>
      <c r="BE13" s="95">
        <v>5</v>
      </c>
      <c r="BF13" s="95">
        <v>5</v>
      </c>
    </row>
    <row r="14" spans="1:58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3"/>
      <c r="AA14" s="27"/>
      <c r="AB14" s="27"/>
      <c r="AC14" s="27"/>
      <c r="AD14" s="27"/>
      <c r="AE14" s="24"/>
      <c r="AF14" s="25"/>
      <c r="AG14" s="25"/>
      <c r="AH14" s="25"/>
      <c r="AI14" s="25"/>
      <c r="AJ14" s="25"/>
      <c r="AK14" s="25"/>
      <c r="AL14" s="26"/>
      <c r="AM14" s="23"/>
      <c r="AN14" s="27"/>
      <c r="AO14" s="96" t="s">
        <v>60</v>
      </c>
      <c r="AP14" s="96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 t="s">
        <v>60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 t="s">
        <v>122</v>
      </c>
      <c r="BD14" s="95" t="s">
        <v>122</v>
      </c>
      <c r="BE14" s="95" t="s">
        <v>122</v>
      </c>
      <c r="BF14" s="95" t="s">
        <v>122</v>
      </c>
    </row>
    <row r="15" spans="1:58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3"/>
      <c r="AA15" s="27"/>
      <c r="AB15" s="27"/>
      <c r="AC15" s="27"/>
      <c r="AD15" s="27"/>
      <c r="AE15" s="24"/>
      <c r="AF15" s="25"/>
      <c r="AG15" s="25"/>
      <c r="AH15" s="25"/>
      <c r="AI15" s="25"/>
      <c r="AJ15" s="25"/>
      <c r="AK15" s="25"/>
      <c r="AL15" s="26"/>
      <c r="AM15" s="23"/>
      <c r="AN15" s="27"/>
      <c r="AO15" s="96" t="s">
        <v>61</v>
      </c>
      <c r="AP15" s="96">
        <v>0</v>
      </c>
      <c r="AQ15" s="95">
        <v>0</v>
      </c>
      <c r="AR15" s="95">
        <v>0</v>
      </c>
      <c r="AS15" s="95">
        <v>1</v>
      </c>
      <c r="AT15" s="95">
        <v>5</v>
      </c>
      <c r="AU15" s="95">
        <v>0</v>
      </c>
      <c r="AV15" s="95">
        <v>6</v>
      </c>
      <c r="AW15" s="95" t="s">
        <v>61</v>
      </c>
      <c r="AX15" s="95">
        <v>0</v>
      </c>
      <c r="AY15" s="95">
        <v>0</v>
      </c>
      <c r="AZ15" s="95">
        <v>0</v>
      </c>
      <c r="BA15" s="95">
        <v>1</v>
      </c>
      <c r="BB15" s="95">
        <v>5</v>
      </c>
      <c r="BC15" s="95">
        <v>4.83</v>
      </c>
      <c r="BD15" s="95">
        <v>0.41</v>
      </c>
      <c r="BE15" s="95">
        <v>5</v>
      </c>
      <c r="BF15" s="95">
        <v>5</v>
      </c>
    </row>
    <row r="16" spans="1:58" ht="26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3"/>
      <c r="AA16" s="27"/>
      <c r="AB16" s="27"/>
      <c r="AC16" s="27"/>
      <c r="AD16" s="27"/>
      <c r="AE16" s="24"/>
      <c r="AF16" s="25"/>
      <c r="AG16" s="25"/>
      <c r="AH16" s="25"/>
      <c r="AI16" s="25"/>
      <c r="AJ16" s="25"/>
      <c r="AK16" s="25"/>
      <c r="AL16" s="26"/>
      <c r="AM16" s="23"/>
      <c r="AN16" s="27"/>
      <c r="AO16" s="96" t="s">
        <v>62</v>
      </c>
      <c r="AP16" s="96">
        <v>0</v>
      </c>
      <c r="AQ16" s="95">
        <v>0</v>
      </c>
      <c r="AR16" s="95">
        <v>0</v>
      </c>
      <c r="AS16" s="95">
        <v>1</v>
      </c>
      <c r="AT16" s="95">
        <v>5</v>
      </c>
      <c r="AU16" s="95">
        <v>0</v>
      </c>
      <c r="AV16" s="95">
        <v>6</v>
      </c>
      <c r="AW16" s="95" t="s">
        <v>62</v>
      </c>
      <c r="AX16" s="95">
        <v>0</v>
      </c>
      <c r="AY16" s="95">
        <v>0</v>
      </c>
      <c r="AZ16" s="95">
        <v>0</v>
      </c>
      <c r="BA16" s="95">
        <v>1</v>
      </c>
      <c r="BB16" s="95">
        <v>5</v>
      </c>
      <c r="BC16" s="95">
        <v>4.83</v>
      </c>
      <c r="BD16" s="95">
        <v>0.41</v>
      </c>
      <c r="BE16" s="95">
        <v>5</v>
      </c>
      <c r="BF16" s="95">
        <v>5</v>
      </c>
    </row>
    <row r="17" spans="1:58" ht="25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3"/>
      <c r="AA17" s="27"/>
      <c r="AB17" s="27"/>
      <c r="AC17" s="27"/>
      <c r="AD17" s="27"/>
      <c r="AE17" s="24"/>
      <c r="AF17" s="25"/>
      <c r="AG17" s="25"/>
      <c r="AH17" s="25"/>
      <c r="AI17" s="25"/>
      <c r="AJ17" s="25"/>
      <c r="AK17" s="25"/>
      <c r="AL17" s="26"/>
      <c r="AM17" s="23"/>
      <c r="AN17" s="27"/>
      <c r="AO17" s="96" t="s">
        <v>63</v>
      </c>
      <c r="AP17" s="96">
        <v>0</v>
      </c>
      <c r="AQ17" s="95">
        <v>0</v>
      </c>
      <c r="AR17" s="95">
        <v>1</v>
      </c>
      <c r="AS17" s="95">
        <v>3</v>
      </c>
      <c r="AT17" s="95">
        <v>2</v>
      </c>
      <c r="AU17" s="95">
        <v>0</v>
      </c>
      <c r="AV17" s="95">
        <v>6</v>
      </c>
      <c r="AW17" s="95" t="s">
        <v>63</v>
      </c>
      <c r="AX17" s="95">
        <v>0</v>
      </c>
      <c r="AY17" s="95">
        <v>0</v>
      </c>
      <c r="AZ17" s="95">
        <v>1</v>
      </c>
      <c r="BA17" s="95">
        <v>3</v>
      </c>
      <c r="BB17" s="95">
        <v>2</v>
      </c>
      <c r="BC17" s="95">
        <v>4.17</v>
      </c>
      <c r="BD17" s="95">
        <v>0.75</v>
      </c>
      <c r="BE17" s="95">
        <v>4</v>
      </c>
      <c r="BF17" s="95">
        <v>4</v>
      </c>
    </row>
    <row r="18" spans="1:58" ht="21">
      <c r="A18" s="132" t="s">
        <v>64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25"/>
      <c r="W18" s="25"/>
      <c r="X18" s="25"/>
      <c r="Y18" s="61"/>
      <c r="Z18" s="62"/>
      <c r="AA18" s="63"/>
      <c r="AB18" s="64"/>
      <c r="AC18" s="64"/>
      <c r="AD18" s="64"/>
      <c r="AE18" s="24"/>
      <c r="AF18" s="25"/>
      <c r="AG18" s="25"/>
      <c r="AH18" s="25"/>
      <c r="AI18" s="25"/>
      <c r="AJ18" s="25"/>
      <c r="AK18" s="25"/>
      <c r="AL18" s="61"/>
      <c r="AM18" s="62"/>
      <c r="AN18" s="63"/>
      <c r="AO18" s="96" t="s">
        <v>121</v>
      </c>
      <c r="AP18" s="96"/>
      <c r="AQ18" s="95"/>
      <c r="AR18" s="95"/>
      <c r="AS18" s="95"/>
      <c r="AT18" s="95"/>
      <c r="AU18" s="95"/>
      <c r="AV18" s="95"/>
      <c r="AW18" s="95" t="s">
        <v>121</v>
      </c>
      <c r="AX18" s="95"/>
      <c r="AY18" s="95"/>
      <c r="AZ18" s="95"/>
      <c r="BA18" s="95"/>
      <c r="BB18" s="95"/>
      <c r="BC18" s="95"/>
      <c r="BD18" s="95"/>
      <c r="BE18" s="95"/>
      <c r="BF18" s="95"/>
    </row>
    <row r="19" spans="1:58" s="69" customFormat="1" ht="2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  <c r="W19" s="66"/>
      <c r="X19" s="66"/>
      <c r="Y19" s="61"/>
      <c r="Z19" s="62"/>
      <c r="AA19" s="63"/>
      <c r="AB19" s="64"/>
      <c r="AC19" s="64"/>
      <c r="AD19" s="64"/>
      <c r="AE19" s="67"/>
      <c r="AF19" s="66"/>
      <c r="AG19" s="66"/>
      <c r="AH19" s="66"/>
      <c r="AI19" s="66"/>
      <c r="AJ19" s="66"/>
      <c r="AK19" s="66"/>
      <c r="AL19" s="23"/>
      <c r="AM19" s="62"/>
      <c r="AN19" s="63"/>
      <c r="AO19" s="68"/>
      <c r="AP19" s="68"/>
      <c r="AW19" s="69" t="s">
        <v>65</v>
      </c>
    </row>
    <row r="20" spans="1:58" ht="21">
      <c r="A20" s="70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3"/>
      <c r="V20" s="62"/>
      <c r="W20" s="63"/>
      <c r="X20" s="64"/>
      <c r="AO20" s="96"/>
      <c r="AP20" s="96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</row>
    <row r="21" spans="1:58" ht="21">
      <c r="A21" s="70" t="s">
        <v>66</v>
      </c>
      <c r="B21" s="64"/>
      <c r="C21" s="24"/>
      <c r="D21" s="25"/>
      <c r="E21" s="25"/>
      <c r="F21" s="25"/>
      <c r="G21" s="25"/>
      <c r="H21" s="23"/>
      <c r="I21" s="62"/>
      <c r="J21" s="63"/>
      <c r="K21" s="64"/>
      <c r="L21" s="64"/>
      <c r="M21" s="64"/>
      <c r="N21" s="24"/>
      <c r="P21" s="25"/>
      <c r="Q21" s="25"/>
      <c r="R21" s="25"/>
      <c r="S21" s="25"/>
      <c r="T21" s="25"/>
      <c r="U21" s="23"/>
      <c r="V21" s="62"/>
      <c r="W21" s="63"/>
      <c r="X21" s="64"/>
      <c r="AO21" s="96"/>
      <c r="AP21" s="96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</row>
    <row r="22" spans="1:58" ht="18.75" customHeight="1">
      <c r="A22" s="64"/>
      <c r="B22" s="64"/>
      <c r="C22" s="24"/>
      <c r="D22" s="25"/>
      <c r="E22" s="25"/>
      <c r="F22" s="25"/>
      <c r="G22" s="25"/>
      <c r="H22" s="23"/>
      <c r="I22" s="62"/>
      <c r="J22" s="63"/>
      <c r="K22" s="64"/>
      <c r="L22" s="64"/>
      <c r="M22" s="71"/>
      <c r="N22" s="24"/>
      <c r="P22" s="25"/>
      <c r="Q22" s="25"/>
      <c r="R22" s="25"/>
      <c r="S22" s="25"/>
      <c r="T22" s="25"/>
      <c r="U22" s="23"/>
      <c r="V22" s="62"/>
      <c r="W22" s="63"/>
      <c r="X22" s="64"/>
      <c r="AW22" s="95"/>
      <c r="AX22" s="95"/>
      <c r="AY22" s="95"/>
      <c r="AZ22" s="95"/>
      <c r="BA22" s="95"/>
      <c r="BB22" s="95"/>
      <c r="BC22" s="95"/>
      <c r="BD22" s="95"/>
      <c r="BE22" s="95"/>
      <c r="BF22" s="95"/>
    </row>
    <row r="23" spans="1:58" ht="34.5" customHeight="1">
      <c r="A23" s="64"/>
      <c r="B23" s="72" t="s">
        <v>67</v>
      </c>
      <c r="C23" s="73">
        <v>0</v>
      </c>
      <c r="D23" s="42">
        <f>C23/$C$26</f>
        <v>0</v>
      </c>
      <c r="E23" s="74"/>
      <c r="F23" s="25"/>
      <c r="G23" s="25"/>
      <c r="H23" s="62"/>
      <c r="I23" s="62"/>
      <c r="J23" s="63"/>
      <c r="K23" s="64"/>
      <c r="L23" s="71"/>
      <c r="M23" s="71"/>
      <c r="N23" s="24"/>
      <c r="P23" s="75"/>
      <c r="Q23" s="75"/>
      <c r="R23" s="75"/>
      <c r="S23" s="75"/>
      <c r="T23" s="75"/>
      <c r="U23" s="23"/>
      <c r="V23" s="62"/>
      <c r="W23" s="63"/>
      <c r="X23" s="64"/>
    </row>
    <row r="24" spans="1:58" ht="18.75" customHeight="1">
      <c r="A24" s="64"/>
      <c r="B24" s="104" t="s">
        <v>68</v>
      </c>
      <c r="C24" s="73">
        <v>0</v>
      </c>
      <c r="D24" s="42">
        <f>C24/$C$26</f>
        <v>0</v>
      </c>
      <c r="E24" s="74"/>
      <c r="F24" s="25"/>
      <c r="G24" s="25"/>
      <c r="H24" s="61"/>
      <c r="I24" s="23"/>
      <c r="J24" s="63"/>
      <c r="K24" s="64"/>
      <c r="L24" s="71"/>
      <c r="M24" s="71"/>
      <c r="N24" s="24"/>
      <c r="P24" s="75"/>
      <c r="Q24" s="75"/>
      <c r="R24" s="75"/>
      <c r="S24" s="75"/>
      <c r="T24" s="75"/>
      <c r="U24" s="23"/>
      <c r="V24" s="62"/>
      <c r="W24" s="63"/>
      <c r="X24" s="64"/>
    </row>
    <row r="25" spans="1:58" ht="18.75" customHeight="1">
      <c r="A25" s="64"/>
      <c r="B25" s="104" t="str">
        <f>AP28</f>
        <v>Ambas</v>
      </c>
      <c r="C25" s="73">
        <f>AQ28</f>
        <v>6</v>
      </c>
      <c r="D25" s="42">
        <f>C25/$C$26</f>
        <v>1</v>
      </c>
      <c r="E25" s="74"/>
      <c r="F25" s="25"/>
      <c r="G25" s="25"/>
      <c r="H25" s="25"/>
      <c r="I25" s="25"/>
      <c r="J25" s="25"/>
      <c r="K25" s="25"/>
      <c r="L25" s="25"/>
      <c r="P25" s="75"/>
      <c r="Q25" s="75"/>
      <c r="R25" s="75"/>
      <c r="S25" s="75"/>
      <c r="T25" s="75"/>
      <c r="U25" s="23"/>
      <c r="V25" s="62"/>
      <c r="W25" s="63"/>
      <c r="X25" s="64"/>
      <c r="AO25" s="59" t="s">
        <v>26</v>
      </c>
      <c r="AQ25" s="59"/>
      <c r="AR25" s="59"/>
      <c r="AS25" s="59"/>
      <c r="AT25" s="59"/>
      <c r="AU25" s="59"/>
    </row>
    <row r="26" spans="1:58" ht="18.75" customHeight="1">
      <c r="A26" s="64"/>
      <c r="B26" s="105" t="s">
        <v>25</v>
      </c>
      <c r="C26" s="106">
        <f>SUM(C23:C25)</f>
        <v>6</v>
      </c>
      <c r="D26" s="76"/>
      <c r="E26" s="74"/>
      <c r="F26" s="25"/>
      <c r="G26" s="25"/>
      <c r="H26" s="25"/>
      <c r="I26" s="25"/>
      <c r="J26" s="25"/>
      <c r="K26" s="25"/>
      <c r="L26" s="25"/>
      <c r="P26" s="75"/>
      <c r="Q26" s="75"/>
      <c r="R26" s="75"/>
      <c r="S26" s="75"/>
      <c r="T26" s="75"/>
      <c r="U26" s="23"/>
      <c r="V26" s="62"/>
      <c r="W26" s="63"/>
      <c r="X26" s="64"/>
      <c r="AO26" s="96" t="s">
        <v>70</v>
      </c>
      <c r="AP26" s="96"/>
      <c r="AQ26" s="96"/>
      <c r="AR26" s="96"/>
      <c r="AS26" s="96"/>
      <c r="AT26" s="96"/>
      <c r="AU26" s="59"/>
    </row>
    <row r="27" spans="1:58" ht="18.75" customHeight="1">
      <c r="A27" s="64"/>
      <c r="E27" s="74"/>
      <c r="F27" s="25"/>
      <c r="G27" s="25"/>
      <c r="H27" s="25"/>
      <c r="I27" s="25"/>
      <c r="J27" s="25"/>
      <c r="K27" s="25"/>
      <c r="L27" s="25"/>
      <c r="P27" s="75"/>
      <c r="Q27" s="75"/>
      <c r="R27" s="75"/>
      <c r="S27" s="75"/>
      <c r="T27" s="75"/>
      <c r="U27" s="75"/>
      <c r="V27" s="75"/>
      <c r="W27" s="75"/>
      <c r="X27" s="25"/>
      <c r="AO27" s="96"/>
      <c r="AP27" s="96"/>
      <c r="AQ27" s="96" t="s">
        <v>27</v>
      </c>
      <c r="AR27" s="96" t="s">
        <v>28</v>
      </c>
      <c r="AS27" s="96" t="s">
        <v>29</v>
      </c>
      <c r="AT27" s="96" t="s">
        <v>30</v>
      </c>
      <c r="AU27" s="59"/>
    </row>
    <row r="28" spans="1:58">
      <c r="A28" s="25"/>
      <c r="E28" s="25"/>
      <c r="F28" s="25"/>
      <c r="G28" s="25"/>
      <c r="H28" s="25"/>
      <c r="I28" s="25"/>
      <c r="J28" s="25"/>
      <c r="K28" s="25"/>
      <c r="L28" s="25"/>
      <c r="P28" s="75"/>
      <c r="Q28" s="75"/>
      <c r="R28" s="75"/>
      <c r="S28" s="75"/>
      <c r="T28" s="75"/>
      <c r="U28" s="75"/>
      <c r="V28" s="75"/>
      <c r="W28" s="75"/>
      <c r="X28" s="25"/>
      <c r="AO28" s="96" t="s">
        <v>31</v>
      </c>
      <c r="AP28" s="96" t="s">
        <v>69</v>
      </c>
      <c r="AQ28" s="96">
        <v>6</v>
      </c>
      <c r="AR28" s="96">
        <v>100</v>
      </c>
      <c r="AS28" s="96">
        <v>100</v>
      </c>
      <c r="AT28" s="96">
        <v>100</v>
      </c>
      <c r="AU28" s="59"/>
    </row>
    <row r="29" spans="1:58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P29" s="75"/>
      <c r="Q29" s="75"/>
      <c r="R29" s="75"/>
      <c r="S29" s="75"/>
      <c r="T29" s="75"/>
      <c r="U29" s="75"/>
      <c r="V29" s="75"/>
      <c r="W29" s="75"/>
      <c r="X29" s="25"/>
      <c r="AO29" s="96" t="s">
        <v>121</v>
      </c>
      <c r="AP29" s="96"/>
      <c r="AQ29" s="96"/>
      <c r="AR29" s="96"/>
      <c r="AS29" s="96"/>
      <c r="AT29" s="96"/>
      <c r="AU29" s="59"/>
    </row>
    <row r="30" spans="1:58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P30" s="75"/>
      <c r="Q30" s="75"/>
      <c r="R30" s="75"/>
      <c r="S30" s="75"/>
      <c r="T30" s="75"/>
      <c r="U30" s="75"/>
      <c r="V30" s="75"/>
      <c r="W30" s="75"/>
      <c r="X30" s="25"/>
      <c r="AO30" s="96"/>
      <c r="AP30" s="96"/>
      <c r="AQ30" s="96"/>
      <c r="AR30" s="96"/>
      <c r="AS30" s="96"/>
      <c r="AT30" s="96"/>
      <c r="AU30" s="59"/>
    </row>
    <row r="31" spans="1:58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P31" s="75"/>
      <c r="Q31" s="75"/>
      <c r="R31" s="75"/>
      <c r="S31" s="75"/>
      <c r="T31" s="75"/>
      <c r="U31" s="75"/>
      <c r="V31" s="75"/>
      <c r="W31" s="75"/>
      <c r="X31" s="25"/>
      <c r="AO31" s="96"/>
      <c r="AP31" s="96"/>
      <c r="AQ31" s="96"/>
      <c r="AR31" s="96"/>
      <c r="AS31" s="96"/>
      <c r="AT31" s="96"/>
      <c r="AU31" s="59"/>
    </row>
    <row r="32" spans="1:58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P32" s="75"/>
      <c r="Q32" s="75"/>
      <c r="R32" s="75"/>
      <c r="S32" s="75"/>
      <c r="T32" s="75"/>
      <c r="U32" s="75"/>
      <c r="V32" s="75"/>
      <c r="W32" s="75"/>
      <c r="X32" s="25"/>
      <c r="AO32" s="96"/>
      <c r="AP32" s="96"/>
      <c r="AQ32" s="96"/>
      <c r="AR32" s="96"/>
      <c r="AS32" s="96"/>
      <c r="AT32" s="96"/>
      <c r="AU32" s="59"/>
    </row>
    <row r="33" spans="1:48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P33" s="75"/>
      <c r="Q33" s="75"/>
      <c r="R33" s="75"/>
      <c r="S33" s="75"/>
      <c r="T33" s="75"/>
      <c r="U33" s="75"/>
      <c r="V33" s="75"/>
      <c r="W33" s="75"/>
      <c r="X33" s="25"/>
      <c r="AQ33" s="59"/>
      <c r="AR33" s="59"/>
      <c r="AS33" s="59"/>
      <c r="AT33" s="59"/>
      <c r="AU33" s="59"/>
    </row>
    <row r="34" spans="1:48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P34" s="75"/>
      <c r="Q34" s="75"/>
      <c r="R34" s="75"/>
      <c r="S34" s="75"/>
      <c r="T34" s="75"/>
      <c r="U34" s="75"/>
      <c r="V34" s="75"/>
      <c r="W34" s="75"/>
      <c r="X34" s="25"/>
      <c r="AQ34" s="59"/>
      <c r="AR34" s="59"/>
      <c r="AS34" s="59"/>
      <c r="AT34" s="59"/>
      <c r="AU34" s="59"/>
    </row>
    <row r="35" spans="1:48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P35" s="75"/>
      <c r="Q35" s="75"/>
      <c r="R35" s="75"/>
      <c r="S35" s="75"/>
      <c r="T35" s="75"/>
      <c r="U35" s="75"/>
      <c r="V35" s="75"/>
      <c r="W35" s="75"/>
      <c r="X35" s="25"/>
      <c r="AO35" s="59" t="s">
        <v>71</v>
      </c>
      <c r="AQ35" s="59"/>
      <c r="AR35" s="59"/>
      <c r="AS35" s="59"/>
      <c r="AT35" s="59"/>
      <c r="AU35" s="59"/>
    </row>
    <row r="36" spans="1:48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P36" s="75"/>
      <c r="Q36" s="75"/>
      <c r="R36" s="75"/>
      <c r="S36" s="75"/>
      <c r="T36" s="75"/>
      <c r="U36" s="75"/>
      <c r="V36" s="75"/>
      <c r="W36" s="75"/>
      <c r="X36" s="25"/>
      <c r="AQ36" s="59" t="s">
        <v>27</v>
      </c>
      <c r="AR36" s="59" t="s">
        <v>28</v>
      </c>
      <c r="AS36" s="59" t="s">
        <v>29</v>
      </c>
      <c r="AT36" s="59" t="s">
        <v>30</v>
      </c>
      <c r="AU36" s="59"/>
      <c r="AV36">
        <v>1</v>
      </c>
    </row>
    <row r="37" spans="1:48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P37" s="75"/>
      <c r="Q37" s="75"/>
      <c r="R37" s="75"/>
      <c r="S37" s="75"/>
      <c r="T37" s="75"/>
      <c r="U37" s="75"/>
      <c r="V37" s="75"/>
      <c r="W37" s="7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59" t="s">
        <v>31</v>
      </c>
      <c r="AQ37" s="59">
        <v>5</v>
      </c>
      <c r="AR37" s="59">
        <v>100</v>
      </c>
      <c r="AS37" s="59">
        <v>100</v>
      </c>
      <c r="AT37" s="59">
        <v>100</v>
      </c>
      <c r="AU37" s="59"/>
    </row>
    <row r="38" spans="1:48" ht="18.75">
      <c r="A38" s="25"/>
      <c r="B38" s="77"/>
      <c r="C38" s="77"/>
      <c r="D38" s="77"/>
      <c r="E38" s="77"/>
      <c r="F38" s="77"/>
      <c r="G38" s="77"/>
      <c r="H38" s="77"/>
      <c r="I38" s="75"/>
      <c r="J38" s="78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59" t="s">
        <v>121</v>
      </c>
      <c r="AQ38" s="59"/>
      <c r="AR38" s="59"/>
      <c r="AS38" s="59"/>
      <c r="AT38" s="59"/>
      <c r="AU38" s="59"/>
    </row>
    <row r="39" spans="1:48" ht="18.75">
      <c r="A39" s="25"/>
      <c r="B39" s="77"/>
      <c r="C39" s="77"/>
      <c r="D39" s="77"/>
      <c r="E39" s="77"/>
      <c r="F39" s="77"/>
      <c r="G39" s="77"/>
      <c r="H39" s="77"/>
      <c r="I39" s="75"/>
      <c r="J39" s="78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Q39" s="59"/>
      <c r="AR39" s="59"/>
      <c r="AS39" s="59"/>
      <c r="AT39" s="59"/>
      <c r="AU39" s="59"/>
    </row>
    <row r="40" spans="1:48" ht="20.25">
      <c r="A40" s="25"/>
      <c r="B40" s="79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Q40" s="59"/>
      <c r="AR40" s="59"/>
      <c r="AS40" s="59"/>
      <c r="AT40" s="59"/>
      <c r="AU40" s="59"/>
    </row>
    <row r="41" spans="1:48" ht="20.25">
      <c r="A41" s="25"/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Q41" s="59"/>
      <c r="AR41" s="59"/>
      <c r="AS41" s="59"/>
      <c r="AT41" s="59"/>
      <c r="AU41" s="59"/>
    </row>
    <row r="42" spans="1:48" ht="20.25">
      <c r="A42" s="25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59" t="s">
        <v>71</v>
      </c>
      <c r="AQ42" s="59"/>
      <c r="AR42" s="59"/>
      <c r="AS42" s="59"/>
      <c r="AT42" s="59"/>
      <c r="AU42" s="59"/>
    </row>
    <row r="43" spans="1:48" ht="20.25" customHeight="1">
      <c r="A43" s="133" t="s">
        <v>32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Q43" s="59" t="s">
        <v>27</v>
      </c>
      <c r="AR43" s="59" t="s">
        <v>28</v>
      </c>
      <c r="AS43" s="59" t="s">
        <v>29</v>
      </c>
      <c r="AT43" s="59" t="s">
        <v>30</v>
      </c>
      <c r="AU43" s="59"/>
    </row>
    <row r="44" spans="1:48" ht="21.75" customHeight="1" thickBo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59" t="s">
        <v>31</v>
      </c>
      <c r="AQ44" s="59">
        <v>5</v>
      </c>
      <c r="AR44" s="59">
        <v>100</v>
      </c>
      <c r="AS44" s="59">
        <v>100</v>
      </c>
      <c r="AT44" s="59">
        <v>100</v>
      </c>
      <c r="AU44" s="59"/>
    </row>
    <row r="45" spans="1:48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135" t="s">
        <v>33</v>
      </c>
      <c r="W45" s="136"/>
      <c r="X45" s="136"/>
      <c r="Y45" s="136"/>
      <c r="Z45" s="136"/>
      <c r="AA45" s="137"/>
      <c r="AB45" s="29"/>
      <c r="AC45" s="135" t="s">
        <v>34</v>
      </c>
      <c r="AD45" s="136"/>
      <c r="AE45" s="136"/>
      <c r="AF45" s="136"/>
      <c r="AG45" s="136"/>
      <c r="AH45" s="137"/>
      <c r="AI45" s="141" t="s">
        <v>72</v>
      </c>
      <c r="AJ45" s="142"/>
      <c r="AK45" s="145" t="s">
        <v>35</v>
      </c>
      <c r="AL45" s="145"/>
      <c r="AM45" s="145"/>
      <c r="AN45" s="145"/>
      <c r="AO45" s="59" t="s">
        <v>121</v>
      </c>
      <c r="AQ45" s="59"/>
      <c r="AR45" s="59"/>
      <c r="AS45" s="59"/>
      <c r="AT45" s="59"/>
      <c r="AU45" s="59"/>
    </row>
    <row r="46" spans="1:48" ht="28.5" customHeight="1" thickBo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138"/>
      <c r="W46" s="139"/>
      <c r="X46" s="139"/>
      <c r="Y46" s="139"/>
      <c r="Z46" s="139"/>
      <c r="AA46" s="140"/>
      <c r="AB46" s="29"/>
      <c r="AC46" s="138"/>
      <c r="AD46" s="139"/>
      <c r="AE46" s="139"/>
      <c r="AF46" s="139"/>
      <c r="AG46" s="139"/>
      <c r="AH46" s="140"/>
      <c r="AI46" s="143"/>
      <c r="AJ46" s="144"/>
      <c r="AK46" s="145"/>
      <c r="AL46" s="145"/>
      <c r="AM46" s="145"/>
      <c r="AN46" s="145"/>
      <c r="AQ46" s="59"/>
      <c r="AR46" s="59"/>
      <c r="AS46" s="59"/>
      <c r="AT46" s="59"/>
      <c r="AU46" s="59"/>
      <c r="AV46">
        <v>2</v>
      </c>
    </row>
    <row r="47" spans="1:48" s="39" customFormat="1" ht="40.5" customHeight="1">
      <c r="A47" s="127" t="s">
        <v>36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8"/>
      <c r="V47" s="30">
        <v>1</v>
      </c>
      <c r="W47" s="31">
        <v>2</v>
      </c>
      <c r="X47" s="31">
        <v>3</v>
      </c>
      <c r="Y47" s="31">
        <v>4</v>
      </c>
      <c r="Z47" s="31">
        <v>5</v>
      </c>
      <c r="AA47" s="32" t="s">
        <v>37</v>
      </c>
      <c r="AB47" s="33" t="s">
        <v>38</v>
      </c>
      <c r="AC47" s="34">
        <v>1</v>
      </c>
      <c r="AD47" s="35">
        <v>2</v>
      </c>
      <c r="AE47" s="35">
        <v>3</v>
      </c>
      <c r="AF47" s="35">
        <v>4</v>
      </c>
      <c r="AG47" s="35">
        <v>5</v>
      </c>
      <c r="AH47" s="36" t="s">
        <v>37</v>
      </c>
      <c r="AI47" s="80" t="s">
        <v>73</v>
      </c>
      <c r="AJ47" s="80" t="s">
        <v>74</v>
      </c>
      <c r="AK47" s="37" t="s">
        <v>39</v>
      </c>
      <c r="AL47" s="38" t="s">
        <v>40</v>
      </c>
      <c r="AM47" s="38" t="s">
        <v>41</v>
      </c>
      <c r="AN47" s="38" t="s">
        <v>42</v>
      </c>
      <c r="AO47" s="59"/>
      <c r="AP47" s="59"/>
      <c r="AQ47" s="59"/>
      <c r="AR47" s="59"/>
      <c r="AS47" s="59"/>
      <c r="AT47" s="59"/>
      <c r="AU47" s="59"/>
    </row>
    <row r="48" spans="1:48" s="45" customFormat="1" ht="20.100000000000001" customHeight="1">
      <c r="A48" s="40" t="s">
        <v>43</v>
      </c>
      <c r="B48" s="146" t="s">
        <v>75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8"/>
      <c r="V48" s="41">
        <f>+AP3</f>
        <v>0</v>
      </c>
      <c r="W48" s="41">
        <f t="shared" ref="W48:AA50" si="0">+AQ3</f>
        <v>0</v>
      </c>
      <c r="X48" s="41">
        <f t="shared" si="0"/>
        <v>0</v>
      </c>
      <c r="Y48" s="41">
        <f t="shared" si="0"/>
        <v>0</v>
      </c>
      <c r="Z48" s="41">
        <f t="shared" si="0"/>
        <v>4</v>
      </c>
      <c r="AA48" s="41">
        <f t="shared" si="0"/>
        <v>2</v>
      </c>
      <c r="AB48" s="41">
        <f>SUM(V48:AA48)</f>
        <v>6</v>
      </c>
      <c r="AC48" s="42">
        <f t="shared" ref="AC48:AH50" si="1">V48/$AB48</f>
        <v>0</v>
      </c>
      <c r="AD48" s="42">
        <f t="shared" si="1"/>
        <v>0</v>
      </c>
      <c r="AE48" s="42">
        <f t="shared" si="1"/>
        <v>0</v>
      </c>
      <c r="AF48" s="42">
        <f t="shared" si="1"/>
        <v>0</v>
      </c>
      <c r="AG48" s="42">
        <f t="shared" si="1"/>
        <v>0.66666666666666663</v>
      </c>
      <c r="AH48" s="42">
        <f t="shared" si="1"/>
        <v>0.33333333333333331</v>
      </c>
      <c r="AI48" s="81">
        <f>(V48+W48)/(V48+W48+X48+Y48+Z48)</f>
        <v>0</v>
      </c>
      <c r="AJ48" s="81">
        <f>(X48+Y48+Z48)/(V48+W48+X48+Y48+Z48)</f>
        <v>1</v>
      </c>
      <c r="AK48" s="43">
        <f>+BC3</f>
        <v>5</v>
      </c>
      <c r="AL48" s="43">
        <f t="shared" ref="AL48:AN50" si="2">+BD3</f>
        <v>0</v>
      </c>
      <c r="AM48" s="44">
        <f t="shared" si="2"/>
        <v>5</v>
      </c>
      <c r="AN48" s="44">
        <f t="shared" si="2"/>
        <v>5</v>
      </c>
      <c r="AO48" s="59"/>
      <c r="AP48" s="59"/>
      <c r="AQ48" s="59"/>
      <c r="AR48" s="59"/>
      <c r="AS48" s="59"/>
      <c r="AT48" s="59"/>
      <c r="AU48" s="59"/>
    </row>
    <row r="49" spans="1:48" s="45" customFormat="1" ht="20.100000000000001" customHeight="1">
      <c r="A49" s="40" t="s">
        <v>44</v>
      </c>
      <c r="B49" s="146" t="s">
        <v>76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8"/>
      <c r="V49" s="41">
        <f t="shared" ref="V49:V50" si="3">+AP4</f>
        <v>0</v>
      </c>
      <c r="W49" s="41">
        <f t="shared" si="0"/>
        <v>0</v>
      </c>
      <c r="X49" s="41">
        <f t="shared" si="0"/>
        <v>0</v>
      </c>
      <c r="Y49" s="41">
        <f t="shared" si="0"/>
        <v>1</v>
      </c>
      <c r="Z49" s="41">
        <f t="shared" si="0"/>
        <v>5</v>
      </c>
      <c r="AA49" s="41">
        <f t="shared" si="0"/>
        <v>0</v>
      </c>
      <c r="AB49" s="41">
        <f t="shared" ref="AB49:AB50" si="4">SUM(V49:AA49)</f>
        <v>6</v>
      </c>
      <c r="AC49" s="42">
        <f t="shared" si="1"/>
        <v>0</v>
      </c>
      <c r="AD49" s="42">
        <f t="shared" si="1"/>
        <v>0</v>
      </c>
      <c r="AE49" s="42">
        <f t="shared" si="1"/>
        <v>0</v>
      </c>
      <c r="AF49" s="42">
        <f t="shared" si="1"/>
        <v>0.16666666666666666</v>
      </c>
      <c r="AG49" s="42">
        <f t="shared" si="1"/>
        <v>0.83333333333333337</v>
      </c>
      <c r="AH49" s="42">
        <f t="shared" si="1"/>
        <v>0</v>
      </c>
      <c r="AI49" s="81">
        <f>(V49+W49)/(V49+W49+X49+Y49+Z49)</f>
        <v>0</v>
      </c>
      <c r="AJ49" s="81">
        <f>(X49+Y49+Z49)/(V49+W49+X49+Y49+Z49)</f>
        <v>1</v>
      </c>
      <c r="AK49" s="43">
        <f t="shared" ref="AK49:AK50" si="5">+BC4</f>
        <v>4.83</v>
      </c>
      <c r="AL49" s="43">
        <f t="shared" si="2"/>
        <v>0.41</v>
      </c>
      <c r="AM49" s="44">
        <f t="shared" si="2"/>
        <v>5</v>
      </c>
      <c r="AN49" s="44">
        <f t="shared" si="2"/>
        <v>5</v>
      </c>
      <c r="AO49" s="59" t="s">
        <v>71</v>
      </c>
      <c r="AP49" s="59"/>
      <c r="AQ49" s="59"/>
      <c r="AR49" s="59"/>
      <c r="AS49" s="59"/>
      <c r="AT49" s="59"/>
      <c r="AU49" s="59"/>
    </row>
    <row r="50" spans="1:48" s="45" customFormat="1" ht="20.100000000000001" customHeight="1">
      <c r="A50" s="40" t="s">
        <v>45</v>
      </c>
      <c r="B50" s="146" t="s">
        <v>77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8"/>
      <c r="V50" s="41">
        <f t="shared" si="3"/>
        <v>0</v>
      </c>
      <c r="W50" s="41">
        <f t="shared" si="0"/>
        <v>0</v>
      </c>
      <c r="X50" s="41">
        <f t="shared" si="0"/>
        <v>0</v>
      </c>
      <c r="Y50" s="41">
        <f t="shared" si="0"/>
        <v>1</v>
      </c>
      <c r="Z50" s="41">
        <f t="shared" si="0"/>
        <v>5</v>
      </c>
      <c r="AA50" s="41">
        <f t="shared" si="0"/>
        <v>0</v>
      </c>
      <c r="AB50" s="41">
        <f t="shared" si="4"/>
        <v>6</v>
      </c>
      <c r="AC50" s="42">
        <f t="shared" si="1"/>
        <v>0</v>
      </c>
      <c r="AD50" s="42">
        <f t="shared" si="1"/>
        <v>0</v>
      </c>
      <c r="AE50" s="42">
        <f t="shared" si="1"/>
        <v>0</v>
      </c>
      <c r="AF50" s="42">
        <f t="shared" si="1"/>
        <v>0.16666666666666666</v>
      </c>
      <c r="AG50" s="42">
        <f t="shared" si="1"/>
        <v>0.83333333333333337</v>
      </c>
      <c r="AH50" s="42">
        <f t="shared" si="1"/>
        <v>0</v>
      </c>
      <c r="AI50" s="81">
        <f>(V50+W50)/(V50+W50+X50+Y50+Z50)</f>
        <v>0</v>
      </c>
      <c r="AJ50" s="81">
        <f>(X50+Y50+Z50)/(V50+W50+X50+Y50+Z50)</f>
        <v>1</v>
      </c>
      <c r="AK50" s="43">
        <f t="shared" si="5"/>
        <v>4.83</v>
      </c>
      <c r="AL50" s="43">
        <f t="shared" si="2"/>
        <v>0.41</v>
      </c>
      <c r="AM50" s="44">
        <f t="shared" si="2"/>
        <v>5</v>
      </c>
      <c r="AN50" s="44">
        <f t="shared" si="2"/>
        <v>5</v>
      </c>
      <c r="AO50" s="59"/>
      <c r="AP50" s="59"/>
      <c r="AQ50" s="59" t="s">
        <v>27</v>
      </c>
      <c r="AR50" s="59" t="s">
        <v>28</v>
      </c>
      <c r="AS50" s="59" t="s">
        <v>29</v>
      </c>
      <c r="AT50" s="59" t="s">
        <v>30</v>
      </c>
      <c r="AU50" s="59"/>
    </row>
    <row r="51" spans="1:48" s="39" customFormat="1" ht="16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59" t="s">
        <v>31</v>
      </c>
      <c r="AP51" s="59"/>
      <c r="AQ51" s="59">
        <v>5</v>
      </c>
      <c r="AR51" s="59">
        <v>100</v>
      </c>
      <c r="AS51" s="59">
        <v>100</v>
      </c>
      <c r="AT51" s="59">
        <v>100</v>
      </c>
      <c r="AU51" s="59"/>
    </row>
    <row r="52" spans="1:48" s="39" customFormat="1" ht="16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59" t="s">
        <v>121</v>
      </c>
      <c r="AP52" s="59"/>
      <c r="AQ52" s="59"/>
      <c r="AR52" s="59"/>
      <c r="AS52" s="59"/>
      <c r="AT52" s="59"/>
      <c r="AU52" s="59"/>
    </row>
    <row r="53" spans="1:48" s="39" customFormat="1" ht="20.25" customHeight="1">
      <c r="A53" s="50"/>
      <c r="B53" s="2"/>
      <c r="C53" s="50"/>
      <c r="D53" s="50"/>
      <c r="E53" s="50"/>
      <c r="F53" s="50"/>
      <c r="G53" s="50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8"/>
      <c r="AO53" s="59"/>
      <c r="AP53" s="59"/>
      <c r="AQ53" s="59"/>
      <c r="AR53" s="59"/>
      <c r="AS53" s="59"/>
      <c r="AT53" s="59"/>
      <c r="AU53" s="59"/>
      <c r="AV53" s="39">
        <v>3</v>
      </c>
    </row>
    <row r="54" spans="1:48" s="39" customFormat="1" ht="20.25" customHeight="1">
      <c r="A54" s="133" t="s">
        <v>78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8"/>
      <c r="AO54" s="59"/>
      <c r="AP54" s="59"/>
      <c r="AQ54" s="59"/>
      <c r="AR54" s="59"/>
      <c r="AS54" s="59"/>
      <c r="AT54" s="59"/>
      <c r="AU54" s="59"/>
    </row>
    <row r="55" spans="1:48" s="39" customFormat="1" ht="20.25" customHeight="1" thickBo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8"/>
      <c r="AO55" s="59"/>
      <c r="AP55" s="59"/>
      <c r="AQ55" s="59"/>
      <c r="AR55" s="59"/>
      <c r="AS55" s="59"/>
      <c r="AT55" s="59"/>
      <c r="AU55" s="59"/>
    </row>
    <row r="56" spans="1:48" s="45" customFormat="1" ht="18.7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135" t="s">
        <v>33</v>
      </c>
      <c r="W56" s="136"/>
      <c r="X56" s="136"/>
      <c r="Y56" s="136"/>
      <c r="Z56" s="136"/>
      <c r="AA56" s="137"/>
      <c r="AB56" s="29"/>
      <c r="AC56" s="135" t="s">
        <v>34</v>
      </c>
      <c r="AD56" s="136"/>
      <c r="AE56" s="136"/>
      <c r="AF56" s="136"/>
      <c r="AG56" s="136"/>
      <c r="AH56" s="137"/>
      <c r="AI56" s="141" t="s">
        <v>72</v>
      </c>
      <c r="AJ56" s="142"/>
      <c r="AK56" s="145" t="s">
        <v>35</v>
      </c>
      <c r="AL56" s="145"/>
      <c r="AM56" s="145"/>
      <c r="AN56" s="145"/>
      <c r="AO56" s="59" t="s">
        <v>81</v>
      </c>
      <c r="AP56" s="59"/>
      <c r="AQ56" s="59"/>
      <c r="AR56" s="59"/>
      <c r="AS56" s="59"/>
      <c r="AT56" s="59"/>
      <c r="AU56" s="59"/>
    </row>
    <row r="57" spans="1:48" s="39" customFormat="1" ht="30.75" customHeight="1" thickBot="1">
      <c r="A57" s="46"/>
      <c r="B57" s="149"/>
      <c r="C57" s="149"/>
      <c r="D57" s="53"/>
      <c r="E57" s="53"/>
      <c r="F57" s="53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138"/>
      <c r="W57" s="139"/>
      <c r="X57" s="139"/>
      <c r="Y57" s="139"/>
      <c r="Z57" s="139"/>
      <c r="AA57" s="140"/>
      <c r="AB57" s="29"/>
      <c r="AC57" s="138"/>
      <c r="AD57" s="139"/>
      <c r="AE57" s="139"/>
      <c r="AF57" s="139"/>
      <c r="AG57" s="139"/>
      <c r="AH57" s="140"/>
      <c r="AI57" s="143"/>
      <c r="AJ57" s="144"/>
      <c r="AK57" s="145"/>
      <c r="AL57" s="145"/>
      <c r="AM57" s="145"/>
      <c r="AN57" s="145"/>
      <c r="AO57" s="59"/>
      <c r="AP57" s="59"/>
      <c r="AQ57" s="59" t="s">
        <v>27</v>
      </c>
      <c r="AR57" s="59" t="s">
        <v>28</v>
      </c>
      <c r="AS57" s="59" t="s">
        <v>29</v>
      </c>
      <c r="AT57" s="59" t="s">
        <v>30</v>
      </c>
      <c r="AU57" s="59"/>
    </row>
    <row r="58" spans="1:48" s="39" customFormat="1" ht="36.75" customHeight="1">
      <c r="A58" s="127" t="s">
        <v>79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8"/>
      <c r="V58" s="30">
        <v>1</v>
      </c>
      <c r="W58" s="31">
        <v>2</v>
      </c>
      <c r="X58" s="31">
        <v>3</v>
      </c>
      <c r="Y58" s="31">
        <v>4</v>
      </c>
      <c r="Z58" s="31">
        <v>5</v>
      </c>
      <c r="AA58" s="32" t="s">
        <v>37</v>
      </c>
      <c r="AB58" s="33" t="s">
        <v>38</v>
      </c>
      <c r="AC58" s="34">
        <v>1</v>
      </c>
      <c r="AD58" s="35">
        <v>2</v>
      </c>
      <c r="AE58" s="35">
        <v>3</v>
      </c>
      <c r="AF58" s="35">
        <v>4</v>
      </c>
      <c r="AG58" s="35">
        <v>5</v>
      </c>
      <c r="AH58" s="36" t="s">
        <v>37</v>
      </c>
      <c r="AI58" s="80" t="s">
        <v>73</v>
      </c>
      <c r="AJ58" s="80" t="s">
        <v>74</v>
      </c>
      <c r="AK58" s="37" t="s">
        <v>39</v>
      </c>
      <c r="AL58" s="38" t="s">
        <v>40</v>
      </c>
      <c r="AM58" s="38" t="s">
        <v>41</v>
      </c>
      <c r="AN58" s="38" t="s">
        <v>42</v>
      </c>
      <c r="AO58" s="59" t="s">
        <v>31</v>
      </c>
      <c r="AP58" s="59"/>
      <c r="AQ58" s="59">
        <v>5</v>
      </c>
      <c r="AR58" s="59">
        <v>100</v>
      </c>
      <c r="AS58" s="59">
        <v>100</v>
      </c>
      <c r="AT58" s="59">
        <v>100</v>
      </c>
      <c r="AU58" s="59"/>
    </row>
    <row r="59" spans="1:48" s="45" customFormat="1" ht="18.75" customHeight="1">
      <c r="A59" s="40" t="s">
        <v>46</v>
      </c>
      <c r="B59" s="146" t="s">
        <v>80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8"/>
      <c r="V59" s="41">
        <f>+AP6</f>
        <v>0</v>
      </c>
      <c r="W59" s="41">
        <f t="shared" ref="W59:AA60" si="6">+AQ6</f>
        <v>0</v>
      </c>
      <c r="X59" s="41">
        <f t="shared" si="6"/>
        <v>1</v>
      </c>
      <c r="Y59" s="41">
        <f t="shared" si="6"/>
        <v>3</v>
      </c>
      <c r="Z59" s="41">
        <f t="shared" si="6"/>
        <v>2</v>
      </c>
      <c r="AA59" s="41">
        <f t="shared" si="6"/>
        <v>0</v>
      </c>
      <c r="AB59" s="41">
        <f>SUM(V59:AA59)</f>
        <v>6</v>
      </c>
      <c r="AC59" s="42">
        <f t="shared" ref="AC59:AH60" si="7">V59/$AB59</f>
        <v>0</v>
      </c>
      <c r="AD59" s="42">
        <f t="shared" si="7"/>
        <v>0</v>
      </c>
      <c r="AE59" s="42">
        <f t="shared" si="7"/>
        <v>0.16666666666666666</v>
      </c>
      <c r="AF59" s="42">
        <f t="shared" si="7"/>
        <v>0.5</v>
      </c>
      <c r="AG59" s="42">
        <f t="shared" si="7"/>
        <v>0.33333333333333331</v>
      </c>
      <c r="AH59" s="42">
        <f t="shared" si="7"/>
        <v>0</v>
      </c>
      <c r="AI59" s="81">
        <f>(V59+W59)/(V59+W59+X59+Y59+Z59)</f>
        <v>0</v>
      </c>
      <c r="AJ59" s="81">
        <f>(X59+Y59+Z59)/(V59+W59+X59+Y59+Z59)</f>
        <v>1</v>
      </c>
      <c r="AK59" s="43">
        <f>+BC6</f>
        <v>4.17</v>
      </c>
      <c r="AL59" s="43">
        <f t="shared" ref="AL59:AN60" si="8">+BD6</f>
        <v>0.75</v>
      </c>
      <c r="AM59" s="44">
        <f t="shared" si="8"/>
        <v>4</v>
      </c>
      <c r="AN59" s="44">
        <f t="shared" si="8"/>
        <v>4</v>
      </c>
      <c r="AO59" s="59" t="s">
        <v>121</v>
      </c>
      <c r="AP59" s="59"/>
      <c r="AQ59" s="59"/>
      <c r="AR59" s="59"/>
      <c r="AS59" s="59"/>
      <c r="AT59" s="59"/>
      <c r="AU59" s="59"/>
    </row>
    <row r="60" spans="1:48" s="45" customFormat="1" ht="18.75" customHeight="1">
      <c r="A60" s="40" t="s">
        <v>47</v>
      </c>
      <c r="B60" s="146" t="s">
        <v>82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8"/>
      <c r="V60" s="41">
        <f>+AP7</f>
        <v>0</v>
      </c>
      <c r="W60" s="41">
        <f t="shared" si="6"/>
        <v>0</v>
      </c>
      <c r="X60" s="41">
        <f t="shared" si="6"/>
        <v>0</v>
      </c>
      <c r="Y60" s="41">
        <f t="shared" si="6"/>
        <v>3</v>
      </c>
      <c r="Z60" s="41">
        <f t="shared" si="6"/>
        <v>3</v>
      </c>
      <c r="AA60" s="41">
        <f t="shared" si="6"/>
        <v>0</v>
      </c>
      <c r="AB60" s="41">
        <f>SUM(V60:AA60)</f>
        <v>6</v>
      </c>
      <c r="AC60" s="42">
        <f t="shared" si="7"/>
        <v>0</v>
      </c>
      <c r="AD60" s="42">
        <f t="shared" si="7"/>
        <v>0</v>
      </c>
      <c r="AE60" s="42">
        <f t="shared" si="7"/>
        <v>0</v>
      </c>
      <c r="AF60" s="42">
        <f t="shared" si="7"/>
        <v>0.5</v>
      </c>
      <c r="AG60" s="42">
        <f t="shared" si="7"/>
        <v>0.5</v>
      </c>
      <c r="AH60" s="42">
        <f t="shared" si="7"/>
        <v>0</v>
      </c>
      <c r="AI60" s="81">
        <f>(V60+W60)/(V60+W60+X60+Y60+Z60)</f>
        <v>0</v>
      </c>
      <c r="AJ60" s="81">
        <f>(X60+Y60+Z60)/(V60+W60+X60+Y60+Z60)</f>
        <v>1</v>
      </c>
      <c r="AK60" s="43">
        <f>+BC7</f>
        <v>4.5</v>
      </c>
      <c r="AL60" s="43">
        <f t="shared" si="8"/>
        <v>0.55000000000000004</v>
      </c>
      <c r="AM60" s="44">
        <f t="shared" si="8"/>
        <v>5</v>
      </c>
      <c r="AN60" s="44">
        <f t="shared" si="8"/>
        <v>4</v>
      </c>
      <c r="AO60" s="59"/>
      <c r="AP60" s="59"/>
      <c r="AQ60" s="59"/>
      <c r="AR60" s="59"/>
      <c r="AS60" s="59"/>
      <c r="AT60" s="59"/>
      <c r="AU60" s="59"/>
      <c r="AV60" s="45">
        <v>4</v>
      </c>
    </row>
    <row r="61" spans="1:48" s="39" customFormat="1" ht="16.5" customHeight="1">
      <c r="A61" s="50"/>
      <c r="B61" s="50"/>
      <c r="C61" s="82"/>
      <c r="D61" s="46"/>
      <c r="E61" s="46"/>
      <c r="F61" s="46"/>
      <c r="G61" s="46"/>
      <c r="H61" s="46"/>
      <c r="I61" s="46"/>
      <c r="J61" s="46"/>
      <c r="K61" s="83"/>
      <c r="L61" s="83"/>
      <c r="M61" s="46"/>
      <c r="N61" s="46"/>
      <c r="O61" s="46"/>
      <c r="P61" s="47"/>
      <c r="Q61" s="47"/>
      <c r="R61" s="47"/>
      <c r="S61" s="47"/>
      <c r="T61" s="83"/>
      <c r="U61" s="83"/>
      <c r="V61" s="47"/>
      <c r="W61" s="47"/>
      <c r="X61" s="47"/>
      <c r="Y61" s="47"/>
      <c r="Z61" s="47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59"/>
      <c r="AP61" s="59"/>
      <c r="AQ61" s="59"/>
      <c r="AR61" s="59"/>
      <c r="AS61" s="59"/>
      <c r="AT61" s="59"/>
      <c r="AU61" s="59"/>
    </row>
    <row r="62" spans="1:48" s="39" customFormat="1" ht="16.5" customHeight="1">
      <c r="A62" s="46"/>
      <c r="B62" s="8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8"/>
      <c r="AO62" s="59"/>
      <c r="AP62" s="59"/>
      <c r="AQ62" s="59"/>
      <c r="AR62" s="59"/>
      <c r="AS62" s="59"/>
      <c r="AT62" s="59"/>
      <c r="AU62" s="59"/>
    </row>
    <row r="63" spans="1:48" s="39" customFormat="1" ht="16.5" customHeight="1">
      <c r="A63" s="46"/>
      <c r="B63" s="8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8"/>
      <c r="AO63" s="59" t="s">
        <v>71</v>
      </c>
      <c r="AP63" s="59"/>
      <c r="AQ63" s="59"/>
      <c r="AR63" s="59"/>
      <c r="AS63" s="59"/>
      <c r="AT63" s="59"/>
      <c r="AU63" s="59"/>
    </row>
    <row r="64" spans="1:48" s="39" customFormat="1" ht="16.5" customHeight="1">
      <c r="A64" s="46"/>
      <c r="B64" s="8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8"/>
      <c r="AO64" s="59"/>
      <c r="AP64" s="59"/>
      <c r="AQ64" s="59" t="s">
        <v>27</v>
      </c>
      <c r="AR64" s="59" t="s">
        <v>28</v>
      </c>
      <c r="AS64" s="59" t="s">
        <v>29</v>
      </c>
      <c r="AT64" s="59" t="s">
        <v>30</v>
      </c>
      <c r="AU64" s="59"/>
    </row>
    <row r="65" spans="1:48" s="39" customFormat="1" ht="16.5" customHeight="1">
      <c r="A65" s="50"/>
      <c r="B65" s="50"/>
      <c r="C65" s="82"/>
      <c r="D65" s="46"/>
      <c r="E65" s="46"/>
      <c r="F65" s="46"/>
      <c r="G65" s="46"/>
      <c r="H65" s="46"/>
      <c r="I65" s="46"/>
      <c r="J65" s="46"/>
      <c r="K65" s="83"/>
      <c r="L65" s="83"/>
      <c r="M65" s="46"/>
      <c r="N65" s="46"/>
      <c r="O65" s="46"/>
      <c r="P65" s="47"/>
      <c r="Q65" s="47"/>
      <c r="R65" s="47"/>
      <c r="S65" s="47"/>
      <c r="T65" s="83"/>
      <c r="U65" s="83"/>
      <c r="V65" s="47"/>
      <c r="W65" s="47"/>
      <c r="X65" s="47"/>
      <c r="Y65" s="47"/>
      <c r="Z65" s="47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59" t="s">
        <v>31</v>
      </c>
      <c r="AP65" s="59"/>
      <c r="AQ65" s="59">
        <v>5</v>
      </c>
      <c r="AR65" s="59">
        <v>100</v>
      </c>
      <c r="AS65" s="59">
        <v>100</v>
      </c>
      <c r="AT65" s="59">
        <v>100</v>
      </c>
      <c r="AU65" s="59"/>
    </row>
    <row r="66" spans="1:48" s="39" customFormat="1" ht="16.5" customHeight="1">
      <c r="A66" s="133" t="s">
        <v>83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47"/>
      <c r="W66" s="47"/>
      <c r="X66" s="47"/>
      <c r="Y66" s="47"/>
      <c r="Z66" s="47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59" t="s">
        <v>121</v>
      </c>
      <c r="AP66" s="59"/>
      <c r="AQ66" s="59"/>
      <c r="AR66" s="59"/>
      <c r="AS66" s="59"/>
      <c r="AT66" s="59"/>
      <c r="AU66" s="59"/>
    </row>
    <row r="67" spans="1:48" s="39" customFormat="1" ht="16.5" customHeight="1" thickBot="1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47"/>
      <c r="W67" s="47"/>
      <c r="X67" s="47"/>
      <c r="Y67" s="47"/>
      <c r="Z67" s="47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59"/>
      <c r="AP67" s="59"/>
      <c r="AQ67" s="59"/>
      <c r="AR67" s="59"/>
      <c r="AS67" s="59"/>
      <c r="AT67" s="59"/>
      <c r="AU67" s="59"/>
      <c r="AV67" s="39">
        <v>5</v>
      </c>
    </row>
    <row r="68" spans="1:48" s="39" customFormat="1" ht="16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135" t="s">
        <v>33</v>
      </c>
      <c r="W68" s="136"/>
      <c r="X68" s="136"/>
      <c r="Y68" s="136"/>
      <c r="Z68" s="136"/>
      <c r="AA68" s="137"/>
      <c r="AB68" s="29"/>
      <c r="AC68" s="135" t="s">
        <v>34</v>
      </c>
      <c r="AD68" s="136"/>
      <c r="AE68" s="136"/>
      <c r="AF68" s="136"/>
      <c r="AG68" s="136"/>
      <c r="AH68" s="137"/>
      <c r="AI68" s="141" t="s">
        <v>72</v>
      </c>
      <c r="AJ68" s="142"/>
      <c r="AK68" s="145" t="s">
        <v>35</v>
      </c>
      <c r="AL68" s="145"/>
      <c r="AM68" s="145"/>
      <c r="AN68" s="145"/>
      <c r="AO68" s="59"/>
      <c r="AP68" s="59"/>
      <c r="AQ68" s="59"/>
      <c r="AR68" s="59"/>
      <c r="AS68" s="59"/>
      <c r="AT68" s="59"/>
      <c r="AU68" s="59"/>
    </row>
    <row r="69" spans="1:48" s="39" customFormat="1" ht="16.5" customHeight="1" thickBot="1">
      <c r="A69" s="132" t="s">
        <v>84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50"/>
      <c r="V69" s="138"/>
      <c r="W69" s="139"/>
      <c r="X69" s="139"/>
      <c r="Y69" s="139"/>
      <c r="Z69" s="139"/>
      <c r="AA69" s="140"/>
      <c r="AB69" s="29"/>
      <c r="AC69" s="138"/>
      <c r="AD69" s="139"/>
      <c r="AE69" s="139"/>
      <c r="AF69" s="139"/>
      <c r="AG69" s="139"/>
      <c r="AH69" s="140"/>
      <c r="AI69" s="143"/>
      <c r="AJ69" s="144"/>
      <c r="AK69" s="145"/>
      <c r="AL69" s="145"/>
      <c r="AM69" s="145"/>
      <c r="AN69" s="145"/>
      <c r="AO69" s="59"/>
      <c r="AP69" s="59"/>
      <c r="AQ69" s="59"/>
      <c r="AR69" s="59"/>
      <c r="AS69" s="59"/>
      <c r="AT69" s="59"/>
      <c r="AU69" s="59"/>
    </row>
    <row r="70" spans="1:48" s="39" customFormat="1" ht="35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8"/>
      <c r="V70" s="30">
        <v>1</v>
      </c>
      <c r="W70" s="31">
        <v>2</v>
      </c>
      <c r="X70" s="31">
        <v>3</v>
      </c>
      <c r="Y70" s="31">
        <v>4</v>
      </c>
      <c r="Z70" s="31">
        <v>5</v>
      </c>
      <c r="AA70" s="32" t="s">
        <v>37</v>
      </c>
      <c r="AB70" s="33" t="s">
        <v>38</v>
      </c>
      <c r="AC70" s="34">
        <v>1</v>
      </c>
      <c r="AD70" s="35">
        <v>2</v>
      </c>
      <c r="AE70" s="35">
        <v>3</v>
      </c>
      <c r="AF70" s="35">
        <v>4</v>
      </c>
      <c r="AG70" s="35">
        <v>5</v>
      </c>
      <c r="AH70" s="36" t="s">
        <v>37</v>
      </c>
      <c r="AI70" s="80" t="s">
        <v>73</v>
      </c>
      <c r="AJ70" s="80" t="s">
        <v>74</v>
      </c>
      <c r="AK70" s="37" t="s">
        <v>39</v>
      </c>
      <c r="AL70" s="38" t="s">
        <v>40</v>
      </c>
      <c r="AM70" s="38" t="s">
        <v>41</v>
      </c>
      <c r="AN70" s="38" t="s">
        <v>42</v>
      </c>
      <c r="AO70" s="59" t="s">
        <v>86</v>
      </c>
      <c r="AP70" s="59"/>
      <c r="AQ70" s="59"/>
      <c r="AR70" s="59"/>
      <c r="AS70" s="59"/>
      <c r="AT70" s="59"/>
      <c r="AU70" s="59"/>
    </row>
    <row r="71" spans="1:48" s="39" customFormat="1" ht="16.5" customHeight="1">
      <c r="A71" s="40" t="s">
        <v>48</v>
      </c>
      <c r="B71" s="146" t="s">
        <v>85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8"/>
      <c r="V71" s="41">
        <f>+AP8</f>
        <v>0</v>
      </c>
      <c r="W71" s="41">
        <f t="shared" ref="W71:AA71" si="9">+AQ8</f>
        <v>0</v>
      </c>
      <c r="X71" s="41">
        <f t="shared" si="9"/>
        <v>0</v>
      </c>
      <c r="Y71" s="41">
        <f t="shared" si="9"/>
        <v>1</v>
      </c>
      <c r="Z71" s="41">
        <f t="shared" si="9"/>
        <v>4</v>
      </c>
      <c r="AA71" s="41">
        <f t="shared" si="9"/>
        <v>1</v>
      </c>
      <c r="AB71" s="41">
        <f>SUM(V71:AA71)</f>
        <v>6</v>
      </c>
      <c r="AC71" s="42">
        <f t="shared" ref="AC71:AH71" si="10">V71/$AB71</f>
        <v>0</v>
      </c>
      <c r="AD71" s="42">
        <f t="shared" si="10"/>
        <v>0</v>
      </c>
      <c r="AE71" s="42">
        <f t="shared" si="10"/>
        <v>0</v>
      </c>
      <c r="AF71" s="42">
        <f t="shared" si="10"/>
        <v>0.16666666666666666</v>
      </c>
      <c r="AG71" s="42">
        <f t="shared" si="10"/>
        <v>0.66666666666666663</v>
      </c>
      <c r="AH71" s="42">
        <f t="shared" si="10"/>
        <v>0.16666666666666666</v>
      </c>
      <c r="AI71" s="81">
        <f>(V71+W71)/(V71+W71+X71+Y71+Z71)</f>
        <v>0</v>
      </c>
      <c r="AJ71" s="81">
        <f>(X71+Y71+Z71)/(V71+W71+X71+Y71+Z71)</f>
        <v>1</v>
      </c>
      <c r="AK71" s="43">
        <f>+BC8</f>
        <v>4.8</v>
      </c>
      <c r="AL71" s="43">
        <f t="shared" ref="AL71:AN71" si="11">+BD8</f>
        <v>0.45</v>
      </c>
      <c r="AM71" s="44">
        <f t="shared" si="11"/>
        <v>5</v>
      </c>
      <c r="AN71" s="44">
        <f t="shared" si="11"/>
        <v>5</v>
      </c>
      <c r="AO71" s="59"/>
      <c r="AP71" s="59"/>
      <c r="AQ71" s="59" t="s">
        <v>27</v>
      </c>
      <c r="AR71" s="59" t="s">
        <v>28</v>
      </c>
      <c r="AS71" s="59" t="s">
        <v>29</v>
      </c>
      <c r="AT71" s="59" t="s">
        <v>30</v>
      </c>
      <c r="AU71" s="59"/>
    </row>
    <row r="72" spans="1:48" s="39" customFormat="1" ht="16.5" customHeight="1">
      <c r="A72" s="54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5"/>
      <c r="W72" s="55"/>
      <c r="X72" s="55"/>
      <c r="Y72" s="55"/>
      <c r="Z72" s="55"/>
      <c r="AA72" s="55"/>
      <c r="AB72" s="55"/>
      <c r="AC72" s="56"/>
      <c r="AD72" s="56"/>
      <c r="AE72" s="56"/>
      <c r="AF72" s="56"/>
      <c r="AG72" s="56"/>
      <c r="AH72" s="56"/>
      <c r="AI72" s="56"/>
      <c r="AJ72" s="56"/>
      <c r="AK72" s="57"/>
      <c r="AL72" s="57"/>
      <c r="AM72" s="55"/>
      <c r="AN72" s="55"/>
      <c r="AO72" s="59" t="s">
        <v>31</v>
      </c>
      <c r="AP72" s="59" t="s">
        <v>88</v>
      </c>
      <c r="AQ72" s="59">
        <v>1</v>
      </c>
      <c r="AR72" s="59">
        <v>20</v>
      </c>
      <c r="AS72" s="59">
        <v>20</v>
      </c>
      <c r="AT72" s="59">
        <v>20</v>
      </c>
      <c r="AU72" s="59"/>
    </row>
    <row r="73" spans="1:48" s="39" customFormat="1" ht="16.5" customHeight="1">
      <c r="A73" s="54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5"/>
      <c r="W73" s="55"/>
      <c r="X73" s="55"/>
      <c r="Y73" s="55"/>
      <c r="Z73" s="55"/>
      <c r="AA73" s="55"/>
      <c r="AB73" s="55"/>
      <c r="AC73" s="56"/>
      <c r="AD73" s="56"/>
      <c r="AE73" s="56"/>
      <c r="AF73" s="56"/>
      <c r="AG73" s="56"/>
      <c r="AH73" s="56"/>
      <c r="AI73" s="56"/>
      <c r="AJ73" s="56"/>
      <c r="AK73" s="57"/>
      <c r="AL73" s="57"/>
      <c r="AM73" s="55"/>
      <c r="AN73" s="55"/>
      <c r="AO73" s="59"/>
      <c r="AP73" s="59" t="s">
        <v>89</v>
      </c>
      <c r="AQ73" s="59">
        <v>4</v>
      </c>
      <c r="AR73" s="59">
        <v>80</v>
      </c>
      <c r="AS73" s="59">
        <v>80</v>
      </c>
      <c r="AT73" s="59">
        <v>100</v>
      </c>
      <c r="AU73" s="59"/>
    </row>
    <row r="74" spans="1:48" s="39" customFormat="1" ht="16.5" customHeight="1">
      <c r="A74" s="54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5"/>
      <c r="W74" s="55"/>
      <c r="X74" s="55"/>
      <c r="Y74" s="55"/>
      <c r="Z74" s="55"/>
      <c r="AA74" s="55"/>
      <c r="AB74" s="55"/>
      <c r="AC74" s="56"/>
      <c r="AD74" s="56"/>
      <c r="AE74" s="56"/>
      <c r="AF74" s="56"/>
      <c r="AG74" s="56"/>
      <c r="AH74" s="56"/>
      <c r="AI74" s="56"/>
      <c r="AJ74" s="56"/>
      <c r="AK74" s="57"/>
      <c r="AL74" s="57"/>
      <c r="AM74" s="55"/>
      <c r="AN74" s="55"/>
      <c r="AO74" s="59"/>
      <c r="AP74" s="59" t="s">
        <v>25</v>
      </c>
      <c r="AQ74" s="59">
        <v>5</v>
      </c>
      <c r="AR74" s="59">
        <v>100</v>
      </c>
      <c r="AS74" s="59">
        <v>100</v>
      </c>
      <c r="AT74" s="59"/>
      <c r="AU74" s="59"/>
    </row>
    <row r="75" spans="1:48" s="39" customFormat="1" ht="16.5" customHeight="1">
      <c r="A75" s="133" t="s">
        <v>87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55"/>
      <c r="W75" s="55"/>
      <c r="X75" s="55"/>
      <c r="Y75" s="55"/>
      <c r="Z75" s="55"/>
      <c r="AA75" s="55"/>
      <c r="AB75" s="55"/>
      <c r="AC75" s="56"/>
      <c r="AD75" s="56"/>
      <c r="AE75" s="56"/>
      <c r="AF75" s="56"/>
      <c r="AG75" s="56"/>
      <c r="AH75" s="56"/>
      <c r="AI75" s="56"/>
      <c r="AJ75" s="56"/>
      <c r="AK75" s="57"/>
      <c r="AL75" s="57"/>
      <c r="AM75" s="55"/>
      <c r="AN75" s="55"/>
      <c r="AO75" s="59" t="s">
        <v>121</v>
      </c>
      <c r="AP75" s="59"/>
      <c r="AQ75" s="59"/>
      <c r="AR75" s="59"/>
      <c r="AS75" s="59"/>
      <c r="AT75" s="59"/>
      <c r="AU75" s="59"/>
    </row>
    <row r="76" spans="1:48" s="39" customFormat="1" ht="16.5" customHeight="1" thickBot="1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8"/>
      <c r="AO76" s="59"/>
      <c r="AP76" s="59"/>
      <c r="AQ76" s="59"/>
      <c r="AR76" s="59"/>
      <c r="AS76" s="59"/>
      <c r="AT76" s="59"/>
      <c r="AU76" s="59"/>
    </row>
    <row r="77" spans="1:48" s="39" customFormat="1" ht="16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135" t="s">
        <v>33</v>
      </c>
      <c r="W77" s="136"/>
      <c r="X77" s="136"/>
      <c r="Y77" s="136"/>
      <c r="Z77" s="136"/>
      <c r="AA77" s="137"/>
      <c r="AB77" s="29"/>
      <c r="AC77" s="135" t="s">
        <v>34</v>
      </c>
      <c r="AD77" s="136"/>
      <c r="AE77" s="136"/>
      <c r="AF77" s="136"/>
      <c r="AG77" s="136"/>
      <c r="AH77" s="137"/>
      <c r="AI77" s="141" t="s">
        <v>72</v>
      </c>
      <c r="AJ77" s="142"/>
      <c r="AK77" s="145" t="s">
        <v>35</v>
      </c>
      <c r="AL77" s="145"/>
      <c r="AM77" s="145"/>
      <c r="AN77" s="145"/>
      <c r="AO77" s="59"/>
      <c r="AP77" s="59"/>
      <c r="AQ77" s="59"/>
      <c r="AR77" s="59"/>
      <c r="AS77" s="59"/>
      <c r="AT77" s="59"/>
      <c r="AU77" s="59"/>
    </row>
    <row r="78" spans="1:48" s="39" customFormat="1" ht="16.5" customHeight="1" thickBot="1">
      <c r="A78" s="132" t="s">
        <v>90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50"/>
      <c r="V78" s="138"/>
      <c r="W78" s="139"/>
      <c r="X78" s="139"/>
      <c r="Y78" s="139"/>
      <c r="Z78" s="139"/>
      <c r="AA78" s="140"/>
      <c r="AB78" s="29"/>
      <c r="AC78" s="138"/>
      <c r="AD78" s="139"/>
      <c r="AE78" s="139"/>
      <c r="AF78" s="139"/>
      <c r="AG78" s="139"/>
      <c r="AH78" s="140"/>
      <c r="AI78" s="143"/>
      <c r="AJ78" s="144"/>
      <c r="AK78" s="145"/>
      <c r="AL78" s="145"/>
      <c r="AM78" s="145"/>
      <c r="AN78" s="145"/>
      <c r="AO78" s="59"/>
      <c r="AP78" s="59"/>
      <c r="AQ78" s="59"/>
      <c r="AR78" s="59"/>
      <c r="AS78" s="59"/>
      <c r="AT78" s="59"/>
      <c r="AU78" s="59"/>
    </row>
    <row r="79" spans="1:48" s="39" customFormat="1" ht="29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8"/>
      <c r="V79" s="30">
        <v>1</v>
      </c>
      <c r="W79" s="31">
        <v>2</v>
      </c>
      <c r="X79" s="31">
        <v>3</v>
      </c>
      <c r="Y79" s="31">
        <v>4</v>
      </c>
      <c r="Z79" s="31">
        <v>5</v>
      </c>
      <c r="AA79" s="32" t="s">
        <v>37</v>
      </c>
      <c r="AB79" s="33" t="s">
        <v>38</v>
      </c>
      <c r="AC79" s="34">
        <v>1</v>
      </c>
      <c r="AD79" s="35">
        <v>2</v>
      </c>
      <c r="AE79" s="35">
        <v>3</v>
      </c>
      <c r="AF79" s="35">
        <v>4</v>
      </c>
      <c r="AG79" s="35">
        <v>5</v>
      </c>
      <c r="AH79" s="36" t="s">
        <v>37</v>
      </c>
      <c r="AI79" s="80" t="s">
        <v>73</v>
      </c>
      <c r="AJ79" s="80" t="s">
        <v>74</v>
      </c>
      <c r="AK79" s="37" t="s">
        <v>39</v>
      </c>
      <c r="AL79" s="38" t="s">
        <v>40</v>
      </c>
      <c r="AM79" s="38" t="s">
        <v>41</v>
      </c>
      <c r="AN79" s="38" t="s">
        <v>42</v>
      </c>
      <c r="AO79" s="59" t="s">
        <v>71</v>
      </c>
      <c r="AP79" s="59"/>
      <c r="AQ79" s="59"/>
      <c r="AR79" s="59"/>
      <c r="AS79" s="59"/>
      <c r="AT79" s="59"/>
      <c r="AU79" s="59"/>
    </row>
    <row r="80" spans="1:48" s="39" customFormat="1" ht="16.5" customHeight="1">
      <c r="A80" s="40" t="s">
        <v>91</v>
      </c>
      <c r="B80" s="146" t="s">
        <v>92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8"/>
      <c r="V80" s="41">
        <f>+AP9</f>
        <v>0</v>
      </c>
      <c r="W80" s="41">
        <f t="shared" ref="W80:AA81" si="12">+AQ9</f>
        <v>0</v>
      </c>
      <c r="X80" s="41">
        <f t="shared" si="12"/>
        <v>1</v>
      </c>
      <c r="Y80" s="41">
        <f t="shared" si="12"/>
        <v>1</v>
      </c>
      <c r="Z80" s="41">
        <f t="shared" si="12"/>
        <v>4</v>
      </c>
      <c r="AA80" s="41">
        <f t="shared" si="12"/>
        <v>0</v>
      </c>
      <c r="AB80" s="41">
        <f>SUM(V80:AA80)</f>
        <v>6</v>
      </c>
      <c r="AC80" s="42">
        <f t="shared" ref="AC80:AH81" si="13">V80/$AB80</f>
        <v>0</v>
      </c>
      <c r="AD80" s="42">
        <f t="shared" si="13"/>
        <v>0</v>
      </c>
      <c r="AE80" s="42">
        <f t="shared" si="13"/>
        <v>0.16666666666666666</v>
      </c>
      <c r="AF80" s="42">
        <f t="shared" si="13"/>
        <v>0.16666666666666666</v>
      </c>
      <c r="AG80" s="42">
        <f t="shared" si="13"/>
        <v>0.66666666666666663</v>
      </c>
      <c r="AH80" s="42">
        <f t="shared" si="13"/>
        <v>0</v>
      </c>
      <c r="AI80" s="81">
        <f>(V80+W80)/(V80+W80+X80+Y80+Z80)</f>
        <v>0</v>
      </c>
      <c r="AJ80" s="81">
        <f>(X80+Y80+Z80)/(V80+W80+X80+Y80+Z80)</f>
        <v>1</v>
      </c>
      <c r="AK80" s="43">
        <f>+BC9</f>
        <v>4.5</v>
      </c>
      <c r="AL80" s="43">
        <f t="shared" ref="AL80:AN81" si="14">+BD9</f>
        <v>0.84</v>
      </c>
      <c r="AM80" s="44">
        <f t="shared" si="14"/>
        <v>5</v>
      </c>
      <c r="AN80" s="44">
        <f t="shared" si="14"/>
        <v>5</v>
      </c>
      <c r="AO80" s="59"/>
      <c r="AP80" s="59"/>
      <c r="AQ80" s="59" t="s">
        <v>27</v>
      </c>
      <c r="AR80" s="59" t="s">
        <v>28</v>
      </c>
      <c r="AS80" s="59" t="s">
        <v>29</v>
      </c>
      <c r="AT80" s="59" t="s">
        <v>30</v>
      </c>
      <c r="AU80" s="59"/>
    </row>
    <row r="81" spans="1:48" s="39" customFormat="1" ht="16.5" customHeight="1">
      <c r="A81" s="40" t="s">
        <v>93</v>
      </c>
      <c r="B81" s="146" t="s">
        <v>94</v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8"/>
      <c r="V81" s="41">
        <f>+AP10</f>
        <v>0</v>
      </c>
      <c r="W81" s="41">
        <f t="shared" si="12"/>
        <v>0</v>
      </c>
      <c r="X81" s="41">
        <f t="shared" si="12"/>
        <v>1</v>
      </c>
      <c r="Y81" s="41">
        <f t="shared" si="12"/>
        <v>1</v>
      </c>
      <c r="Z81" s="41">
        <f t="shared" si="12"/>
        <v>4</v>
      </c>
      <c r="AA81" s="41">
        <f t="shared" si="12"/>
        <v>0</v>
      </c>
      <c r="AB81" s="41">
        <f>SUM(V81:AA81)</f>
        <v>6</v>
      </c>
      <c r="AC81" s="42">
        <f t="shared" si="13"/>
        <v>0</v>
      </c>
      <c r="AD81" s="42">
        <f t="shared" si="13"/>
        <v>0</v>
      </c>
      <c r="AE81" s="42">
        <f t="shared" si="13"/>
        <v>0.16666666666666666</v>
      </c>
      <c r="AF81" s="42">
        <f t="shared" si="13"/>
        <v>0.16666666666666666</v>
      </c>
      <c r="AG81" s="42">
        <f t="shared" si="13"/>
        <v>0.66666666666666663</v>
      </c>
      <c r="AH81" s="42">
        <f t="shared" si="13"/>
        <v>0</v>
      </c>
      <c r="AI81" s="81">
        <f>(V81+W81)/(V81+W81+X81+Y81+Z81)</f>
        <v>0</v>
      </c>
      <c r="AJ81" s="81">
        <f>(X81+Y81+Z81)/(V81+W81+X81+Y81+Z81)</f>
        <v>1</v>
      </c>
      <c r="AK81" s="43">
        <f>+BC10</f>
        <v>4.5</v>
      </c>
      <c r="AL81" s="43">
        <f t="shared" si="14"/>
        <v>0.84</v>
      </c>
      <c r="AM81" s="44">
        <f t="shared" si="14"/>
        <v>5</v>
      </c>
      <c r="AN81" s="44">
        <f t="shared" si="14"/>
        <v>5</v>
      </c>
      <c r="AO81" s="59" t="s">
        <v>31</v>
      </c>
      <c r="AP81" s="59"/>
      <c r="AQ81" s="59">
        <v>5</v>
      </c>
      <c r="AR81" s="59">
        <v>100</v>
      </c>
      <c r="AS81" s="59">
        <v>100</v>
      </c>
      <c r="AT81" s="59">
        <v>100</v>
      </c>
      <c r="AU81" s="59"/>
      <c r="AV81" s="39">
        <v>6</v>
      </c>
    </row>
    <row r="82" spans="1:48" s="39" customFormat="1" ht="39" customHeight="1">
      <c r="A82" s="46"/>
      <c r="B82" s="84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59" t="s">
        <v>121</v>
      </c>
      <c r="AP82" s="59"/>
      <c r="AQ82" s="59"/>
      <c r="AR82" s="59"/>
      <c r="AS82" s="59"/>
      <c r="AT82" s="59"/>
      <c r="AU82" s="59"/>
    </row>
    <row r="83" spans="1:48" s="39" customFormat="1" ht="16.5" customHeight="1">
      <c r="A83" s="133" t="s">
        <v>95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8"/>
      <c r="AO83" s="59"/>
      <c r="AP83" s="59"/>
      <c r="AQ83" s="59"/>
      <c r="AR83" s="59"/>
      <c r="AS83" s="59"/>
      <c r="AT83" s="59"/>
      <c r="AU83" s="59"/>
    </row>
    <row r="84" spans="1:48" s="39" customFormat="1" ht="16.5" customHeight="1" thickBot="1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8"/>
      <c r="AO84" s="59"/>
      <c r="AP84" s="59"/>
      <c r="AQ84" s="59"/>
      <c r="AR84" s="59"/>
      <c r="AS84" s="59"/>
      <c r="AT84" s="59"/>
      <c r="AU84" s="59"/>
    </row>
    <row r="85" spans="1:48" s="39" customFormat="1" ht="16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135" t="s">
        <v>33</v>
      </c>
      <c r="W85" s="136"/>
      <c r="X85" s="136"/>
      <c r="Y85" s="136"/>
      <c r="Z85" s="136"/>
      <c r="AA85" s="137"/>
      <c r="AB85" s="29"/>
      <c r="AC85" s="135" t="s">
        <v>34</v>
      </c>
      <c r="AD85" s="136"/>
      <c r="AE85" s="136"/>
      <c r="AF85" s="136"/>
      <c r="AG85" s="136"/>
      <c r="AH85" s="137"/>
      <c r="AI85" s="141" t="s">
        <v>72</v>
      </c>
      <c r="AJ85" s="142"/>
      <c r="AK85" s="145" t="s">
        <v>35</v>
      </c>
      <c r="AL85" s="145"/>
      <c r="AM85" s="145"/>
      <c r="AN85" s="145"/>
      <c r="AO85" s="59"/>
      <c r="AP85" s="59"/>
      <c r="AQ85" s="59"/>
      <c r="AR85" s="59"/>
      <c r="AS85" s="59"/>
      <c r="AT85" s="59"/>
      <c r="AU85" s="59"/>
    </row>
    <row r="86" spans="1:48" s="39" customFormat="1" ht="16.5" customHeight="1" thickBot="1">
      <c r="A86" s="132" t="s">
        <v>96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50"/>
      <c r="V86" s="138"/>
      <c r="W86" s="139"/>
      <c r="X86" s="139"/>
      <c r="Y86" s="139"/>
      <c r="Z86" s="139"/>
      <c r="AA86" s="140"/>
      <c r="AB86" s="29"/>
      <c r="AC86" s="138"/>
      <c r="AD86" s="139"/>
      <c r="AE86" s="139"/>
      <c r="AF86" s="139"/>
      <c r="AG86" s="139"/>
      <c r="AH86" s="140"/>
      <c r="AI86" s="143"/>
      <c r="AJ86" s="144"/>
      <c r="AK86" s="145"/>
      <c r="AL86" s="145"/>
      <c r="AM86" s="145"/>
      <c r="AN86" s="145"/>
      <c r="AO86" s="59" t="s">
        <v>101</v>
      </c>
      <c r="AP86" s="59"/>
      <c r="AQ86" s="59"/>
      <c r="AR86" s="59"/>
      <c r="AS86" s="59"/>
      <c r="AT86" s="59"/>
      <c r="AU86" s="59"/>
    </row>
    <row r="87" spans="1:48" s="39" customFormat="1" ht="34.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8"/>
      <c r="V87" s="30">
        <v>1</v>
      </c>
      <c r="W87" s="31">
        <v>2</v>
      </c>
      <c r="X87" s="31">
        <v>3</v>
      </c>
      <c r="Y87" s="31">
        <v>4</v>
      </c>
      <c r="Z87" s="31">
        <v>5</v>
      </c>
      <c r="AA87" s="32" t="s">
        <v>37</v>
      </c>
      <c r="AB87" s="33" t="s">
        <v>38</v>
      </c>
      <c r="AC87" s="34">
        <v>1</v>
      </c>
      <c r="AD87" s="35">
        <v>2</v>
      </c>
      <c r="AE87" s="35">
        <v>3</v>
      </c>
      <c r="AF87" s="35">
        <v>4</v>
      </c>
      <c r="AG87" s="35">
        <v>5</v>
      </c>
      <c r="AH87" s="36" t="s">
        <v>37</v>
      </c>
      <c r="AI87" s="80" t="s">
        <v>73</v>
      </c>
      <c r="AJ87" s="80" t="s">
        <v>74</v>
      </c>
      <c r="AK87" s="37" t="s">
        <v>39</v>
      </c>
      <c r="AL87" s="38" t="s">
        <v>40</v>
      </c>
      <c r="AM87" s="38" t="s">
        <v>41</v>
      </c>
      <c r="AN87" s="38" t="s">
        <v>42</v>
      </c>
      <c r="AO87" s="59"/>
      <c r="AP87" s="59"/>
      <c r="AQ87" s="59" t="s">
        <v>27</v>
      </c>
      <c r="AR87" s="59" t="s">
        <v>28</v>
      </c>
      <c r="AS87" s="59" t="s">
        <v>29</v>
      </c>
      <c r="AT87" s="59" t="s">
        <v>30</v>
      </c>
      <c r="AU87" s="59"/>
    </row>
    <row r="88" spans="1:48" s="39" customFormat="1" ht="16.5" customHeight="1">
      <c r="A88" s="40" t="s">
        <v>97</v>
      </c>
      <c r="B88" s="146" t="s">
        <v>98</v>
      </c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8"/>
      <c r="V88" s="41">
        <f>+AP11</f>
        <v>0</v>
      </c>
      <c r="W88" s="41">
        <f t="shared" ref="W88:AA89" si="15">+AQ11</f>
        <v>0</v>
      </c>
      <c r="X88" s="41">
        <f t="shared" si="15"/>
        <v>1</v>
      </c>
      <c r="Y88" s="41">
        <f t="shared" si="15"/>
        <v>0</v>
      </c>
      <c r="Z88" s="41">
        <f t="shared" si="15"/>
        <v>3</v>
      </c>
      <c r="AA88" s="41">
        <f t="shared" si="15"/>
        <v>2</v>
      </c>
      <c r="AB88" s="41">
        <f>SUM(V88:AA88)</f>
        <v>6</v>
      </c>
      <c r="AC88" s="42">
        <f t="shared" ref="AC88:AH89" si="16">V88/$AB88</f>
        <v>0</v>
      </c>
      <c r="AD88" s="42">
        <f t="shared" si="16"/>
        <v>0</v>
      </c>
      <c r="AE88" s="42">
        <f t="shared" si="16"/>
        <v>0.16666666666666666</v>
      </c>
      <c r="AF88" s="42">
        <f t="shared" si="16"/>
        <v>0</v>
      </c>
      <c r="AG88" s="42">
        <f t="shared" si="16"/>
        <v>0.5</v>
      </c>
      <c r="AH88" s="42">
        <f t="shared" si="16"/>
        <v>0.33333333333333331</v>
      </c>
      <c r="AI88" s="81">
        <f>(V88+W88)/(V88+W88+X88+Y88+Z88)</f>
        <v>0</v>
      </c>
      <c r="AJ88" s="81">
        <f>(X88+Y88+Z88)/(V88+W88+X88+Y88+Z88)</f>
        <v>1</v>
      </c>
      <c r="AK88" s="43">
        <f>+BC11</f>
        <v>4.5</v>
      </c>
      <c r="AL88" s="43">
        <f t="shared" ref="AL88:AN89" si="17">+BD11</f>
        <v>1</v>
      </c>
      <c r="AM88" s="44">
        <f t="shared" si="17"/>
        <v>5</v>
      </c>
      <c r="AN88" s="44">
        <f t="shared" si="17"/>
        <v>5</v>
      </c>
      <c r="AO88" s="59" t="s">
        <v>31</v>
      </c>
      <c r="AP88" s="59"/>
      <c r="AQ88" s="59">
        <v>5</v>
      </c>
      <c r="AR88" s="59">
        <v>100</v>
      </c>
      <c r="AS88" s="59">
        <v>100</v>
      </c>
      <c r="AT88" s="59">
        <v>100</v>
      </c>
      <c r="AU88" s="59"/>
    </row>
    <row r="89" spans="1:48" s="39" customFormat="1" ht="18.75" customHeight="1">
      <c r="A89" s="40" t="s">
        <v>99</v>
      </c>
      <c r="B89" s="146" t="s">
        <v>100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8"/>
      <c r="V89" s="41">
        <f>+AP12</f>
        <v>0</v>
      </c>
      <c r="W89" s="41">
        <f t="shared" si="15"/>
        <v>0</v>
      </c>
      <c r="X89" s="41">
        <f t="shared" si="15"/>
        <v>1</v>
      </c>
      <c r="Y89" s="41">
        <f t="shared" si="15"/>
        <v>0</v>
      </c>
      <c r="Z89" s="41">
        <f t="shared" si="15"/>
        <v>3</v>
      </c>
      <c r="AA89" s="41">
        <f t="shared" si="15"/>
        <v>2</v>
      </c>
      <c r="AB89" s="41">
        <f>SUM(V89:AA89)</f>
        <v>6</v>
      </c>
      <c r="AC89" s="42">
        <f t="shared" si="16"/>
        <v>0</v>
      </c>
      <c r="AD89" s="42">
        <f t="shared" si="16"/>
        <v>0</v>
      </c>
      <c r="AE89" s="42">
        <f t="shared" si="16"/>
        <v>0.16666666666666666</v>
      </c>
      <c r="AF89" s="42">
        <f t="shared" si="16"/>
        <v>0</v>
      </c>
      <c r="AG89" s="42">
        <f t="shared" si="16"/>
        <v>0.5</v>
      </c>
      <c r="AH89" s="42">
        <f t="shared" si="16"/>
        <v>0.33333333333333331</v>
      </c>
      <c r="AI89" s="81">
        <f>(V89+W89)/(V89+W89+X89+Y89+Z89)</f>
        <v>0</v>
      </c>
      <c r="AJ89" s="81">
        <f>(X89+Y89+Z89)/(V89+W89+X89+Y89+Z89)</f>
        <v>1</v>
      </c>
      <c r="AK89" s="43">
        <f>+BC12</f>
        <v>4.5</v>
      </c>
      <c r="AL89" s="43">
        <f t="shared" si="17"/>
        <v>1</v>
      </c>
      <c r="AM89" s="44">
        <f t="shared" si="17"/>
        <v>5</v>
      </c>
      <c r="AN89" s="44">
        <f t="shared" si="17"/>
        <v>5</v>
      </c>
      <c r="AO89" s="59" t="s">
        <v>121</v>
      </c>
      <c r="AP89" s="59"/>
      <c r="AQ89" s="59"/>
      <c r="AR89" s="59"/>
      <c r="AS89" s="59"/>
      <c r="AT89" s="59"/>
      <c r="AU89" s="59"/>
    </row>
    <row r="90" spans="1:48" s="39" customFormat="1" ht="18.75" customHeight="1">
      <c r="A90" s="54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5"/>
      <c r="W90" s="55"/>
      <c r="X90" s="55"/>
      <c r="Y90" s="55"/>
      <c r="Z90" s="55"/>
      <c r="AA90" s="55"/>
      <c r="AB90" s="55"/>
      <c r="AC90" s="56"/>
      <c r="AD90" s="56"/>
      <c r="AE90" s="56"/>
      <c r="AF90" s="56"/>
      <c r="AG90" s="56"/>
      <c r="AH90" s="56"/>
      <c r="AI90" s="56"/>
      <c r="AJ90" s="56"/>
      <c r="AK90" s="57"/>
      <c r="AL90" s="57"/>
      <c r="AM90" s="55"/>
      <c r="AN90" s="55"/>
      <c r="AO90" s="59"/>
      <c r="AP90" s="59"/>
      <c r="AQ90" s="59"/>
      <c r="AR90" s="59"/>
      <c r="AS90" s="59"/>
      <c r="AT90" s="59"/>
      <c r="AU90" s="59"/>
      <c r="AV90" s="39">
        <v>7</v>
      </c>
    </row>
    <row r="91" spans="1:48" s="45" customFormat="1" ht="18.75" customHeight="1">
      <c r="A91" s="133" t="s">
        <v>102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8"/>
      <c r="AO91" s="59"/>
      <c r="AP91" s="59"/>
      <c r="AQ91" s="59"/>
      <c r="AR91" s="59"/>
      <c r="AS91" s="59"/>
      <c r="AT91" s="59"/>
      <c r="AU91" s="59"/>
    </row>
    <row r="92" spans="1:48" s="45" customFormat="1" ht="18.75" customHeight="1" thickBo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8"/>
      <c r="AO92" s="59"/>
      <c r="AP92" s="59"/>
      <c r="AQ92" s="59"/>
      <c r="AR92" s="59"/>
      <c r="AS92" s="59"/>
      <c r="AT92" s="59"/>
      <c r="AU92" s="59"/>
    </row>
    <row r="93" spans="1:48" s="45" customFormat="1" ht="18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135" t="s">
        <v>33</v>
      </c>
      <c r="W93" s="136"/>
      <c r="X93" s="136"/>
      <c r="Y93" s="136"/>
      <c r="Z93" s="136"/>
      <c r="AA93" s="137"/>
      <c r="AB93" s="29"/>
      <c r="AC93" s="135" t="s">
        <v>34</v>
      </c>
      <c r="AD93" s="136"/>
      <c r="AE93" s="136"/>
      <c r="AF93" s="136"/>
      <c r="AG93" s="136"/>
      <c r="AH93" s="137"/>
      <c r="AI93" s="141" t="s">
        <v>72</v>
      </c>
      <c r="AJ93" s="142"/>
      <c r="AK93" s="145" t="s">
        <v>35</v>
      </c>
      <c r="AL93" s="145"/>
      <c r="AM93" s="145"/>
      <c r="AN93" s="145"/>
      <c r="AO93" s="59" t="s">
        <v>106</v>
      </c>
      <c r="AP93" s="59"/>
      <c r="AQ93" s="59"/>
      <c r="AR93" s="59"/>
      <c r="AS93" s="59"/>
      <c r="AT93" s="59"/>
      <c r="AU93" s="59"/>
    </row>
    <row r="94" spans="1:48" s="45" customFormat="1" ht="18.75" customHeight="1" thickBot="1">
      <c r="A94" s="132" t="s">
        <v>103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50"/>
      <c r="V94" s="138"/>
      <c r="W94" s="139"/>
      <c r="X94" s="139"/>
      <c r="Y94" s="139"/>
      <c r="Z94" s="139"/>
      <c r="AA94" s="140"/>
      <c r="AB94" s="29"/>
      <c r="AC94" s="138"/>
      <c r="AD94" s="139"/>
      <c r="AE94" s="139"/>
      <c r="AF94" s="139"/>
      <c r="AG94" s="139"/>
      <c r="AH94" s="140"/>
      <c r="AI94" s="143"/>
      <c r="AJ94" s="144"/>
      <c r="AK94" s="145"/>
      <c r="AL94" s="145"/>
      <c r="AM94" s="145"/>
      <c r="AN94" s="145"/>
      <c r="AO94" s="59"/>
      <c r="AP94" s="59"/>
      <c r="AQ94" s="59" t="s">
        <v>27</v>
      </c>
      <c r="AR94" s="59" t="s">
        <v>28</v>
      </c>
      <c r="AS94" s="59" t="s">
        <v>29</v>
      </c>
      <c r="AT94" s="59" t="s">
        <v>30</v>
      </c>
      <c r="AU94" s="59"/>
    </row>
    <row r="95" spans="1:48" s="45" customFormat="1" ht="30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8"/>
      <c r="V95" s="30">
        <v>1</v>
      </c>
      <c r="W95" s="31">
        <v>2</v>
      </c>
      <c r="X95" s="31">
        <v>3</v>
      </c>
      <c r="Y95" s="31">
        <v>4</v>
      </c>
      <c r="Z95" s="31">
        <v>5</v>
      </c>
      <c r="AA95" s="32" t="s">
        <v>37</v>
      </c>
      <c r="AB95" s="33" t="s">
        <v>38</v>
      </c>
      <c r="AC95" s="34">
        <v>1</v>
      </c>
      <c r="AD95" s="35">
        <v>2</v>
      </c>
      <c r="AE95" s="35">
        <v>3</v>
      </c>
      <c r="AF95" s="35">
        <v>4</v>
      </c>
      <c r="AG95" s="35">
        <v>5</v>
      </c>
      <c r="AH95" s="36" t="s">
        <v>37</v>
      </c>
      <c r="AI95" s="80" t="s">
        <v>73</v>
      </c>
      <c r="AJ95" s="80" t="s">
        <v>74</v>
      </c>
      <c r="AK95" s="37" t="s">
        <v>39</v>
      </c>
      <c r="AL95" s="38" t="s">
        <v>40</v>
      </c>
      <c r="AM95" s="38" t="s">
        <v>41</v>
      </c>
      <c r="AN95" s="38" t="s">
        <v>42</v>
      </c>
      <c r="AO95" s="59" t="s">
        <v>31</v>
      </c>
      <c r="AP95" s="59"/>
      <c r="AQ95" s="59">
        <v>4</v>
      </c>
      <c r="AR95" s="59">
        <v>80</v>
      </c>
      <c r="AS95" s="59">
        <v>80</v>
      </c>
      <c r="AT95" s="59">
        <v>80</v>
      </c>
      <c r="AU95" s="59"/>
    </row>
    <row r="96" spans="1:48" ht="21" customHeight="1">
      <c r="A96" s="40" t="s">
        <v>104</v>
      </c>
      <c r="B96" s="146" t="s">
        <v>105</v>
      </c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8"/>
      <c r="V96" s="41">
        <f>+AP13</f>
        <v>1</v>
      </c>
      <c r="W96" s="41">
        <f t="shared" ref="W96:AA96" si="18">+AQ13</f>
        <v>0</v>
      </c>
      <c r="X96" s="41">
        <f t="shared" si="18"/>
        <v>1</v>
      </c>
      <c r="Y96" s="41">
        <f t="shared" si="18"/>
        <v>1</v>
      </c>
      <c r="Z96" s="41">
        <f t="shared" si="18"/>
        <v>3</v>
      </c>
      <c r="AA96" s="41">
        <f t="shared" si="18"/>
        <v>0</v>
      </c>
      <c r="AB96" s="41">
        <f>SUM(V96:AA96)</f>
        <v>6</v>
      </c>
      <c r="AC96" s="42">
        <f t="shared" ref="AC96:AH96" si="19">V96/$AB96</f>
        <v>0.16666666666666666</v>
      </c>
      <c r="AD96" s="42">
        <f t="shared" si="19"/>
        <v>0</v>
      </c>
      <c r="AE96" s="42">
        <f t="shared" si="19"/>
        <v>0.16666666666666666</v>
      </c>
      <c r="AF96" s="42">
        <f t="shared" si="19"/>
        <v>0.16666666666666666</v>
      </c>
      <c r="AG96" s="42">
        <f t="shared" si="19"/>
        <v>0.5</v>
      </c>
      <c r="AH96" s="42">
        <f t="shared" si="19"/>
        <v>0</v>
      </c>
      <c r="AI96" s="81">
        <f>(V96+W96)/(V96+W96+X96+Y96+Z96)</f>
        <v>0.16666666666666666</v>
      </c>
      <c r="AJ96" s="81">
        <f>(X96+Y96+Z96)/(V96+W96+X96+Y96+Z96)</f>
        <v>0.83333333333333337</v>
      </c>
      <c r="AK96" s="43">
        <f>+BC13</f>
        <v>3.83</v>
      </c>
      <c r="AL96" s="43">
        <f t="shared" ref="AL96:AN96" si="20">+BD13</f>
        <v>1.6</v>
      </c>
      <c r="AM96" s="44">
        <f t="shared" si="20"/>
        <v>5</v>
      </c>
      <c r="AN96" s="44">
        <f t="shared" si="20"/>
        <v>5</v>
      </c>
      <c r="AP96" s="59" t="s">
        <v>123</v>
      </c>
      <c r="AQ96" s="59">
        <v>1</v>
      </c>
      <c r="AR96" s="59">
        <v>20</v>
      </c>
      <c r="AS96" s="59">
        <v>20</v>
      </c>
      <c r="AT96" s="59">
        <v>100</v>
      </c>
      <c r="AU96" s="59"/>
    </row>
    <row r="97" spans="1:48" s="39" customFormat="1" ht="18.75" customHeight="1">
      <c r="A97" s="54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5"/>
      <c r="W97" s="55"/>
      <c r="X97" s="55"/>
      <c r="Y97" s="55"/>
      <c r="Z97" s="55"/>
      <c r="AA97" s="55"/>
      <c r="AB97" s="55"/>
      <c r="AC97" s="56"/>
      <c r="AD97" s="56"/>
      <c r="AE97" s="56"/>
      <c r="AF97" s="56"/>
      <c r="AG97" s="56"/>
      <c r="AH97" s="56"/>
      <c r="AI97" s="56"/>
      <c r="AJ97" s="56"/>
      <c r="AK97" s="57"/>
      <c r="AL97" s="57"/>
      <c r="AM97" s="55"/>
      <c r="AN97" s="55"/>
      <c r="AO97" s="59"/>
      <c r="AP97" s="59" t="s">
        <v>25</v>
      </c>
      <c r="AQ97" s="59">
        <v>5</v>
      </c>
      <c r="AR97" s="59">
        <v>100</v>
      </c>
      <c r="AS97" s="59">
        <v>100</v>
      </c>
      <c r="AT97" s="59"/>
      <c r="AU97" s="59"/>
      <c r="AV97" s="39">
        <v>8</v>
      </c>
    </row>
    <row r="98" spans="1:48" s="39" customFormat="1" ht="35.25" customHeight="1">
      <c r="A98" s="132" t="s">
        <v>107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59" t="s">
        <v>121</v>
      </c>
      <c r="AP98" s="59"/>
      <c r="AQ98" s="59"/>
      <c r="AR98" s="59"/>
      <c r="AS98" s="59"/>
      <c r="AT98" s="59"/>
      <c r="AU98" s="59"/>
    </row>
    <row r="99" spans="1:48" s="87" customFormat="1" ht="16.5" customHeight="1">
      <c r="A99" s="158" t="s">
        <v>128</v>
      </c>
      <c r="B99" s="158"/>
      <c r="C99" s="158"/>
      <c r="D99" s="158"/>
      <c r="E99" s="158"/>
      <c r="F99" s="158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59"/>
      <c r="AP99" s="59"/>
      <c r="AQ99" s="59"/>
      <c r="AR99" s="59"/>
      <c r="AS99" s="59"/>
      <c r="AT99" s="59"/>
      <c r="AU99" s="59"/>
    </row>
    <row r="100" spans="1:48" s="39" customFormat="1" ht="16.5" customHeight="1">
      <c r="A100" s="50"/>
      <c r="B100" s="50"/>
      <c r="C100" s="50"/>
      <c r="D100" s="50"/>
      <c r="E100" s="50"/>
      <c r="F100" s="50"/>
      <c r="G100" s="48"/>
      <c r="H100" s="48"/>
      <c r="I100" s="48"/>
      <c r="J100" s="48"/>
      <c r="K100" s="47"/>
      <c r="L100" s="47"/>
      <c r="M100" s="46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59"/>
      <c r="AP100" s="59"/>
      <c r="AQ100" s="59"/>
      <c r="AR100" s="59"/>
      <c r="AS100" s="59"/>
      <c r="AT100" s="59"/>
      <c r="AU100" s="59"/>
    </row>
    <row r="101" spans="1:48" s="39" customFormat="1" ht="18.75" customHeight="1">
      <c r="A101" s="50"/>
      <c r="B101" s="50"/>
      <c r="C101" s="50"/>
      <c r="D101" s="50"/>
      <c r="E101" s="50"/>
      <c r="F101" s="50"/>
      <c r="G101" s="48"/>
      <c r="H101" s="48"/>
      <c r="I101" s="48"/>
      <c r="J101" s="48"/>
      <c r="K101" s="46"/>
      <c r="L101" s="46"/>
      <c r="M101" s="46"/>
      <c r="N101" s="46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59"/>
      <c r="AP101" s="59"/>
      <c r="AQ101" s="59"/>
      <c r="AR101" s="59"/>
      <c r="AS101" s="59"/>
      <c r="AT101" s="59"/>
      <c r="AU101" s="59"/>
    </row>
    <row r="102" spans="1:48" s="39" customFormat="1" ht="16.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8"/>
      <c r="AG102" s="48"/>
      <c r="AH102" s="48"/>
      <c r="AI102" s="48"/>
      <c r="AJ102" s="48"/>
      <c r="AK102" s="48"/>
      <c r="AL102" s="48"/>
      <c r="AM102" s="48"/>
      <c r="AN102" s="48"/>
      <c r="AO102" s="59"/>
      <c r="AP102" s="59"/>
      <c r="AQ102" s="59"/>
      <c r="AR102" s="59"/>
      <c r="AS102" s="59"/>
      <c r="AT102" s="59"/>
      <c r="AU102" s="59"/>
    </row>
    <row r="103" spans="1:48" s="39" customFormat="1" ht="16.5" customHeight="1">
      <c r="A103" s="46"/>
      <c r="B103" s="84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8"/>
      <c r="AG103" s="48"/>
      <c r="AH103" s="48"/>
      <c r="AI103" s="48"/>
      <c r="AJ103" s="48"/>
      <c r="AK103" s="48"/>
      <c r="AL103" s="48"/>
      <c r="AM103" s="48"/>
      <c r="AN103" s="48"/>
      <c r="AO103" s="59"/>
      <c r="AP103" s="59"/>
      <c r="AQ103" s="59"/>
      <c r="AR103" s="59"/>
      <c r="AS103" s="59"/>
      <c r="AT103" s="59"/>
      <c r="AU103" s="59"/>
    </row>
    <row r="104" spans="1:48" s="39" customFormat="1" ht="16.5" customHeight="1" thickBot="1">
      <c r="A104" s="46"/>
      <c r="B104" s="84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8"/>
      <c r="AO104" s="59"/>
      <c r="AP104" s="59"/>
      <c r="AQ104" s="59"/>
      <c r="AR104" s="59"/>
      <c r="AS104" s="59"/>
      <c r="AT104" s="59"/>
      <c r="AU104" s="59"/>
    </row>
    <row r="105" spans="1:48" s="39" customFormat="1" ht="16.5" customHeight="1">
      <c r="A105" s="46"/>
      <c r="B105" s="84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8"/>
      <c r="P105" s="48"/>
      <c r="Q105" s="48"/>
      <c r="R105" s="48"/>
      <c r="S105" s="48"/>
      <c r="T105" s="48"/>
      <c r="U105" s="48"/>
      <c r="V105" s="135" t="s">
        <v>33</v>
      </c>
      <c r="W105" s="136"/>
      <c r="X105" s="136"/>
      <c r="Y105" s="136"/>
      <c r="Z105" s="136"/>
      <c r="AA105" s="137"/>
      <c r="AB105" s="29"/>
      <c r="AC105" s="135" t="s">
        <v>34</v>
      </c>
      <c r="AD105" s="136"/>
      <c r="AE105" s="136"/>
      <c r="AF105" s="136"/>
      <c r="AG105" s="136"/>
      <c r="AH105" s="137"/>
      <c r="AI105" s="141" t="s">
        <v>72</v>
      </c>
      <c r="AJ105" s="142"/>
      <c r="AK105" s="154" t="s">
        <v>35</v>
      </c>
      <c r="AL105" s="145"/>
      <c r="AM105" s="145"/>
      <c r="AN105" s="145"/>
      <c r="AO105" s="59"/>
      <c r="AP105" s="59"/>
      <c r="AQ105" s="59"/>
      <c r="AR105" s="59"/>
      <c r="AS105" s="59"/>
      <c r="AT105" s="59"/>
      <c r="AU105" s="59"/>
    </row>
    <row r="106" spans="1:48" s="39" customFormat="1" ht="16.5" customHeight="1">
      <c r="A106" s="46"/>
      <c r="B106" s="84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88"/>
      <c r="P106" s="88"/>
      <c r="Q106" s="88"/>
      <c r="R106" s="88"/>
      <c r="S106" s="88"/>
      <c r="T106" s="48"/>
      <c r="U106" s="48"/>
      <c r="V106" s="151"/>
      <c r="W106" s="152"/>
      <c r="X106" s="152"/>
      <c r="Y106" s="152"/>
      <c r="Z106" s="152"/>
      <c r="AA106" s="153"/>
      <c r="AB106" s="29"/>
      <c r="AC106" s="151"/>
      <c r="AD106" s="152"/>
      <c r="AE106" s="152"/>
      <c r="AF106" s="152"/>
      <c r="AG106" s="152"/>
      <c r="AH106" s="153"/>
      <c r="AI106" s="143"/>
      <c r="AJ106" s="144"/>
      <c r="AK106" s="154"/>
      <c r="AL106" s="145"/>
      <c r="AM106" s="145"/>
      <c r="AN106" s="145"/>
      <c r="AO106" s="59"/>
      <c r="AP106" s="59"/>
      <c r="AQ106" s="59"/>
      <c r="AR106" s="59"/>
      <c r="AS106" s="59"/>
      <c r="AT106" s="59"/>
      <c r="AU106" s="59"/>
    </row>
    <row r="107" spans="1:48" s="39" customFormat="1" ht="42.75" customHeight="1">
      <c r="A107" s="46"/>
      <c r="B107" s="84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89"/>
      <c r="P107" s="89"/>
      <c r="Q107" s="89"/>
      <c r="R107" s="89"/>
      <c r="S107" s="89"/>
      <c r="T107" s="89"/>
      <c r="U107" s="89"/>
      <c r="V107" s="35">
        <v>1</v>
      </c>
      <c r="W107" s="35">
        <v>2</v>
      </c>
      <c r="X107" s="35">
        <v>3</v>
      </c>
      <c r="Y107" s="35">
        <v>4</v>
      </c>
      <c r="Z107" s="35">
        <v>5</v>
      </c>
      <c r="AA107" s="35" t="s">
        <v>37</v>
      </c>
      <c r="AB107" s="90" t="s">
        <v>38</v>
      </c>
      <c r="AC107" s="35">
        <v>1</v>
      </c>
      <c r="AD107" s="35">
        <v>2</v>
      </c>
      <c r="AE107" s="35">
        <v>3</v>
      </c>
      <c r="AF107" s="35">
        <v>4</v>
      </c>
      <c r="AG107" s="35">
        <v>5</v>
      </c>
      <c r="AH107" s="35" t="s">
        <v>37</v>
      </c>
      <c r="AI107" s="80" t="s">
        <v>73</v>
      </c>
      <c r="AJ107" s="80" t="s">
        <v>74</v>
      </c>
      <c r="AK107" s="91" t="s">
        <v>39</v>
      </c>
      <c r="AL107" s="91" t="s">
        <v>108</v>
      </c>
      <c r="AM107" s="91" t="s">
        <v>41</v>
      </c>
      <c r="AN107" s="91" t="s">
        <v>42</v>
      </c>
      <c r="AO107" s="59"/>
      <c r="AP107" s="59"/>
      <c r="AQ107" s="59"/>
      <c r="AR107" s="59"/>
      <c r="AS107" s="59"/>
      <c r="AT107" s="59"/>
      <c r="AU107" s="59"/>
    </row>
    <row r="108" spans="1:48" s="39" customFormat="1" ht="42" customHeight="1">
      <c r="A108" s="46"/>
      <c r="B108" s="84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155" t="s">
        <v>109</v>
      </c>
      <c r="P108" s="156"/>
      <c r="Q108" s="156"/>
      <c r="R108" s="156"/>
      <c r="S108" s="156"/>
      <c r="T108" s="156"/>
      <c r="U108" s="157"/>
      <c r="V108" s="41">
        <f>+AP14</f>
        <v>0</v>
      </c>
      <c r="W108" s="41">
        <f t="shared" ref="W108:AA108" si="21">+AQ14</f>
        <v>0</v>
      </c>
      <c r="X108" s="41">
        <f t="shared" si="21"/>
        <v>0</v>
      </c>
      <c r="Y108" s="41">
        <f t="shared" si="21"/>
        <v>0</v>
      </c>
      <c r="Z108" s="41">
        <f t="shared" si="21"/>
        <v>0</v>
      </c>
      <c r="AA108" s="41">
        <f t="shared" si="21"/>
        <v>0</v>
      </c>
      <c r="AB108" s="41">
        <f>SUM(V108:AA108)</f>
        <v>0</v>
      </c>
      <c r="AC108" s="42" t="e">
        <f t="shared" ref="AC108:AH108" si="22">V108/$AB108</f>
        <v>#DIV/0!</v>
      </c>
      <c r="AD108" s="42" t="e">
        <f t="shared" si="22"/>
        <v>#DIV/0!</v>
      </c>
      <c r="AE108" s="42" t="e">
        <f t="shared" si="22"/>
        <v>#DIV/0!</v>
      </c>
      <c r="AF108" s="42" t="e">
        <f t="shared" si="22"/>
        <v>#DIV/0!</v>
      </c>
      <c r="AG108" s="42" t="e">
        <f t="shared" si="22"/>
        <v>#DIV/0!</v>
      </c>
      <c r="AH108" s="42" t="e">
        <f t="shared" si="22"/>
        <v>#DIV/0!</v>
      </c>
      <c r="AI108" s="81" t="e">
        <f>(V108+W108)/(V108+W108+X108+Y108+Z108)</f>
        <v>#DIV/0!</v>
      </c>
      <c r="AJ108" s="81" t="e">
        <f>(X108+Y108+Z108)/(V108+W108+X108+Y108+Z108)</f>
        <v>#DIV/0!</v>
      </c>
      <c r="AK108" s="43" t="str">
        <f>+BC14</f>
        <v>.</v>
      </c>
      <c r="AL108" s="43" t="str">
        <f t="shared" ref="AL108:AN108" si="23">+BD14</f>
        <v>.</v>
      </c>
      <c r="AM108" s="44" t="str">
        <f t="shared" si="23"/>
        <v>.</v>
      </c>
      <c r="AN108" s="44" t="str">
        <f t="shared" si="23"/>
        <v>.</v>
      </c>
      <c r="AO108" s="59"/>
      <c r="AP108" s="59"/>
      <c r="AQ108" s="59"/>
      <c r="AR108" s="59"/>
      <c r="AS108" s="59"/>
      <c r="AT108" s="59"/>
      <c r="AU108" s="59"/>
    </row>
    <row r="109" spans="1:48" s="39" customFormat="1" ht="16.5" customHeight="1">
      <c r="A109" s="46"/>
      <c r="B109" s="84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8"/>
      <c r="AO109" s="59"/>
      <c r="AP109" s="59"/>
      <c r="AQ109" s="59"/>
      <c r="AR109" s="59"/>
      <c r="AS109" s="59"/>
      <c r="AT109" s="59"/>
      <c r="AU109" s="59"/>
    </row>
    <row r="110" spans="1:48" s="39" customFormat="1" ht="16.5" customHeight="1">
      <c r="A110" s="46"/>
      <c r="B110" s="84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8"/>
      <c r="AO110" s="59"/>
      <c r="AP110" s="59"/>
      <c r="AQ110" s="59"/>
      <c r="AR110" s="59"/>
      <c r="AS110" s="59"/>
      <c r="AT110" s="59"/>
      <c r="AU110" s="59"/>
    </row>
    <row r="111" spans="1:48" s="39" customFormat="1" ht="16.5" customHeight="1">
      <c r="A111" s="46"/>
      <c r="B111" s="84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8"/>
      <c r="AO111" s="59"/>
      <c r="AP111" s="59"/>
      <c r="AQ111" s="59"/>
      <c r="AR111" s="59"/>
      <c r="AS111" s="59"/>
      <c r="AT111" s="59"/>
      <c r="AU111" s="59"/>
    </row>
    <row r="112" spans="1:48" s="39" customFormat="1" ht="16.5" customHeight="1">
      <c r="A112" s="46"/>
      <c r="B112" s="84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8"/>
      <c r="AO112" s="59"/>
      <c r="AP112" s="59"/>
      <c r="AQ112" s="59"/>
      <c r="AR112" s="59"/>
      <c r="AS112" s="59"/>
      <c r="AT112" s="59"/>
      <c r="AU112" s="59"/>
    </row>
    <row r="113" spans="1:47" s="39" customFormat="1" ht="16.5" customHeight="1">
      <c r="A113" s="46"/>
      <c r="B113" s="84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8"/>
      <c r="AO113" s="59"/>
      <c r="AP113" s="59"/>
      <c r="AQ113" s="59"/>
      <c r="AR113" s="59"/>
      <c r="AS113" s="59"/>
      <c r="AT113" s="59"/>
      <c r="AU113" s="59"/>
    </row>
    <row r="114" spans="1:47" s="39" customFormat="1" ht="18.75">
      <c r="A114" s="133" t="s">
        <v>110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8"/>
      <c r="AO114" s="59"/>
      <c r="AP114" s="59"/>
      <c r="AQ114" s="59"/>
      <c r="AR114" s="59"/>
      <c r="AS114" s="59"/>
      <c r="AT114" s="59"/>
      <c r="AU114" s="59"/>
    </row>
    <row r="115" spans="1:47" s="39" customFormat="1" ht="18" customHeight="1" thickBo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8"/>
      <c r="AO115" s="59"/>
      <c r="AP115" s="59"/>
    </row>
    <row r="116" spans="1:47" s="39" customFormat="1" ht="30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135" t="s">
        <v>33</v>
      </c>
      <c r="W116" s="136"/>
      <c r="X116" s="136"/>
      <c r="Y116" s="136"/>
      <c r="Z116" s="136"/>
      <c r="AA116" s="137"/>
      <c r="AB116" s="29"/>
      <c r="AC116" s="135" t="s">
        <v>34</v>
      </c>
      <c r="AD116" s="136"/>
      <c r="AE116" s="136"/>
      <c r="AF116" s="136"/>
      <c r="AG116" s="136"/>
      <c r="AH116" s="137"/>
      <c r="AI116" s="141" t="s">
        <v>72</v>
      </c>
      <c r="AJ116" s="142"/>
      <c r="AK116" s="145" t="s">
        <v>35</v>
      </c>
      <c r="AL116" s="145"/>
      <c r="AM116" s="145"/>
      <c r="AN116" s="145"/>
      <c r="AO116" s="59"/>
      <c r="AP116" s="59"/>
    </row>
    <row r="117" spans="1:47" s="39" customFormat="1" ht="27.75" customHeight="1" thickBot="1">
      <c r="A117" s="132" t="s">
        <v>111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50"/>
      <c r="V117" s="138"/>
      <c r="W117" s="139"/>
      <c r="X117" s="139"/>
      <c r="Y117" s="139"/>
      <c r="Z117" s="139"/>
      <c r="AA117" s="140"/>
      <c r="AB117" s="29"/>
      <c r="AC117" s="138"/>
      <c r="AD117" s="139"/>
      <c r="AE117" s="139"/>
      <c r="AF117" s="139"/>
      <c r="AG117" s="139"/>
      <c r="AH117" s="140"/>
      <c r="AI117" s="143"/>
      <c r="AJ117" s="144"/>
      <c r="AK117" s="145"/>
      <c r="AL117" s="145"/>
      <c r="AM117" s="145"/>
      <c r="AN117" s="145"/>
      <c r="AO117" s="59"/>
      <c r="AP117" s="59"/>
    </row>
    <row r="118" spans="1:47" s="45" customFormat="1" ht="33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8"/>
      <c r="V118" s="30">
        <v>1</v>
      </c>
      <c r="W118" s="31">
        <v>2</v>
      </c>
      <c r="X118" s="31">
        <v>3</v>
      </c>
      <c r="Y118" s="31">
        <v>4</v>
      </c>
      <c r="Z118" s="31">
        <v>5</v>
      </c>
      <c r="AA118" s="32" t="s">
        <v>37</v>
      </c>
      <c r="AB118" s="33" t="s">
        <v>38</v>
      </c>
      <c r="AC118" s="34">
        <v>1</v>
      </c>
      <c r="AD118" s="35">
        <v>2</v>
      </c>
      <c r="AE118" s="35">
        <v>3</v>
      </c>
      <c r="AF118" s="35">
        <v>4</v>
      </c>
      <c r="AG118" s="35">
        <v>5</v>
      </c>
      <c r="AH118" s="36" t="s">
        <v>37</v>
      </c>
      <c r="AI118" s="80" t="s">
        <v>73</v>
      </c>
      <c r="AJ118" s="80" t="s">
        <v>74</v>
      </c>
      <c r="AK118" s="37" t="s">
        <v>39</v>
      </c>
      <c r="AL118" s="38" t="s">
        <v>40</v>
      </c>
      <c r="AM118" s="38" t="s">
        <v>41</v>
      </c>
      <c r="AN118" s="38" t="s">
        <v>42</v>
      </c>
      <c r="AO118" s="92"/>
      <c r="AP118" s="92"/>
    </row>
    <row r="119" spans="1:47" s="45" customFormat="1" ht="18.75" customHeight="1">
      <c r="A119" s="40" t="s">
        <v>112</v>
      </c>
      <c r="B119" s="146" t="s">
        <v>113</v>
      </c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8"/>
      <c r="V119" s="41">
        <f>+AP15</f>
        <v>0</v>
      </c>
      <c r="W119" s="41">
        <f t="shared" ref="W119:AA120" si="24">+AQ15</f>
        <v>0</v>
      </c>
      <c r="X119" s="41">
        <f t="shared" si="24"/>
        <v>0</v>
      </c>
      <c r="Y119" s="41">
        <f t="shared" si="24"/>
        <v>1</v>
      </c>
      <c r="Z119" s="41">
        <f t="shared" si="24"/>
        <v>5</v>
      </c>
      <c r="AA119" s="41">
        <f t="shared" si="24"/>
        <v>0</v>
      </c>
      <c r="AB119" s="41">
        <f>SUM(V119:AA119)</f>
        <v>6</v>
      </c>
      <c r="AC119" s="42">
        <f t="shared" ref="AC119:AH120" si="25">V119/$AB119</f>
        <v>0</v>
      </c>
      <c r="AD119" s="42">
        <f t="shared" si="25"/>
        <v>0</v>
      </c>
      <c r="AE119" s="42">
        <f t="shared" si="25"/>
        <v>0</v>
      </c>
      <c r="AF119" s="42">
        <f t="shared" si="25"/>
        <v>0.16666666666666666</v>
      </c>
      <c r="AG119" s="42">
        <f t="shared" si="25"/>
        <v>0.83333333333333337</v>
      </c>
      <c r="AH119" s="42">
        <f t="shared" si="25"/>
        <v>0</v>
      </c>
      <c r="AI119" s="81">
        <f>(V119+W119)/(V119+W119+X119+Y119+Z119)</f>
        <v>0</v>
      </c>
      <c r="AJ119" s="81">
        <f>(X119+Y119+Z119)/(V119+W119+X119+Y119+Z119)</f>
        <v>1</v>
      </c>
      <c r="AK119" s="43">
        <f>+BC15</f>
        <v>4.83</v>
      </c>
      <c r="AL119" s="43">
        <f t="shared" ref="AL119:AN120" si="26">+BD15</f>
        <v>0.41</v>
      </c>
      <c r="AM119" s="44">
        <f t="shared" si="26"/>
        <v>5</v>
      </c>
      <c r="AN119" s="44">
        <f t="shared" si="26"/>
        <v>5</v>
      </c>
      <c r="AO119" s="92"/>
      <c r="AP119" s="92"/>
    </row>
    <row r="120" spans="1:47" s="45" customFormat="1" ht="18.75" customHeight="1">
      <c r="A120" s="40" t="s">
        <v>114</v>
      </c>
      <c r="B120" s="146" t="s">
        <v>115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8"/>
      <c r="V120" s="41">
        <f>+AP16</f>
        <v>0</v>
      </c>
      <c r="W120" s="41">
        <f t="shared" si="24"/>
        <v>0</v>
      </c>
      <c r="X120" s="41">
        <f t="shared" si="24"/>
        <v>0</v>
      </c>
      <c r="Y120" s="41">
        <f t="shared" si="24"/>
        <v>1</v>
      </c>
      <c r="Z120" s="41">
        <f t="shared" si="24"/>
        <v>5</v>
      </c>
      <c r="AA120" s="41">
        <f t="shared" si="24"/>
        <v>0</v>
      </c>
      <c r="AB120" s="41">
        <f>SUM(V120:AA120)</f>
        <v>6</v>
      </c>
      <c r="AC120" s="42">
        <f t="shared" si="25"/>
        <v>0</v>
      </c>
      <c r="AD120" s="42">
        <f t="shared" si="25"/>
        <v>0</v>
      </c>
      <c r="AE120" s="42">
        <f t="shared" si="25"/>
        <v>0</v>
      </c>
      <c r="AF120" s="42">
        <f t="shared" si="25"/>
        <v>0.16666666666666666</v>
      </c>
      <c r="AG120" s="42">
        <f t="shared" si="25"/>
        <v>0.83333333333333337</v>
      </c>
      <c r="AH120" s="42">
        <f t="shared" si="25"/>
        <v>0</v>
      </c>
      <c r="AI120" s="81">
        <f>(V120+W120)/(V120+W120+X120+Y120+Z120)</f>
        <v>0</v>
      </c>
      <c r="AJ120" s="81">
        <f>(X120+Y120+Z120)/(V120+W120+X120+Y120+Z120)</f>
        <v>1</v>
      </c>
      <c r="AK120" s="43">
        <f>+BC16</f>
        <v>4.83</v>
      </c>
      <c r="AL120" s="43">
        <f t="shared" si="26"/>
        <v>0.41</v>
      </c>
      <c r="AM120" s="44">
        <f t="shared" si="26"/>
        <v>5</v>
      </c>
      <c r="AN120" s="44">
        <f t="shared" si="26"/>
        <v>5</v>
      </c>
      <c r="AO120" s="92"/>
      <c r="AP120" s="92"/>
    </row>
    <row r="121" spans="1:47" s="45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92"/>
      <c r="AP121" s="92"/>
    </row>
    <row r="122" spans="1:47" s="45" customFormat="1" ht="18.75" customHeight="1">
      <c r="A122" s="133" t="s">
        <v>116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8"/>
      <c r="AO122" s="92"/>
      <c r="AP122" s="92"/>
    </row>
    <row r="123" spans="1:47" s="45" customFormat="1" ht="18.75" customHeight="1" thickBo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8"/>
      <c r="AO123" s="92"/>
      <c r="AP123" s="92"/>
    </row>
    <row r="124" spans="1:47" s="45" customFormat="1" ht="18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135" t="s">
        <v>33</v>
      </c>
      <c r="W124" s="136"/>
      <c r="X124" s="136"/>
      <c r="Y124" s="136"/>
      <c r="Z124" s="136"/>
      <c r="AA124" s="137"/>
      <c r="AB124" s="29"/>
      <c r="AC124" s="135" t="s">
        <v>34</v>
      </c>
      <c r="AD124" s="136"/>
      <c r="AE124" s="136"/>
      <c r="AF124" s="136"/>
      <c r="AG124" s="136"/>
      <c r="AH124" s="137"/>
      <c r="AI124" s="141" t="s">
        <v>72</v>
      </c>
      <c r="AJ124" s="142"/>
      <c r="AK124" s="145" t="s">
        <v>35</v>
      </c>
      <c r="AL124" s="145"/>
      <c r="AM124" s="145"/>
      <c r="AN124" s="145"/>
      <c r="AO124" s="92"/>
      <c r="AP124" s="92"/>
    </row>
    <row r="125" spans="1:47" s="45" customFormat="1" ht="18.75" customHeight="1" thickBot="1">
      <c r="A125" s="132" t="s">
        <v>117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50"/>
      <c r="V125" s="138"/>
      <c r="W125" s="139"/>
      <c r="X125" s="139"/>
      <c r="Y125" s="139"/>
      <c r="Z125" s="139"/>
      <c r="AA125" s="140"/>
      <c r="AB125" s="29"/>
      <c r="AC125" s="138"/>
      <c r="AD125" s="139"/>
      <c r="AE125" s="139"/>
      <c r="AF125" s="139"/>
      <c r="AG125" s="139"/>
      <c r="AH125" s="140"/>
      <c r="AI125" s="143"/>
      <c r="AJ125" s="144"/>
      <c r="AK125" s="145"/>
      <c r="AL125" s="145"/>
      <c r="AM125" s="145"/>
      <c r="AN125" s="145"/>
      <c r="AO125" s="92"/>
      <c r="AP125" s="92"/>
    </row>
    <row r="126" spans="1:47" s="45" customFormat="1" ht="33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8"/>
      <c r="V126" s="30">
        <v>1</v>
      </c>
      <c r="W126" s="31">
        <v>2</v>
      </c>
      <c r="X126" s="31">
        <v>3</v>
      </c>
      <c r="Y126" s="31">
        <v>4</v>
      </c>
      <c r="Z126" s="31">
        <v>5</v>
      </c>
      <c r="AA126" s="32" t="s">
        <v>37</v>
      </c>
      <c r="AB126" s="33" t="s">
        <v>38</v>
      </c>
      <c r="AC126" s="34">
        <v>1</v>
      </c>
      <c r="AD126" s="35">
        <v>2</v>
      </c>
      <c r="AE126" s="35">
        <v>3</v>
      </c>
      <c r="AF126" s="35">
        <v>4</v>
      </c>
      <c r="AG126" s="35">
        <v>5</v>
      </c>
      <c r="AH126" s="36" t="s">
        <v>37</v>
      </c>
      <c r="AI126" s="80" t="s">
        <v>73</v>
      </c>
      <c r="AJ126" s="80" t="s">
        <v>74</v>
      </c>
      <c r="AK126" s="37" t="s">
        <v>39</v>
      </c>
      <c r="AL126" s="38" t="s">
        <v>40</v>
      </c>
      <c r="AM126" s="38" t="s">
        <v>41</v>
      </c>
      <c r="AN126" s="38" t="s">
        <v>42</v>
      </c>
      <c r="AO126" s="92"/>
      <c r="AP126" s="92"/>
    </row>
    <row r="127" spans="1:47" ht="21" customHeight="1">
      <c r="A127" s="40" t="s">
        <v>118</v>
      </c>
      <c r="B127" s="146" t="s">
        <v>119</v>
      </c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8"/>
      <c r="V127" s="41">
        <f>+AP17</f>
        <v>0</v>
      </c>
      <c r="W127" s="41">
        <f t="shared" ref="W127:AA127" si="27">+AQ17</f>
        <v>0</v>
      </c>
      <c r="X127" s="41">
        <f t="shared" si="27"/>
        <v>1</v>
      </c>
      <c r="Y127" s="41">
        <f t="shared" si="27"/>
        <v>3</v>
      </c>
      <c r="Z127" s="41">
        <f t="shared" si="27"/>
        <v>2</v>
      </c>
      <c r="AA127" s="41">
        <f t="shared" si="27"/>
        <v>0</v>
      </c>
      <c r="AB127" s="41">
        <f>SUM(V127:AA127)</f>
        <v>6</v>
      </c>
      <c r="AC127" s="42">
        <f t="shared" ref="AC127:AH127" si="28">V127/$AB127</f>
        <v>0</v>
      </c>
      <c r="AD127" s="42">
        <f t="shared" si="28"/>
        <v>0</v>
      </c>
      <c r="AE127" s="42">
        <f t="shared" si="28"/>
        <v>0.16666666666666666</v>
      </c>
      <c r="AF127" s="42">
        <f t="shared" si="28"/>
        <v>0.5</v>
      </c>
      <c r="AG127" s="42">
        <f t="shared" si="28"/>
        <v>0.33333333333333331</v>
      </c>
      <c r="AH127" s="42">
        <f t="shared" si="28"/>
        <v>0</v>
      </c>
      <c r="AI127" s="81">
        <f>(V127+W127)/(V127+W127+X127+Y127+Z127)</f>
        <v>0</v>
      </c>
      <c r="AJ127" s="81">
        <f>(X127+Y127+Z127)/(V127+W127+X127+Y127+Z127)</f>
        <v>1</v>
      </c>
      <c r="AK127" s="43">
        <f>+BC17</f>
        <v>4.17</v>
      </c>
      <c r="AL127" s="43">
        <f t="shared" ref="AL127:AN127" si="29">+BD17</f>
        <v>0.75</v>
      </c>
      <c r="AM127" s="44">
        <f t="shared" si="29"/>
        <v>4</v>
      </c>
      <c r="AN127" s="44">
        <f t="shared" si="29"/>
        <v>4</v>
      </c>
    </row>
    <row r="128" spans="1:47" ht="21" customHeight="1"/>
    <row r="129" spans="1:42" ht="21" customHeight="1"/>
    <row r="130" spans="1:42" ht="21" customHeight="1"/>
    <row r="131" spans="1:42" ht="21" customHeight="1">
      <c r="A131" s="107"/>
      <c r="B131" s="107"/>
      <c r="C131" s="107"/>
      <c r="D131" s="107"/>
      <c r="E131" s="107"/>
      <c r="F131" s="107"/>
      <c r="G131" s="107"/>
      <c r="H131" s="107"/>
    </row>
    <row r="132" spans="1:42" ht="35.25" customHeight="1">
      <c r="A132" s="107"/>
      <c r="B132" s="107"/>
      <c r="C132" s="107"/>
      <c r="D132" s="107"/>
      <c r="E132" s="107"/>
      <c r="F132" s="107"/>
      <c r="G132" s="107"/>
      <c r="H132" s="107"/>
    </row>
    <row r="133" spans="1:42" ht="21" customHeight="1"/>
    <row r="134" spans="1:42" ht="21" customHeight="1"/>
    <row r="135" spans="1:42" ht="21" customHeight="1">
      <c r="A135" s="54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93"/>
      <c r="W135" s="93"/>
      <c r="X135" s="93"/>
      <c r="Y135" s="93"/>
      <c r="Z135" s="93"/>
      <c r="AA135" s="93"/>
      <c r="AB135" s="93"/>
      <c r="AC135" s="56"/>
      <c r="AD135" s="56"/>
      <c r="AE135" s="56"/>
      <c r="AF135" s="56"/>
      <c r="AG135" s="56"/>
      <c r="AH135" s="56"/>
      <c r="AI135" s="56"/>
      <c r="AJ135" s="56"/>
      <c r="AK135" s="93"/>
      <c r="AL135" s="93"/>
      <c r="AM135" s="93"/>
      <c r="AN135" s="93"/>
    </row>
    <row r="136" spans="1:42" ht="21" customHeight="1">
      <c r="A136" s="54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93"/>
      <c r="W136" s="93"/>
      <c r="X136" s="93"/>
      <c r="Y136" s="93"/>
      <c r="Z136" s="93"/>
      <c r="AA136" s="93"/>
      <c r="AB136" s="93"/>
      <c r="AC136" s="56"/>
      <c r="AD136" s="56"/>
      <c r="AE136" s="56"/>
      <c r="AF136" s="56"/>
      <c r="AG136" s="56"/>
      <c r="AH136" s="56"/>
      <c r="AI136" s="56"/>
      <c r="AJ136" s="56"/>
      <c r="AK136" s="93"/>
      <c r="AL136" s="93"/>
      <c r="AM136" s="93"/>
      <c r="AN136" s="93"/>
    </row>
    <row r="137" spans="1:42" ht="21" customHeight="1">
      <c r="A137" s="54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93"/>
      <c r="W137" s="93"/>
      <c r="X137" s="93"/>
      <c r="Y137" s="93"/>
      <c r="Z137" s="93"/>
      <c r="AA137" s="93"/>
      <c r="AB137" s="93"/>
      <c r="AC137" s="56"/>
      <c r="AD137" s="56"/>
      <c r="AE137" s="56"/>
      <c r="AF137" s="56"/>
      <c r="AG137" s="56"/>
      <c r="AH137" s="56"/>
      <c r="AI137" s="56"/>
      <c r="AJ137" s="56"/>
      <c r="AK137" s="93"/>
      <c r="AL137" s="93"/>
      <c r="AM137" s="93"/>
      <c r="AN137" s="93"/>
    </row>
    <row r="138" spans="1:42" s="39" customFormat="1" ht="39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/>
      <c r="W138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59"/>
      <c r="AP138" s="59"/>
    </row>
    <row r="139" spans="1:42" ht="21" customHeight="1">
      <c r="A139" s="54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93"/>
      <c r="W139" s="93"/>
      <c r="X139" s="93"/>
      <c r="Y139" s="93"/>
      <c r="Z139" s="93"/>
      <c r="AA139" s="93"/>
      <c r="AB139" s="93"/>
      <c r="AC139" s="56"/>
      <c r="AD139" s="56"/>
      <c r="AE139" s="56"/>
      <c r="AF139" s="56"/>
      <c r="AG139" s="56"/>
      <c r="AH139" s="56"/>
      <c r="AI139" s="56"/>
      <c r="AJ139" s="56"/>
      <c r="AK139" s="93"/>
      <c r="AL139" s="93"/>
      <c r="AM139" s="93"/>
      <c r="AN139" s="93"/>
    </row>
    <row r="140" spans="1:42" ht="21" customHeight="1">
      <c r="A140" s="54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93"/>
      <c r="W140" s="93"/>
      <c r="X140" s="93"/>
      <c r="Y140" s="93"/>
      <c r="Z140" s="93"/>
      <c r="AA140" s="93"/>
      <c r="AB140" s="93"/>
      <c r="AC140" s="56"/>
      <c r="AD140" s="56"/>
      <c r="AE140" s="56"/>
      <c r="AF140" s="56"/>
      <c r="AG140" s="56"/>
      <c r="AH140" s="56"/>
      <c r="AI140" s="56"/>
      <c r="AJ140" s="56"/>
      <c r="AK140" s="93"/>
      <c r="AL140" s="93"/>
      <c r="AM140" s="93"/>
      <c r="AN140" s="93"/>
    </row>
    <row r="141" spans="1:42" ht="21" customHeight="1">
      <c r="A141" s="54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93"/>
      <c r="W141" s="93"/>
      <c r="X141" s="93"/>
      <c r="Y141" s="93"/>
      <c r="Z141" s="93"/>
      <c r="AA141" s="93"/>
      <c r="AB141" s="93"/>
      <c r="AC141" s="56"/>
      <c r="AD141" s="56"/>
      <c r="AE141" s="56"/>
      <c r="AF141" s="56"/>
      <c r="AG141" s="56"/>
      <c r="AH141" s="56"/>
      <c r="AI141" s="56"/>
      <c r="AJ141" s="56"/>
      <c r="AK141" s="93"/>
      <c r="AL141" s="93"/>
      <c r="AM141" s="93"/>
      <c r="AN141" s="93"/>
    </row>
    <row r="142" spans="1:42" ht="21" customHeight="1">
      <c r="A142" s="54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93"/>
      <c r="W142" s="93"/>
      <c r="X142" s="93"/>
      <c r="Y142" s="93"/>
      <c r="Z142" s="93"/>
      <c r="AA142" s="93"/>
      <c r="AB142" s="93"/>
      <c r="AC142" s="56"/>
      <c r="AD142" s="56"/>
      <c r="AE142" s="56"/>
      <c r="AF142" s="56"/>
      <c r="AG142" s="56"/>
      <c r="AH142" s="56"/>
      <c r="AI142" s="56"/>
      <c r="AJ142" s="56"/>
      <c r="AK142" s="93"/>
      <c r="AL142" s="93"/>
      <c r="AM142" s="93"/>
      <c r="AN142" s="93"/>
    </row>
    <row r="143" spans="1:42" ht="21" customHeight="1">
      <c r="A143" s="54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93"/>
      <c r="W143" s="93"/>
      <c r="X143" s="93"/>
      <c r="Y143" s="93"/>
      <c r="Z143" s="93"/>
      <c r="AA143" s="93"/>
      <c r="AB143" s="93"/>
      <c r="AC143" s="56"/>
      <c r="AD143" s="56"/>
      <c r="AE143" s="56"/>
      <c r="AF143" s="56"/>
      <c r="AG143" s="56"/>
      <c r="AH143" s="56"/>
      <c r="AI143" s="56"/>
      <c r="AJ143" s="56"/>
      <c r="AK143" s="93"/>
      <c r="AL143" s="93"/>
      <c r="AM143" s="93"/>
      <c r="AN143" s="93"/>
    </row>
    <row r="144" spans="1:42" ht="21" customHeight="1">
      <c r="A144" s="54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93"/>
      <c r="W144" s="93"/>
      <c r="X144" s="93"/>
      <c r="Y144" s="93"/>
      <c r="Z144" s="93"/>
      <c r="AA144" s="93"/>
      <c r="AB144" s="93"/>
      <c r="AC144" s="56"/>
      <c r="AD144" s="56"/>
      <c r="AE144" s="56"/>
      <c r="AF144" s="56"/>
      <c r="AG144" s="56"/>
      <c r="AH144" s="56"/>
      <c r="AI144" s="56"/>
      <c r="AJ144" s="56"/>
      <c r="AK144" s="93"/>
      <c r="AL144" s="93"/>
      <c r="AM144" s="93"/>
      <c r="AN144" s="93"/>
    </row>
    <row r="145" spans="1:40" ht="21" customHeight="1">
      <c r="A145" s="54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93"/>
      <c r="W145" s="93"/>
      <c r="X145" s="93"/>
      <c r="Y145" s="93"/>
      <c r="Z145" s="93"/>
      <c r="AA145" s="93"/>
      <c r="AB145" s="93"/>
      <c r="AC145" s="56"/>
      <c r="AD145" s="56"/>
      <c r="AE145" s="56"/>
      <c r="AF145" s="56"/>
      <c r="AG145" s="56"/>
      <c r="AH145" s="56"/>
      <c r="AI145" s="56"/>
      <c r="AJ145" s="56"/>
      <c r="AK145" s="93"/>
      <c r="AL145" s="93"/>
      <c r="AM145" s="93"/>
      <c r="AN145" s="93"/>
    </row>
    <row r="146" spans="1:40" ht="21" customHeight="1">
      <c r="A146" s="54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93"/>
      <c r="W146" s="93"/>
      <c r="X146" s="93"/>
      <c r="Y146" s="93"/>
      <c r="Z146" s="93"/>
      <c r="AA146" s="93"/>
      <c r="AB146" s="93"/>
      <c r="AC146" s="56"/>
      <c r="AD146" s="56"/>
      <c r="AE146" s="56"/>
      <c r="AF146" s="56"/>
      <c r="AG146" s="56"/>
      <c r="AH146" s="56"/>
      <c r="AI146" s="56"/>
      <c r="AJ146" s="56"/>
      <c r="AK146" s="93"/>
      <c r="AL146" s="93"/>
      <c r="AM146" s="93"/>
      <c r="AN146" s="93"/>
    </row>
    <row r="149" spans="1:40" ht="38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94"/>
      <c r="AL149" s="29"/>
      <c r="AM149" s="29"/>
      <c r="AN149" s="29"/>
    </row>
    <row r="150" spans="1:40">
      <c r="A150" s="96" t="s">
        <v>86</v>
      </c>
      <c r="B150" s="96"/>
      <c r="C150" s="96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</row>
    <row r="151" spans="1:40">
      <c r="A151" s="96"/>
      <c r="B151" s="96"/>
      <c r="C151" s="96" t="s">
        <v>27</v>
      </c>
      <c r="D151" s="29" t="s">
        <v>28</v>
      </c>
      <c r="E151" s="29" t="s">
        <v>29</v>
      </c>
      <c r="F151" s="29" t="s">
        <v>30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</row>
    <row r="152" spans="1:40">
      <c r="A152" s="96" t="s">
        <v>31</v>
      </c>
      <c r="B152" s="96" t="s">
        <v>89</v>
      </c>
      <c r="C152" s="96">
        <v>6</v>
      </c>
      <c r="D152" s="29">
        <v>100</v>
      </c>
      <c r="E152" s="29">
        <v>100</v>
      </c>
      <c r="F152" s="29">
        <v>100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</row>
    <row r="153" spans="1:40">
      <c r="A153" s="96" t="s">
        <v>121</v>
      </c>
      <c r="B153" s="96"/>
      <c r="C153" s="96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</row>
    <row r="154" spans="1:40">
      <c r="A154" s="96"/>
      <c r="B154" s="96"/>
      <c r="C154" s="96"/>
      <c r="D154" s="95"/>
      <c r="E154" s="95"/>
      <c r="F154" s="95"/>
    </row>
    <row r="155" spans="1:40">
      <c r="A155" s="95"/>
      <c r="B155" s="95"/>
      <c r="C155" s="95"/>
      <c r="D155" s="95"/>
      <c r="E155" s="95"/>
      <c r="F155" s="95"/>
    </row>
    <row r="156" spans="1:40">
      <c r="A156" s="95"/>
      <c r="B156" s="95"/>
      <c r="C156" s="95"/>
      <c r="D156" s="95"/>
      <c r="E156" s="95"/>
      <c r="F156" s="95"/>
    </row>
  </sheetData>
  <sheetProtection sheet="1" objects="1" scenarios="1"/>
  <mergeCells count="78">
    <mergeCell ref="AK124:AN125"/>
    <mergeCell ref="A125:U126"/>
    <mergeCell ref="B127:U127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99:F99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hyperlinks>
    <hyperlink ref="A99:F99" location="'Tutor Mecánica Fluidos'!A131" display="Haga click aquí para ver las observaciones" xr:uid="{00000000-0004-0000-0100-000000000000}"/>
  </hyperlink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15"/>
  <sheetViews>
    <sheetView workbookViewId="0">
      <selection activeCell="E16" sqref="E16"/>
    </sheetView>
  </sheetViews>
  <sheetFormatPr baseColWidth="10" defaultRowHeight="15"/>
  <sheetData>
    <row r="1" spans="1:21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5" customHeight="1">
      <c r="A3" s="114" t="s">
        <v>17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5.75" customHeight="1">
      <c r="A4" s="115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ht="56.25" customHeight="1">
      <c r="A5" s="116" t="s">
        <v>136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109" t="s">
        <v>5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2"/>
    </row>
    <row r="8" spans="1:21" ht="21">
      <c r="E8" s="3" t="s">
        <v>19</v>
      </c>
      <c r="F8" s="4"/>
      <c r="G8" s="4"/>
      <c r="H8" s="4"/>
      <c r="I8" s="5" t="s">
        <v>18</v>
      </c>
      <c r="J8" s="4"/>
      <c r="K8" s="4"/>
      <c r="L8" s="5"/>
      <c r="M8" s="4"/>
      <c r="N8" s="4"/>
      <c r="O8" s="4"/>
      <c r="P8" s="4"/>
      <c r="Q8" s="4"/>
      <c r="R8" s="6"/>
      <c r="S8" s="2"/>
    </row>
    <row r="9" spans="1:21" ht="21">
      <c r="E9" s="119" t="s">
        <v>8</v>
      </c>
      <c r="F9" s="120"/>
      <c r="G9" s="120"/>
      <c r="H9" s="7">
        <v>0</v>
      </c>
      <c r="I9" s="8" t="s">
        <v>9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119" t="s">
        <v>20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</row>
    <row r="11" spans="1:21" ht="21">
      <c r="E11" s="119" t="s">
        <v>124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21" ht="21" customHeight="1">
      <c r="E12" s="122" t="s">
        <v>11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21" ht="21">
      <c r="E13" s="125" t="s">
        <v>12</v>
      </c>
      <c r="F13" s="126"/>
      <c r="G13" s="126"/>
      <c r="H13" s="126"/>
      <c r="I13" s="4">
        <v>1</v>
      </c>
      <c r="J13" s="126" t="s">
        <v>13</v>
      </c>
      <c r="K13" s="126"/>
      <c r="L13" s="126"/>
      <c r="M13" s="126"/>
      <c r="N13" s="7">
        <v>0</v>
      </c>
      <c r="O13" s="4"/>
      <c r="P13" s="4"/>
      <c r="Q13" s="4"/>
      <c r="R13" s="6"/>
    </row>
    <row r="14" spans="1:21" ht="21">
      <c r="E14" s="117" t="s">
        <v>23</v>
      </c>
      <c r="F14" s="118"/>
      <c r="G14" s="118"/>
      <c r="H14" s="118"/>
      <c r="I14" s="118"/>
      <c r="J14" s="118"/>
      <c r="K14" s="118"/>
      <c r="L14" s="118"/>
      <c r="M14" s="118"/>
      <c r="N14" s="11" t="s">
        <v>135</v>
      </c>
      <c r="O14" s="15">
        <v>0</v>
      </c>
      <c r="P14" s="12"/>
      <c r="Q14" s="13"/>
      <c r="R14" s="14"/>
    </row>
    <row r="15" spans="1:21" ht="21">
      <c r="E15" s="108" t="s">
        <v>137</v>
      </c>
      <c r="S15" s="2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sheetData>
    <row r="1" spans="1:21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5" customHeight="1">
      <c r="A3" s="114" t="s">
        <v>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5.75" customHeight="1">
      <c r="A4" s="115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ht="26.25" customHeight="1">
      <c r="A5" s="116" t="s">
        <v>134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26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1">
      <c r="E7" s="109" t="s">
        <v>5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2"/>
    </row>
    <row r="8" spans="1:21" ht="21">
      <c r="E8" s="19" t="s">
        <v>15</v>
      </c>
      <c r="F8" s="20"/>
      <c r="G8" s="20"/>
      <c r="H8" s="20"/>
      <c r="I8" s="20"/>
      <c r="J8" s="20"/>
      <c r="K8" s="20"/>
      <c r="L8" s="5" t="s">
        <v>18</v>
      </c>
      <c r="M8" s="20"/>
      <c r="N8" s="20"/>
      <c r="O8" s="20"/>
      <c r="P8" s="20"/>
      <c r="Q8" s="20"/>
      <c r="R8" s="6"/>
      <c r="S8" s="2"/>
    </row>
    <row r="9" spans="1:21" ht="21">
      <c r="E9" s="119" t="s">
        <v>140</v>
      </c>
      <c r="F9" s="120"/>
      <c r="G9" s="120"/>
      <c r="H9" s="7"/>
      <c r="I9" s="17" t="s">
        <v>9</v>
      </c>
      <c r="J9" s="17"/>
      <c r="K9" s="17"/>
      <c r="L9" s="9"/>
      <c r="M9" s="17"/>
      <c r="N9" s="17"/>
      <c r="O9" s="17"/>
      <c r="P9" s="17"/>
      <c r="Q9" s="17"/>
      <c r="R9" s="18"/>
      <c r="S9" s="2"/>
    </row>
    <row r="10" spans="1:21" ht="21">
      <c r="E10" s="119" t="s">
        <v>16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</row>
    <row r="11" spans="1:21" ht="21">
      <c r="E11" s="119" t="s">
        <v>141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21" ht="21" customHeight="1">
      <c r="E12" s="122" t="s">
        <v>11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21" ht="21">
      <c r="E13" s="125" t="s">
        <v>138</v>
      </c>
      <c r="F13" s="126"/>
      <c r="G13" s="126"/>
      <c r="H13" s="126"/>
      <c r="I13" s="20"/>
      <c r="J13" s="126" t="s">
        <v>139</v>
      </c>
      <c r="K13" s="126"/>
      <c r="L13" s="126"/>
      <c r="M13" s="126"/>
      <c r="N13" s="7"/>
      <c r="O13" s="20"/>
      <c r="P13" s="20"/>
      <c r="Q13" s="20"/>
      <c r="R13" s="6"/>
    </row>
    <row r="14" spans="1:21" ht="21">
      <c r="E14" s="117" t="s">
        <v>22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6" t="s">
        <v>142</v>
      </c>
      <c r="P14" s="15">
        <v>0</v>
      </c>
      <c r="Q14" s="13"/>
      <c r="R14" s="14"/>
    </row>
    <row r="15" spans="1:21" ht="21">
      <c r="S15" s="2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0" width="11.42578125" style="103"/>
    <col min="11" max="11" width="13" style="103" customWidth="1"/>
    <col min="12" max="13" width="11.42578125" style="103"/>
    <col min="14" max="14" width="27.140625" style="103" customWidth="1"/>
    <col min="15" max="16384" width="11.42578125" style="103"/>
  </cols>
  <sheetData>
    <row r="1" spans="1:21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5" customHeight="1">
      <c r="A3" s="114" t="s">
        <v>129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5.75" customHeight="1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ht="48.75" customHeight="1">
      <c r="A5" s="116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26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21">
      <c r="E7" s="109" t="s">
        <v>5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2"/>
    </row>
    <row r="8" spans="1:21" ht="21">
      <c r="E8" s="101" t="s">
        <v>130</v>
      </c>
      <c r="F8" s="102"/>
      <c r="G8" s="102"/>
      <c r="H8" s="102"/>
      <c r="I8" s="102"/>
      <c r="J8" s="102"/>
      <c r="K8" s="102"/>
      <c r="L8" s="5" t="s">
        <v>3</v>
      </c>
      <c r="M8" s="102"/>
      <c r="N8" s="102"/>
      <c r="O8" s="102"/>
      <c r="P8" s="102"/>
      <c r="Q8" s="102"/>
      <c r="R8" s="6"/>
      <c r="S8" s="2"/>
    </row>
    <row r="9" spans="1:21" ht="21">
      <c r="E9" s="119" t="s">
        <v>143</v>
      </c>
      <c r="F9" s="120"/>
      <c r="G9" s="120"/>
      <c r="H9" s="7"/>
      <c r="I9" s="99" t="s">
        <v>9</v>
      </c>
      <c r="J9" s="99"/>
      <c r="K9" s="99"/>
      <c r="L9" s="9"/>
      <c r="M9" s="99"/>
      <c r="N9" s="99"/>
      <c r="O9" s="99"/>
      <c r="P9" s="99"/>
      <c r="Q9" s="99"/>
      <c r="R9" s="100"/>
      <c r="S9" s="2"/>
    </row>
    <row r="10" spans="1:21" ht="21">
      <c r="E10" s="119" t="s">
        <v>131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</row>
    <row r="11" spans="1:21" ht="21">
      <c r="E11" s="119" t="s">
        <v>141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21" ht="21" customHeight="1">
      <c r="E12" s="122" t="s">
        <v>11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21" ht="21">
      <c r="E13" s="125" t="s">
        <v>144</v>
      </c>
      <c r="F13" s="126"/>
      <c r="G13" s="126"/>
      <c r="H13" s="126"/>
      <c r="I13" s="102"/>
      <c r="J13" s="126" t="s">
        <v>145</v>
      </c>
      <c r="K13" s="126"/>
      <c r="L13" s="126"/>
      <c r="M13" s="126"/>
      <c r="N13" s="7"/>
      <c r="O13" s="102"/>
      <c r="P13" s="102"/>
      <c r="Q13" s="102"/>
      <c r="R13" s="6"/>
    </row>
    <row r="14" spans="1:21" ht="21">
      <c r="E14" s="160" t="s">
        <v>132</v>
      </c>
      <c r="F14" s="118"/>
      <c r="G14" s="118"/>
      <c r="H14" s="118"/>
      <c r="I14" s="118"/>
      <c r="J14" s="118"/>
      <c r="K14" s="118"/>
      <c r="L14" s="118"/>
      <c r="M14" s="118"/>
      <c r="N14" s="118"/>
      <c r="O14" s="98" t="s">
        <v>146</v>
      </c>
      <c r="P14" s="15">
        <v>0.4</v>
      </c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Docto Mecánica de fluidos</vt:lpstr>
      <vt:lpstr>Tutor Mecánica Fluidos</vt:lpstr>
      <vt:lpstr>Egresados Mecánica de Fluidos</vt:lpstr>
      <vt:lpstr>Personal Académico</vt:lpstr>
      <vt:lpstr>PAS</vt:lpstr>
      <vt:lpstr>'Tutor Mecánica Fluidos'!Área_de_impresión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2020-12-23T08:28:21Z</dcterms:created>
  <dcterms:modified xsi:type="dcterms:W3CDTF">2023-01-12T13:17:36Z</dcterms:modified>
</cp:coreProperties>
</file>