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adisticas\ENCUESTAS\Encuestas 2023\CL PAS\Resultados 2023\"/>
    </mc:Choice>
  </mc:AlternateContent>
  <xr:revisionPtr revIDLastSave="0" documentId="13_ncr:1_{3935E570-D11C-46D2-A723-0CC8C8F7D949}" xr6:coauthVersionLast="47" xr6:coauthVersionMax="47" xr10:uidLastSave="{00000000-0000-0000-0000-000000000000}"/>
  <bookViews>
    <workbookView xWindow="-120" yWindow="-120" windowWidth="29040" windowHeight="15720" xr2:uid="{0A05468D-0AC1-43E8-B2D2-0552B26EED44}"/>
  </bookViews>
  <sheets>
    <sheet name="Evolutiva GLOBAL " sheetId="4" r:id="rId1"/>
    <sheet name="Ev. UAOG" sheetId="3" r:id="rId2"/>
    <sheet name="UAOG" sheetId="1" r:id="rId3"/>
  </sheets>
  <externalReferences>
    <externalReference r:id="rId4"/>
    <externalReference r:id="rId5"/>
  </externalReferences>
  <definedNames>
    <definedName name="_xlnm.Print_Area" localSheetId="1">'Ev. UAOG'!$A$1:$AS$170</definedName>
    <definedName name="_xlnm.Print_Area" localSheetId="0">'Evolutiva GLOBAL '!$A$1:$AS$186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2" i="4" l="1"/>
  <c r="AK182" i="4"/>
  <c r="AC182" i="4"/>
  <c r="AS178" i="4"/>
  <c r="AO178" i="4"/>
  <c r="AK178" i="4"/>
  <c r="AC178" i="4"/>
  <c r="AS177" i="4"/>
  <c r="AK177" i="4"/>
  <c r="AC177" i="4"/>
  <c r="AS176" i="4"/>
  <c r="AK176" i="4"/>
  <c r="AC176" i="4"/>
  <c r="AS175" i="4"/>
  <c r="AK175" i="4"/>
  <c r="AC175" i="4"/>
  <c r="AS174" i="4"/>
  <c r="AK174" i="4"/>
  <c r="AC174" i="4"/>
  <c r="AS172" i="4"/>
  <c r="AK172" i="4"/>
  <c r="AC172" i="4"/>
  <c r="AS169" i="4"/>
  <c r="AK169" i="4"/>
  <c r="AC169" i="4"/>
  <c r="AS168" i="4"/>
  <c r="AK168" i="4"/>
  <c r="AC168" i="4"/>
  <c r="AS164" i="4"/>
  <c r="AK164" i="4"/>
  <c r="AC164" i="4"/>
  <c r="AS163" i="4"/>
  <c r="AK163" i="4"/>
  <c r="AC163" i="4"/>
  <c r="AS161" i="4"/>
  <c r="AK161" i="4"/>
  <c r="AC161" i="4"/>
  <c r="AS160" i="4"/>
  <c r="AK160" i="4"/>
  <c r="AC160" i="4"/>
  <c r="AS159" i="4"/>
  <c r="AK159" i="4"/>
  <c r="AC159" i="4"/>
  <c r="AS158" i="4"/>
  <c r="AK158" i="4"/>
  <c r="AC158" i="4"/>
  <c r="AS153" i="4"/>
  <c r="AP153" i="4"/>
  <c r="AO153" i="4"/>
  <c r="AK153" i="4"/>
  <c r="AC153" i="4"/>
  <c r="AS152" i="4"/>
  <c r="AK152" i="4"/>
  <c r="AC152" i="4"/>
  <c r="AS151" i="4"/>
  <c r="AK151" i="4"/>
  <c r="AC151" i="4"/>
  <c r="AS150" i="4"/>
  <c r="AK150" i="4"/>
  <c r="AC150" i="4"/>
  <c r="AS149" i="4"/>
  <c r="AK149" i="4"/>
  <c r="AC149" i="4"/>
  <c r="AS148" i="4"/>
  <c r="AK148" i="4"/>
  <c r="AC148" i="4"/>
  <c r="AS147" i="4"/>
  <c r="AK147" i="4"/>
  <c r="AC147" i="4"/>
  <c r="AS146" i="4"/>
  <c r="AK146" i="4"/>
  <c r="AC146" i="4"/>
  <c r="AS145" i="4"/>
  <c r="AK145" i="4"/>
  <c r="AC145" i="4"/>
  <c r="AS144" i="4"/>
  <c r="AK144" i="4"/>
  <c r="AC144" i="4"/>
  <c r="AS143" i="4"/>
  <c r="AK143" i="4"/>
  <c r="AC143" i="4"/>
  <c r="AS142" i="4"/>
  <c r="AK142" i="4"/>
  <c r="AC142" i="4"/>
  <c r="AS138" i="4"/>
  <c r="AP138" i="4"/>
  <c r="AK138" i="4"/>
  <c r="AC138" i="4"/>
  <c r="AS137" i="4"/>
  <c r="AK137" i="4"/>
  <c r="AC137" i="4"/>
  <c r="AS136" i="4"/>
  <c r="AK136" i="4"/>
  <c r="AC136" i="4"/>
  <c r="AS135" i="4"/>
  <c r="AK135" i="4"/>
  <c r="AC135" i="4"/>
  <c r="AS134" i="4"/>
  <c r="AK134" i="4"/>
  <c r="AC134" i="4"/>
  <c r="AS132" i="4"/>
  <c r="AK132" i="4"/>
  <c r="AC132" i="4"/>
  <c r="AS127" i="4"/>
  <c r="AP127" i="4"/>
  <c r="AO127" i="4"/>
  <c r="AK127" i="4"/>
  <c r="AC127" i="4"/>
  <c r="AS126" i="4"/>
  <c r="AK126" i="4"/>
  <c r="AC126" i="4"/>
  <c r="AS125" i="4"/>
  <c r="AK125" i="4"/>
  <c r="AC125" i="4"/>
  <c r="AS124" i="4"/>
  <c r="AK124" i="4"/>
  <c r="AC124" i="4"/>
  <c r="AS123" i="4"/>
  <c r="AK123" i="4"/>
  <c r="AC123" i="4"/>
  <c r="AS122" i="4"/>
  <c r="AK122" i="4"/>
  <c r="AC122" i="4"/>
  <c r="AS121" i="4"/>
  <c r="AK121" i="4"/>
  <c r="AC121" i="4"/>
  <c r="AS120" i="4"/>
  <c r="AK120" i="4"/>
  <c r="AC120" i="4"/>
  <c r="AS119" i="4"/>
  <c r="AK119" i="4"/>
  <c r="AC119" i="4"/>
  <c r="AS115" i="4"/>
  <c r="AP115" i="4"/>
  <c r="AO115" i="4"/>
  <c r="AK115" i="4"/>
  <c r="AC115" i="4"/>
  <c r="AS114" i="4"/>
  <c r="AK114" i="4"/>
  <c r="AC114" i="4"/>
  <c r="AS113" i="4"/>
  <c r="AK113" i="4"/>
  <c r="AC113" i="4"/>
  <c r="AS112" i="4"/>
  <c r="AK112" i="4"/>
  <c r="AC112" i="4"/>
  <c r="AS111" i="4"/>
  <c r="AK111" i="4"/>
  <c r="AC111" i="4"/>
  <c r="AS110" i="4"/>
  <c r="AK110" i="4"/>
  <c r="AC110" i="4"/>
  <c r="AS106" i="4"/>
  <c r="AP106" i="4"/>
  <c r="AO106" i="4"/>
  <c r="AK106" i="4"/>
  <c r="AC106" i="4"/>
  <c r="AS105" i="4"/>
  <c r="AK105" i="4"/>
  <c r="AC105" i="4"/>
  <c r="AS104" i="4"/>
  <c r="AK104" i="4"/>
  <c r="AC104" i="4"/>
  <c r="AS103" i="4"/>
  <c r="AK103" i="4"/>
  <c r="AC103" i="4"/>
  <c r="AS102" i="4"/>
  <c r="AK102" i="4"/>
  <c r="AC102" i="4"/>
  <c r="AS101" i="4"/>
  <c r="AK101" i="4"/>
  <c r="AC101" i="4"/>
  <c r="AS97" i="4"/>
  <c r="AO97" i="4"/>
  <c r="AK97" i="4"/>
  <c r="AC97" i="4"/>
  <c r="AS96" i="4"/>
  <c r="AK96" i="4"/>
  <c r="AC96" i="4"/>
  <c r="AS95" i="4"/>
  <c r="AK95" i="4"/>
  <c r="AC95" i="4"/>
  <c r="AS91" i="4"/>
  <c r="AP91" i="4"/>
  <c r="AO91" i="4"/>
  <c r="AK91" i="4"/>
  <c r="AC91" i="4"/>
  <c r="AS90" i="4"/>
  <c r="AK90" i="4"/>
  <c r="AC90" i="4"/>
  <c r="AS89" i="4"/>
  <c r="AK89" i="4"/>
  <c r="AC89" i="4"/>
  <c r="AS88" i="4"/>
  <c r="AK88" i="4"/>
  <c r="AC88" i="4"/>
  <c r="AS87" i="4"/>
  <c r="AK87" i="4"/>
  <c r="AC87" i="4"/>
  <c r="AS86" i="4"/>
  <c r="AK86" i="4"/>
  <c r="AC86" i="4"/>
  <c r="AS85" i="4"/>
  <c r="AK85" i="4"/>
  <c r="AC85" i="4"/>
  <c r="AS84" i="4"/>
  <c r="AK84" i="4"/>
  <c r="AC84" i="4"/>
  <c r="AS79" i="4"/>
  <c r="AP79" i="4"/>
  <c r="AO79" i="4"/>
  <c r="AK79" i="4"/>
  <c r="AC79" i="4"/>
  <c r="AS78" i="4"/>
  <c r="AK78" i="4"/>
  <c r="AC78" i="4"/>
  <c r="AS77" i="4"/>
  <c r="AK77" i="4"/>
  <c r="AC77" i="4"/>
  <c r="AS76" i="4"/>
  <c r="AK76" i="4"/>
  <c r="AC76" i="4"/>
  <c r="AS72" i="4"/>
  <c r="AP72" i="4"/>
  <c r="AO72" i="4"/>
  <c r="AK72" i="4"/>
  <c r="AC72" i="4"/>
  <c r="AS71" i="4"/>
  <c r="AK71" i="4"/>
  <c r="AC71" i="4"/>
  <c r="AS70" i="4"/>
  <c r="AK70" i="4"/>
  <c r="AC70" i="4"/>
  <c r="AS69" i="4"/>
  <c r="AK69" i="4"/>
  <c r="AC69" i="4"/>
  <c r="AS68" i="4"/>
  <c r="AK68" i="4"/>
  <c r="AC68" i="4"/>
  <c r="AS67" i="4"/>
  <c r="AK67" i="4"/>
  <c r="AC67" i="4"/>
  <c r="AS63" i="4"/>
  <c r="AP63" i="4"/>
  <c r="AO63" i="4"/>
  <c r="AK63" i="4"/>
  <c r="AC63" i="4"/>
  <c r="AS62" i="4"/>
  <c r="AK62" i="4"/>
  <c r="AC62" i="4"/>
  <c r="AS61" i="4"/>
  <c r="AK61" i="4"/>
  <c r="AC61" i="4"/>
  <c r="AS60" i="4"/>
  <c r="AK60" i="4"/>
  <c r="AC60" i="4"/>
  <c r="AS59" i="4"/>
  <c r="AK59" i="4"/>
  <c r="AC59" i="4"/>
  <c r="AS58" i="4"/>
  <c r="AK58" i="4"/>
  <c r="AC58" i="4"/>
  <c r="AS57" i="4"/>
  <c r="AK57" i="4"/>
  <c r="AC57" i="4"/>
  <c r="AS56" i="4"/>
  <c r="AK56" i="4"/>
  <c r="AC56" i="4"/>
  <c r="AS167" i="3"/>
  <c r="AK167" i="3"/>
  <c r="AC167" i="3"/>
  <c r="AS163" i="3"/>
  <c r="AK163" i="3"/>
  <c r="AC163" i="3"/>
  <c r="AS162" i="3"/>
  <c r="AK162" i="3"/>
  <c r="AC162" i="3"/>
  <c r="AS161" i="3"/>
  <c r="AK161" i="3"/>
  <c r="AC161" i="3"/>
  <c r="AS160" i="3"/>
  <c r="AK160" i="3"/>
  <c r="AC160" i="3"/>
  <c r="AS159" i="3"/>
  <c r="AK159" i="3"/>
  <c r="AC159" i="3"/>
  <c r="AS157" i="3"/>
  <c r="AK157" i="3"/>
  <c r="AC157" i="3"/>
  <c r="AS154" i="3"/>
  <c r="AK154" i="3"/>
  <c r="AC154" i="3"/>
  <c r="AS153" i="3"/>
  <c r="AK153" i="3"/>
  <c r="AC153" i="3"/>
  <c r="AS148" i="3"/>
  <c r="AK148" i="3"/>
  <c r="AC148" i="3"/>
  <c r="AS147" i="3"/>
  <c r="AK147" i="3"/>
  <c r="AC147" i="3"/>
  <c r="AS145" i="3"/>
  <c r="AK145" i="3"/>
  <c r="AC145" i="3"/>
  <c r="AS144" i="3"/>
  <c r="AK144" i="3"/>
  <c r="AC144" i="3"/>
  <c r="AS143" i="3"/>
  <c r="AK143" i="3"/>
  <c r="AC143" i="3"/>
  <c r="AS142" i="3"/>
  <c r="AK142" i="3"/>
  <c r="AC142" i="3"/>
  <c r="AS138" i="3"/>
  <c r="AK138" i="3"/>
  <c r="AC138" i="3"/>
  <c r="AS137" i="3"/>
  <c r="AK137" i="3"/>
  <c r="AC137" i="3"/>
  <c r="AS136" i="3"/>
  <c r="AK136" i="3"/>
  <c r="AC136" i="3"/>
  <c r="AS135" i="3"/>
  <c r="AK135" i="3"/>
  <c r="AC135" i="3"/>
  <c r="AS134" i="3"/>
  <c r="AK134" i="3"/>
  <c r="AC134" i="3"/>
  <c r="AS132" i="3"/>
  <c r="AK132" i="3"/>
  <c r="AC132" i="3"/>
  <c r="AS127" i="3"/>
  <c r="AK127" i="3"/>
  <c r="AC127" i="3"/>
  <c r="AS126" i="3"/>
  <c r="AK126" i="3"/>
  <c r="AC126" i="3"/>
  <c r="AS125" i="3"/>
  <c r="AK125" i="3"/>
  <c r="AC125" i="3"/>
  <c r="AS124" i="3"/>
  <c r="AK124" i="3"/>
  <c r="AC124" i="3"/>
  <c r="AS123" i="3"/>
  <c r="AK123" i="3"/>
  <c r="AC123" i="3"/>
  <c r="AS122" i="3"/>
  <c r="AK122" i="3"/>
  <c r="AC122" i="3"/>
  <c r="AS121" i="3"/>
  <c r="AK121" i="3"/>
  <c r="AC121" i="3"/>
  <c r="AS120" i="3"/>
  <c r="AK120" i="3"/>
  <c r="AC120" i="3"/>
  <c r="AS119" i="3"/>
  <c r="AK119" i="3"/>
  <c r="AC119" i="3"/>
  <c r="AS115" i="3"/>
  <c r="AK115" i="3"/>
  <c r="AC115" i="3"/>
  <c r="AS114" i="3"/>
  <c r="AK114" i="3"/>
  <c r="AC114" i="3"/>
  <c r="AS113" i="3"/>
  <c r="AK113" i="3"/>
  <c r="AC113" i="3"/>
  <c r="AS112" i="3"/>
  <c r="AK112" i="3"/>
  <c r="AC112" i="3"/>
  <c r="AS111" i="3"/>
  <c r="AK111" i="3"/>
  <c r="AC111" i="3"/>
  <c r="AS110" i="3"/>
  <c r="AK110" i="3"/>
  <c r="AC110" i="3"/>
  <c r="AS106" i="3"/>
  <c r="AK106" i="3"/>
  <c r="AC106" i="3"/>
  <c r="AS105" i="3"/>
  <c r="AK105" i="3"/>
  <c r="AC105" i="3"/>
  <c r="AS104" i="3"/>
  <c r="AK104" i="3"/>
  <c r="AC104" i="3"/>
  <c r="AS103" i="3"/>
  <c r="AK103" i="3"/>
  <c r="AC103" i="3"/>
  <c r="AS102" i="3"/>
  <c r="AK102" i="3"/>
  <c r="AC102" i="3"/>
  <c r="AS101" i="3"/>
  <c r="AK101" i="3"/>
  <c r="AC101" i="3"/>
  <c r="AS97" i="3"/>
  <c r="AK97" i="3"/>
  <c r="AC97" i="3"/>
  <c r="AS96" i="3"/>
  <c r="AK96" i="3"/>
  <c r="AC96" i="3"/>
  <c r="AS95" i="3"/>
  <c r="AK95" i="3"/>
  <c r="AC95" i="3"/>
  <c r="AS91" i="3"/>
  <c r="AK91" i="3"/>
  <c r="AC91" i="3"/>
  <c r="AS90" i="3"/>
  <c r="AK90" i="3"/>
  <c r="AC90" i="3"/>
  <c r="AS89" i="3"/>
  <c r="AK89" i="3"/>
  <c r="AC89" i="3"/>
  <c r="AS88" i="3"/>
  <c r="AK88" i="3"/>
  <c r="AC88" i="3"/>
  <c r="AS87" i="3"/>
  <c r="AK87" i="3"/>
  <c r="AC87" i="3"/>
  <c r="AS86" i="3"/>
  <c r="AK86" i="3"/>
  <c r="AC86" i="3"/>
  <c r="AS85" i="3"/>
  <c r="AK85" i="3"/>
  <c r="AC85" i="3"/>
  <c r="AS84" i="3"/>
  <c r="AK84" i="3"/>
  <c r="AC84" i="3"/>
  <c r="AS79" i="3"/>
  <c r="AK79" i="3"/>
  <c r="AC79" i="3"/>
  <c r="AS78" i="3"/>
  <c r="AK78" i="3"/>
  <c r="AC78" i="3"/>
  <c r="AS77" i="3"/>
  <c r="AK77" i="3"/>
  <c r="AC77" i="3"/>
  <c r="AS76" i="3"/>
  <c r="AK76" i="3"/>
  <c r="AC76" i="3"/>
  <c r="AS72" i="3"/>
  <c r="AK72" i="3"/>
  <c r="AC72" i="3"/>
  <c r="AS71" i="3"/>
  <c r="AK71" i="3"/>
  <c r="AC71" i="3"/>
  <c r="AS70" i="3"/>
  <c r="AK70" i="3"/>
  <c r="AC70" i="3"/>
  <c r="AS69" i="3"/>
  <c r="AK69" i="3"/>
  <c r="AC69" i="3"/>
  <c r="AS68" i="3"/>
  <c r="AK68" i="3"/>
  <c r="AC68" i="3"/>
  <c r="AS67" i="3"/>
  <c r="AK67" i="3"/>
  <c r="AC67" i="3"/>
  <c r="AS63" i="3"/>
  <c r="AK63" i="3"/>
  <c r="AC63" i="3"/>
  <c r="AS62" i="3"/>
  <c r="AK62" i="3"/>
  <c r="AC62" i="3"/>
  <c r="AS61" i="3"/>
  <c r="AK61" i="3"/>
  <c r="AC61" i="3"/>
  <c r="AS60" i="3"/>
  <c r="AK60" i="3"/>
  <c r="AC60" i="3"/>
  <c r="AS59" i="3"/>
  <c r="AK59" i="3"/>
  <c r="AC59" i="3"/>
  <c r="AS58" i="3"/>
  <c r="AK58" i="3"/>
  <c r="AC58" i="3"/>
  <c r="AS57" i="3"/>
  <c r="AK57" i="3"/>
  <c r="AC57" i="3"/>
  <c r="AS56" i="3"/>
  <c r="AK56" i="3"/>
  <c r="AC56" i="3"/>
  <c r="M23" i="3"/>
  <c r="L23" i="3"/>
  <c r="AN163" i="1"/>
  <c r="AM163" i="1"/>
  <c r="AL163" i="1"/>
  <c r="AK163" i="1"/>
  <c r="AA163" i="1"/>
  <c r="Z163" i="1"/>
  <c r="Y163" i="1"/>
  <c r="X163" i="1"/>
  <c r="W163" i="1"/>
  <c r="V163" i="1"/>
  <c r="Y160" i="1"/>
  <c r="X160" i="1"/>
  <c r="AN159" i="1"/>
  <c r="AM159" i="1"/>
  <c r="AL159" i="1"/>
  <c r="AK159" i="1"/>
  <c r="AA159" i="1"/>
  <c r="Z159" i="1"/>
  <c r="Y159" i="1"/>
  <c r="X159" i="1"/>
  <c r="W159" i="1"/>
  <c r="V159" i="1"/>
  <c r="AN158" i="1"/>
  <c r="AM158" i="1"/>
  <c r="AL158" i="1"/>
  <c r="AK158" i="1"/>
  <c r="AJ158" i="1"/>
  <c r="AA158" i="1"/>
  <c r="Z158" i="1"/>
  <c r="Y158" i="1"/>
  <c r="X158" i="1"/>
  <c r="W158" i="1"/>
  <c r="V158" i="1"/>
  <c r="AI158" i="1" s="1"/>
  <c r="AN157" i="1"/>
  <c r="AM157" i="1"/>
  <c r="AL157" i="1"/>
  <c r="AK157" i="1"/>
  <c r="AA157" i="1"/>
  <c r="Z157" i="1"/>
  <c r="Y157" i="1"/>
  <c r="X157" i="1"/>
  <c r="W157" i="1"/>
  <c r="V157" i="1"/>
  <c r="AN156" i="1"/>
  <c r="AM156" i="1"/>
  <c r="AL156" i="1"/>
  <c r="AK156" i="1"/>
  <c r="AA156" i="1"/>
  <c r="Z156" i="1"/>
  <c r="Y156" i="1"/>
  <c r="X156" i="1"/>
  <c r="W156" i="1"/>
  <c r="V156" i="1"/>
  <c r="AN155" i="1"/>
  <c r="AM155" i="1"/>
  <c r="AL155" i="1"/>
  <c r="AK155" i="1"/>
  <c r="AA155" i="1"/>
  <c r="Z155" i="1"/>
  <c r="Y155" i="1"/>
  <c r="X155" i="1"/>
  <c r="W155" i="1"/>
  <c r="V155" i="1"/>
  <c r="AN154" i="1"/>
  <c r="AM154" i="1"/>
  <c r="AL154" i="1"/>
  <c r="AK154" i="1"/>
  <c r="AE154" i="1"/>
  <c r="AB154" i="1"/>
  <c r="AA154" i="1"/>
  <c r="Z154" i="1"/>
  <c r="Y154" i="1"/>
  <c r="X154" i="1"/>
  <c r="W154" i="1"/>
  <c r="V154" i="1"/>
  <c r="AI154" i="1" s="1"/>
  <c r="AN153" i="1"/>
  <c r="AM153" i="1"/>
  <c r="AL153" i="1"/>
  <c r="AK153" i="1"/>
  <c r="AJ153" i="1"/>
  <c r="AI153" i="1"/>
  <c r="AA153" i="1"/>
  <c r="Z153" i="1"/>
  <c r="Y153" i="1"/>
  <c r="X153" i="1"/>
  <c r="W153" i="1"/>
  <c r="V153" i="1"/>
  <c r="AK148" i="1"/>
  <c r="AN147" i="1"/>
  <c r="AM147" i="1"/>
  <c r="AL147" i="1"/>
  <c r="AK147" i="1"/>
  <c r="AA147" i="1"/>
  <c r="Z147" i="1"/>
  <c r="Y147" i="1"/>
  <c r="X147" i="1"/>
  <c r="W147" i="1"/>
  <c r="V147" i="1"/>
  <c r="AN146" i="1"/>
  <c r="AM146" i="1"/>
  <c r="AL146" i="1"/>
  <c r="AK146" i="1"/>
  <c r="AI146" i="1"/>
  <c r="AA146" i="1"/>
  <c r="Z146" i="1"/>
  <c r="Y146" i="1"/>
  <c r="X146" i="1"/>
  <c r="W146" i="1"/>
  <c r="V146" i="1"/>
  <c r="AN145" i="1"/>
  <c r="AM145" i="1"/>
  <c r="AL145" i="1"/>
  <c r="AK145" i="1"/>
  <c r="AA145" i="1"/>
  <c r="Z145" i="1"/>
  <c r="Y145" i="1"/>
  <c r="X145" i="1"/>
  <c r="W145" i="1"/>
  <c r="V145" i="1"/>
  <c r="AN144" i="1"/>
  <c r="AM144" i="1"/>
  <c r="AL144" i="1"/>
  <c r="AK144" i="1"/>
  <c r="AA144" i="1"/>
  <c r="Z144" i="1"/>
  <c r="Y144" i="1"/>
  <c r="X144" i="1"/>
  <c r="W144" i="1"/>
  <c r="V144" i="1"/>
  <c r="AN143" i="1"/>
  <c r="AM143" i="1"/>
  <c r="AL143" i="1"/>
  <c r="AK143" i="1"/>
  <c r="AA143" i="1"/>
  <c r="Z143" i="1"/>
  <c r="Y143" i="1"/>
  <c r="X143" i="1"/>
  <c r="W143" i="1"/>
  <c r="V143" i="1"/>
  <c r="Y139" i="1"/>
  <c r="W139" i="1"/>
  <c r="AN138" i="1"/>
  <c r="AM138" i="1"/>
  <c r="AL138" i="1"/>
  <c r="AK138" i="1"/>
  <c r="AA138" i="1"/>
  <c r="AB138" i="1" s="1"/>
  <c r="Z138" i="1"/>
  <c r="Y138" i="1"/>
  <c r="X138" i="1"/>
  <c r="W138" i="1"/>
  <c r="V138" i="1"/>
  <c r="AN137" i="1"/>
  <c r="AM137" i="1"/>
  <c r="AM139" i="1" s="1"/>
  <c r="AL137" i="1"/>
  <c r="AK137" i="1"/>
  <c r="AK139" i="1" s="1"/>
  <c r="AJ137" i="1"/>
  <c r="AI137" i="1"/>
  <c r="AA137" i="1"/>
  <c r="Z137" i="1"/>
  <c r="Y137" i="1"/>
  <c r="X137" i="1"/>
  <c r="W137" i="1"/>
  <c r="V137" i="1"/>
  <c r="AN136" i="1"/>
  <c r="AM136" i="1"/>
  <c r="AL136" i="1"/>
  <c r="AK136" i="1"/>
  <c r="AA136" i="1"/>
  <c r="Z136" i="1"/>
  <c r="Y136" i="1"/>
  <c r="X136" i="1"/>
  <c r="W136" i="1"/>
  <c r="V136" i="1"/>
  <c r="AN135" i="1"/>
  <c r="AM135" i="1"/>
  <c r="AL135" i="1"/>
  <c r="AK135" i="1"/>
  <c r="AJ135" i="1"/>
  <c r="AA135" i="1"/>
  <c r="Z135" i="1"/>
  <c r="Z139" i="1" s="1"/>
  <c r="Y135" i="1"/>
  <c r="X135" i="1"/>
  <c r="W135" i="1"/>
  <c r="V135" i="1"/>
  <c r="AI135" i="1" s="1"/>
  <c r="AN133" i="1"/>
  <c r="AM133" i="1"/>
  <c r="AL133" i="1"/>
  <c r="AK133" i="1"/>
  <c r="AA133" i="1"/>
  <c r="Z133" i="1"/>
  <c r="Y133" i="1"/>
  <c r="X133" i="1"/>
  <c r="W133" i="1"/>
  <c r="V133" i="1"/>
  <c r="V139" i="1" s="1"/>
  <c r="AN128" i="1"/>
  <c r="AM128" i="1"/>
  <c r="AL128" i="1"/>
  <c r="AK128" i="1"/>
  <c r="AA128" i="1"/>
  <c r="Z128" i="1"/>
  <c r="Y128" i="1"/>
  <c r="X128" i="1"/>
  <c r="AB128" i="1" s="1"/>
  <c r="W128" i="1"/>
  <c r="V128" i="1"/>
  <c r="AN127" i="1"/>
  <c r="AM127" i="1"/>
  <c r="AL127" i="1"/>
  <c r="AK127" i="1"/>
  <c r="AA127" i="1"/>
  <c r="Z127" i="1"/>
  <c r="AB127" i="1" s="1"/>
  <c r="Y127" i="1"/>
  <c r="X127" i="1"/>
  <c r="W127" i="1"/>
  <c r="V127" i="1"/>
  <c r="AN126" i="1"/>
  <c r="AM126" i="1"/>
  <c r="AL126" i="1"/>
  <c r="AK126" i="1"/>
  <c r="AA126" i="1"/>
  <c r="Z126" i="1"/>
  <c r="Y126" i="1"/>
  <c r="X126" i="1"/>
  <c r="W126" i="1"/>
  <c r="V126" i="1"/>
  <c r="AN125" i="1"/>
  <c r="AM125" i="1"/>
  <c r="AL125" i="1"/>
  <c r="AK125" i="1"/>
  <c r="AA125" i="1"/>
  <c r="Z125" i="1"/>
  <c r="Y125" i="1"/>
  <c r="X125" i="1"/>
  <c r="AJ125" i="1" s="1"/>
  <c r="W125" i="1"/>
  <c r="V125" i="1"/>
  <c r="AI125" i="1" s="1"/>
  <c r="AN124" i="1"/>
  <c r="AM124" i="1"/>
  <c r="AL124" i="1"/>
  <c r="AK124" i="1"/>
  <c r="AA124" i="1"/>
  <c r="Z124" i="1"/>
  <c r="Y124" i="1"/>
  <c r="X124" i="1"/>
  <c r="W124" i="1"/>
  <c r="V124" i="1"/>
  <c r="AN123" i="1"/>
  <c r="AM123" i="1"/>
  <c r="AL123" i="1"/>
  <c r="AK123" i="1"/>
  <c r="AI123" i="1"/>
  <c r="AA123" i="1"/>
  <c r="AA129" i="1" s="1"/>
  <c r="Z123" i="1"/>
  <c r="Y123" i="1"/>
  <c r="X123" i="1"/>
  <c r="W123" i="1"/>
  <c r="V123" i="1"/>
  <c r="AN122" i="1"/>
  <c r="AM122" i="1"/>
  <c r="AM129" i="1" s="1"/>
  <c r="AL122" i="1"/>
  <c r="AK122" i="1"/>
  <c r="AA122" i="1"/>
  <c r="Z122" i="1"/>
  <c r="Y122" i="1"/>
  <c r="X122" i="1"/>
  <c r="W122" i="1"/>
  <c r="V122" i="1"/>
  <c r="AN121" i="1"/>
  <c r="AM121" i="1"/>
  <c r="AL121" i="1"/>
  <c r="AK121" i="1"/>
  <c r="AK129" i="1" s="1"/>
  <c r="AA121" i="1"/>
  <c r="Z121" i="1"/>
  <c r="Z129" i="1" s="1"/>
  <c r="Y121" i="1"/>
  <c r="X121" i="1"/>
  <c r="X129" i="1" s="1"/>
  <c r="W121" i="1"/>
  <c r="V121" i="1"/>
  <c r="W118" i="1"/>
  <c r="AN117" i="1"/>
  <c r="AM117" i="1"/>
  <c r="AL117" i="1"/>
  <c r="AK117" i="1"/>
  <c r="AI117" i="1"/>
  <c r="AH117" i="1"/>
  <c r="AG117" i="1"/>
  <c r="AF117" i="1"/>
  <c r="AD117" i="1"/>
  <c r="AC117" i="1"/>
  <c r="AA117" i="1"/>
  <c r="Z117" i="1"/>
  <c r="Y117" i="1"/>
  <c r="X117" i="1"/>
  <c r="W117" i="1"/>
  <c r="V117" i="1"/>
  <c r="AB117" i="1" s="1"/>
  <c r="AN116" i="1"/>
  <c r="AM116" i="1"/>
  <c r="AL116" i="1"/>
  <c r="AK116" i="1"/>
  <c r="AA116" i="1"/>
  <c r="Z116" i="1"/>
  <c r="Y116" i="1"/>
  <c r="X116" i="1"/>
  <c r="W116" i="1"/>
  <c r="V116" i="1"/>
  <c r="AI116" i="1" s="1"/>
  <c r="AN115" i="1"/>
  <c r="AM115" i="1"/>
  <c r="AL115" i="1"/>
  <c r="AK115" i="1"/>
  <c r="AA115" i="1"/>
  <c r="Z115" i="1"/>
  <c r="Y115" i="1"/>
  <c r="X115" i="1"/>
  <c r="W115" i="1"/>
  <c r="V115" i="1"/>
  <c r="AN114" i="1"/>
  <c r="AM114" i="1"/>
  <c r="AL114" i="1"/>
  <c r="AK114" i="1"/>
  <c r="AI114" i="1"/>
  <c r="AA114" i="1"/>
  <c r="Z114" i="1"/>
  <c r="Y114" i="1"/>
  <c r="X114" i="1"/>
  <c r="W114" i="1"/>
  <c r="V114" i="1"/>
  <c r="AN113" i="1"/>
  <c r="AM113" i="1"/>
  <c r="AM118" i="1" s="1"/>
  <c r="AL113" i="1"/>
  <c r="AK113" i="1"/>
  <c r="AK118" i="1" s="1"/>
  <c r="AA113" i="1"/>
  <c r="AA118" i="1" s="1"/>
  <c r="Z113" i="1"/>
  <c r="Y113" i="1"/>
  <c r="Y118" i="1" s="1"/>
  <c r="X113" i="1"/>
  <c r="W113" i="1"/>
  <c r="V113" i="1"/>
  <c r="AN109" i="1"/>
  <c r="AM109" i="1"/>
  <c r="AL109" i="1"/>
  <c r="AK109" i="1"/>
  <c r="AA109" i="1"/>
  <c r="Z109" i="1"/>
  <c r="AJ109" i="1" s="1"/>
  <c r="Y109" i="1"/>
  <c r="X109" i="1"/>
  <c r="W109" i="1"/>
  <c r="V109" i="1"/>
  <c r="AN108" i="1"/>
  <c r="AM108" i="1"/>
  <c r="AL108" i="1"/>
  <c r="AK108" i="1"/>
  <c r="AA108" i="1"/>
  <c r="Z108" i="1"/>
  <c r="Y108" i="1"/>
  <c r="X108" i="1"/>
  <c r="W108" i="1"/>
  <c r="V108" i="1"/>
  <c r="AI108" i="1" s="1"/>
  <c r="AN107" i="1"/>
  <c r="AM107" i="1"/>
  <c r="AL107" i="1"/>
  <c r="AK107" i="1"/>
  <c r="AA107" i="1"/>
  <c r="Z107" i="1"/>
  <c r="Y107" i="1"/>
  <c r="X107" i="1"/>
  <c r="AJ107" i="1" s="1"/>
  <c r="W107" i="1"/>
  <c r="V107" i="1"/>
  <c r="AN106" i="1"/>
  <c r="AM106" i="1"/>
  <c r="AM110" i="1" s="1"/>
  <c r="AL106" i="1"/>
  <c r="AK106" i="1"/>
  <c r="AJ106" i="1"/>
  <c r="AI106" i="1"/>
  <c r="AA106" i="1"/>
  <c r="Z106" i="1"/>
  <c r="Y106" i="1"/>
  <c r="X106" i="1"/>
  <c r="W106" i="1"/>
  <c r="V106" i="1"/>
  <c r="AN105" i="1"/>
  <c r="AM105" i="1"/>
  <c r="AL105" i="1"/>
  <c r="AK105" i="1"/>
  <c r="AK110" i="1" s="1"/>
  <c r="AA105" i="1"/>
  <c r="Z105" i="1"/>
  <c r="Z110" i="1" s="1"/>
  <c r="Y105" i="1"/>
  <c r="X105" i="1"/>
  <c r="AJ105" i="1" s="1"/>
  <c r="W105" i="1"/>
  <c r="V105" i="1"/>
  <c r="AA102" i="1"/>
  <c r="AN101" i="1"/>
  <c r="AM101" i="1"/>
  <c r="AL101" i="1"/>
  <c r="AK101" i="1"/>
  <c r="AA101" i="1"/>
  <c r="Z101" i="1"/>
  <c r="Y101" i="1"/>
  <c r="X101" i="1"/>
  <c r="W101" i="1"/>
  <c r="V101" i="1"/>
  <c r="AN100" i="1"/>
  <c r="AM100" i="1"/>
  <c r="AM102" i="1" s="1"/>
  <c r="AL100" i="1"/>
  <c r="AK100" i="1"/>
  <c r="AK102" i="1" s="1"/>
  <c r="AA100" i="1"/>
  <c r="Z100" i="1"/>
  <c r="Y100" i="1"/>
  <c r="Y102" i="1" s="1"/>
  <c r="X100" i="1"/>
  <c r="W100" i="1"/>
  <c r="V100" i="1"/>
  <c r="AM97" i="1"/>
  <c r="AN96" i="1"/>
  <c r="AM96" i="1"/>
  <c r="AL96" i="1"/>
  <c r="AK96" i="1"/>
  <c r="AB96" i="1"/>
  <c r="AF96" i="1" s="1"/>
  <c r="AA96" i="1"/>
  <c r="Z96" i="1"/>
  <c r="Y96" i="1"/>
  <c r="X96" i="1"/>
  <c r="W96" i="1"/>
  <c r="V96" i="1"/>
  <c r="AN95" i="1"/>
  <c r="AM95" i="1"/>
  <c r="AL95" i="1"/>
  <c r="AK95" i="1"/>
  <c r="AJ95" i="1"/>
  <c r="AI95" i="1"/>
  <c r="AA95" i="1"/>
  <c r="Z95" i="1"/>
  <c r="Y95" i="1"/>
  <c r="X95" i="1"/>
  <c r="W95" i="1"/>
  <c r="V95" i="1"/>
  <c r="AN94" i="1"/>
  <c r="AM94" i="1"/>
  <c r="AL94" i="1"/>
  <c r="AK94" i="1"/>
  <c r="AA94" i="1"/>
  <c r="Z94" i="1"/>
  <c r="Y94" i="1"/>
  <c r="X94" i="1"/>
  <c r="W94" i="1"/>
  <c r="V94" i="1"/>
  <c r="AN93" i="1"/>
  <c r="AM93" i="1"/>
  <c r="AL93" i="1"/>
  <c r="AK93" i="1"/>
  <c r="AI93" i="1"/>
  <c r="AH93" i="1"/>
  <c r="AG93" i="1"/>
  <c r="AF93" i="1"/>
  <c r="AD93" i="1"/>
  <c r="AC93" i="1"/>
  <c r="AA93" i="1"/>
  <c r="Z93" i="1"/>
  <c r="Y93" i="1"/>
  <c r="X93" i="1"/>
  <c r="W93" i="1"/>
  <c r="V93" i="1"/>
  <c r="AB93" i="1" s="1"/>
  <c r="AN92" i="1"/>
  <c r="AM92" i="1"/>
  <c r="AL92" i="1"/>
  <c r="AK92" i="1"/>
  <c r="AA92" i="1"/>
  <c r="Z92" i="1"/>
  <c r="Y92" i="1"/>
  <c r="X92" i="1"/>
  <c r="W92" i="1"/>
  <c r="V92" i="1"/>
  <c r="AI92" i="1" s="1"/>
  <c r="AN91" i="1"/>
  <c r="AM91" i="1"/>
  <c r="AL91" i="1"/>
  <c r="AK91" i="1"/>
  <c r="AK97" i="1" s="1"/>
  <c r="AA91" i="1"/>
  <c r="Z91" i="1"/>
  <c r="Z97" i="1" s="1"/>
  <c r="Y91" i="1"/>
  <c r="X91" i="1"/>
  <c r="W91" i="1"/>
  <c r="V91" i="1"/>
  <c r="AN90" i="1"/>
  <c r="AM90" i="1"/>
  <c r="AL90" i="1"/>
  <c r="AK90" i="1"/>
  <c r="AI90" i="1"/>
  <c r="AA90" i="1"/>
  <c r="Z90" i="1"/>
  <c r="Y90" i="1"/>
  <c r="X90" i="1"/>
  <c r="W90" i="1"/>
  <c r="V90" i="1"/>
  <c r="AM87" i="1"/>
  <c r="Y87" i="1"/>
  <c r="X87" i="1"/>
  <c r="W87" i="1"/>
  <c r="V87" i="1"/>
  <c r="AN86" i="1"/>
  <c r="AM86" i="1"/>
  <c r="AL86" i="1"/>
  <c r="AK86" i="1"/>
  <c r="AA86" i="1"/>
  <c r="Z86" i="1"/>
  <c r="Y86" i="1"/>
  <c r="X86" i="1"/>
  <c r="W86" i="1"/>
  <c r="V86" i="1"/>
  <c r="AN85" i="1"/>
  <c r="AM85" i="1"/>
  <c r="AL85" i="1"/>
  <c r="AK85" i="1"/>
  <c r="AJ85" i="1"/>
  <c r="AA85" i="1"/>
  <c r="Z85" i="1"/>
  <c r="Y85" i="1"/>
  <c r="X85" i="1"/>
  <c r="W85" i="1"/>
  <c r="V85" i="1"/>
  <c r="AN84" i="1"/>
  <c r="AM84" i="1"/>
  <c r="AL84" i="1"/>
  <c r="AK84" i="1"/>
  <c r="AK87" i="1" s="1"/>
  <c r="AJ84" i="1"/>
  <c r="AB84" i="1"/>
  <c r="AA84" i="1"/>
  <c r="Z84" i="1"/>
  <c r="Y84" i="1"/>
  <c r="X84" i="1"/>
  <c r="W84" i="1"/>
  <c r="V84" i="1"/>
  <c r="AI84" i="1" s="1"/>
  <c r="Y81" i="1"/>
  <c r="AN80" i="1"/>
  <c r="AM80" i="1"/>
  <c r="AL80" i="1"/>
  <c r="AK80" i="1"/>
  <c r="AJ80" i="1"/>
  <c r="AI80" i="1"/>
  <c r="AA80" i="1"/>
  <c r="Z80" i="1"/>
  <c r="Y80" i="1"/>
  <c r="X80" i="1"/>
  <c r="W80" i="1"/>
  <c r="V80" i="1"/>
  <c r="AN79" i="1"/>
  <c r="AM79" i="1"/>
  <c r="AL79" i="1"/>
  <c r="AK79" i="1"/>
  <c r="AA79" i="1"/>
  <c r="Z79" i="1"/>
  <c r="Y79" i="1"/>
  <c r="X79" i="1"/>
  <c r="W79" i="1"/>
  <c r="V79" i="1"/>
  <c r="AN78" i="1"/>
  <c r="AM78" i="1"/>
  <c r="AL78" i="1"/>
  <c r="AK78" i="1"/>
  <c r="AJ78" i="1"/>
  <c r="AI78" i="1"/>
  <c r="AA78" i="1"/>
  <c r="AA81" i="1" s="1"/>
  <c r="Z78" i="1"/>
  <c r="Y78" i="1"/>
  <c r="X78" i="1"/>
  <c r="W78" i="1"/>
  <c r="V78" i="1"/>
  <c r="AN77" i="1"/>
  <c r="AM77" i="1"/>
  <c r="AL77" i="1"/>
  <c r="AK77" i="1"/>
  <c r="AA77" i="1"/>
  <c r="Z77" i="1"/>
  <c r="Y77" i="1"/>
  <c r="X77" i="1"/>
  <c r="W77" i="1"/>
  <c r="V77" i="1"/>
  <c r="AN76" i="1"/>
  <c r="AM76" i="1"/>
  <c r="AM81" i="1" s="1"/>
  <c r="AL76" i="1"/>
  <c r="AK76" i="1"/>
  <c r="AK81" i="1" s="1"/>
  <c r="AB76" i="1"/>
  <c r="AA76" i="1"/>
  <c r="Z76" i="1"/>
  <c r="Y76" i="1"/>
  <c r="X76" i="1"/>
  <c r="W76" i="1"/>
  <c r="V76" i="1"/>
  <c r="Z73" i="1"/>
  <c r="AN72" i="1"/>
  <c r="AM72" i="1"/>
  <c r="AL72" i="1"/>
  <c r="AK72" i="1"/>
  <c r="AJ72" i="1"/>
  <c r="AI72" i="1"/>
  <c r="AB72" i="1"/>
  <c r="AC72" i="1" s="1"/>
  <c r="AA72" i="1"/>
  <c r="Z72" i="1"/>
  <c r="Y72" i="1"/>
  <c r="X72" i="1"/>
  <c r="W72" i="1"/>
  <c r="V72" i="1"/>
  <c r="AN71" i="1"/>
  <c r="AM71" i="1"/>
  <c r="AL71" i="1"/>
  <c r="AK71" i="1"/>
  <c r="AJ71" i="1"/>
  <c r="AI71" i="1"/>
  <c r="AA71" i="1"/>
  <c r="Z71" i="1"/>
  <c r="Y71" i="1"/>
  <c r="X71" i="1"/>
  <c r="W71" i="1"/>
  <c r="V71" i="1"/>
  <c r="AN70" i="1"/>
  <c r="AM70" i="1"/>
  <c r="AL70" i="1"/>
  <c r="AK70" i="1"/>
  <c r="AB70" i="1"/>
  <c r="AE70" i="1" s="1"/>
  <c r="AA70" i="1"/>
  <c r="Z70" i="1"/>
  <c r="Y70" i="1"/>
  <c r="X70" i="1"/>
  <c r="W70" i="1"/>
  <c r="V70" i="1"/>
  <c r="AN69" i="1"/>
  <c r="AM69" i="1"/>
  <c r="AL69" i="1"/>
  <c r="AK69" i="1"/>
  <c r="AJ69" i="1"/>
  <c r="AI69" i="1"/>
  <c r="AA69" i="1"/>
  <c r="Z69" i="1"/>
  <c r="Y69" i="1"/>
  <c r="X69" i="1"/>
  <c r="W69" i="1"/>
  <c r="V69" i="1"/>
  <c r="AN68" i="1"/>
  <c r="AM68" i="1"/>
  <c r="AL68" i="1"/>
  <c r="AK68" i="1"/>
  <c r="AA68" i="1"/>
  <c r="Z68" i="1"/>
  <c r="Y68" i="1"/>
  <c r="X68" i="1"/>
  <c r="W68" i="1"/>
  <c r="V68" i="1"/>
  <c r="AN67" i="1"/>
  <c r="AM67" i="1"/>
  <c r="AL67" i="1"/>
  <c r="AK67" i="1"/>
  <c r="AK73" i="1" s="1"/>
  <c r="AJ67" i="1"/>
  <c r="AI67" i="1"/>
  <c r="AB67" i="1"/>
  <c r="AF67" i="1" s="1"/>
  <c r="AA67" i="1"/>
  <c r="Z67" i="1"/>
  <c r="Y67" i="1"/>
  <c r="Y73" i="1" s="1"/>
  <c r="X67" i="1"/>
  <c r="W67" i="1"/>
  <c r="V67" i="1"/>
  <c r="AN66" i="1"/>
  <c r="AM66" i="1"/>
  <c r="AL66" i="1"/>
  <c r="AK66" i="1"/>
  <c r="AA66" i="1"/>
  <c r="Z66" i="1"/>
  <c r="Y66" i="1"/>
  <c r="X66" i="1"/>
  <c r="X73" i="1" s="1"/>
  <c r="W66" i="1"/>
  <c r="V66" i="1"/>
  <c r="F15" i="1"/>
  <c r="AJ87" i="1" l="1"/>
  <c r="AH128" i="1"/>
  <c r="AG128" i="1"/>
  <c r="AF128" i="1"/>
  <c r="AG138" i="1"/>
  <c r="AF138" i="1"/>
  <c r="AC138" i="1"/>
  <c r="AD138" i="1"/>
  <c r="AF127" i="1"/>
  <c r="AE127" i="1"/>
  <c r="AD127" i="1"/>
  <c r="AC127" i="1"/>
  <c r="AA148" i="1"/>
  <c r="AH143" i="1"/>
  <c r="W73" i="1"/>
  <c r="AD66" i="1"/>
  <c r="AC157" i="1"/>
  <c r="AI157" i="1"/>
  <c r="AB157" i="1"/>
  <c r="AE157" i="1"/>
  <c r="AB66" i="1"/>
  <c r="V73" i="1"/>
  <c r="AC66" i="1"/>
  <c r="W129" i="1"/>
  <c r="AB126" i="1"/>
  <c r="AD126" i="1" s="1"/>
  <c r="X148" i="1"/>
  <c r="AE143" i="1"/>
  <c r="AJ143" i="1"/>
  <c r="AJ147" i="1"/>
  <c r="AC70" i="1"/>
  <c r="AC76" i="1"/>
  <c r="AJ79" i="1"/>
  <c r="AC96" i="1"/>
  <c r="AJ121" i="1"/>
  <c r="AH147" i="1"/>
  <c r="AE92" i="1"/>
  <c r="AB92" i="1"/>
  <c r="AE108" i="1"/>
  <c r="AJ115" i="1"/>
  <c r="AI115" i="1"/>
  <c r="AB116" i="1"/>
  <c r="AF116" i="1" s="1"/>
  <c r="AF108" i="1"/>
  <c r="AI94" i="1"/>
  <c r="AD94" i="1"/>
  <c r="V110" i="1"/>
  <c r="AI156" i="1"/>
  <c r="AB156" i="1"/>
  <c r="AD156" i="1" s="1"/>
  <c r="AJ68" i="1"/>
  <c r="AB115" i="1"/>
  <c r="AE115" i="1" s="1"/>
  <c r="AJ156" i="1"/>
  <c r="AB90" i="1"/>
  <c r="AJ116" i="1"/>
  <c r="AI126" i="1"/>
  <c r="X139" i="1"/>
  <c r="AI139" i="1" s="1"/>
  <c r="AJ133" i="1"/>
  <c r="AE133" i="1"/>
  <c r="AF155" i="1"/>
  <c r="AH158" i="1"/>
  <c r="AG159" i="1"/>
  <c r="AA160" i="1"/>
  <c r="AI79" i="1"/>
  <c r="AH138" i="1"/>
  <c r="X118" i="1"/>
  <c r="AJ113" i="1"/>
  <c r="AI91" i="1"/>
  <c r="AJ91" i="1"/>
  <c r="AD100" i="1"/>
  <c r="W102" i="1"/>
  <c r="AI100" i="1"/>
  <c r="AB100" i="1"/>
  <c r="AE100" i="1" s="1"/>
  <c r="AB147" i="1"/>
  <c r="AG86" i="1"/>
  <c r="Z87" i="1"/>
  <c r="AF92" i="1"/>
  <c r="AD124" i="1"/>
  <c r="AI124" i="1"/>
  <c r="AD157" i="1"/>
  <c r="AG66" i="1"/>
  <c r="AH78" i="1"/>
  <c r="AB125" i="1"/>
  <c r="AB143" i="1"/>
  <c r="AG72" i="1"/>
  <c r="AB91" i="1"/>
  <c r="AE91" i="1" s="1"/>
  <c r="AG100" i="1"/>
  <c r="AD128" i="1"/>
  <c r="AI77" i="1"/>
  <c r="V81" i="1"/>
  <c r="AB77" i="1"/>
  <c r="AG127" i="1"/>
  <c r="AI127" i="1"/>
  <c r="AE67" i="1"/>
  <c r="Z118" i="1"/>
  <c r="AH127" i="1"/>
  <c r="AI145" i="1"/>
  <c r="AC145" i="1"/>
  <c r="AB145" i="1"/>
  <c r="AJ155" i="1"/>
  <c r="AI155" i="1"/>
  <c r="AB71" i="1"/>
  <c r="AC71" i="1" s="1"/>
  <c r="AE76" i="1"/>
  <c r="X81" i="1"/>
  <c r="AI76" i="1"/>
  <c r="AJ76" i="1"/>
  <c r="AJ77" i="1"/>
  <c r="AI85" i="1"/>
  <c r="AB85" i="1"/>
  <c r="AA110" i="1"/>
  <c r="AH67" i="1"/>
  <c r="AD71" i="1"/>
  <c r="AF76" i="1"/>
  <c r="AD84" i="1"/>
  <c r="W97" i="1"/>
  <c r="AH94" i="1"/>
  <c r="AJ96" i="1"/>
  <c r="AI96" i="1"/>
  <c r="AB106" i="1"/>
  <c r="AB109" i="1"/>
  <c r="AB114" i="1"/>
  <c r="AC114" i="1"/>
  <c r="AI122" i="1"/>
  <c r="AB122" i="1"/>
  <c r="AJ126" i="1"/>
  <c r="AG137" i="1"/>
  <c r="AE138" i="1"/>
  <c r="AJ138" i="1"/>
  <c r="AB144" i="1"/>
  <c r="V148" i="1"/>
  <c r="AI144" i="1"/>
  <c r="AC144" i="1"/>
  <c r="AH154" i="1"/>
  <c r="AG154" i="1"/>
  <c r="AG155" i="1"/>
  <c r="Y148" i="1"/>
  <c r="AF144" i="1"/>
  <c r="AH71" i="1"/>
  <c r="Y110" i="1"/>
  <c r="AD70" i="1"/>
  <c r="AH84" i="1"/>
  <c r="AG84" i="1"/>
  <c r="AB87" i="1"/>
  <c r="AF87" i="1" s="1"/>
  <c r="AC84" i="1"/>
  <c r="AG91" i="1"/>
  <c r="AB136" i="1"/>
  <c r="AI136" i="1"/>
  <c r="AF72" i="1"/>
  <c r="AF100" i="1"/>
  <c r="AI107" i="1"/>
  <c r="AE124" i="1"/>
  <c r="AJ124" i="1"/>
  <c r="AI147" i="1"/>
  <c r="AB79" i="1"/>
  <c r="Z102" i="1"/>
  <c r="W110" i="1"/>
  <c r="AI133" i="1"/>
  <c r="AB133" i="1"/>
  <c r="AI66" i="1"/>
  <c r="AF94" i="1"/>
  <c r="AM73" i="1"/>
  <c r="AB68" i="1"/>
  <c r="AE68" i="1" s="1"/>
  <c r="AG70" i="1"/>
  <c r="AI70" i="1"/>
  <c r="AG76" i="1"/>
  <c r="AB80" i="1"/>
  <c r="AE84" i="1"/>
  <c r="AB94" i="1"/>
  <c r="AG96" i="1"/>
  <c r="AI105" i="1"/>
  <c r="AB105" i="1"/>
  <c r="AC105" i="1" s="1"/>
  <c r="AD106" i="1"/>
  <c r="AJ108" i="1"/>
  <c r="AD144" i="1"/>
  <c r="W148" i="1"/>
  <c r="AC154" i="1"/>
  <c r="AJ157" i="1"/>
  <c r="AC87" i="1"/>
  <c r="AI101" i="1"/>
  <c r="AB101" i="1"/>
  <c r="AC101" i="1" s="1"/>
  <c r="V102" i="1"/>
  <c r="AD87" i="1"/>
  <c r="AB108" i="1"/>
  <c r="AD108" i="1" s="1"/>
  <c r="AC108" i="1"/>
  <c r="Z81" i="1"/>
  <c r="AB95" i="1"/>
  <c r="AD95" i="1" s="1"/>
  <c r="AB69" i="1"/>
  <c r="AC69" i="1"/>
  <c r="AA87" i="1"/>
  <c r="X102" i="1"/>
  <c r="Y129" i="1"/>
  <c r="W160" i="1"/>
  <c r="AJ94" i="1"/>
  <c r="AB107" i="1"/>
  <c r="AH107" i="1" s="1"/>
  <c r="AE128" i="1"/>
  <c r="AJ128" i="1"/>
  <c r="AJ92" i="1"/>
  <c r="V97" i="1"/>
  <c r="AJ100" i="1"/>
  <c r="AH124" i="1"/>
  <c r="AD133" i="1"/>
  <c r="AD146" i="1"/>
  <c r="AG94" i="1"/>
  <c r="Y97" i="1"/>
  <c r="AH109" i="1"/>
  <c r="AB124" i="1"/>
  <c r="AC124" i="1" s="1"/>
  <c r="AH70" i="1"/>
  <c r="AH76" i="1"/>
  <c r="AF84" i="1"/>
  <c r="AH96" i="1"/>
  <c r="AI113" i="1"/>
  <c r="V118" i="1"/>
  <c r="AB113" i="1"/>
  <c r="AG113" i="1" s="1"/>
  <c r="V129" i="1"/>
  <c r="AB121" i="1"/>
  <c r="AD121" i="1" s="1"/>
  <c r="AI121" i="1"/>
  <c r="AE144" i="1"/>
  <c r="AK160" i="1"/>
  <c r="AD154" i="1"/>
  <c r="AA73" i="1"/>
  <c r="AJ122" i="1"/>
  <c r="AD153" i="1"/>
  <c r="X110" i="1"/>
  <c r="AI109" i="1"/>
  <c r="AF126" i="1"/>
  <c r="AG145" i="1"/>
  <c r="AB159" i="1"/>
  <c r="AI159" i="1"/>
  <c r="AM160" i="1"/>
  <c r="AD72" i="1"/>
  <c r="AB123" i="1"/>
  <c r="AF135" i="1"/>
  <c r="AJ146" i="1"/>
  <c r="AE153" i="1"/>
  <c r="AF85" i="1"/>
  <c r="AE117" i="1"/>
  <c r="AC137" i="1"/>
  <c r="AB137" i="1"/>
  <c r="AB86" i="1"/>
  <c r="AH86" i="1" s="1"/>
  <c r="AI86" i="1"/>
  <c r="AA97" i="1"/>
  <c r="AJ123" i="1"/>
  <c r="AH135" i="1"/>
  <c r="AA139" i="1"/>
  <c r="AG136" i="1"/>
  <c r="AD147" i="1"/>
  <c r="Z160" i="1"/>
  <c r="AJ154" i="1"/>
  <c r="AB158" i="1"/>
  <c r="AB163" i="1"/>
  <c r="AG163" i="1" s="1"/>
  <c r="AI163" i="1"/>
  <c r="AC67" i="1"/>
  <c r="X97" i="1"/>
  <c r="AH92" i="1"/>
  <c r="AJ93" i="1"/>
  <c r="AH100" i="1"/>
  <c r="AJ114" i="1"/>
  <c r="AJ117" i="1"/>
  <c r="AB135" i="1"/>
  <c r="AJ145" i="1"/>
  <c r="AH156" i="1"/>
  <c r="AJ101" i="1"/>
  <c r="AG67" i="1"/>
  <c r="AI68" i="1"/>
  <c r="AJ70" i="1"/>
  <c r="AD96" i="1"/>
  <c r="AE109" i="1"/>
  <c r="AJ127" i="1"/>
  <c r="AI138" i="1"/>
  <c r="AI143" i="1"/>
  <c r="AH146" i="1"/>
  <c r="AE147" i="1"/>
  <c r="AH153" i="1"/>
  <c r="AF154" i="1"/>
  <c r="AB155" i="1"/>
  <c r="AJ159" i="1"/>
  <c r="Z148" i="1"/>
  <c r="AC146" i="1"/>
  <c r="AD67" i="1"/>
  <c r="AB78" i="1"/>
  <c r="AC78" i="1" s="1"/>
  <c r="AE85" i="1"/>
  <c r="AF122" i="1"/>
  <c r="AE126" i="1"/>
  <c r="AJ136" i="1"/>
  <c r="AF145" i="1"/>
  <c r="AE72" i="1"/>
  <c r="AE93" i="1"/>
  <c r="AF106" i="1"/>
  <c r="AF70" i="1"/>
  <c r="AH72" i="1"/>
  <c r="W81" i="1"/>
  <c r="AD76" i="1"/>
  <c r="AJ86" i="1"/>
  <c r="AE96" i="1"/>
  <c r="AC128" i="1"/>
  <c r="AI128" i="1"/>
  <c r="AF137" i="1"/>
  <c r="AM148" i="1"/>
  <c r="AB153" i="1"/>
  <c r="AG153" i="1" s="1"/>
  <c r="V160" i="1"/>
  <c r="AJ163" i="1"/>
  <c r="AJ144" i="1"/>
  <c r="AJ66" i="1"/>
  <c r="AJ90" i="1"/>
  <c r="AB146" i="1"/>
  <c r="AH122" i="1" l="1"/>
  <c r="AE122" i="1"/>
  <c r="AD122" i="1"/>
  <c r="AC79" i="1"/>
  <c r="AF79" i="1"/>
  <c r="AI129" i="1"/>
  <c r="AC129" i="1"/>
  <c r="AH69" i="1"/>
  <c r="AG69" i="1"/>
  <c r="AJ148" i="1"/>
  <c r="AE148" i="1"/>
  <c r="AJ110" i="1"/>
  <c r="AE121" i="1"/>
  <c r="AD123" i="1"/>
  <c r="AE123" i="1"/>
  <c r="AG123" i="1"/>
  <c r="AF123" i="1"/>
  <c r="AI118" i="1"/>
  <c r="AC118" i="1"/>
  <c r="AE79" i="1"/>
  <c r="AD135" i="1"/>
  <c r="AC135" i="1"/>
  <c r="AG80" i="1"/>
  <c r="AH80" i="1"/>
  <c r="AF80" i="1"/>
  <c r="AE80" i="1"/>
  <c r="AD115" i="1"/>
  <c r="AG156" i="1"/>
  <c r="AI73" i="1"/>
  <c r="AH79" i="1"/>
  <c r="AH125" i="1"/>
  <c r="AE125" i="1"/>
  <c r="AD125" i="1"/>
  <c r="AC125" i="1"/>
  <c r="AG125" i="1"/>
  <c r="AG79" i="1"/>
  <c r="AJ118" i="1"/>
  <c r="AF66" i="1"/>
  <c r="AE66" i="1"/>
  <c r="AB73" i="1"/>
  <c r="AH66" i="1"/>
  <c r="AB110" i="1"/>
  <c r="AG110" i="1" s="1"/>
  <c r="AE105" i="1"/>
  <c r="AD105" i="1"/>
  <c r="AH105" i="1"/>
  <c r="AH160" i="1"/>
  <c r="AH101" i="1"/>
  <c r="AG101" i="1"/>
  <c r="AD101" i="1"/>
  <c r="AF101" i="1"/>
  <c r="AE101" i="1"/>
  <c r="AD78" i="1"/>
  <c r="AG78" i="1"/>
  <c r="AE78" i="1"/>
  <c r="AD97" i="1"/>
  <c r="AD116" i="1"/>
  <c r="AC116" i="1"/>
  <c r="AG116" i="1"/>
  <c r="AC126" i="1"/>
  <c r="AC95" i="1"/>
  <c r="AD158" i="1"/>
  <c r="AG158" i="1"/>
  <c r="AC158" i="1"/>
  <c r="AH116" i="1"/>
  <c r="AH97" i="1"/>
  <c r="AF113" i="1"/>
  <c r="AG71" i="1"/>
  <c r="AF71" i="1"/>
  <c r="AD69" i="1"/>
  <c r="AH114" i="1"/>
  <c r="AG114" i="1"/>
  <c r="AE114" i="1"/>
  <c r="AF114" i="1"/>
  <c r="AG143" i="1"/>
  <c r="AB148" i="1"/>
  <c r="AF148" i="1" s="1"/>
  <c r="AD143" i="1"/>
  <c r="AF143" i="1"/>
  <c r="AC143" i="1"/>
  <c r="AE113" i="1"/>
  <c r="AD109" i="1"/>
  <c r="AC109" i="1"/>
  <c r="AG109" i="1"/>
  <c r="AF158" i="1"/>
  <c r="AE137" i="1"/>
  <c r="AH137" i="1"/>
  <c r="AI97" i="1"/>
  <c r="AC97" i="1"/>
  <c r="AJ102" i="1"/>
  <c r="AJ73" i="1"/>
  <c r="AD114" i="1"/>
  <c r="AE71" i="1"/>
  <c r="AG124" i="1"/>
  <c r="AI148" i="1"/>
  <c r="AG106" i="1"/>
  <c r="AH106" i="1"/>
  <c r="AE106" i="1"/>
  <c r="AH123" i="1"/>
  <c r="AI81" i="1"/>
  <c r="AF125" i="1"/>
  <c r="AC147" i="1"/>
  <c r="AF147" i="1"/>
  <c r="AF124" i="1"/>
  <c r="AF136" i="1"/>
  <c r="AE136" i="1"/>
  <c r="AD136" i="1"/>
  <c r="AH136" i="1"/>
  <c r="AH90" i="1"/>
  <c r="AG90" i="1"/>
  <c r="AF90" i="1"/>
  <c r="AB97" i="1"/>
  <c r="AG97" i="1" s="1"/>
  <c r="AE90" i="1"/>
  <c r="AF97" i="1"/>
  <c r="AI102" i="1"/>
  <c r="AD113" i="1"/>
  <c r="AB118" i="1"/>
  <c r="AG121" i="1"/>
  <c r="AD90" i="1"/>
  <c r="AH126" i="1"/>
  <c r="AG126" i="1"/>
  <c r="AF121" i="1"/>
  <c r="AI160" i="1"/>
  <c r="AF163" i="1"/>
  <c r="AH163" i="1"/>
  <c r="AE163" i="1"/>
  <c r="AC163" i="1"/>
  <c r="AD163" i="1"/>
  <c r="AE94" i="1"/>
  <c r="AC94" i="1"/>
  <c r="AG115" i="1"/>
  <c r="AE81" i="1"/>
  <c r="AJ81" i="1"/>
  <c r="AE116" i="1"/>
  <c r="AB160" i="1"/>
  <c r="AC153" i="1"/>
  <c r="AF153" i="1"/>
  <c r="AC123" i="1"/>
  <c r="AJ160" i="1"/>
  <c r="AB81" i="1"/>
  <c r="AD81" i="1" s="1"/>
  <c r="AG122" i="1"/>
  <c r="AH73" i="1"/>
  <c r="AB139" i="1"/>
  <c r="AH133" i="1"/>
  <c r="AG133" i="1"/>
  <c r="AF133" i="1"/>
  <c r="AG87" i="1"/>
  <c r="AF156" i="1"/>
  <c r="AE156" i="1"/>
  <c r="AC156" i="1"/>
  <c r="AE135" i="1"/>
  <c r="AG105" i="1"/>
  <c r="AE77" i="1"/>
  <c r="AD77" i="1"/>
  <c r="AH77" i="1"/>
  <c r="AG77" i="1"/>
  <c r="AF77" i="1"/>
  <c r="AG160" i="1"/>
  <c r="AE87" i="1"/>
  <c r="AC133" i="1"/>
  <c r="AH155" i="1"/>
  <c r="AD155" i="1"/>
  <c r="AD91" i="1"/>
  <c r="AH159" i="1"/>
  <c r="AF159" i="1"/>
  <c r="AD159" i="1"/>
  <c r="AC159" i="1"/>
  <c r="AE159" i="1"/>
  <c r="AC136" i="1"/>
  <c r="AF105" i="1"/>
  <c r="AH144" i="1"/>
  <c r="AG144" i="1"/>
  <c r="AC106" i="1"/>
  <c r="AE155" i="1"/>
  <c r="AH113" i="1"/>
  <c r="AD79" i="1"/>
  <c r="AF115" i="1"/>
  <c r="AH115" i="1"/>
  <c r="AG147" i="1"/>
  <c r="AB129" i="1"/>
  <c r="AH121" i="1"/>
  <c r="AG68" i="1"/>
  <c r="AD68" i="1"/>
  <c r="AC68" i="1"/>
  <c r="AJ97" i="1"/>
  <c r="AE97" i="1"/>
  <c r="AD102" i="1"/>
  <c r="AE107" i="1"/>
  <c r="AF107" i="1"/>
  <c r="AC107" i="1"/>
  <c r="AD107" i="1"/>
  <c r="AJ129" i="1"/>
  <c r="AC113" i="1"/>
  <c r="AH95" i="1"/>
  <c r="AG95" i="1"/>
  <c r="AF95" i="1"/>
  <c r="AF69" i="1"/>
  <c r="AD73" i="1"/>
  <c r="AC115" i="1"/>
  <c r="AC122" i="1"/>
  <c r="AC91" i="1"/>
  <c r="AD160" i="1"/>
  <c r="AD129" i="1"/>
  <c r="AE158" i="1"/>
  <c r="AE95" i="1"/>
  <c r="AG107" i="1"/>
  <c r="AF129" i="1"/>
  <c r="AC80" i="1"/>
  <c r="AH68" i="1"/>
  <c r="AJ139" i="1"/>
  <c r="AG135" i="1"/>
  <c r="AF86" i="1"/>
  <c r="AC86" i="1"/>
  <c r="AE86" i="1"/>
  <c r="AD86" i="1"/>
  <c r="AD80" i="1"/>
  <c r="AC77" i="1"/>
  <c r="AF91" i="1"/>
  <c r="AG146" i="1"/>
  <c r="AF146" i="1"/>
  <c r="AE146" i="1"/>
  <c r="AF109" i="1"/>
  <c r="AC155" i="1"/>
  <c r="AF78" i="1"/>
  <c r="AD137" i="1"/>
  <c r="AC121" i="1"/>
  <c r="AF68" i="1"/>
  <c r="AH87" i="1"/>
  <c r="AG108" i="1"/>
  <c r="AH108" i="1"/>
  <c r="AG102" i="1"/>
  <c r="AD85" i="1"/>
  <c r="AG85" i="1"/>
  <c r="AH85" i="1"/>
  <c r="AC85" i="1"/>
  <c r="AE145" i="1"/>
  <c r="AD145" i="1"/>
  <c r="AH145" i="1"/>
  <c r="AE69" i="1"/>
  <c r="AH91" i="1"/>
  <c r="AB102" i="1"/>
  <c r="AC102" i="1" s="1"/>
  <c r="AC100" i="1"/>
  <c r="AC90" i="1"/>
  <c r="AI110" i="1"/>
  <c r="AD92" i="1"/>
  <c r="AC92" i="1"/>
  <c r="AG92" i="1"/>
  <c r="AF157" i="1"/>
  <c r="AH157" i="1"/>
  <c r="AG157" i="1"/>
  <c r="AI87" i="1"/>
  <c r="AG139" i="1" l="1"/>
  <c r="AF139" i="1"/>
  <c r="AD139" i="1"/>
  <c r="AC139" i="1"/>
  <c r="AH110" i="1"/>
  <c r="AF118" i="1"/>
  <c r="AH118" i="1"/>
  <c r="AD118" i="1"/>
  <c r="AE118" i="1"/>
  <c r="AG73" i="1"/>
  <c r="AF73" i="1"/>
  <c r="AE73" i="1"/>
  <c r="AG81" i="1"/>
  <c r="AC148" i="1"/>
  <c r="AG148" i="1"/>
  <c r="AH129" i="1"/>
  <c r="AG129" i="1"/>
  <c r="AE129" i="1"/>
  <c r="AE160" i="1"/>
  <c r="AF160" i="1"/>
  <c r="AC110" i="1"/>
  <c r="AD148" i="1"/>
  <c r="AF102" i="1"/>
  <c r="AH102" i="1"/>
  <c r="AH139" i="1"/>
  <c r="AH148" i="1"/>
  <c r="AD110" i="1"/>
  <c r="AC160" i="1"/>
  <c r="AE110" i="1"/>
  <c r="AE139" i="1"/>
  <c r="AC73" i="1"/>
  <c r="AF110" i="1"/>
  <c r="AF81" i="1"/>
  <c r="AH81" i="1"/>
  <c r="AG118" i="1"/>
  <c r="AC81" i="1"/>
  <c r="AE102" i="1"/>
</calcChain>
</file>

<file path=xl/sharedStrings.xml><?xml version="1.0" encoding="utf-8"?>
<sst xmlns="http://schemas.openxmlformats.org/spreadsheetml/2006/main" count="567" uniqueCount="173">
  <si>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</si>
  <si>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</si>
  <si>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OPINIÓN Y SATISFACCIÓN DEL PERSONAL DE LA UNIDAD DE APOYO A ÓRGANOS DE GOBIERNO E INSTITUCIONALES (Rectorado, Gerencia, Secretaría General, Gabinete de Comunicación y Defensor Universitario). Año 2023</t>
  </si>
  <si>
    <t>Nº encuestas recibidas</t>
  </si>
  <si>
    <t>Tasa de respuesta</t>
  </si>
  <si>
    <t>DATOS DE SEGMENTACIÓN</t>
  </si>
  <si>
    <t>Sexo</t>
  </si>
  <si>
    <t>Hombre</t>
  </si>
  <si>
    <t>Mujer</t>
  </si>
  <si>
    <t>Temporalidad</t>
  </si>
  <si>
    <t>Fijo/Permanente</t>
  </si>
  <si>
    <t>Temporal/Interino</t>
  </si>
  <si>
    <t>Régimen Jurídico</t>
  </si>
  <si>
    <t>Funcionario</t>
  </si>
  <si>
    <t>Laboral</t>
  </si>
  <si>
    <t>FRECUENCIAS ABSOLUTAS</t>
  </si>
  <si>
    <t>FRECUENCIAS RELATIVAS</t>
  </si>
  <si>
    <t>FRECUENCIAS POR NIVEL DE SATISFACCIÓN</t>
  </si>
  <si>
    <t>MEDIDAS ESTADÍSTICAS</t>
  </si>
  <si>
    <t>1. DESEMPEÑO DEL PUESTO DE TRABAJO.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</si>
  <si>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</si>
  <si>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</si>
  <si>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</si>
  <si>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</si>
  <si>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</si>
  <si>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</si>
  <si>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</si>
  <si>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</si>
  <si>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Conocimiento proporcionado sobre las funciones y responsabilidades del puesto de trabajo que desempeña</t>
  </si>
  <si>
    <t>Asignación de los objetivos que tiene que lograr en el desempeño de su puesto de trabajo.</t>
  </si>
  <si>
    <t>Disponibilidad de documentos y métodos para realizar su trabajo con eficacia (mecanismos de búsqueda de información, manuales y guías de procesos de su Unidad).</t>
  </si>
  <si>
    <t>Posibilidad de aplicar nuevas ideas en el desempeño de su puesto de trabajo (creatividad e innovación)</t>
  </si>
  <si>
    <t xml:space="preserve"> Posibilidad de desempeñar las funciones del puesto de trabajo con autonomía y responsabilidad propia.</t>
  </si>
  <si>
    <t>Posibilidad de aplicar los conocimientos, capacidades y habilidades requeridas para el desempeño de su puesto de trabajo</t>
  </si>
  <si>
    <t>Ajuste entre el volumen de trabajo asignado y el tiempo disponible para realizarlo</t>
  </si>
  <si>
    <t>Total Bloque 1. DESEMPEÑO DEL PUESTO DE TRABAJO</t>
  </si>
  <si>
    <t xml:space="preserve">2. CONDICIONES PARA EL DESARROLLO DEL TRABAJO. </t>
  </si>
  <si>
    <t xml:space="preserve"> Desarrollo de la prevención de riesgos laborales en relación con su puesto de trabajo (información y formación sobre los riesgos, medidas de prevención adoptadas, equipos de protección individual, medidas de emergencia, etc.</t>
  </si>
  <si>
    <t>Condiciones físicas del lugar de trabajo (ventilación, temperatura, luminosidad, espacio para trabajar, etc.</t>
  </si>
  <si>
    <t>Recursos de equipamiento, materiales y tecnológicos (despacho, suministros de oficina, medios para la comunicación, etc.)</t>
  </si>
  <si>
    <t xml:space="preserve">Recursos informáticos para el desempeño del puesto de trabajo. </t>
  </si>
  <si>
    <t>Organización y distribución horaria de la jornada de trabajo que realiza</t>
  </si>
  <si>
    <t>Total Bloque 2. CONDICIONES PARA EL DESARROLLO DEL TRABAJO</t>
  </si>
  <si>
    <t xml:space="preserve">3. PARTICIPACIÓN. </t>
  </si>
  <si>
    <t>Posibilidad de participar en la asignación de los objetivos que ha de obtener en el puesto de trabajo</t>
  </si>
  <si>
    <t>Posibilidad de participar en las decisiones que afectan al desempeño de su puesto de trabajo</t>
  </si>
  <si>
    <t>Posibilidad para realizar propuestas de mejora sobre el funcionamiento de la Unidad</t>
  </si>
  <si>
    <t>Total Bloque 3. PARTICIPACIÓN</t>
  </si>
  <si>
    <t xml:space="preserve">4. FORMACIÓN/EVALUACIÓN. </t>
  </si>
  <si>
    <t>Posibilidad de participar en la identificación de las necesidades de formación para el desempeño del puesto de trabajo</t>
  </si>
  <si>
    <t>Facilidades y recursos proporcionados por la Universidad para participar en acciones formativas</t>
  </si>
  <si>
    <t>Adecuación de la oferta formativa para el desarrollo y la promoción profesional</t>
  </si>
  <si>
    <t>Adecuación de la oferta formativa eUAOGcífica para el desempeño del puesto de trabajo</t>
  </si>
  <si>
    <t>Aprendizaje obtenido en las acciones formativas en las que ha participado</t>
  </si>
  <si>
    <t xml:space="preserve"> Utilidad de la formación recibida para el desempeño del puesto de trabajo.</t>
  </si>
  <si>
    <t>Los métodos aplicados para evaluar el nivel de desempeño y de competencias en el puesto de trabajo</t>
  </si>
  <si>
    <t>Total Bloque 4. FORMACIÓN / EVALUACIÓN</t>
  </si>
  <si>
    <t xml:space="preserve">5. RELACIONES INTERNAS DE TRABAJO. </t>
  </si>
  <si>
    <t>Grado de cooperación, apoyo y desarrollo del trabajo en equipo en su Unidad</t>
  </si>
  <si>
    <t>Grado en el que se comparte los conocimientos entre las personas de la Unidad.</t>
  </si>
  <si>
    <t>Total Bloque 5. RELACIONES INTERNAS DE TRABAJO</t>
  </si>
  <si>
    <t xml:space="preserve">6. COMUNICACIÓN PARA EL DESARROLLO DEL TRABAJO. </t>
  </si>
  <si>
    <t>Adecuación de la comunicación interna a las necesidades y estructura de la Unidad</t>
  </si>
  <si>
    <t>Eficacia de los canales, medios y métodos utilizados para la comunicación en la Unidad</t>
  </si>
  <si>
    <t>Fluidez de la comunicación con los responsables de la Unidad</t>
  </si>
  <si>
    <t>Fluidez de la comunicación entre las personas que trabajan en la Unidad</t>
  </si>
  <si>
    <t>Adecuación de la información institucional que le proporciona la Universidad</t>
  </si>
  <si>
    <t>Total Bloque 6. COMUNICACIÓN PARA EL DESARROLLO DEL TRABAJO</t>
  </si>
  <si>
    <t>7. PROMOCIÓN Y DESARROLLO DE CARRERA.</t>
  </si>
  <si>
    <t>Posibilidades que ofrece la Universidad para la promoción a un grupo de titulación o puesto de trabajo</t>
  </si>
  <si>
    <t>Posibilidades que ofrece la Universidad para el desarrollo y mejora profesional en el puesto de trabajo que desempeña</t>
  </si>
  <si>
    <t>Posibilidades de promoción profesional desde su incorporación a la Universidad.</t>
  </si>
  <si>
    <t>Facilidades y apoyos proporcionados por la Universidad para la promoción profesional</t>
  </si>
  <si>
    <t>Garantías de equidad e igualdad de oportunidades en los procesos selectivos internos en los que ha participado.</t>
  </si>
  <si>
    <t>Total Bloque 7. PROMOCIÓN Y DESARROLLO DE CARRERA</t>
  </si>
  <si>
    <t xml:space="preserve">8. RECOMPENSAS, RECONOCIMIENTOS Y ATENCIÓN A LAS PERSONAS </t>
  </si>
  <si>
    <t>Retribuciones percibidas por las funciones realizadas en su puesto de trabajo</t>
  </si>
  <si>
    <t>Retribuciones percibidas en su puesto de trabajo comparadas con las retribuciones del resto de puestos de trabajo de la Universidad.</t>
  </si>
  <si>
    <t>Retribuciones percibidas en su puesto de trabajo comparadas con las retribuciones de puestos similares de otras administraciones públicas</t>
  </si>
  <si>
    <t>Reconocimientos no retributivos recibidos en la Unidad (felicitaciones, menciones, elogios, otras compensaciones).</t>
  </si>
  <si>
    <t>Reconocimientos no retributivos recibidos por la Universidad (reconocimientos de los servicios prestados, felicitaciones, menciones, elogios, compensaciones no monetarias, etc.).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</si>
  <si>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sociales.).</t>
  </si>
  <si>
    <t>Permisos, licencias, vacaciones y periodos de descanso de los que puede disfrutar.</t>
  </si>
  <si>
    <t>Medidas de conciliación de la vida familiar y laboral que aplica la Universidad (permisos de maternidad o adopción, lactancia, reducciones de jornada por conciliación, premios y reducciones de jornada por situaciones excepcionales).</t>
  </si>
  <si>
    <t>Total Bloque 8. RECOMPENSAS, RECONOCIMIENTOS Y ATENCIÓN A LAS PERSONAS</t>
  </si>
  <si>
    <t>9.VALORACIÓN GENERAL</t>
  </si>
  <si>
    <t>Nivel general de satisfacción.</t>
  </si>
  <si>
    <t>Grado general de motivación. (En función de las prácticas de gestión que desarrolla la Universidad y que inciden en su motivación: formación y capacitación, promoción, delegación de responsabilidades, participación, comunicación, retribuciones, reconocimientos y atenciones sociales).</t>
  </si>
  <si>
    <t>Grado de implicación personal con la Universidad.</t>
  </si>
  <si>
    <t xml:space="preserve">Grado de implicación personal con su Servicio/Unidad y puesto de trabajo. </t>
  </si>
  <si>
    <t>Se identifica con la actual misión, misión, valores y estrategias de la Universidad</t>
  </si>
  <si>
    <t>Total Bloque 9. VALORACIÓN GENERAL</t>
  </si>
  <si>
    <t xml:space="preserve">10. EVALUACIÓN DE LA ACCIÓN DE LA COORDINACIÓN DE LA CALIDAD EN SU UNIDAD. </t>
  </si>
  <si>
    <t>Prácticas de comunicación al personal de la Unidad en materia de calidad (sobre desarrollo de programas, proyectos, instrucciones de la Dirección).</t>
  </si>
  <si>
    <t>Referente como modelo de actitud y comportamiento en la implantación de la cultura de la calidad y excelencia en la Unidad.</t>
  </si>
  <si>
    <t>Prácticas y métodos de organización y coordinación de la actividad que desarrolla la Unidad en materia de calidad (desarrollo de programas, proyectos y sistemas de gestión).</t>
  </si>
  <si>
    <t>Actitudes y acciones para impulsar la participación de las personas y los equipos de trabajo de la Unidad  en materia de calidad (desarrollo de programas, proyectos y sistemas  de gestión).</t>
  </si>
  <si>
    <t>Prácticas y métodos de organización, coordinación y comunicación de la documentación generada por la Unidad en materia de calidad (desarrollo de programas, proyectos y sistemas de gestión, informes, memorias de seguimiento).</t>
  </si>
  <si>
    <t>Total Bloque 10. EVALUACIÓN DE LA ACCIÓN DE LA COORDINACIÓN DE LA CALIDAD EN SU UNIDAD</t>
  </si>
  <si>
    <t xml:space="preserve">11. OPINIÓN GENERAL SOBRE LA INSTITUCIÓN Y  EL SERVICIO/UNIDAD. </t>
  </si>
  <si>
    <t>Considera que los objetivos de su Servicio/Unidad están alineados con la misión, visión, valores y Plan Estratégico de la Universidad.</t>
  </si>
  <si>
    <t>Considera que en su Servicio/Unidad está implantada la orientación al cliente (prestar un servicio de calidad a los usuarios).</t>
  </si>
  <si>
    <t>Considera que el sistema de gestión de calidad aplicado en su Servicio/Unidad está contribuyendo a la mejora continua en la prestación de servicios.</t>
  </si>
  <si>
    <t xml:space="preserve">Considera que el Gobierno y la Dirección de la Universidad impulsa la consecución de la misión, misión, valores y las estrategias. </t>
  </si>
  <si>
    <t>Considera que en la Universidad se promueve la calidad y la excelencia como  objetivo institucional.</t>
  </si>
  <si>
    <t>Considera que en la Universidad  se fomentan  valores de comportamiento ético y de transparencia y se actua conforme a estos.</t>
  </si>
  <si>
    <t>Considera que en la  Universidad se desarrollan  actitudes, valores y  actuaciones  de  responsabilidad social (protección del medio ambiente, seguridad y prevención, accesibilidad e igualdad).</t>
  </si>
  <si>
    <t>Total Bloque 11. OPINIÓN GENERAL SOBRE LA INSTITUCIÓN Y EL SERVICIO / UNIDAD</t>
  </si>
  <si>
    <t xml:space="preserve">12. OPINIÓN GENERAL SOBRE LA ENCUESTA. </t>
  </si>
  <si>
    <t>Considera que las preguntas de la encuesta son adecuadas para conocer la percepción de la satisfacción de las personas (reUAOGcto al apartado 1 "Cuestionario de satisfacción").</t>
  </si>
  <si>
    <t>Puede indicar su opinión o sugerencia en relación al desempeño del puesto de trabajo:</t>
  </si>
  <si>
    <t>Deberían estar más claras las funciones de la Unidad Administrativa pues en cada uno de los puestos de este mismo área se atiende específicamente a unos temas sin tener muy claras las funciones propias del puesto</t>
  </si>
  <si>
    <t>No se me ha proporcionado ninguna formación por parte de la UJA, aunque la solicite</t>
  </si>
  <si>
    <t>No tenemos asignadas funciones, dependen del equipo de gobierno en ese momento. Los servicios descargan actuaciones que les corresponde solo porque el presidente o firmante es el cargo. A veces la carga de trabajo es superior al horario y cómo debe terminarse se hacen horas de más imposible de recuperar porque sino vas, nadie te sustituye</t>
  </si>
  <si>
    <t>Puede especificar condiciones a mejorar:</t>
  </si>
  <si>
    <t>Con la construcción del nuevo edificio hay muchísimo ruido. Por otra parte, la maquina de aire que tenemos es de las antiguas y también hace mucho ruido, hay veces que no escuchamos ni lo que hablamos entre nosotros, tenemos que alzar mucho la voz.</t>
  </si>
  <si>
    <t>En verano las temperaturas son insoportables pues el aire acondicionado en la planta primera del Aula Magna no funciona correctamente y en mi dependencia la temperatura es elevada.</t>
  </si>
  <si>
    <t>Puede indicar su opinión o sugerencia en relación a la participación:</t>
  </si>
  <si>
    <t>Para que las propuestas de mejora sean ejecutadas es preciso dotación de medios personales</t>
  </si>
  <si>
    <t>Puede indicar su opinión o sugerencia en relación a la formación/evaluación:a</t>
  </si>
  <si>
    <t>La formación se ofrece de manera encorsetada al área mientras, puesto que en algunos puestos se tienen necesidades específicas que no son accesibles para ese área</t>
  </si>
  <si>
    <t>Puede indicar su opinión o sugerencia en relación a las relaciones internas de trabajo y la comunicación para el desarrollo de trabajo</t>
  </si>
  <si>
    <t>Puede indicar su opinión o sugerencia en relación a la promoción y desarrollo de la carrera:a</t>
  </si>
  <si>
    <t>Los exámenes de promoción interna creo que no están bien diseñados. Tendrían que ser mas especializados por areas donde se va  desarrollar el trabajo, No volver a pedir en la convocatoria los mismos temas ampliados cada vez mas.</t>
  </si>
  <si>
    <t>Puede indicar su opinión o sugerencia en relación a las recompensas, reconocimientos y atención a las personas:a</t>
  </si>
  <si>
    <t>Puede indicar su opinión o sugerencia en relación a la opinión general sobre la institución y el servicio/unidad:</t>
  </si>
  <si>
    <t>Puede indicar indicar cualquier sugerencia o mejora de la encuesta:</t>
  </si>
  <si>
    <t>Servicio de Planificación y Evaluación</t>
  </si>
  <si>
    <t>DETALLE EVOLUTIVO DE LOS RESULTADOS DE LA ENCUESTA DE OPINIÓN Y SATISFACCIÓN DEL PERSONAL DE ADMINISTRACIÓN Y SERVICIOS DE LA UNIVERSIDAD DE JAÉN. PERIODO (2009-2023)</t>
  </si>
  <si>
    <t>INFORME GLOBAL</t>
  </si>
  <si>
    <t>Año de referencia</t>
  </si>
  <si>
    <t>Datos de segmentación</t>
  </si>
  <si>
    <t>Fijo</t>
  </si>
  <si>
    <t>Valores perdidos</t>
  </si>
  <si>
    <t>Perdidos</t>
  </si>
  <si>
    <t>MEDIDA ESTADÍSTICA</t>
  </si>
  <si>
    <t>Insatisfacción en %</t>
  </si>
  <si>
    <t xml:space="preserve">Satisfacción en % </t>
  </si>
  <si>
    <t>SUP</t>
  </si>
  <si>
    <t>Identificación del nivel competencial (especialmente conocimientos) exigido para el correcto desempeño de su puesto trabajo.</t>
  </si>
  <si>
    <t>-</t>
  </si>
  <si>
    <t>Adecuación de la oferta formativa específica para el desempeño del puesto de trabajo</t>
  </si>
  <si>
    <t xml:space="preserve">Grado de cooperación, apoyo y desarrollo del trabajo en equipo en su Unidad. </t>
  </si>
  <si>
    <t>Reconocimientos no retributivos recibidos en la Unidad (felicitaciones, menciones, elogios, compensaciones no monetarias, etc.).</t>
  </si>
  <si>
    <r>
      <t xml:space="preserve">Grado general de motivación. </t>
    </r>
    <r>
      <rPr>
        <i/>
        <sz val="11"/>
        <rFont val="Arial"/>
        <family val="2"/>
      </rPr>
      <t>(La motivación es el proceso que impulsa a una persona a actuar de una determinada manera o, por lo menos, origina una propensión hacia un comportamiento específico. Las prácticas de gestión que inciden en la motivación de las personas trabajadoras son: formación y capacitación, delegación de responsabilidades, participación e implicación, comunicación, recompensas, reconocimientos y atenciones sociales).</t>
    </r>
  </si>
  <si>
    <r>
      <t xml:space="preserve">Grado de implicación personal con la Universidad. </t>
    </r>
    <r>
      <rPr>
        <i/>
        <sz val="11"/>
        <rFont val="Arial"/>
        <family val="2"/>
      </rPr>
      <t>(Representa su compromiso con la organización en términos del grado en el que usted se identifica con la Universidad y desea seguir participando activamente en ella).</t>
    </r>
  </si>
  <si>
    <r>
      <t xml:space="preserve">Grado de implicación personal con su Servicio/Unidad y puesto de trabajo. </t>
    </r>
    <r>
      <rPr>
        <i/>
        <sz val="11"/>
        <rFont val="Arial"/>
        <family val="2"/>
      </rPr>
      <t>(Grado en que usted se implica en sus tareas e invierte tiempo y energías en ellas).</t>
    </r>
  </si>
  <si>
    <t xml:space="preserve">10. EVALUACIÓN DE LA ACCIÓN DEL LIDERAZGO DEL MÁXIMO RESPONSABLE DEL SERVICIO/UNIDAD. </t>
  </si>
  <si>
    <t>Prácticas de comunicación personal de la misión, visión, valores, estrategias (Universidad/Unidad) y objetivos del Servicio/Unidad, equipos o puestos de trabajo</t>
  </si>
  <si>
    <t>Referente como modelo de actitud y comportamiento en la implantación e impulso de la cultura de la calidad y excelencia en el Servicio/Unidad</t>
  </si>
  <si>
    <t xml:space="preserve"> Prácticas y métodos de organización y distribución del trabajo en el Servicio/Unidad para garantizar la eficacia en la prestación del servicio</t>
  </si>
  <si>
    <t>Actitudes en la comunicación (accesibilidad, escucha activa, valoración de las sugerencias propuestas, capacidad expositiva, generación de confianza persuasiva, transmisión de conocimiento).</t>
  </si>
  <si>
    <t>Actitudes y acciones para delegar y facilitar la autonomía y responsabilidad en el desarrollo del trabajo</t>
  </si>
  <si>
    <t>Actitudes y acciones para motivar y facilitar la participación en las actividades de mejora de los equipos y de las personas.</t>
  </si>
  <si>
    <t>Actitudes y acciones para impulsar el trabajo en equipo en el Servicio/Unidad</t>
  </si>
  <si>
    <t>Actitudes y acciones para impulsar la creatividad y la innovación en los procesos y en los servicios prestados</t>
  </si>
  <si>
    <t>Prácticas y acciones para impulsar, apoyar y facilitar la participación de las personas en la formación</t>
  </si>
  <si>
    <t xml:space="preserve"> Acciones de reconocimiento interno por el trabajo realizado y los esfuerzos por la mejora del Servicio/Unidad</t>
  </si>
  <si>
    <t>Prácticas y acciones para fomentar y promover la igualdad de oportunidades, la equidad en la gestión y trato con las personas del Servicio/Unidad</t>
  </si>
  <si>
    <t>Total Bloque 10. EVALUACIÓN DE LA ACCIÓN DEL LIDERAZGO DEL MÁXIMO RESPONSABLE DEL SERVICIO / UNIDAD</t>
  </si>
  <si>
    <t>Actitudes y acciones para delegar y facilitar la autonomía y responsabilidad en el desarrollo del trabajo.</t>
  </si>
  <si>
    <t xml:space="preserve">11. OPINIÓN GENERAL SOBRE EL SERVICIO/UNIDAD. </t>
  </si>
  <si>
    <t>Considera que la comunicación e información a los usuarios es un objetivo esencial en su Servicio/Unidad</t>
  </si>
  <si>
    <t>Considera que su Servicio/Unidad tiene establecidos sistemas de cooperación fluidos y eficaces, tanto formales como informales, con otros Servicios/Unidades para la consecución de objetivos comunes y el desarrollo de procesos transeversales.</t>
  </si>
  <si>
    <t>Considera que en su Servicio/Unidad se desarrollan  actitudes y valores  de  responsabilidad social (protección del medio ambiente, seguridad y prevención, accesibilidad, igualdad, etc.).</t>
  </si>
  <si>
    <t>Total Bloque 11. OPINIÓN GENERAL SOBRE EL SERVICIO / UNIDAD</t>
  </si>
  <si>
    <t>Considera que las preguntas de la encuesta son adecuadas para conocer la percepción de la satisfacción de las personas (respecto al apartado 1 "Cuestionario de satisfacción").</t>
  </si>
  <si>
    <t>DETALLE EVOLUTIVO DE LOS RESULTADOS DE LA ENCUESTA DE OPINIÓN Y SATISFACCIÓN DEL PERSONAL DE LA UNIDAD DE APOYO A ÓRGANOS DE GOBIERNO E INSTITUCIONALES (Rectorado, Gerencia, Secretaría General, Gabinete de Comunicación). PERIODO (2009-2023)</t>
  </si>
  <si>
    <t xml:space="preserve">Insatisfacción en % </t>
  </si>
  <si>
    <t xml:space="preserve">Grado de implicación personal con la Universidad. </t>
  </si>
  <si>
    <t>Grado de implicación personal con su Servicio/Unidad y puesto de trabajo.</t>
  </si>
  <si>
    <t>Satisfacción en %</t>
  </si>
  <si>
    <t>NOTA: No se ha realizado estudio comparativo en el bloque 10 ya que en el año 2009 los ítems evaluaban la acción del liderazgo como máximo responsable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</si>
</sst>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0"/>
    <numFmt numFmtId="166" formatCode="####"/>
    <numFmt numFmtId="167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11"/>
      <color rgb="FFFFC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42">
    <xf numFmtId="0" fontId="0" fillId="0" borderId="0" xfId="0"/>
    <xf numFmtId="0" fontId="0" fillId="0" borderId="0" xfId="0"/>
    <xf numFmtId="0" fontId="9" fillId="0" borderId="1" xfId="0" applyFont="1" applyBorder="1"/>
    <xf numFmtId="10" fontId="10" fillId="0" borderId="1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13" fillId="0" borderId="0" xfId="1" applyNumberFormat="1" applyFont="1" applyAlignment="1">
      <alignment horizontal="right" vertical="top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0" borderId="0" xfId="1" applyAlignment="1">
      <alignment vertical="center"/>
    </xf>
    <xf numFmtId="0" fontId="17" fillId="0" borderId="0" xfId="1" applyFont="1" applyAlignment="1">
      <alignment horizontal="left" vertical="top" wrapText="1"/>
    </xf>
    <xf numFmtId="164" fontId="17" fillId="0" borderId="0" xfId="1" applyNumberFormat="1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10" fontId="0" fillId="0" borderId="0" xfId="0" applyNumberFormat="1"/>
    <xf numFmtId="0" fontId="18" fillId="0" borderId="0" xfId="0" applyFont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1" xfId="0" applyFont="1" applyBorder="1" applyAlignment="1">
      <alignment horizontal="center" vertical="center" wrapText="1"/>
    </xf>
    <xf numFmtId="164" fontId="22" fillId="0" borderId="1" xfId="2" applyNumberFormat="1" applyFont="1" applyBorder="1" applyAlignment="1">
      <alignment horizontal="center" vertical="center" wrapText="1"/>
    </xf>
    <xf numFmtId="164" fontId="22" fillId="0" borderId="4" xfId="2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 wrapText="1"/>
    </xf>
    <xf numFmtId="10" fontId="23" fillId="0" borderId="15" xfId="0" applyNumberFormat="1" applyFont="1" applyBorder="1" applyAlignment="1">
      <alignment horizontal="center" vertical="center" wrapText="1"/>
    </xf>
    <xf numFmtId="10" fontId="23" fillId="0" borderId="16" xfId="0" applyNumberFormat="1" applyFont="1" applyBorder="1" applyAlignment="1">
      <alignment horizontal="center" vertical="center" wrapText="1"/>
    </xf>
    <xf numFmtId="165" fontId="22" fillId="0" borderId="4" xfId="3" applyNumberFormat="1" applyFont="1" applyBorder="1" applyAlignment="1">
      <alignment horizontal="center" vertical="center" wrapText="1"/>
    </xf>
    <xf numFmtId="166" fontId="22" fillId="0" borderId="4" xfId="3" applyNumberFormat="1" applyFont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0" fontId="19" fillId="9" borderId="1" xfId="0" applyNumberFormat="1" applyFont="1" applyFill="1" applyBorder="1" applyAlignment="1">
      <alignment horizontal="center" vertical="center" wrapText="1"/>
    </xf>
    <xf numFmtId="10" fontId="19" fillId="9" borderId="2" xfId="0" applyNumberFormat="1" applyFont="1" applyFill="1" applyBorder="1" applyAlignment="1">
      <alignment horizontal="center" vertical="center" wrapText="1"/>
    </xf>
    <xf numFmtId="10" fontId="23" fillId="9" borderId="18" xfId="0" applyNumberFormat="1" applyFont="1" applyFill="1" applyBorder="1" applyAlignment="1">
      <alignment horizontal="center" vertical="center" wrapText="1"/>
    </xf>
    <xf numFmtId="10" fontId="23" fillId="9" borderId="19" xfId="0" applyNumberFormat="1" applyFont="1" applyFill="1" applyBorder="1" applyAlignment="1">
      <alignment horizontal="center" vertical="center" wrapText="1"/>
    </xf>
    <xf numFmtId="2" fontId="14" fillId="9" borderId="4" xfId="0" applyNumberFormat="1" applyFont="1" applyFill="1" applyBorder="1" applyAlignment="1">
      <alignment horizontal="center" vertical="center" wrapText="1"/>
    </xf>
    <xf numFmtId="2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2" fillId="12" borderId="0" xfId="0" applyFont="1" applyFill="1" applyAlignment="1">
      <alignment horizontal="center" vertical="center" wrapText="1"/>
    </xf>
    <xf numFmtId="0" fontId="12" fillId="12" borderId="0" xfId="0" applyFont="1" applyFill="1" applyAlignment="1">
      <alignment horizontal="left" vertical="center" wrapText="1"/>
    </xf>
    <xf numFmtId="0" fontId="19" fillId="12" borderId="0" xfId="0" applyFont="1" applyFill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49" fontId="18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49" fontId="25" fillId="0" borderId="0" xfId="0" applyNumberFormat="1" applyFont="1" applyAlignment="1">
      <alignment horizontal="left" wrapText="1"/>
    </xf>
    <xf numFmtId="0" fontId="14" fillId="9" borderId="4" xfId="0" applyFont="1" applyFill="1" applyBorder="1" applyAlignment="1">
      <alignment horizontal="center" vertical="center" wrapText="1"/>
    </xf>
    <xf numFmtId="0" fontId="26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0" fontId="19" fillId="6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49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14" fillId="0" borderId="21" xfId="0" applyFont="1" applyBorder="1" applyAlignment="1">
      <alignment horizontal="center" vertical="center" wrapText="1"/>
    </xf>
    <xf numFmtId="10" fontId="14" fillId="0" borderId="21" xfId="0" applyNumberFormat="1" applyFont="1" applyBorder="1" applyAlignment="1">
      <alignment horizontal="center" vertical="center" wrapText="1"/>
    </xf>
    <xf numFmtId="10" fontId="14" fillId="0" borderId="22" xfId="0" applyNumberFormat="1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0" fontId="14" fillId="0" borderId="16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10" fontId="19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0" fillId="7" borderId="23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0" fontId="23" fillId="0" borderId="24" xfId="0" applyNumberFormat="1" applyFont="1" applyBorder="1" applyAlignment="1">
      <alignment horizontal="center" vertical="center" wrapText="1"/>
    </xf>
    <xf numFmtId="10" fontId="23" fillId="0" borderId="25" xfId="0" applyNumberFormat="1" applyFont="1" applyBorder="1" applyAlignment="1">
      <alignment horizontal="center" vertical="center" wrapText="1"/>
    </xf>
    <xf numFmtId="2" fontId="14" fillId="0" borderId="23" xfId="0" applyNumberFormat="1" applyFont="1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 vertical="center" wrapText="1"/>
    </xf>
    <xf numFmtId="167" fontId="14" fillId="0" borderId="21" xfId="0" applyNumberFormat="1" applyFont="1" applyBorder="1" applyAlignment="1">
      <alignment horizontal="center" vertical="center" wrapText="1"/>
    </xf>
    <xf numFmtId="10" fontId="23" fillId="0" borderId="18" xfId="0" applyNumberFormat="1" applyFont="1" applyBorder="1" applyAlignment="1">
      <alignment horizontal="center" vertical="center" wrapText="1"/>
    </xf>
    <xf numFmtId="10" fontId="23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22" fillId="0" borderId="4" xfId="3" applyNumberFormat="1" applyFont="1" applyBorder="1" applyAlignment="1">
      <alignment horizontal="center" vertical="center" wrapText="1"/>
    </xf>
    <xf numFmtId="10" fontId="19" fillId="11" borderId="1" xfId="0" applyNumberFormat="1" applyFont="1" applyFill="1" applyBorder="1" applyAlignment="1">
      <alignment horizontal="center" vertical="center" wrapText="1"/>
    </xf>
    <xf numFmtId="2" fontId="19" fillId="11" borderId="1" xfId="0" applyNumberFormat="1" applyFont="1" applyFill="1" applyBorder="1" applyAlignment="1">
      <alignment horizontal="center" vertical="center" wrapText="1"/>
    </xf>
    <xf numFmtId="2" fontId="14" fillId="11" borderId="4" xfId="0" applyNumberFormat="1" applyFont="1" applyFill="1" applyBorder="1" applyAlignment="1">
      <alignment horizontal="center" vertical="center" wrapText="1"/>
    </xf>
    <xf numFmtId="165" fontId="22" fillId="11" borderId="4" xfId="3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2" fontId="22" fillId="0" borderId="1" xfId="3" applyNumberFormat="1" applyFont="1" applyBorder="1" applyAlignment="1">
      <alignment horizontal="center" vertical="center" wrapText="1"/>
    </xf>
    <xf numFmtId="2" fontId="14" fillId="11" borderId="1" xfId="0" applyNumberFormat="1" applyFont="1" applyFill="1" applyBorder="1" applyAlignment="1">
      <alignment horizontal="center" vertical="center" wrapText="1"/>
    </xf>
    <xf numFmtId="165" fontId="22" fillId="0" borderId="1" xfId="3" applyNumberFormat="1" applyFont="1" applyBorder="1" applyAlignment="1">
      <alignment horizontal="center" vertical="center" wrapText="1"/>
    </xf>
    <xf numFmtId="2" fontId="23" fillId="11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65" fontId="22" fillId="11" borderId="1" xfId="3" applyNumberFormat="1" applyFont="1" applyFill="1" applyBorder="1" applyAlignment="1">
      <alignment horizontal="center" vertical="center" wrapText="1"/>
    </xf>
    <xf numFmtId="10" fontId="19" fillId="0" borderId="4" xfId="0" applyNumberFormat="1" applyFont="1" applyBorder="1" applyAlignment="1">
      <alignment horizontal="center" vertical="center" wrapText="1"/>
    </xf>
    <xf numFmtId="10" fontId="19" fillId="0" borderId="3" xfId="0" applyNumberFormat="1" applyFont="1" applyBorder="1" applyAlignment="1">
      <alignment horizontal="center" wrapText="1"/>
    </xf>
    <xf numFmtId="10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0" fontId="19" fillId="11" borderId="4" xfId="0" applyNumberFormat="1" applyFont="1" applyFill="1" applyBorder="1" applyAlignment="1">
      <alignment horizontal="center" vertical="center" wrapText="1"/>
    </xf>
    <xf numFmtId="165" fontId="22" fillId="0" borderId="1" xfId="4" applyNumberFormat="1" applyFont="1" applyBorder="1" applyAlignment="1">
      <alignment horizontal="center" vertical="center" wrapText="1"/>
    </xf>
    <xf numFmtId="165" fontId="22" fillId="0" borderId="4" xfId="4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0" fontId="14" fillId="11" borderId="1" xfId="0" applyNumberFormat="1" applyFont="1" applyFill="1" applyBorder="1" applyAlignment="1">
      <alignment horizontal="center"/>
    </xf>
    <xf numFmtId="165" fontId="22" fillId="11" borderId="4" xfId="4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wrapText="1"/>
    </xf>
    <xf numFmtId="10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0" fontId="0" fillId="11" borderId="1" xfId="0" applyNumberFormat="1" applyFill="1" applyBorder="1" applyAlignment="1">
      <alignment wrapText="1"/>
    </xf>
    <xf numFmtId="10" fontId="14" fillId="11" borderId="1" xfId="0" applyNumberFormat="1" applyFont="1" applyFill="1" applyBorder="1" applyAlignment="1">
      <alignment horizontal="center" vertical="center" wrapText="1"/>
    </xf>
    <xf numFmtId="165" fontId="22" fillId="0" borderId="1" xfId="5" applyNumberFormat="1" applyFont="1" applyBorder="1" applyAlignment="1">
      <alignment horizontal="center" vertical="center" wrapText="1"/>
    </xf>
    <xf numFmtId="165" fontId="22" fillId="0" borderId="4" xfId="5" applyNumberFormat="1" applyFont="1" applyBorder="1" applyAlignment="1">
      <alignment horizontal="center" vertical="center" wrapText="1"/>
    </xf>
    <xf numFmtId="165" fontId="22" fillId="11" borderId="4" xfId="5" applyNumberFormat="1" applyFont="1" applyFill="1" applyBorder="1" applyAlignment="1">
      <alignment horizontal="center" vertical="center" wrapText="1"/>
    </xf>
    <xf numFmtId="10" fontId="23" fillId="0" borderId="6" xfId="0" applyNumberFormat="1" applyFont="1" applyBorder="1" applyAlignment="1">
      <alignment horizontal="center" vertical="center" wrapText="1"/>
    </xf>
    <xf numFmtId="0" fontId="0" fillId="12" borderId="0" xfId="0" applyFill="1"/>
    <xf numFmtId="0" fontId="21" fillId="0" borderId="1" xfId="0" applyFont="1" applyBorder="1" applyAlignment="1">
      <alignment horizontal="left" vertical="center" wrapText="1"/>
    </xf>
    <xf numFmtId="0" fontId="12" fillId="0" borderId="0" xfId="1"/>
    <xf numFmtId="0" fontId="12" fillId="0" borderId="0" xfId="0" applyFont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10" fontId="19" fillId="12" borderId="1" xfId="0" applyNumberFormat="1" applyFont="1" applyFill="1" applyBorder="1" applyAlignment="1">
      <alignment horizontal="center" vertical="center" wrapText="1"/>
    </xf>
    <xf numFmtId="2" fontId="19" fillId="12" borderId="1" xfId="0" applyNumberFormat="1" applyFont="1" applyFill="1" applyBorder="1" applyAlignment="1">
      <alignment horizontal="center" vertical="center" wrapText="1"/>
    </xf>
    <xf numFmtId="165" fontId="22" fillId="12" borderId="1" xfId="4" applyNumberFormat="1" applyFont="1" applyFill="1" applyBorder="1" applyAlignment="1">
      <alignment horizontal="center" vertical="center" wrapText="1"/>
    </xf>
    <xf numFmtId="165" fontId="22" fillId="12" borderId="1" xfId="5" applyNumberFormat="1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4" fillId="11" borderId="2" xfId="0" applyFont="1" applyFill="1" applyBorder="1" applyAlignment="1">
      <alignment horizontal="left" vertical="center" wrapText="1"/>
    </xf>
    <xf numFmtId="0" fontId="24" fillId="11" borderId="3" xfId="0" applyFont="1" applyFill="1" applyBorder="1" applyAlignment="1">
      <alignment horizontal="left" vertical="center" wrapText="1"/>
    </xf>
    <xf numFmtId="0" fontId="24" fillId="11" borderId="4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4" fillId="11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1" fillId="12" borderId="2" xfId="0" applyFont="1" applyFill="1" applyBorder="1" applyAlignment="1">
      <alignment horizontal="left" vertical="center" wrapText="1"/>
    </xf>
    <xf numFmtId="0" fontId="21" fillId="12" borderId="3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24" fillId="9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_Hoja1" xfId="1" xr:uid="{4AB55F69-5A27-4DA7-A8C3-09F26863E8FC}"/>
    <cellStyle name="Normal_Hoja1_1" xfId="2" xr:uid="{767B8A51-669B-4279-A007-DC493D28EA5E}"/>
    <cellStyle name="Normal_Hoja1_1 2" xfId="5" xr:uid="{17D7C3D3-855B-4522-90B0-95C6871D046E}"/>
    <cellStyle name="Normal_Hoja2 2" xfId="4" xr:uid="{CC42E3D3-33B9-4DB7-B8B0-40A58969CA08}"/>
    <cellStyle name="Normal_Hoja2_1" xfId="3" xr:uid="{507CC0E7-BEAB-4CE0-9FA8-A8E3292E6A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Sexo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13312007874035E-2"/>
          <c:y val="0.2741278249309746"/>
          <c:w val="0.83597576688723219"/>
          <c:h val="0.5271778811739436"/>
        </c:manualLayout>
      </c:layout>
      <c:pie3DChart>
        <c:varyColors val="1"/>
        <c:ser>
          <c:idx val="0"/>
          <c:order val="0"/>
          <c:tx>
            <c:strRef>
              <c:f>UAOG!$V$19</c:f>
              <c:strCache>
                <c:ptCount val="1"/>
                <c:pt idx="0">
                  <c:v>Sexo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UAOG!$V$20:$X$21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UAOG!$Y$20:$Y$21</c:f>
              <c:numCache>
                <c:formatCode>General</c:formatCode>
                <c:ptCount val="2"/>
                <c:pt idx="0">
                  <c:v>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E-4DD4-91D3-729A97D027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 sz="16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UAOG!$E$27</c:f>
              <c:strCache>
                <c:ptCount val="1"/>
                <c:pt idx="0">
                  <c:v>Temporalidad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UAOG!$E$28:$G$29</c:f>
              <c:strCache>
                <c:ptCount val="2"/>
                <c:pt idx="0">
                  <c:v>Fijo/Permanente</c:v>
                </c:pt>
                <c:pt idx="1">
                  <c:v>Temporal/Interino</c:v>
                </c:pt>
              </c:strCache>
            </c:strRef>
          </c:cat>
          <c:val>
            <c:numRef>
              <c:f>UAOG!$H$28:$H$29</c:f>
              <c:numCache>
                <c:formatCode>General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3-4795-95EF-2B0AD6F7A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93123104"/>
        <c:axId val="493123496"/>
      </c:barChart>
      <c:catAx>
        <c:axId val="4931231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93123496"/>
        <c:crosses val="autoZero"/>
        <c:auto val="1"/>
        <c:lblAlgn val="ctr"/>
        <c:lblOffset val="100"/>
        <c:noMultiLvlLbl val="0"/>
      </c:catAx>
      <c:valAx>
        <c:axId val="493123496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493123104"/>
        <c:crosses val="autoZero"/>
        <c:crossBetween val="between"/>
      </c:valAx>
      <c:spPr>
        <a:solidFill>
          <a:srgbClr val="4F81BD">
            <a:lumMod val="20000"/>
            <a:lumOff val="80000"/>
            <a:alpha val="13000"/>
          </a:srgbClr>
        </a:solidFill>
        <a:ln w="25400">
          <a:solidFill>
            <a:schemeClr val="tx2">
              <a:lumMod val="60000"/>
              <a:lumOff val="4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UAOG!$V$30</c:f>
              <c:strCache>
                <c:ptCount val="1"/>
                <c:pt idx="0">
                  <c:v>Régimen Jurídico</c:v>
                </c:pt>
              </c:strCache>
            </c:strRef>
          </c:tx>
          <c:cat>
            <c:strRef>
              <c:f>UAOG!$V$31:$X$32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UAOG!$Y$31:$Y$32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F-41F8-8D59-9323098FA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303067</xdr:colOff>
      <xdr:row>0</xdr:row>
      <xdr:rowOff>134937</xdr:rowOff>
    </xdr:from>
    <xdr:to>
      <xdr:col>22</xdr:col>
      <xdr:colOff>4329</xdr:colOff>
      <xdr:row>5</xdr:row>
      <xdr:rowOff>87312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B3FC5-0256-4F76-90BF-86387B8D5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8276742" y="134937"/>
          <a:ext cx="863312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437695</xdr:colOff>
      <xdr:row>0</xdr:row>
      <xdr:rowOff>118341</xdr:rowOff>
    </xdr:from>
    <xdr:to>
      <xdr:col>18</xdr:col>
      <xdr:colOff>396421</xdr:colOff>
      <xdr:row>5</xdr:row>
      <xdr:rowOff>75664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7C7AA-79FA-491D-9EE0-06EF0690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420520" y="118341"/>
          <a:ext cx="854076" cy="909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12</xdr:row>
      <xdr:rowOff>79375</xdr:rowOff>
    </xdr:from>
    <xdr:to>
      <xdr:col>37</xdr:col>
      <xdr:colOff>254000</xdr:colOff>
      <xdr:row>24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AC084A0-EFCC-45F7-AC4F-CF43DC39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20</xdr:row>
      <xdr:rowOff>2</xdr:rowOff>
    </xdr:from>
    <xdr:to>
      <xdr:col>16</xdr:col>
      <xdr:colOff>457199</xdr:colOff>
      <xdr:row>43</xdr:row>
      <xdr:rowOff>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40B36370-E594-4418-BC66-02E21B85D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222249</xdr:colOff>
      <xdr:row>1</xdr:row>
      <xdr:rowOff>31750</xdr:rowOff>
    </xdr:from>
    <xdr:to>
      <xdr:col>20</xdr:col>
      <xdr:colOff>95249</xdr:colOff>
      <xdr:row>5</xdr:row>
      <xdr:rowOff>174625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1CFF0C-B527-45DF-9565-84C030BE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</a:blip>
        <a:srcRect/>
        <a:stretch>
          <a:fillRect/>
        </a:stretch>
      </xdr:blipFill>
      <xdr:spPr bwMode="auto">
        <a:xfrm>
          <a:off x="13928724" y="222250"/>
          <a:ext cx="87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635000</xdr:colOff>
      <xdr:row>24</xdr:row>
      <xdr:rowOff>317500</xdr:rowOff>
    </xdr:from>
    <xdr:to>
      <xdr:col>36</xdr:col>
      <xdr:colOff>317500</xdr:colOff>
      <xdr:row>41</xdr:row>
      <xdr:rowOff>174625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6478E65C-42C8-4F44-BF9E-19231AD18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globales%20y%20evolutiva%20global%20satisfaccion%20PA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%20global%20y%20por%20unidades%20PA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PINIONES Y SUGERENCIAS"/>
      <sheetName val="Evolutiva GLOBAL "/>
      <sheetName val="Fuente de datos"/>
      <sheetName val="DATOS 2"/>
    </sheetNames>
    <sheetDataSet>
      <sheetData sheetId="0">
        <row r="14">
          <cell r="F14">
            <v>285</v>
          </cell>
        </row>
        <row r="108">
          <cell r="AI108">
            <v>0.13427561837455831</v>
          </cell>
          <cell r="AJ108">
            <v>0.86572438162544174</v>
          </cell>
          <cell r="AK108">
            <v>3.88</v>
          </cell>
        </row>
        <row r="109">
          <cell r="AI109">
            <v>0.13620071684587814</v>
          </cell>
          <cell r="AJ109">
            <v>0.86379928315412191</v>
          </cell>
          <cell r="AK109">
            <v>3.78</v>
          </cell>
        </row>
        <row r="110">
          <cell r="AI110">
            <v>0.12014134275618374</v>
          </cell>
          <cell r="AJ110">
            <v>0.87985865724381629</v>
          </cell>
          <cell r="AK110">
            <v>3.87</v>
          </cell>
        </row>
        <row r="111">
          <cell r="AI111">
            <v>0.15714285714285714</v>
          </cell>
          <cell r="AJ111">
            <v>0.84285714285714286</v>
          </cell>
          <cell r="AK111">
            <v>3.8</v>
          </cell>
        </row>
        <row r="112">
          <cell r="AI112">
            <v>0.10600706713780919</v>
          </cell>
          <cell r="AJ112">
            <v>0.89399293286219084</v>
          </cell>
          <cell r="AK112">
            <v>4.03</v>
          </cell>
        </row>
        <row r="113">
          <cell r="AI113">
            <v>8.1850533807829182E-2</v>
          </cell>
          <cell r="AJ113">
            <v>0.91814946619217086</v>
          </cell>
          <cell r="AK113">
            <v>4.13</v>
          </cell>
        </row>
        <row r="114">
          <cell r="AI114">
            <v>0.25</v>
          </cell>
          <cell r="AJ114">
            <v>0.75</v>
          </cell>
          <cell r="AK114">
            <v>3.42</v>
          </cell>
        </row>
        <row r="115">
          <cell r="AI115">
            <v>0.14090217942219971</v>
          </cell>
          <cell r="AJ115">
            <v>0.85909782057780026</v>
          </cell>
          <cell r="AK115">
            <v>3.8442857142857148</v>
          </cell>
        </row>
        <row r="118">
          <cell r="AI118">
            <v>0.1709090909090909</v>
          </cell>
          <cell r="AJ118">
            <v>0.8290909090909091</v>
          </cell>
          <cell r="AK118">
            <v>3.52</v>
          </cell>
        </row>
        <row r="119">
          <cell r="AI119">
            <v>0.19366197183098591</v>
          </cell>
          <cell r="AJ119">
            <v>0.80633802816901412</v>
          </cell>
          <cell r="AK119">
            <v>3.56</v>
          </cell>
        </row>
        <row r="120">
          <cell r="AI120">
            <v>6.3157894736842107E-2</v>
          </cell>
          <cell r="AJ120">
            <v>0.93684210526315792</v>
          </cell>
          <cell r="AK120">
            <v>4.09</v>
          </cell>
        </row>
        <row r="121">
          <cell r="AI121">
            <v>7.0175438596491224E-2</v>
          </cell>
          <cell r="AJ121">
            <v>0.92982456140350878</v>
          </cell>
          <cell r="AK121">
            <v>4.07</v>
          </cell>
        </row>
        <row r="122">
          <cell r="AI122">
            <v>6.6901408450704219E-2</v>
          </cell>
          <cell r="AJ122">
            <v>0.93309859154929575</v>
          </cell>
          <cell r="AK122">
            <v>4.1100000000000003</v>
          </cell>
        </row>
        <row r="123">
          <cell r="AI123">
            <v>0.11252653927813164</v>
          </cell>
          <cell r="AJ123">
            <v>0.88747346072186839</v>
          </cell>
          <cell r="AK123">
            <v>3.87</v>
          </cell>
        </row>
        <row r="126">
          <cell r="AI126">
            <v>0.16304347826086957</v>
          </cell>
          <cell r="AJ126">
            <v>0.83695652173913049</v>
          </cell>
          <cell r="AK126">
            <v>3.63</v>
          </cell>
        </row>
        <row r="127">
          <cell r="AI127">
            <v>0.18996415770609318</v>
          </cell>
          <cell r="AJ127">
            <v>0.81003584229390679</v>
          </cell>
          <cell r="AK127">
            <v>3.59</v>
          </cell>
        </row>
        <row r="128">
          <cell r="AI128">
            <v>0.11743772241992882</v>
          </cell>
          <cell r="AJ128">
            <v>0.88256227758007122</v>
          </cell>
          <cell r="AK128">
            <v>3.94</v>
          </cell>
        </row>
        <row r="129">
          <cell r="AI129">
            <v>0.15669856459330145</v>
          </cell>
          <cell r="AJ129">
            <v>0.84330143540669855</v>
          </cell>
          <cell r="AK129">
            <v>3.72</v>
          </cell>
        </row>
        <row r="132">
          <cell r="AI132">
            <v>0.1263537906137184</v>
          </cell>
          <cell r="AJ132">
            <v>0.87364620938628157</v>
          </cell>
          <cell r="AK132">
            <v>3.82</v>
          </cell>
        </row>
        <row r="133">
          <cell r="AI133">
            <v>0.14642857142857144</v>
          </cell>
          <cell r="AJ133">
            <v>0.85357142857142854</v>
          </cell>
          <cell r="AK133">
            <v>3.58</v>
          </cell>
        </row>
        <row r="134">
          <cell r="AI134">
            <v>0.29090909090909089</v>
          </cell>
          <cell r="AJ134">
            <v>0.70909090909090911</v>
          </cell>
          <cell r="AK134">
            <v>3.1</v>
          </cell>
        </row>
        <row r="135">
          <cell r="AI135">
            <v>0.2893772893772894</v>
          </cell>
          <cell r="AJ135">
            <v>0.71062271062271065</v>
          </cell>
          <cell r="AK135">
            <v>3.14</v>
          </cell>
        </row>
        <row r="136">
          <cell r="AI136">
            <v>0.11355311355311355</v>
          </cell>
          <cell r="AJ136">
            <v>0.88644688644688641</v>
          </cell>
          <cell r="AK136">
            <v>3.74</v>
          </cell>
        </row>
        <row r="137">
          <cell r="AI137">
            <v>0.15693430656934307</v>
          </cell>
          <cell r="AJ137">
            <v>0.84306569343065696</v>
          </cell>
          <cell r="AK137">
            <v>3.62</v>
          </cell>
        </row>
        <row r="138">
          <cell r="AI138">
            <v>0.25431034482758619</v>
          </cell>
          <cell r="AJ138">
            <v>0.74568965517241381</v>
          </cell>
          <cell r="AK138">
            <v>3.21</v>
          </cell>
        </row>
        <row r="139">
          <cell r="AI139">
            <v>0.19532908704883228</v>
          </cell>
          <cell r="AJ139">
            <v>0.80467091295116777</v>
          </cell>
          <cell r="AK139">
            <v>3.4585714285714291</v>
          </cell>
        </row>
        <row r="142">
          <cell r="AI142">
            <v>0.12455516014234876</v>
          </cell>
          <cell r="AJ142">
            <v>0.8754448398576512</v>
          </cell>
          <cell r="AK142">
            <v>3.93</v>
          </cell>
        </row>
        <row r="143">
          <cell r="AI143">
            <v>0.12056737588652482</v>
          </cell>
          <cell r="AJ143">
            <v>0.87943262411347523</v>
          </cell>
          <cell r="AK143">
            <v>3.92</v>
          </cell>
        </row>
        <row r="144">
          <cell r="AI144">
            <v>0.12255772646536411</v>
          </cell>
          <cell r="AJ144">
            <v>0.87744227353463589</v>
          </cell>
          <cell r="AK144">
            <v>3.9249999999999998</v>
          </cell>
        </row>
        <row r="147">
          <cell r="AI147">
            <v>0.12857142857142856</v>
          </cell>
          <cell r="AJ147">
            <v>0.87142857142857144</v>
          </cell>
          <cell r="AK147">
            <v>3.81</v>
          </cell>
        </row>
        <row r="148">
          <cell r="AI148">
            <v>0.12014134275618374</v>
          </cell>
          <cell r="AJ148">
            <v>0.87985865724381629</v>
          </cell>
          <cell r="AK148">
            <v>3.89</v>
          </cell>
        </row>
        <row r="149">
          <cell r="AI149">
            <v>0.1003584229390681</v>
          </cell>
          <cell r="AJ149">
            <v>0.89964157706093195</v>
          </cell>
          <cell r="AK149">
            <v>4.09</v>
          </cell>
        </row>
        <row r="150">
          <cell r="AI150">
            <v>8.8652482269503549E-2</v>
          </cell>
          <cell r="AJ150">
            <v>0.91134751773049649</v>
          </cell>
          <cell r="AK150">
            <v>4.1100000000000003</v>
          </cell>
        </row>
        <row r="151">
          <cell r="AI151">
            <v>0.18081180811808117</v>
          </cell>
          <cell r="AJ151">
            <v>0.81918819188191883</v>
          </cell>
          <cell r="AK151">
            <v>3.56</v>
          </cell>
        </row>
        <row r="152">
          <cell r="AI152">
            <v>0.12329749103942653</v>
          </cell>
          <cell r="AJ152">
            <v>0.87670250896057345</v>
          </cell>
          <cell r="AK152">
            <v>3.8919999999999995</v>
          </cell>
        </row>
        <row r="155">
          <cell r="AI155">
            <v>0.41221374045801529</v>
          </cell>
          <cell r="AJ155">
            <v>0.58778625954198471</v>
          </cell>
          <cell r="AK155">
            <v>2.76</v>
          </cell>
        </row>
        <row r="156">
          <cell r="AI156">
            <v>0.42803030303030304</v>
          </cell>
          <cell r="AJ156">
            <v>0.57196969696969702</v>
          </cell>
          <cell r="AK156">
            <v>2.72</v>
          </cell>
        </row>
        <row r="157">
          <cell r="AI157">
            <v>0.38202247191011235</v>
          </cell>
          <cell r="AJ157">
            <v>0.6179775280898876</v>
          </cell>
          <cell r="AK157">
            <v>2.88</v>
          </cell>
        </row>
        <row r="158">
          <cell r="AI158">
            <v>0.47328244274809161</v>
          </cell>
          <cell r="AJ158">
            <v>0.52671755725190839</v>
          </cell>
          <cell r="AK158">
            <v>2.6</v>
          </cell>
        </row>
        <row r="159">
          <cell r="AI159">
            <v>0.21186440677966101</v>
          </cell>
          <cell r="AJ159">
            <v>0.78813559322033899</v>
          </cell>
          <cell r="AK159">
            <v>3.47</v>
          </cell>
        </row>
        <row r="160">
          <cell r="AI160">
            <v>0.38497288923315259</v>
          </cell>
          <cell r="AJ160">
            <v>0.61502711076684735</v>
          </cell>
          <cell r="AK160">
            <v>2.8860000000000001</v>
          </cell>
        </row>
        <row r="163">
          <cell r="AI163">
            <v>0.16845878136200718</v>
          </cell>
          <cell r="AJ163">
            <v>0.8315412186379928</v>
          </cell>
          <cell r="AK163">
            <v>3.46</v>
          </cell>
        </row>
        <row r="164">
          <cell r="AI164">
            <v>0.29113924050632911</v>
          </cell>
          <cell r="AJ164">
            <v>0.70886075949367089</v>
          </cell>
          <cell r="AK164">
            <v>3.13</v>
          </cell>
        </row>
        <row r="165">
          <cell r="AI165">
            <v>0.2558139534883721</v>
          </cell>
          <cell r="AJ165">
            <v>0.7441860465116279</v>
          </cell>
          <cell r="AK165">
            <v>3.32</v>
          </cell>
        </row>
        <row r="166">
          <cell r="AI166">
            <v>0.30223880597014924</v>
          </cell>
          <cell r="AJ166">
            <v>0.69776119402985071</v>
          </cell>
          <cell r="AK166">
            <v>3.11</v>
          </cell>
        </row>
        <row r="167">
          <cell r="AI167">
            <v>0.40784313725490196</v>
          </cell>
          <cell r="AJ167">
            <v>0.59215686274509804</v>
          </cell>
          <cell r="AK167">
            <v>2.68</v>
          </cell>
        </row>
        <row r="168">
          <cell r="AI168">
            <v>0.1449814126394052</v>
          </cell>
          <cell r="AJ168">
            <v>0.85501858736059477</v>
          </cell>
          <cell r="AK168">
            <v>3.59</v>
          </cell>
        </row>
        <row r="169">
          <cell r="AI169">
            <v>2.8776978417266189E-2</v>
          </cell>
          <cell r="AJ169">
            <v>0.97122302158273377</v>
          </cell>
          <cell r="AK169">
            <v>4.3600000000000003</v>
          </cell>
        </row>
        <row r="170">
          <cell r="AI170">
            <v>5.8394160583941604E-2</v>
          </cell>
          <cell r="AJ170">
            <v>0.94160583941605835</v>
          </cell>
          <cell r="AK170">
            <v>4.16</v>
          </cell>
        </row>
        <row r="171">
          <cell r="AI171">
            <v>0.20192771084337349</v>
          </cell>
          <cell r="AJ171">
            <v>0.79807228915662654</v>
          </cell>
          <cell r="AK171">
            <v>3.4762499999999998</v>
          </cell>
        </row>
        <row r="175">
          <cell r="AI175">
            <v>9.8939929328621903E-2</v>
          </cell>
          <cell r="AJ175">
            <v>0.90106007067137805</v>
          </cell>
          <cell r="AK175">
            <v>3.73</v>
          </cell>
        </row>
        <row r="177">
          <cell r="AI177">
            <v>0.20284697508896798</v>
          </cell>
          <cell r="AJ177">
            <v>0.79715302491103202</v>
          </cell>
          <cell r="AK177">
            <v>3.45</v>
          </cell>
        </row>
        <row r="178">
          <cell r="AI178">
            <v>6.0070671378091869E-2</v>
          </cell>
          <cell r="AJ178">
            <v>0.93992932862190814</v>
          </cell>
          <cell r="AK178">
            <v>4.2699999999999996</v>
          </cell>
        </row>
        <row r="179">
          <cell r="AI179">
            <v>4.2253521126760563E-2</v>
          </cell>
          <cell r="AJ179">
            <v>0.95774647887323938</v>
          </cell>
          <cell r="AK179">
            <v>4.43</v>
          </cell>
        </row>
        <row r="180">
          <cell r="AI180">
            <v>0.11583011583011583</v>
          </cell>
          <cell r="AJ180">
            <v>0.88416988416988418</v>
          </cell>
          <cell r="AK180">
            <v>3.89</v>
          </cell>
        </row>
        <row r="181">
          <cell r="AI181">
            <v>0.10359712230215827</v>
          </cell>
          <cell r="AJ181">
            <v>0.89640287769784177</v>
          </cell>
          <cell r="AK181">
            <v>4.1433333333333335</v>
          </cell>
        </row>
        <row r="184">
          <cell r="AI184">
            <v>0.18226600985221675</v>
          </cell>
          <cell r="AJ184">
            <v>0.81773399014778325</v>
          </cell>
          <cell r="AK184">
            <v>3.57</v>
          </cell>
        </row>
        <row r="185">
          <cell r="AI185">
            <v>0.17156862745098039</v>
          </cell>
          <cell r="AJ185">
            <v>0.82843137254901966</v>
          </cell>
          <cell r="AK185">
            <v>3.65</v>
          </cell>
        </row>
        <row r="186">
          <cell r="AI186">
            <v>0.18139534883720931</v>
          </cell>
          <cell r="AJ186">
            <v>0.81860465116279069</v>
          </cell>
          <cell r="AK186">
            <v>3.55</v>
          </cell>
        </row>
        <row r="187">
          <cell r="AI187">
            <v>0.16129032258064516</v>
          </cell>
          <cell r="AJ187">
            <v>0.83870967741935487</v>
          </cell>
          <cell r="AK187">
            <v>3.74</v>
          </cell>
        </row>
        <row r="188">
          <cell r="AI188">
            <v>0.15887850467289719</v>
          </cell>
          <cell r="AJ188">
            <v>0.84112149532710279</v>
          </cell>
          <cell r="AK188">
            <v>3.74</v>
          </cell>
        </row>
        <row r="189">
          <cell r="AI189">
            <v>0.18095238095238095</v>
          </cell>
          <cell r="AJ189">
            <v>0.81904761904761902</v>
          </cell>
          <cell r="AK189">
            <v>3.6</v>
          </cell>
        </row>
        <row r="190">
          <cell r="AI190">
            <v>0.17289719626168223</v>
          </cell>
          <cell r="AJ190">
            <v>0.82710280373831779</v>
          </cell>
          <cell r="AK190">
            <v>3.61</v>
          </cell>
        </row>
        <row r="191">
          <cell r="AI191">
            <v>0.18867924528301888</v>
          </cell>
          <cell r="AJ191">
            <v>0.81132075471698117</v>
          </cell>
          <cell r="AK191">
            <v>3.57</v>
          </cell>
        </row>
        <row r="192">
          <cell r="AI192">
            <v>0.17757009345794392</v>
          </cell>
          <cell r="AJ192">
            <v>0.82242990654205606</v>
          </cell>
          <cell r="AK192">
            <v>3.58</v>
          </cell>
        </row>
        <row r="193">
          <cell r="AI193">
            <v>0.21226415094339623</v>
          </cell>
          <cell r="AJ193">
            <v>0.78773584905660377</v>
          </cell>
          <cell r="AK193">
            <v>3.47</v>
          </cell>
        </row>
        <row r="194">
          <cell r="AI194">
            <v>0.15270935960591134</v>
          </cell>
          <cell r="AJ194">
            <v>0.84729064039408863</v>
          </cell>
          <cell r="AK194">
            <v>3.67</v>
          </cell>
        </row>
        <row r="195">
          <cell r="AI195">
            <v>0.17644521138912855</v>
          </cell>
          <cell r="AJ195">
            <v>0.82355478861087139</v>
          </cell>
          <cell r="AK195">
            <v>3.6136363636363638</v>
          </cell>
        </row>
        <row r="198">
          <cell r="AI198">
            <v>0.21052631578947367</v>
          </cell>
          <cell r="AJ198">
            <v>0.78947368421052633</v>
          </cell>
          <cell r="AK198">
            <v>3.45</v>
          </cell>
        </row>
        <row r="199">
          <cell r="AI199">
            <v>0.125</v>
          </cell>
          <cell r="AJ199">
            <v>0.875</v>
          </cell>
          <cell r="AK199">
            <v>3.53</v>
          </cell>
        </row>
        <row r="200">
          <cell r="AI200">
            <v>0.20588235294117646</v>
          </cell>
          <cell r="AJ200">
            <v>0.79411764705882348</v>
          </cell>
          <cell r="AK200">
            <v>3.41</v>
          </cell>
        </row>
        <row r="201">
          <cell r="AI201">
            <v>0.14705882352941177</v>
          </cell>
          <cell r="AJ201">
            <v>0.8529411764705882</v>
          </cell>
          <cell r="AK201">
            <v>3.41</v>
          </cell>
        </row>
        <row r="202">
          <cell r="AI202">
            <v>0.11764705882352941</v>
          </cell>
          <cell r="AJ202">
            <v>0.88235294117647056</v>
          </cell>
          <cell r="AK202">
            <v>3.56</v>
          </cell>
        </row>
        <row r="203">
          <cell r="AI203">
            <v>0.16279069767441862</v>
          </cell>
          <cell r="AJ203">
            <v>0.83720930232558144</v>
          </cell>
          <cell r="AK203">
            <v>3.472</v>
          </cell>
        </row>
        <row r="206">
          <cell r="AI206">
            <v>7.8189300411522639E-2</v>
          </cell>
          <cell r="AJ206">
            <v>0.92181069958847739</v>
          </cell>
          <cell r="AK206">
            <v>3.94</v>
          </cell>
        </row>
        <row r="207">
          <cell r="AI207">
            <v>5.9479553903345722E-2</v>
          </cell>
          <cell r="AJ207">
            <v>0.94052044609665431</v>
          </cell>
          <cell r="AK207">
            <v>4.1500000000000004</v>
          </cell>
        </row>
        <row r="208">
          <cell r="AI208">
            <v>0.152</v>
          </cell>
          <cell r="AJ208">
            <v>0.84799999999999998</v>
          </cell>
          <cell r="AK208">
            <v>3.72</v>
          </cell>
        </row>
        <row r="209">
          <cell r="AI209">
            <v>0.1728395061728395</v>
          </cell>
          <cell r="AJ209">
            <v>0.8271604938271605</v>
          </cell>
          <cell r="AK209">
            <v>3.51</v>
          </cell>
        </row>
        <row r="210">
          <cell r="AI210">
            <v>0.13432835820895522</v>
          </cell>
          <cell r="AJ210">
            <v>0.86567164179104472</v>
          </cell>
          <cell r="AK210">
            <v>3.68</v>
          </cell>
        </row>
        <row r="211">
          <cell r="AI211">
            <v>0.18007662835249041</v>
          </cell>
          <cell r="AJ211">
            <v>0.81992337164750961</v>
          </cell>
          <cell r="AK211">
            <v>3.54</v>
          </cell>
        </row>
        <row r="212">
          <cell r="AI212">
            <v>8.7591240875912413E-2</v>
          </cell>
          <cell r="AJ212">
            <v>0.91240875912408759</v>
          </cell>
          <cell r="AK212">
            <v>3.83</v>
          </cell>
        </row>
        <row r="213">
          <cell r="AI213">
            <v>0.12278761061946902</v>
          </cell>
          <cell r="AJ213">
            <v>0.87721238938053092</v>
          </cell>
          <cell r="AK213">
            <v>3.7671428571428569</v>
          </cell>
        </row>
        <row r="216">
          <cell r="AI216">
            <v>0.15671641791044777</v>
          </cell>
          <cell r="AJ216">
            <v>0.84328358208955223</v>
          </cell>
          <cell r="AK216">
            <v>3.49</v>
          </cell>
        </row>
      </sheetData>
      <sheetData sheetId="1"/>
      <sheetData sheetId="2"/>
      <sheetData sheetId="3">
        <row r="3">
          <cell r="B3">
            <v>12</v>
          </cell>
        </row>
      </sheetData>
      <sheetData sheetId="4">
        <row r="27">
          <cell r="C2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PINIONES Y SUGERENCIAS"/>
      <sheetName val="BIBL"/>
      <sheetName val="CICT CPEA"/>
      <sheetName val="PREMAS"/>
      <sheetName val="SAAE"/>
      <sheetName val="SRIC"/>
      <sheetName val="SAE"/>
      <sheetName val="SAG"/>
      <sheetName val="SCI"/>
      <sheetName val="SPE"/>
      <sheetName val="SCPR"/>
      <sheetName val="SDEP"/>
      <sheetName val="SGA "/>
      <sheetName val="SGE"/>
      <sheetName val="SGI"/>
      <sheetName val="SINF"/>
      <sheetName val="SIRA"/>
      <sheetName val="SPE2"/>
      <sheetName val="Datos Sinf"/>
      <sheetName val="Datos SDep"/>
      <sheetName val="Datos Bibl"/>
      <sheetName val="SPER"/>
      <sheetName val="UACU"/>
      <sheetName val="UAOG"/>
      <sheetName val="UCON"/>
      <sheetName val="Datos Ucon"/>
      <sheetName val="Datos SGA "/>
      <sheetName val="Datos  SGE "/>
      <sheetName val="Datos CICT CPEA"/>
      <sheetName val="UNAD"/>
      <sheetName val="UPUB"/>
      <sheetName val="UT"/>
      <sheetName val="UTLA"/>
      <sheetName val="GERENCIA"/>
      <sheetName val="INSTITUTOS Y CENTROS DE INVESTI"/>
      <sheetName val="Datos institutos"/>
      <sheetName val="Datos SAAE"/>
      <sheetName val="Datos SGI"/>
      <sheetName val="Datos Sper"/>
      <sheetName val="Datos SCPR"/>
      <sheetName val="Datos SRIC"/>
      <sheetName val="CEALM"/>
      <sheetName val="Institutos y centros de inves"/>
      <sheetName val=" SConPat"/>
      <sheetName val="Datos SCPA"/>
      <sheetName val="Datos Obras"/>
      <sheetName val="Datos UAOG"/>
      <sheetName val="Datos SAE"/>
      <sheetName val="Datos UAAD"/>
      <sheetName val="Datos UTLA"/>
      <sheetName val="Datos SPE"/>
      <sheetName val="Datos SIRA"/>
    </sheetNames>
    <sheetDataSet>
      <sheetData sheetId="0"/>
      <sheetData sheetId="1"/>
      <sheetData sheetId="2">
        <row r="66">
          <cell r="AI66">
            <v>4.5454545454545456E-2</v>
          </cell>
        </row>
      </sheetData>
      <sheetData sheetId="3"/>
      <sheetData sheetId="4"/>
      <sheetData sheetId="5"/>
      <sheetData sheetId="6">
        <row r="19">
          <cell r="V19" t="str">
            <v>Sexo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>
            <v>0</v>
          </cell>
        </row>
      </sheetData>
      <sheetData sheetId="22">
        <row r="19">
          <cell r="V19" t="str">
            <v>Sexo</v>
          </cell>
        </row>
      </sheetData>
      <sheetData sheetId="23"/>
      <sheetData sheetId="24">
        <row r="19">
          <cell r="V19" t="str">
            <v>Sexo</v>
          </cell>
        </row>
        <row r="66">
          <cell r="AI66">
            <v>0.21428571428571427</v>
          </cell>
          <cell r="AJ66">
            <v>0.7857142857142857</v>
          </cell>
          <cell r="AK66">
            <v>3.79</v>
          </cell>
        </row>
        <row r="67">
          <cell r="AI67">
            <v>0.21428571428571427</v>
          </cell>
          <cell r="AJ67">
            <v>0.7857142857142857</v>
          </cell>
          <cell r="AK67">
            <v>3.5</v>
          </cell>
        </row>
        <row r="68">
          <cell r="AI68">
            <v>0.21428571428571427</v>
          </cell>
          <cell r="AJ68">
            <v>0.7857142857142857</v>
          </cell>
          <cell r="AK68">
            <v>3.79</v>
          </cell>
        </row>
        <row r="69">
          <cell r="AI69">
            <v>7.1428571428571425E-2</v>
          </cell>
          <cell r="AJ69">
            <v>0.9285714285714286</v>
          </cell>
          <cell r="AK69">
            <v>4.21</v>
          </cell>
        </row>
        <row r="70">
          <cell r="AI70">
            <v>0</v>
          </cell>
          <cell r="AJ70">
            <v>1</v>
          </cell>
          <cell r="AK70">
            <v>4.3600000000000003</v>
          </cell>
        </row>
        <row r="71">
          <cell r="AI71">
            <v>0</v>
          </cell>
          <cell r="AJ71">
            <v>1</v>
          </cell>
          <cell r="AK71">
            <v>4.3600000000000003</v>
          </cell>
        </row>
        <row r="72">
          <cell r="AI72">
            <v>0.2857142857142857</v>
          </cell>
          <cell r="AJ72">
            <v>0.7142857142857143</v>
          </cell>
          <cell r="AK72">
            <v>3.21</v>
          </cell>
        </row>
        <row r="73">
          <cell r="AI73">
            <v>0.14285714285714285</v>
          </cell>
          <cell r="AJ73">
            <v>0.8571428571428571</v>
          </cell>
          <cell r="AK73">
            <v>3.8885714285714283</v>
          </cell>
        </row>
        <row r="76">
          <cell r="AI76">
            <v>0.21428571428571427</v>
          </cell>
          <cell r="AJ76">
            <v>0.7857142857142857</v>
          </cell>
          <cell r="AK76">
            <v>3.36</v>
          </cell>
        </row>
        <row r="77">
          <cell r="AI77">
            <v>0.14285714285714285</v>
          </cell>
          <cell r="AJ77">
            <v>0.8571428571428571</v>
          </cell>
          <cell r="AK77">
            <v>3.86</v>
          </cell>
        </row>
        <row r="78">
          <cell r="AI78">
            <v>0</v>
          </cell>
          <cell r="AJ78">
            <v>1</v>
          </cell>
          <cell r="AK78">
            <v>4.21</v>
          </cell>
        </row>
        <row r="79">
          <cell r="AI79">
            <v>0</v>
          </cell>
          <cell r="AJ79">
            <v>1</v>
          </cell>
          <cell r="AK79">
            <v>4.21</v>
          </cell>
        </row>
        <row r="80">
          <cell r="AI80">
            <v>0.21428571428571427</v>
          </cell>
          <cell r="AJ80">
            <v>0.7857142857142857</v>
          </cell>
          <cell r="AK80">
            <v>3.86</v>
          </cell>
        </row>
        <row r="81">
          <cell r="AI81">
            <v>0.11428571428571428</v>
          </cell>
          <cell r="AJ81">
            <v>0.88571428571428568</v>
          </cell>
          <cell r="AK81">
            <v>3.9</v>
          </cell>
        </row>
        <row r="84">
          <cell r="AI84">
            <v>0.21428571428571427</v>
          </cell>
          <cell r="AJ84">
            <v>0.7857142857142857</v>
          </cell>
          <cell r="AK84">
            <v>3.64</v>
          </cell>
        </row>
        <row r="85">
          <cell r="AI85">
            <v>0.14285714285714285</v>
          </cell>
          <cell r="AJ85">
            <v>0.8571428571428571</v>
          </cell>
          <cell r="AK85">
            <v>3.71</v>
          </cell>
        </row>
        <row r="86">
          <cell r="AI86">
            <v>7.1428571428571425E-2</v>
          </cell>
          <cell r="AJ86">
            <v>0.9285714285714286</v>
          </cell>
          <cell r="AK86">
            <v>4.1399999999999997</v>
          </cell>
        </row>
        <row r="87">
          <cell r="AI87">
            <v>0.14285714285714285</v>
          </cell>
          <cell r="AJ87">
            <v>0.8571428571428571</v>
          </cell>
          <cell r="AK87">
            <v>3.8299999999999996</v>
          </cell>
        </row>
        <row r="90">
          <cell r="AI90">
            <v>0.14285714285714285</v>
          </cell>
          <cell r="AJ90">
            <v>0.8571428571428571</v>
          </cell>
          <cell r="AK90">
            <v>3.86</v>
          </cell>
        </row>
        <row r="91">
          <cell r="AI91">
            <v>0.35714285714285715</v>
          </cell>
          <cell r="AJ91">
            <v>0.6428571428571429</v>
          </cell>
          <cell r="AK91">
            <v>2.86</v>
          </cell>
        </row>
        <row r="92">
          <cell r="AI92">
            <v>0.42857142857142855</v>
          </cell>
          <cell r="AJ92">
            <v>0.5714285714285714</v>
          </cell>
          <cell r="AK92">
            <v>2.71</v>
          </cell>
        </row>
        <row r="93">
          <cell r="AI93">
            <v>0.6428571428571429</v>
          </cell>
          <cell r="AJ93">
            <v>0.35714285714285715</v>
          </cell>
          <cell r="AK93">
            <v>2.36</v>
          </cell>
        </row>
        <row r="94">
          <cell r="AI94">
            <v>0.21428571428571427</v>
          </cell>
          <cell r="AJ94">
            <v>0.7857142857142857</v>
          </cell>
          <cell r="AK94">
            <v>3.36</v>
          </cell>
        </row>
        <row r="95">
          <cell r="AI95">
            <v>0.2857142857142857</v>
          </cell>
          <cell r="AJ95">
            <v>0.7142857142857143</v>
          </cell>
          <cell r="AK95">
            <v>3.43</v>
          </cell>
        </row>
        <row r="96">
          <cell r="AI96">
            <v>0.46153846153846156</v>
          </cell>
          <cell r="AJ96">
            <v>0.53846153846153844</v>
          </cell>
          <cell r="AK96">
            <v>2.85</v>
          </cell>
        </row>
        <row r="97">
          <cell r="AI97">
            <v>0.36082474226804123</v>
          </cell>
          <cell r="AJ97">
            <v>0.63917525773195871</v>
          </cell>
          <cell r="AK97">
            <v>3.0614285714285714</v>
          </cell>
        </row>
        <row r="100">
          <cell r="AI100">
            <v>7.1428571428571425E-2</v>
          </cell>
          <cell r="AJ100">
            <v>0.9285714285714286</v>
          </cell>
          <cell r="AK100">
            <v>4.29</v>
          </cell>
        </row>
        <row r="101">
          <cell r="AI101">
            <v>7.1428571428571425E-2</v>
          </cell>
          <cell r="AJ101">
            <v>0.9285714285714286</v>
          </cell>
          <cell r="AK101">
            <v>4.29</v>
          </cell>
        </row>
        <row r="102">
          <cell r="AI102">
            <v>7.1428571428571425E-2</v>
          </cell>
          <cell r="AJ102">
            <v>0.9285714285714286</v>
          </cell>
          <cell r="AK102">
            <v>4.29</v>
          </cell>
        </row>
        <row r="105">
          <cell r="AI105">
            <v>7.1428571428571425E-2</v>
          </cell>
          <cell r="AJ105">
            <v>0.9285714285714286</v>
          </cell>
          <cell r="AK105">
            <v>4</v>
          </cell>
        </row>
        <row r="106">
          <cell r="AI106">
            <v>7.1428571428571425E-2</v>
          </cell>
          <cell r="AJ106">
            <v>0.9285714285714286</v>
          </cell>
          <cell r="AK106">
            <v>4.07</v>
          </cell>
        </row>
        <row r="107">
          <cell r="AI107">
            <v>0</v>
          </cell>
          <cell r="AJ107">
            <v>1</v>
          </cell>
          <cell r="AK107">
            <v>4.1399999999999997</v>
          </cell>
        </row>
        <row r="108">
          <cell r="AI108">
            <v>0</v>
          </cell>
          <cell r="AJ108">
            <v>1</v>
          </cell>
          <cell r="AK108">
            <v>4.29</v>
          </cell>
        </row>
        <row r="109">
          <cell r="AI109">
            <v>0.21428571428571427</v>
          </cell>
          <cell r="AJ109">
            <v>0.7857142857142857</v>
          </cell>
          <cell r="AK109">
            <v>3.93</v>
          </cell>
        </row>
        <row r="110">
          <cell r="AI110">
            <v>7.1428571428571425E-2</v>
          </cell>
          <cell r="AJ110">
            <v>0.9285714285714286</v>
          </cell>
          <cell r="AK110">
            <v>4.0860000000000003</v>
          </cell>
        </row>
        <row r="113">
          <cell r="AI113">
            <v>0.38461538461538464</v>
          </cell>
          <cell r="AJ113">
            <v>0.61538461538461542</v>
          </cell>
          <cell r="AK113">
            <v>2.85</v>
          </cell>
        </row>
        <row r="114">
          <cell r="AI114">
            <v>0.46153846153846156</v>
          </cell>
          <cell r="AJ114">
            <v>0.53846153846153844</v>
          </cell>
          <cell r="AK114">
            <v>2.62</v>
          </cell>
        </row>
        <row r="115">
          <cell r="AI115">
            <v>0.30769230769230771</v>
          </cell>
          <cell r="AJ115">
            <v>0.69230769230769229</v>
          </cell>
          <cell r="AK115">
            <v>3.15</v>
          </cell>
        </row>
        <row r="116">
          <cell r="AI116">
            <v>0.46153846153846156</v>
          </cell>
          <cell r="AJ116">
            <v>0.53846153846153844</v>
          </cell>
          <cell r="AK116">
            <v>2.69</v>
          </cell>
        </row>
        <row r="117">
          <cell r="AI117">
            <v>7.1428571428571425E-2</v>
          </cell>
          <cell r="AJ117">
            <v>0.9285714285714286</v>
          </cell>
          <cell r="AK117">
            <v>3.57</v>
          </cell>
        </row>
        <row r="118">
          <cell r="AI118">
            <v>0.33333333333333331</v>
          </cell>
          <cell r="AJ118">
            <v>0.66666666666666663</v>
          </cell>
          <cell r="AK118">
            <v>2.976</v>
          </cell>
        </row>
        <row r="121">
          <cell r="AI121">
            <v>0.21428571428571427</v>
          </cell>
          <cell r="AJ121">
            <v>0.7857142857142857</v>
          </cell>
          <cell r="AK121">
            <v>3.36</v>
          </cell>
        </row>
        <row r="122">
          <cell r="AI122">
            <v>0.23076923076923078</v>
          </cell>
          <cell r="AJ122">
            <v>0.76923076923076927</v>
          </cell>
          <cell r="AK122">
            <v>3.23</v>
          </cell>
        </row>
        <row r="123">
          <cell r="AI123">
            <v>0.41666666666666669</v>
          </cell>
          <cell r="AJ123">
            <v>0.58333333333333337</v>
          </cell>
          <cell r="AK123">
            <v>3</v>
          </cell>
        </row>
        <row r="124">
          <cell r="AI124">
            <v>0.38461538461538464</v>
          </cell>
          <cell r="AJ124">
            <v>0.61538461538461542</v>
          </cell>
          <cell r="AK124">
            <v>2.92</v>
          </cell>
        </row>
        <row r="125">
          <cell r="AI125">
            <v>0.46153846153846156</v>
          </cell>
          <cell r="AJ125">
            <v>0.53846153846153844</v>
          </cell>
          <cell r="AK125">
            <v>2.69</v>
          </cell>
        </row>
        <row r="126">
          <cell r="AI126">
            <v>7.1428571428571425E-2</v>
          </cell>
          <cell r="AJ126">
            <v>0.9285714285714286</v>
          </cell>
          <cell r="AK126">
            <v>3.64</v>
          </cell>
        </row>
        <row r="127">
          <cell r="AI127">
            <v>7.1428571428571425E-2</v>
          </cell>
          <cell r="AJ127">
            <v>0.9285714285714286</v>
          </cell>
          <cell r="AK127">
            <v>3.93</v>
          </cell>
        </row>
        <row r="128">
          <cell r="AI128">
            <v>0</v>
          </cell>
          <cell r="AJ128">
            <v>1</v>
          </cell>
          <cell r="AK128">
            <v>4.07</v>
          </cell>
        </row>
        <row r="129">
          <cell r="AI129">
            <v>0.22429906542056074</v>
          </cell>
          <cell r="AJ129">
            <v>0.77570093457943923</v>
          </cell>
          <cell r="AK129">
            <v>3.355</v>
          </cell>
        </row>
        <row r="133">
          <cell r="AI133">
            <v>7.1428571428571425E-2</v>
          </cell>
          <cell r="AJ133">
            <v>0.9285714285714286</v>
          </cell>
          <cell r="AK133">
            <v>3.86</v>
          </cell>
        </row>
        <row r="135">
          <cell r="AI135">
            <v>0.14285714285714285</v>
          </cell>
          <cell r="AJ135">
            <v>0.8571428571428571</v>
          </cell>
          <cell r="AK135">
            <v>3.71</v>
          </cell>
        </row>
        <row r="136">
          <cell r="AI136">
            <v>0</v>
          </cell>
          <cell r="AJ136">
            <v>1</v>
          </cell>
          <cell r="AK136">
            <v>4.6399999999999997</v>
          </cell>
        </row>
        <row r="137">
          <cell r="AI137">
            <v>0</v>
          </cell>
          <cell r="AJ137">
            <v>1</v>
          </cell>
          <cell r="AK137">
            <v>4.6399999999999997</v>
          </cell>
        </row>
        <row r="138">
          <cell r="AI138">
            <v>7.1428571428571425E-2</v>
          </cell>
          <cell r="AJ138">
            <v>0.9285714285714286</v>
          </cell>
          <cell r="AK138">
            <v>4.21</v>
          </cell>
        </row>
        <row r="139">
          <cell r="AI139">
            <v>5.7142857142857141E-2</v>
          </cell>
          <cell r="AJ139">
            <v>0.94285714285714284</v>
          </cell>
          <cell r="AK139">
            <v>4.38</v>
          </cell>
        </row>
        <row r="143">
          <cell r="AI143">
            <v>7.6923076923076927E-2</v>
          </cell>
          <cell r="AJ143">
            <v>0.92307692307692313</v>
          </cell>
          <cell r="AK143">
            <v>3.77</v>
          </cell>
        </row>
        <row r="144">
          <cell r="AI144">
            <v>0</v>
          </cell>
          <cell r="AJ144">
            <v>1</v>
          </cell>
          <cell r="AK144">
            <v>3.9</v>
          </cell>
        </row>
        <row r="145">
          <cell r="AI145">
            <v>0</v>
          </cell>
          <cell r="AJ145">
            <v>1</v>
          </cell>
          <cell r="AK145">
            <v>3.9</v>
          </cell>
        </row>
        <row r="146">
          <cell r="AI146">
            <v>0</v>
          </cell>
          <cell r="AJ146">
            <v>1</v>
          </cell>
          <cell r="AK146">
            <v>3.73</v>
          </cell>
        </row>
        <row r="147">
          <cell r="AI147">
            <v>0</v>
          </cell>
          <cell r="AJ147">
            <v>1</v>
          </cell>
          <cell r="AK147">
            <v>3.9</v>
          </cell>
        </row>
        <row r="148">
          <cell r="AI148">
            <v>1.8518518518518517E-2</v>
          </cell>
          <cell r="AJ148">
            <v>0.98148148148148151</v>
          </cell>
          <cell r="AK148">
            <v>3.84</v>
          </cell>
        </row>
        <row r="153">
          <cell r="AI153">
            <v>0.15384615384615385</v>
          </cell>
          <cell r="AJ153">
            <v>0.84615384615384615</v>
          </cell>
          <cell r="AK153">
            <v>3.85</v>
          </cell>
        </row>
        <row r="154">
          <cell r="AI154">
            <v>7.1428571428571425E-2</v>
          </cell>
          <cell r="AJ154">
            <v>0.9285714285714286</v>
          </cell>
          <cell r="AK154">
            <v>4.29</v>
          </cell>
        </row>
        <row r="156">
          <cell r="AI156">
            <v>0.15384615384615385</v>
          </cell>
          <cell r="AJ156">
            <v>0.84615384615384615</v>
          </cell>
          <cell r="AK156">
            <v>3.69</v>
          </cell>
        </row>
        <row r="157">
          <cell r="AI157">
            <v>7.1428571428571425E-2</v>
          </cell>
          <cell r="AJ157">
            <v>0.9285714285714286</v>
          </cell>
          <cell r="AK157">
            <v>4</v>
          </cell>
        </row>
        <row r="158">
          <cell r="AI158">
            <v>7.1428571428571425E-2</v>
          </cell>
          <cell r="AJ158">
            <v>0.9285714285714286</v>
          </cell>
          <cell r="AK158">
            <v>3.79</v>
          </cell>
        </row>
        <row r="159">
          <cell r="AI159">
            <v>0</v>
          </cell>
          <cell r="AJ159">
            <v>1</v>
          </cell>
          <cell r="AK159">
            <v>4.43</v>
          </cell>
        </row>
        <row r="160">
          <cell r="AI160">
            <v>9.4736842105263161E-2</v>
          </cell>
          <cell r="AJ160">
            <v>0.90526315789473688</v>
          </cell>
          <cell r="AK160">
            <v>3.9742857142857142</v>
          </cell>
        </row>
        <row r="163">
          <cell r="AI163">
            <v>0.15384615384615385</v>
          </cell>
          <cell r="AJ163">
            <v>0.84615384615384615</v>
          </cell>
          <cell r="AK163">
            <v>3.62</v>
          </cell>
        </row>
      </sheetData>
      <sheetData sheetId="25">
        <row r="19">
          <cell r="V19" t="str">
            <v>Sexo</v>
          </cell>
        </row>
      </sheetData>
      <sheetData sheetId="26">
        <row r="3">
          <cell r="B3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B3">
            <v>1</v>
          </cell>
        </row>
      </sheetData>
      <sheetData sheetId="40"/>
      <sheetData sheetId="41">
        <row r="3">
          <cell r="B3">
            <v>1</v>
          </cell>
        </row>
      </sheetData>
      <sheetData sheetId="42"/>
      <sheetData sheetId="43"/>
      <sheetData sheetId="44"/>
      <sheetData sheetId="45"/>
      <sheetData sheetId="46"/>
      <sheetData sheetId="47">
        <row r="3">
          <cell r="B3">
            <v>0</v>
          </cell>
          <cell r="C3">
            <v>3</v>
          </cell>
          <cell r="D3">
            <v>3</v>
          </cell>
          <cell r="E3">
            <v>2</v>
          </cell>
          <cell r="F3">
            <v>6</v>
          </cell>
          <cell r="G3">
            <v>0</v>
          </cell>
          <cell r="O3">
            <v>3.79</v>
          </cell>
          <cell r="P3">
            <v>1.25</v>
          </cell>
          <cell r="Q3">
            <v>4</v>
          </cell>
          <cell r="R3">
            <v>5</v>
          </cell>
        </row>
        <row r="4">
          <cell r="B4">
            <v>0</v>
          </cell>
          <cell r="C4">
            <v>3</v>
          </cell>
          <cell r="D4">
            <v>4</v>
          </cell>
          <cell r="E4">
            <v>4</v>
          </cell>
          <cell r="F4">
            <v>3</v>
          </cell>
          <cell r="G4">
            <v>0</v>
          </cell>
          <cell r="O4">
            <v>3.5</v>
          </cell>
          <cell r="P4">
            <v>1.0900000000000001</v>
          </cell>
          <cell r="Q4">
            <v>4</v>
          </cell>
          <cell r="R4">
            <v>3</v>
          </cell>
        </row>
        <row r="5">
          <cell r="B5">
            <v>0</v>
          </cell>
          <cell r="C5">
            <v>3</v>
          </cell>
          <cell r="D5">
            <v>2</v>
          </cell>
          <cell r="E5">
            <v>4</v>
          </cell>
          <cell r="F5">
            <v>5</v>
          </cell>
          <cell r="G5">
            <v>0</v>
          </cell>
          <cell r="O5">
            <v>3.79</v>
          </cell>
          <cell r="P5">
            <v>1.19</v>
          </cell>
          <cell r="Q5">
            <v>4</v>
          </cell>
          <cell r="R5">
            <v>5</v>
          </cell>
        </row>
        <row r="6">
          <cell r="B6">
            <v>0</v>
          </cell>
          <cell r="C6">
            <v>1</v>
          </cell>
          <cell r="D6">
            <v>2</v>
          </cell>
          <cell r="E6">
            <v>4</v>
          </cell>
          <cell r="F6">
            <v>7</v>
          </cell>
          <cell r="G6">
            <v>0</v>
          </cell>
          <cell r="O6">
            <v>4.21</v>
          </cell>
          <cell r="P6">
            <v>0.97</v>
          </cell>
          <cell r="Q6">
            <v>5</v>
          </cell>
          <cell r="R6">
            <v>5</v>
          </cell>
        </row>
        <row r="7">
          <cell r="B7">
            <v>0</v>
          </cell>
          <cell r="C7">
            <v>0</v>
          </cell>
          <cell r="D7">
            <v>2</v>
          </cell>
          <cell r="E7">
            <v>5</v>
          </cell>
          <cell r="F7">
            <v>7</v>
          </cell>
          <cell r="G7">
            <v>0</v>
          </cell>
          <cell r="O7">
            <v>4.3600000000000003</v>
          </cell>
          <cell r="P7">
            <v>0.74</v>
          </cell>
          <cell r="Q7">
            <v>5</v>
          </cell>
          <cell r="R7">
            <v>5</v>
          </cell>
        </row>
        <row r="8">
          <cell r="B8">
            <v>0</v>
          </cell>
          <cell r="C8">
            <v>0</v>
          </cell>
          <cell r="D8">
            <v>2</v>
          </cell>
          <cell r="E8">
            <v>5</v>
          </cell>
          <cell r="F8">
            <v>7</v>
          </cell>
          <cell r="G8">
            <v>0</v>
          </cell>
          <cell r="O8">
            <v>4.3600000000000003</v>
          </cell>
          <cell r="P8">
            <v>0.74</v>
          </cell>
          <cell r="Q8">
            <v>5</v>
          </cell>
          <cell r="R8">
            <v>5</v>
          </cell>
        </row>
        <row r="9">
          <cell r="B9">
            <v>2</v>
          </cell>
          <cell r="C9">
            <v>2</v>
          </cell>
          <cell r="D9">
            <v>3</v>
          </cell>
          <cell r="E9">
            <v>5</v>
          </cell>
          <cell r="F9">
            <v>2</v>
          </cell>
          <cell r="G9">
            <v>0</v>
          </cell>
          <cell r="O9">
            <v>3.21</v>
          </cell>
          <cell r="P9">
            <v>1.31</v>
          </cell>
          <cell r="Q9">
            <v>4</v>
          </cell>
          <cell r="R9">
            <v>4</v>
          </cell>
        </row>
        <row r="10">
          <cell r="B10">
            <v>1</v>
          </cell>
          <cell r="C10">
            <v>2</v>
          </cell>
          <cell r="D10">
            <v>4</v>
          </cell>
          <cell r="E10">
            <v>5</v>
          </cell>
          <cell r="F10">
            <v>2</v>
          </cell>
          <cell r="G10">
            <v>0</v>
          </cell>
          <cell r="O10">
            <v>3.36</v>
          </cell>
          <cell r="P10">
            <v>1.1499999999999999</v>
          </cell>
          <cell r="Q10">
            <v>4</v>
          </cell>
          <cell r="R10">
            <v>4</v>
          </cell>
        </row>
        <row r="11">
          <cell r="B11">
            <v>0</v>
          </cell>
          <cell r="C11">
            <v>2</v>
          </cell>
          <cell r="D11">
            <v>2</v>
          </cell>
          <cell r="E11">
            <v>6</v>
          </cell>
          <cell r="F11">
            <v>4</v>
          </cell>
          <cell r="G11">
            <v>0</v>
          </cell>
          <cell r="O11">
            <v>3.86</v>
          </cell>
          <cell r="P11">
            <v>1.03</v>
          </cell>
          <cell r="Q11">
            <v>4</v>
          </cell>
          <cell r="R11">
            <v>4</v>
          </cell>
        </row>
        <row r="12">
          <cell r="B12">
            <v>0</v>
          </cell>
          <cell r="C12">
            <v>0</v>
          </cell>
          <cell r="D12">
            <v>1</v>
          </cell>
          <cell r="E12">
            <v>9</v>
          </cell>
          <cell r="F12">
            <v>4</v>
          </cell>
          <cell r="G12">
            <v>0</v>
          </cell>
          <cell r="O12">
            <v>4.21</v>
          </cell>
          <cell r="P12">
            <v>0.57999999999999996</v>
          </cell>
          <cell r="Q12">
            <v>4</v>
          </cell>
          <cell r="R12">
            <v>4</v>
          </cell>
        </row>
        <row r="13">
          <cell r="B13">
            <v>0</v>
          </cell>
          <cell r="C13">
            <v>0</v>
          </cell>
          <cell r="D13">
            <v>2</v>
          </cell>
          <cell r="E13">
            <v>7</v>
          </cell>
          <cell r="F13">
            <v>5</v>
          </cell>
          <cell r="G13">
            <v>0</v>
          </cell>
          <cell r="O13">
            <v>4.21</v>
          </cell>
          <cell r="P13">
            <v>0.7</v>
          </cell>
          <cell r="Q13">
            <v>4</v>
          </cell>
          <cell r="R13">
            <v>4</v>
          </cell>
        </row>
        <row r="14">
          <cell r="B14">
            <v>1</v>
          </cell>
          <cell r="C14">
            <v>2</v>
          </cell>
          <cell r="D14">
            <v>1</v>
          </cell>
          <cell r="E14">
            <v>4</v>
          </cell>
          <cell r="F14">
            <v>6</v>
          </cell>
          <cell r="G14">
            <v>0</v>
          </cell>
          <cell r="O14">
            <v>3.86</v>
          </cell>
          <cell r="P14">
            <v>1.35</v>
          </cell>
          <cell r="Q14">
            <v>4</v>
          </cell>
          <cell r="R14">
            <v>5</v>
          </cell>
        </row>
        <row r="15">
          <cell r="B15">
            <v>1</v>
          </cell>
          <cell r="C15">
            <v>2</v>
          </cell>
          <cell r="D15">
            <v>2</v>
          </cell>
          <cell r="E15">
            <v>5</v>
          </cell>
          <cell r="F15">
            <v>4</v>
          </cell>
          <cell r="G15">
            <v>0</v>
          </cell>
          <cell r="O15">
            <v>3.64</v>
          </cell>
          <cell r="P15">
            <v>1.28</v>
          </cell>
          <cell r="Q15">
            <v>4</v>
          </cell>
          <cell r="R15">
            <v>4</v>
          </cell>
        </row>
        <row r="16">
          <cell r="B16">
            <v>1</v>
          </cell>
          <cell r="C16">
            <v>1</v>
          </cell>
          <cell r="D16">
            <v>2</v>
          </cell>
          <cell r="E16">
            <v>7</v>
          </cell>
          <cell r="F16">
            <v>3</v>
          </cell>
          <cell r="G16">
            <v>0</v>
          </cell>
          <cell r="O16">
            <v>3.71</v>
          </cell>
          <cell r="P16">
            <v>1.1399999999999999</v>
          </cell>
          <cell r="Q16">
            <v>4</v>
          </cell>
          <cell r="R16">
            <v>4</v>
          </cell>
        </row>
        <row r="17">
          <cell r="B17">
            <v>0</v>
          </cell>
          <cell r="C17">
            <v>1</v>
          </cell>
          <cell r="D17">
            <v>2</v>
          </cell>
          <cell r="E17">
            <v>5</v>
          </cell>
          <cell r="F17">
            <v>6</v>
          </cell>
          <cell r="G17">
            <v>0</v>
          </cell>
          <cell r="O17">
            <v>4.1399999999999997</v>
          </cell>
          <cell r="P17">
            <v>0.95</v>
          </cell>
          <cell r="Q17">
            <v>4</v>
          </cell>
          <cell r="R17">
            <v>5</v>
          </cell>
        </row>
        <row r="18">
          <cell r="B18">
            <v>0</v>
          </cell>
          <cell r="C18">
            <v>2</v>
          </cell>
          <cell r="D18">
            <v>2</v>
          </cell>
          <cell r="E18">
            <v>6</v>
          </cell>
          <cell r="F18">
            <v>4</v>
          </cell>
          <cell r="G18">
            <v>0</v>
          </cell>
          <cell r="O18">
            <v>3.86</v>
          </cell>
          <cell r="P18">
            <v>1.03</v>
          </cell>
          <cell r="Q18">
            <v>4</v>
          </cell>
          <cell r="R18">
            <v>4</v>
          </cell>
        </row>
        <row r="19">
          <cell r="B19">
            <v>2</v>
          </cell>
          <cell r="C19">
            <v>3</v>
          </cell>
          <cell r="D19">
            <v>5</v>
          </cell>
          <cell r="E19">
            <v>3</v>
          </cell>
          <cell r="F19">
            <v>1</v>
          </cell>
          <cell r="G19">
            <v>0</v>
          </cell>
          <cell r="O19">
            <v>2.86</v>
          </cell>
          <cell r="P19">
            <v>1.17</v>
          </cell>
          <cell r="Q19">
            <v>3</v>
          </cell>
          <cell r="R19">
            <v>3</v>
          </cell>
        </row>
        <row r="20">
          <cell r="B20">
            <v>2</v>
          </cell>
          <cell r="C20">
            <v>4</v>
          </cell>
          <cell r="D20">
            <v>5</v>
          </cell>
          <cell r="E20">
            <v>2</v>
          </cell>
          <cell r="F20">
            <v>1</v>
          </cell>
          <cell r="G20">
            <v>0</v>
          </cell>
          <cell r="O20">
            <v>2.71</v>
          </cell>
          <cell r="P20">
            <v>1.1399999999999999</v>
          </cell>
          <cell r="Q20">
            <v>3</v>
          </cell>
          <cell r="R20">
            <v>3</v>
          </cell>
        </row>
        <row r="21">
          <cell r="B21">
            <v>3</v>
          </cell>
          <cell r="C21">
            <v>6</v>
          </cell>
          <cell r="D21">
            <v>3</v>
          </cell>
          <cell r="E21">
            <v>1</v>
          </cell>
          <cell r="F21">
            <v>1</v>
          </cell>
          <cell r="G21">
            <v>0</v>
          </cell>
          <cell r="O21">
            <v>2.36</v>
          </cell>
          <cell r="P21">
            <v>1.1499999999999999</v>
          </cell>
          <cell r="Q21">
            <v>2</v>
          </cell>
          <cell r="R21">
            <v>2</v>
          </cell>
        </row>
        <row r="22">
          <cell r="B22">
            <v>1</v>
          </cell>
          <cell r="C22">
            <v>2</v>
          </cell>
          <cell r="D22">
            <v>5</v>
          </cell>
          <cell r="E22">
            <v>3</v>
          </cell>
          <cell r="F22">
            <v>3</v>
          </cell>
          <cell r="G22">
            <v>0</v>
          </cell>
          <cell r="O22">
            <v>3.36</v>
          </cell>
          <cell r="P22">
            <v>1.22</v>
          </cell>
          <cell r="Q22">
            <v>3</v>
          </cell>
          <cell r="R22">
            <v>3</v>
          </cell>
        </row>
        <row r="23">
          <cell r="B23">
            <v>1</v>
          </cell>
          <cell r="C23">
            <v>3</v>
          </cell>
          <cell r="D23">
            <v>2</v>
          </cell>
          <cell r="E23">
            <v>5</v>
          </cell>
          <cell r="F23">
            <v>3</v>
          </cell>
          <cell r="G23">
            <v>0</v>
          </cell>
          <cell r="O23">
            <v>3.43</v>
          </cell>
          <cell r="P23">
            <v>1.28</v>
          </cell>
          <cell r="Q23">
            <v>4</v>
          </cell>
          <cell r="R23">
            <v>4</v>
          </cell>
        </row>
        <row r="24">
          <cell r="B24">
            <v>2</v>
          </cell>
          <cell r="C24">
            <v>4</v>
          </cell>
          <cell r="D24">
            <v>3</v>
          </cell>
          <cell r="E24">
            <v>2</v>
          </cell>
          <cell r="F24">
            <v>2</v>
          </cell>
          <cell r="G24">
            <v>1</v>
          </cell>
          <cell r="O24">
            <v>2.85</v>
          </cell>
          <cell r="P24">
            <v>1.34</v>
          </cell>
          <cell r="Q24">
            <v>3</v>
          </cell>
          <cell r="R24">
            <v>2</v>
          </cell>
        </row>
        <row r="25">
          <cell r="B25">
            <v>0</v>
          </cell>
          <cell r="C25">
            <v>1</v>
          </cell>
          <cell r="D25">
            <v>0</v>
          </cell>
          <cell r="E25">
            <v>7</v>
          </cell>
          <cell r="F25">
            <v>6</v>
          </cell>
          <cell r="G25">
            <v>0</v>
          </cell>
          <cell r="O25">
            <v>4.29</v>
          </cell>
          <cell r="P25">
            <v>0.83</v>
          </cell>
          <cell r="Q25">
            <v>4</v>
          </cell>
          <cell r="R25">
            <v>4</v>
          </cell>
        </row>
        <row r="26">
          <cell r="B26">
            <v>0</v>
          </cell>
          <cell r="C26">
            <v>1</v>
          </cell>
          <cell r="D26">
            <v>1</v>
          </cell>
          <cell r="E26">
            <v>5</v>
          </cell>
          <cell r="F26">
            <v>7</v>
          </cell>
          <cell r="G26">
            <v>0</v>
          </cell>
          <cell r="O26">
            <v>4.29</v>
          </cell>
          <cell r="P26">
            <v>0.91</v>
          </cell>
          <cell r="Q26">
            <v>5</v>
          </cell>
          <cell r="R26">
            <v>5</v>
          </cell>
        </row>
        <row r="27">
          <cell r="B27">
            <v>0</v>
          </cell>
          <cell r="C27">
            <v>1</v>
          </cell>
          <cell r="D27">
            <v>3</v>
          </cell>
          <cell r="E27">
            <v>5</v>
          </cell>
          <cell r="F27">
            <v>5</v>
          </cell>
          <cell r="G27">
            <v>0</v>
          </cell>
          <cell r="O27">
            <v>4</v>
          </cell>
          <cell r="P27">
            <v>0.96</v>
          </cell>
          <cell r="Q27">
            <v>4</v>
          </cell>
          <cell r="R27">
            <v>4</v>
          </cell>
        </row>
        <row r="28">
          <cell r="B28">
            <v>0</v>
          </cell>
          <cell r="C28">
            <v>1</v>
          </cell>
          <cell r="D28">
            <v>3</v>
          </cell>
          <cell r="E28">
            <v>4</v>
          </cell>
          <cell r="F28">
            <v>6</v>
          </cell>
          <cell r="G28">
            <v>0</v>
          </cell>
          <cell r="O28">
            <v>4.07</v>
          </cell>
          <cell r="P28">
            <v>1</v>
          </cell>
          <cell r="Q28">
            <v>4</v>
          </cell>
          <cell r="R28">
            <v>5</v>
          </cell>
        </row>
        <row r="29">
          <cell r="B29">
            <v>0</v>
          </cell>
          <cell r="C29">
            <v>0</v>
          </cell>
          <cell r="D29">
            <v>4</v>
          </cell>
          <cell r="E29">
            <v>4</v>
          </cell>
          <cell r="F29">
            <v>6</v>
          </cell>
          <cell r="G29">
            <v>0</v>
          </cell>
          <cell r="O29">
            <v>4.1399999999999997</v>
          </cell>
          <cell r="P29">
            <v>0.86</v>
          </cell>
          <cell r="Q29">
            <v>4</v>
          </cell>
          <cell r="R29">
            <v>5</v>
          </cell>
        </row>
        <row r="30">
          <cell r="B30">
            <v>0</v>
          </cell>
          <cell r="C30">
            <v>0</v>
          </cell>
          <cell r="D30">
            <v>3</v>
          </cell>
          <cell r="E30">
            <v>4</v>
          </cell>
          <cell r="F30">
            <v>7</v>
          </cell>
          <cell r="G30">
            <v>0</v>
          </cell>
          <cell r="O30">
            <v>4.29</v>
          </cell>
          <cell r="P30">
            <v>0.83</v>
          </cell>
          <cell r="Q30">
            <v>5</v>
          </cell>
          <cell r="R30">
            <v>5</v>
          </cell>
        </row>
        <row r="31">
          <cell r="B31">
            <v>0</v>
          </cell>
          <cell r="C31">
            <v>3</v>
          </cell>
          <cell r="D31">
            <v>1</v>
          </cell>
          <cell r="E31">
            <v>4</v>
          </cell>
          <cell r="F31">
            <v>6</v>
          </cell>
          <cell r="G31">
            <v>0</v>
          </cell>
          <cell r="O31">
            <v>3.93</v>
          </cell>
          <cell r="P31">
            <v>1.21</v>
          </cell>
          <cell r="Q31">
            <v>4</v>
          </cell>
          <cell r="R31">
            <v>5</v>
          </cell>
        </row>
        <row r="32">
          <cell r="B32">
            <v>3</v>
          </cell>
          <cell r="C32">
            <v>2</v>
          </cell>
          <cell r="D32">
            <v>3</v>
          </cell>
          <cell r="E32">
            <v>4</v>
          </cell>
          <cell r="F32">
            <v>1</v>
          </cell>
          <cell r="G32">
            <v>1</v>
          </cell>
          <cell r="O32">
            <v>2.85</v>
          </cell>
          <cell r="P32">
            <v>1.34</v>
          </cell>
          <cell r="Q32">
            <v>3</v>
          </cell>
          <cell r="R32">
            <v>4</v>
          </cell>
        </row>
        <row r="33">
          <cell r="B33">
            <v>3</v>
          </cell>
          <cell r="C33">
            <v>3</v>
          </cell>
          <cell r="D33">
            <v>3</v>
          </cell>
          <cell r="E33">
            <v>4</v>
          </cell>
          <cell r="F33">
            <v>0</v>
          </cell>
          <cell r="G33">
            <v>1</v>
          </cell>
          <cell r="O33">
            <v>2.62</v>
          </cell>
          <cell r="P33">
            <v>1.19</v>
          </cell>
          <cell r="Q33">
            <v>3</v>
          </cell>
          <cell r="R33">
            <v>4</v>
          </cell>
        </row>
        <row r="34">
          <cell r="B34">
            <v>1</v>
          </cell>
          <cell r="C34">
            <v>3</v>
          </cell>
          <cell r="D34">
            <v>3</v>
          </cell>
          <cell r="E34">
            <v>5</v>
          </cell>
          <cell r="F34">
            <v>1</v>
          </cell>
          <cell r="G34">
            <v>1</v>
          </cell>
          <cell r="O34">
            <v>3.15</v>
          </cell>
          <cell r="P34">
            <v>1.1399999999999999</v>
          </cell>
          <cell r="Q34">
            <v>3</v>
          </cell>
          <cell r="R34">
            <v>4</v>
          </cell>
        </row>
        <row r="35">
          <cell r="B35">
            <v>3</v>
          </cell>
          <cell r="C35">
            <v>3</v>
          </cell>
          <cell r="D35">
            <v>3</v>
          </cell>
          <cell r="E35">
            <v>3</v>
          </cell>
          <cell r="F35">
            <v>1</v>
          </cell>
          <cell r="G35">
            <v>1</v>
          </cell>
          <cell r="O35">
            <v>2.69</v>
          </cell>
          <cell r="P35">
            <v>1.32</v>
          </cell>
          <cell r="Q35">
            <v>3</v>
          </cell>
          <cell r="R35">
            <v>1</v>
          </cell>
        </row>
        <row r="36">
          <cell r="B36">
            <v>1</v>
          </cell>
          <cell r="C36">
            <v>0</v>
          </cell>
          <cell r="D36">
            <v>5</v>
          </cell>
          <cell r="E36">
            <v>6</v>
          </cell>
          <cell r="F36">
            <v>2</v>
          </cell>
          <cell r="G36">
            <v>0</v>
          </cell>
          <cell r="O36">
            <v>3.57</v>
          </cell>
          <cell r="P36">
            <v>1.02</v>
          </cell>
          <cell r="Q36">
            <v>4</v>
          </cell>
          <cell r="R36">
            <v>4</v>
          </cell>
        </row>
        <row r="37">
          <cell r="B37">
            <v>2</v>
          </cell>
          <cell r="C37">
            <v>1</v>
          </cell>
          <cell r="D37">
            <v>2</v>
          </cell>
          <cell r="E37">
            <v>8</v>
          </cell>
          <cell r="F37">
            <v>1</v>
          </cell>
          <cell r="G37">
            <v>0</v>
          </cell>
          <cell r="O37">
            <v>3.36</v>
          </cell>
          <cell r="P37">
            <v>1.22</v>
          </cell>
          <cell r="Q37">
            <v>4</v>
          </cell>
          <cell r="R37">
            <v>4</v>
          </cell>
        </row>
        <row r="38">
          <cell r="B38">
            <v>1</v>
          </cell>
          <cell r="C38">
            <v>2</v>
          </cell>
          <cell r="D38">
            <v>4</v>
          </cell>
          <cell r="E38">
            <v>5</v>
          </cell>
          <cell r="F38">
            <v>1</v>
          </cell>
          <cell r="G38">
            <v>1</v>
          </cell>
          <cell r="O38">
            <v>3.23</v>
          </cell>
          <cell r="P38">
            <v>1.0900000000000001</v>
          </cell>
          <cell r="Q38">
            <v>3</v>
          </cell>
          <cell r="R38">
            <v>4</v>
          </cell>
        </row>
        <row r="39">
          <cell r="B39">
            <v>2</v>
          </cell>
          <cell r="C39">
            <v>3</v>
          </cell>
          <cell r="D39">
            <v>1</v>
          </cell>
          <cell r="E39">
            <v>5</v>
          </cell>
          <cell r="F39">
            <v>1</v>
          </cell>
          <cell r="G39">
            <v>2</v>
          </cell>
          <cell r="O39">
            <v>3</v>
          </cell>
          <cell r="P39">
            <v>1.35</v>
          </cell>
          <cell r="Q39">
            <v>4</v>
          </cell>
          <cell r="R39">
            <v>4</v>
          </cell>
        </row>
        <row r="40">
          <cell r="B40">
            <v>3</v>
          </cell>
          <cell r="C40">
            <v>2</v>
          </cell>
          <cell r="D40">
            <v>2</v>
          </cell>
          <cell r="E40">
            <v>5</v>
          </cell>
          <cell r="F40">
            <v>1</v>
          </cell>
          <cell r="G40">
            <v>1</v>
          </cell>
          <cell r="O40">
            <v>2.92</v>
          </cell>
          <cell r="P40">
            <v>1.38</v>
          </cell>
          <cell r="Q40">
            <v>3</v>
          </cell>
          <cell r="R40">
            <v>4</v>
          </cell>
        </row>
        <row r="41">
          <cell r="B41">
            <v>4</v>
          </cell>
          <cell r="C41">
            <v>2</v>
          </cell>
          <cell r="D41">
            <v>2</v>
          </cell>
          <cell r="E41">
            <v>4</v>
          </cell>
          <cell r="F41">
            <v>1</v>
          </cell>
          <cell r="G41">
            <v>1</v>
          </cell>
          <cell r="O41">
            <v>2.69</v>
          </cell>
          <cell r="P41">
            <v>1.44</v>
          </cell>
          <cell r="Q41">
            <v>3</v>
          </cell>
          <cell r="R41">
            <v>1</v>
          </cell>
        </row>
        <row r="42">
          <cell r="B42">
            <v>0</v>
          </cell>
          <cell r="C42">
            <v>1</v>
          </cell>
          <cell r="D42">
            <v>5</v>
          </cell>
          <cell r="E42">
            <v>6</v>
          </cell>
          <cell r="F42">
            <v>2</v>
          </cell>
          <cell r="G42">
            <v>0</v>
          </cell>
          <cell r="O42">
            <v>3.64</v>
          </cell>
          <cell r="P42">
            <v>0.84</v>
          </cell>
          <cell r="Q42">
            <v>4</v>
          </cell>
          <cell r="R42">
            <v>4</v>
          </cell>
        </row>
        <row r="43">
          <cell r="B43">
            <v>0</v>
          </cell>
          <cell r="C43">
            <v>1</v>
          </cell>
          <cell r="D43">
            <v>2</v>
          </cell>
          <cell r="E43">
            <v>8</v>
          </cell>
          <cell r="F43">
            <v>3</v>
          </cell>
          <cell r="G43">
            <v>0</v>
          </cell>
          <cell r="O43">
            <v>3.93</v>
          </cell>
          <cell r="P43">
            <v>0.83</v>
          </cell>
          <cell r="Q43">
            <v>4</v>
          </cell>
          <cell r="R43">
            <v>4</v>
          </cell>
        </row>
        <row r="44">
          <cell r="B44">
            <v>0</v>
          </cell>
          <cell r="C44">
            <v>0</v>
          </cell>
          <cell r="D44">
            <v>4</v>
          </cell>
          <cell r="E44">
            <v>5</v>
          </cell>
          <cell r="F44">
            <v>5</v>
          </cell>
          <cell r="G44">
            <v>0</v>
          </cell>
          <cell r="O44">
            <v>4.07</v>
          </cell>
          <cell r="P44">
            <v>0.83</v>
          </cell>
          <cell r="Q44">
            <v>4</v>
          </cell>
          <cell r="R44">
            <v>4</v>
          </cell>
        </row>
        <row r="45">
          <cell r="B45">
            <v>0</v>
          </cell>
          <cell r="C45">
            <v>1</v>
          </cell>
          <cell r="D45">
            <v>3</v>
          </cell>
          <cell r="E45">
            <v>7</v>
          </cell>
          <cell r="F45">
            <v>3</v>
          </cell>
          <cell r="G45">
            <v>0</v>
          </cell>
          <cell r="O45">
            <v>3.86</v>
          </cell>
          <cell r="P45">
            <v>0.86</v>
          </cell>
          <cell r="Q45">
            <v>4</v>
          </cell>
          <cell r="R45">
            <v>4</v>
          </cell>
        </row>
        <row r="46">
          <cell r="B46">
            <v>1</v>
          </cell>
          <cell r="C46">
            <v>1</v>
          </cell>
          <cell r="D46">
            <v>2</v>
          </cell>
          <cell r="E46">
            <v>7</v>
          </cell>
          <cell r="F46">
            <v>3</v>
          </cell>
          <cell r="G46">
            <v>0</v>
          </cell>
          <cell r="O46">
            <v>3.71</v>
          </cell>
          <cell r="P46">
            <v>1.1399999999999999</v>
          </cell>
          <cell r="Q46">
            <v>4</v>
          </cell>
          <cell r="R46">
            <v>4</v>
          </cell>
        </row>
        <row r="47">
          <cell r="B47">
            <v>0</v>
          </cell>
          <cell r="C47">
            <v>0</v>
          </cell>
          <cell r="D47">
            <v>1</v>
          </cell>
          <cell r="E47">
            <v>3</v>
          </cell>
          <cell r="F47">
            <v>10</v>
          </cell>
          <cell r="G47">
            <v>0</v>
          </cell>
          <cell r="O47">
            <v>4.6399999999999997</v>
          </cell>
          <cell r="P47">
            <v>0.63</v>
          </cell>
          <cell r="Q47">
            <v>5</v>
          </cell>
          <cell r="R47">
            <v>5</v>
          </cell>
        </row>
        <row r="48">
          <cell r="B48">
            <v>0</v>
          </cell>
          <cell r="C48">
            <v>0</v>
          </cell>
          <cell r="D48">
            <v>1</v>
          </cell>
          <cell r="E48">
            <v>3</v>
          </cell>
          <cell r="F48">
            <v>10</v>
          </cell>
          <cell r="G48">
            <v>0</v>
          </cell>
          <cell r="O48">
            <v>4.6399999999999997</v>
          </cell>
          <cell r="P48">
            <v>0.63</v>
          </cell>
          <cell r="Q48">
            <v>5</v>
          </cell>
          <cell r="R48">
            <v>5</v>
          </cell>
        </row>
        <row r="49">
          <cell r="B49">
            <v>1</v>
          </cell>
          <cell r="C49">
            <v>0</v>
          </cell>
          <cell r="D49">
            <v>1</v>
          </cell>
          <cell r="E49">
            <v>5</v>
          </cell>
          <cell r="F49">
            <v>7</v>
          </cell>
          <cell r="G49">
            <v>0</v>
          </cell>
          <cell r="O49">
            <v>4.21</v>
          </cell>
          <cell r="P49">
            <v>1.1200000000000001</v>
          </cell>
          <cell r="Q49">
            <v>5</v>
          </cell>
          <cell r="R49">
            <v>5</v>
          </cell>
        </row>
        <row r="61">
          <cell r="B61">
            <v>0</v>
          </cell>
          <cell r="C61">
            <v>1</v>
          </cell>
          <cell r="D61">
            <v>5</v>
          </cell>
          <cell r="E61">
            <v>3</v>
          </cell>
          <cell r="F61">
            <v>4</v>
          </cell>
          <cell r="G61">
            <v>1</v>
          </cell>
          <cell r="O61">
            <v>3.77</v>
          </cell>
          <cell r="P61">
            <v>1.01</v>
          </cell>
          <cell r="Q61">
            <v>4</v>
          </cell>
          <cell r="R61">
            <v>3</v>
          </cell>
        </row>
        <row r="62">
          <cell r="B62">
            <v>0</v>
          </cell>
          <cell r="C62">
            <v>0</v>
          </cell>
          <cell r="D62">
            <v>4</v>
          </cell>
          <cell r="E62">
            <v>3</v>
          </cell>
          <cell r="F62">
            <v>3</v>
          </cell>
          <cell r="G62">
            <v>4</v>
          </cell>
          <cell r="O62">
            <v>3.9</v>
          </cell>
          <cell r="P62">
            <v>0.88</v>
          </cell>
          <cell r="Q62">
            <v>4</v>
          </cell>
          <cell r="R62">
            <v>3</v>
          </cell>
        </row>
        <row r="63">
          <cell r="B63">
            <v>0</v>
          </cell>
          <cell r="C63">
            <v>0</v>
          </cell>
          <cell r="D63">
            <v>4</v>
          </cell>
          <cell r="E63">
            <v>3</v>
          </cell>
          <cell r="F63">
            <v>3</v>
          </cell>
          <cell r="G63">
            <v>4</v>
          </cell>
          <cell r="O63">
            <v>3.9</v>
          </cell>
          <cell r="P63">
            <v>0.88</v>
          </cell>
          <cell r="Q63">
            <v>4</v>
          </cell>
          <cell r="R63">
            <v>3</v>
          </cell>
        </row>
        <row r="64">
          <cell r="B64">
            <v>0</v>
          </cell>
          <cell r="C64">
            <v>0</v>
          </cell>
          <cell r="D64">
            <v>5</v>
          </cell>
          <cell r="E64">
            <v>4</v>
          </cell>
          <cell r="F64">
            <v>2</v>
          </cell>
          <cell r="G64">
            <v>3</v>
          </cell>
          <cell r="O64">
            <v>3.73</v>
          </cell>
          <cell r="P64">
            <v>0.79</v>
          </cell>
          <cell r="Q64">
            <v>4</v>
          </cell>
          <cell r="R64">
            <v>3</v>
          </cell>
        </row>
        <row r="65">
          <cell r="B65">
            <v>0</v>
          </cell>
          <cell r="C65">
            <v>0</v>
          </cell>
          <cell r="D65">
            <v>3</v>
          </cell>
          <cell r="E65">
            <v>5</v>
          </cell>
          <cell r="F65">
            <v>2</v>
          </cell>
          <cell r="G65">
            <v>4</v>
          </cell>
          <cell r="O65">
            <v>3.9</v>
          </cell>
          <cell r="P65">
            <v>0.74</v>
          </cell>
          <cell r="Q65">
            <v>4</v>
          </cell>
          <cell r="R65">
            <v>4</v>
          </cell>
        </row>
        <row r="66">
          <cell r="B66">
            <v>1</v>
          </cell>
          <cell r="C66">
            <v>1</v>
          </cell>
          <cell r="D66">
            <v>0</v>
          </cell>
          <cell r="E66">
            <v>8</v>
          </cell>
          <cell r="F66">
            <v>3</v>
          </cell>
          <cell r="G66">
            <v>1</v>
          </cell>
          <cell r="O66">
            <v>3.85</v>
          </cell>
          <cell r="P66">
            <v>1.1399999999999999</v>
          </cell>
          <cell r="Q66">
            <v>4</v>
          </cell>
          <cell r="R66">
            <v>4</v>
          </cell>
        </row>
        <row r="67">
          <cell r="B67">
            <v>0</v>
          </cell>
          <cell r="C67">
            <v>1</v>
          </cell>
          <cell r="D67">
            <v>1</v>
          </cell>
          <cell r="E67">
            <v>5</v>
          </cell>
          <cell r="F67">
            <v>7</v>
          </cell>
          <cell r="G67">
            <v>0</v>
          </cell>
          <cell r="O67">
            <v>4.29</v>
          </cell>
          <cell r="P67">
            <v>0.91</v>
          </cell>
          <cell r="Q67">
            <v>5</v>
          </cell>
          <cell r="R67">
            <v>5</v>
          </cell>
        </row>
        <row r="68">
          <cell r="B68">
            <v>1</v>
          </cell>
          <cell r="C68">
            <v>1</v>
          </cell>
          <cell r="D68">
            <v>1</v>
          </cell>
          <cell r="E68">
            <v>7</v>
          </cell>
          <cell r="F68">
            <v>3</v>
          </cell>
          <cell r="G68">
            <v>1</v>
          </cell>
          <cell r="O68">
            <v>3.77</v>
          </cell>
          <cell r="P68">
            <v>1.17</v>
          </cell>
          <cell r="Q68">
            <v>4</v>
          </cell>
          <cell r="R68">
            <v>4</v>
          </cell>
        </row>
        <row r="69">
          <cell r="B69">
            <v>0</v>
          </cell>
          <cell r="C69">
            <v>2</v>
          </cell>
          <cell r="D69">
            <v>4</v>
          </cell>
          <cell r="E69">
            <v>3</v>
          </cell>
          <cell r="F69">
            <v>4</v>
          </cell>
          <cell r="G69">
            <v>1</v>
          </cell>
          <cell r="O69">
            <v>3.69</v>
          </cell>
          <cell r="P69">
            <v>1.1100000000000001</v>
          </cell>
          <cell r="Q69">
            <v>4</v>
          </cell>
          <cell r="R69">
            <v>3</v>
          </cell>
        </row>
        <row r="70">
          <cell r="B70">
            <v>0</v>
          </cell>
          <cell r="C70">
            <v>1</v>
          </cell>
          <cell r="D70">
            <v>2</v>
          </cell>
          <cell r="E70">
            <v>7</v>
          </cell>
          <cell r="F70">
            <v>4</v>
          </cell>
          <cell r="G70">
            <v>0</v>
          </cell>
          <cell r="O70">
            <v>4</v>
          </cell>
          <cell r="P70">
            <v>0.88</v>
          </cell>
          <cell r="Q70">
            <v>4</v>
          </cell>
          <cell r="R70">
            <v>4</v>
          </cell>
        </row>
        <row r="71">
          <cell r="B71">
            <v>0</v>
          </cell>
          <cell r="C71">
            <v>1</v>
          </cell>
          <cell r="D71">
            <v>4</v>
          </cell>
          <cell r="E71">
            <v>6</v>
          </cell>
          <cell r="F71">
            <v>3</v>
          </cell>
          <cell r="G71">
            <v>0</v>
          </cell>
          <cell r="O71">
            <v>3.79</v>
          </cell>
          <cell r="P71">
            <v>0.89</v>
          </cell>
          <cell r="Q71">
            <v>4</v>
          </cell>
          <cell r="R71">
            <v>4</v>
          </cell>
        </row>
        <row r="72">
          <cell r="B72">
            <v>0</v>
          </cell>
          <cell r="C72">
            <v>0</v>
          </cell>
          <cell r="D72">
            <v>1</v>
          </cell>
          <cell r="E72">
            <v>6</v>
          </cell>
          <cell r="F72">
            <v>7</v>
          </cell>
          <cell r="G72">
            <v>0</v>
          </cell>
          <cell r="O72">
            <v>4.43</v>
          </cell>
          <cell r="P72">
            <v>0.65</v>
          </cell>
          <cell r="Q72">
            <v>5</v>
          </cell>
          <cell r="R72">
            <v>5</v>
          </cell>
        </row>
        <row r="73">
          <cell r="B73">
            <v>1</v>
          </cell>
          <cell r="C73">
            <v>1</v>
          </cell>
          <cell r="D73">
            <v>4</v>
          </cell>
          <cell r="E73">
            <v>3</v>
          </cell>
          <cell r="F73">
            <v>4</v>
          </cell>
          <cell r="G73">
            <v>1</v>
          </cell>
          <cell r="O73">
            <v>3.62</v>
          </cell>
          <cell r="P73">
            <v>1.26</v>
          </cell>
          <cell r="Q73">
            <v>4</v>
          </cell>
          <cell r="R73">
            <v>3</v>
          </cell>
        </row>
      </sheetData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7CFF9-4A61-4776-835C-8F2EC0A863FD}">
  <dimension ref="A2:AS186"/>
  <sheetViews>
    <sheetView tabSelected="1" view="pageBreakPreview" topLeftCell="A24" zoomScale="55" zoomScaleNormal="100" zoomScaleSheetLayoutView="55" workbookViewId="0">
      <selection activeCell="P37" sqref="P37"/>
    </sheetView>
  </sheetViews>
  <sheetFormatPr baseColWidth="10" defaultRowHeight="15" x14ac:dyDescent="0.25"/>
  <cols>
    <col min="1" max="1" width="11.42578125" style="1"/>
    <col min="2" max="2" width="13.28515625" style="1" customWidth="1"/>
    <col min="3" max="5" width="11.42578125" style="1"/>
    <col min="6" max="6" width="16" style="1" customWidth="1"/>
    <col min="7" max="7" width="17.85546875" style="1" customWidth="1"/>
    <col min="8" max="8" width="20.85546875" style="1" customWidth="1"/>
    <col min="9" max="10" width="21.7109375" style="1" customWidth="1"/>
    <col min="11" max="11" width="14.7109375" style="1" bestFit="1" customWidth="1"/>
    <col min="12" max="12" width="14.7109375" style="1" customWidth="1"/>
    <col min="13" max="13" width="15.42578125" style="1" customWidth="1"/>
    <col min="14" max="14" width="8.5703125" style="1" customWidth="1"/>
    <col min="15" max="15" width="11.42578125" style="1"/>
    <col min="16" max="16" width="12.5703125" style="1" customWidth="1"/>
    <col min="17" max="17" width="7.140625" style="1" customWidth="1"/>
    <col min="18" max="18" width="8.42578125" style="1" customWidth="1"/>
    <col min="19" max="19" width="7.140625" style="1" customWidth="1"/>
    <col min="20" max="20" width="7.85546875" style="1" customWidth="1"/>
    <col min="21" max="21" width="4.42578125" style="1" customWidth="1"/>
    <col min="22" max="31" width="17.42578125" style="1" customWidth="1"/>
    <col min="32" max="39" width="16.85546875" style="1" customWidth="1"/>
    <col min="40" max="40" width="10.140625" style="1" customWidth="1"/>
    <col min="41" max="16384" width="11.42578125" style="1"/>
  </cols>
  <sheetData>
    <row r="2" spans="1:40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7" spans="1:40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 x14ac:dyDescent="0.25">
      <c r="A8" s="204" t="s">
        <v>127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0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97"/>
      <c r="W9" s="97"/>
    </row>
    <row r="10" spans="1:40" x14ac:dyDescent="0.25">
      <c r="A10" s="206" t="s">
        <v>128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0" x14ac:dyDescent="0.25">
      <c r="A11" s="206" t="s">
        <v>129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0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</row>
    <row r="13" spans="1:40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</row>
    <row r="18" spans="1:40" ht="36" customHeight="1" x14ac:dyDescent="0.5">
      <c r="A18" s="7"/>
      <c r="B18" s="7"/>
      <c r="C18" s="7"/>
      <c r="D18" s="7"/>
      <c r="E18" s="7"/>
      <c r="F18" s="5"/>
      <c r="Q18" s="6"/>
      <c r="R18" s="6"/>
      <c r="S18" s="6"/>
      <c r="T18" s="6"/>
      <c r="U18" s="6"/>
      <c r="V18" s="6"/>
      <c r="W18" s="6"/>
    </row>
    <row r="19" spans="1:40" x14ac:dyDescent="0.25">
      <c r="Q19" s="8"/>
      <c r="R19" s="8"/>
      <c r="S19" s="8"/>
      <c r="T19" s="8"/>
      <c r="U19" s="9"/>
      <c r="V19" s="9"/>
      <c r="W19" s="9"/>
    </row>
    <row r="20" spans="1:40" ht="34.5" customHeight="1" x14ac:dyDescent="0.5">
      <c r="F20" s="195" t="s">
        <v>130</v>
      </c>
      <c r="G20" s="196"/>
      <c r="H20" s="196"/>
      <c r="I20" s="196"/>
      <c r="J20" s="196"/>
      <c r="K20" s="196"/>
      <c r="L20" s="196"/>
      <c r="O20" s="11"/>
      <c r="P20" s="11"/>
      <c r="Q20" s="8"/>
      <c r="R20" s="8"/>
      <c r="S20" s="8"/>
      <c r="T20" s="8"/>
      <c r="U20" s="12"/>
      <c r="V20" s="12"/>
      <c r="W20" s="12"/>
    </row>
    <row r="21" spans="1:40" ht="34.5" customHeight="1" x14ac:dyDescent="0.25">
      <c r="F21" s="99">
        <v>2009</v>
      </c>
      <c r="G21" s="99">
        <v>2011</v>
      </c>
      <c r="H21" s="99">
        <v>2013</v>
      </c>
      <c r="I21" s="99">
        <v>2015</v>
      </c>
      <c r="J21" s="99">
        <v>2017</v>
      </c>
      <c r="K21" s="99">
        <v>2019</v>
      </c>
      <c r="L21" s="99">
        <v>2021</v>
      </c>
      <c r="M21" s="99">
        <v>2023</v>
      </c>
      <c r="O21" s="11"/>
      <c r="P21" s="11"/>
      <c r="Q21" s="8"/>
      <c r="R21" s="8"/>
      <c r="S21" s="8"/>
      <c r="T21" s="8"/>
      <c r="U21" s="12"/>
      <c r="V21" s="12"/>
      <c r="W21" s="12"/>
    </row>
    <row r="22" spans="1:40" ht="34.5" customHeight="1" x14ac:dyDescent="0.25">
      <c r="A22" s="197" t="s">
        <v>3</v>
      </c>
      <c r="B22" s="197"/>
      <c r="C22" s="197"/>
      <c r="D22" s="197"/>
      <c r="E22" s="198"/>
      <c r="F22" s="100">
        <v>353</v>
      </c>
      <c r="G22" s="100">
        <v>398</v>
      </c>
      <c r="H22" s="100">
        <v>372</v>
      </c>
      <c r="I22" s="100">
        <v>316</v>
      </c>
      <c r="J22" s="100">
        <v>307</v>
      </c>
      <c r="K22" s="100">
        <v>310</v>
      </c>
      <c r="L22" s="100">
        <v>364</v>
      </c>
      <c r="M22" s="100">
        <v>285</v>
      </c>
      <c r="O22" s="11"/>
      <c r="P22" s="11"/>
      <c r="Q22" s="8"/>
      <c r="R22" s="8"/>
      <c r="S22" s="8"/>
      <c r="T22" s="8"/>
      <c r="U22" s="12"/>
      <c r="V22" s="12"/>
      <c r="W22" s="12"/>
    </row>
    <row r="23" spans="1:40" ht="34.5" customHeight="1" x14ac:dyDescent="0.25">
      <c r="A23" s="197" t="s">
        <v>4</v>
      </c>
      <c r="B23" s="197"/>
      <c r="C23" s="197"/>
      <c r="D23" s="197"/>
      <c r="E23" s="198"/>
      <c r="F23" s="101">
        <v>0.74319999999999997</v>
      </c>
      <c r="G23" s="101">
        <v>0.81559999999999999</v>
      </c>
      <c r="H23" s="101">
        <v>0.7702</v>
      </c>
      <c r="I23" s="101">
        <v>0.63200000000000001</v>
      </c>
      <c r="J23" s="101">
        <v>0.60550000000000004</v>
      </c>
      <c r="K23" s="101">
        <v>0.58940000000000003</v>
      </c>
      <c r="L23" s="101">
        <v>0.62010221465076665</v>
      </c>
      <c r="M23" s="101">
        <v>0.53669999999999995</v>
      </c>
      <c r="O23" s="11"/>
      <c r="P23" s="11"/>
      <c r="Q23" s="8"/>
      <c r="R23" s="8"/>
      <c r="S23" s="8"/>
      <c r="T23" s="8"/>
      <c r="U23" s="12"/>
      <c r="V23" s="12"/>
      <c r="W23" s="12"/>
    </row>
    <row r="24" spans="1:40" ht="34.5" customHeight="1" x14ac:dyDescent="0.5">
      <c r="B24" s="7"/>
      <c r="C24" s="7"/>
      <c r="D24" s="7"/>
      <c r="E24" s="7"/>
      <c r="F24" s="7"/>
      <c r="G24" s="5"/>
      <c r="O24" s="11"/>
      <c r="P24" s="11"/>
      <c r="Q24" s="8"/>
      <c r="R24" s="8"/>
      <c r="S24" s="8"/>
      <c r="T24" s="8"/>
      <c r="U24" s="12"/>
      <c r="V24" s="12"/>
      <c r="W24" s="12"/>
    </row>
    <row r="25" spans="1:40" ht="36.75" customHeight="1" x14ac:dyDescent="0.5">
      <c r="B25" s="7"/>
      <c r="C25" s="7"/>
      <c r="D25" s="7"/>
      <c r="E25" s="7"/>
      <c r="F25" s="7"/>
      <c r="G25" s="5"/>
      <c r="T25" s="8"/>
      <c r="U25" s="8"/>
      <c r="V25" s="8"/>
      <c r="W25" s="8"/>
    </row>
    <row r="26" spans="1:40" ht="33" customHeight="1" x14ac:dyDescent="0.25">
      <c r="A26" s="199" t="s">
        <v>131</v>
      </c>
      <c r="B26" s="199"/>
      <c r="C26" s="199"/>
      <c r="D26" s="199"/>
      <c r="E26" s="199"/>
      <c r="F26" s="199"/>
      <c r="G26" s="199"/>
      <c r="T26" s="8"/>
      <c r="U26" s="8"/>
      <c r="V26" s="8"/>
      <c r="W26" s="8"/>
    </row>
    <row r="27" spans="1:40" ht="26.25" customHeight="1" x14ac:dyDescent="0.5">
      <c r="B27" s="7"/>
      <c r="C27" s="7"/>
      <c r="D27" s="7"/>
      <c r="E27" s="7"/>
      <c r="F27" s="7"/>
      <c r="G27" s="5"/>
      <c r="T27" s="8"/>
      <c r="U27" s="8"/>
      <c r="V27" s="8"/>
      <c r="W27" s="8"/>
    </row>
    <row r="28" spans="1:40" ht="26.25" customHeight="1" x14ac:dyDescent="0.35">
      <c r="A28" s="187" t="s">
        <v>9</v>
      </c>
      <c r="B28" s="187"/>
      <c r="C28" s="187"/>
      <c r="D28" s="200" t="s">
        <v>130</v>
      </c>
      <c r="E28" s="201"/>
      <c r="F28" s="201"/>
      <c r="G28" s="201"/>
      <c r="H28" s="201"/>
      <c r="I28" s="201"/>
      <c r="J28" s="201"/>
      <c r="K28" s="17"/>
      <c r="X28" s="18"/>
      <c r="Y28" s="18"/>
      <c r="Z28" s="18"/>
      <c r="AA28" s="18"/>
      <c r="AB28" s="18"/>
      <c r="AC28" s="18"/>
      <c r="AD28" s="18"/>
      <c r="AE28" s="18"/>
      <c r="AF28" s="19"/>
      <c r="AG28" s="19"/>
      <c r="AH28" s="19"/>
      <c r="AI28" s="19"/>
      <c r="AJ28" s="19"/>
      <c r="AK28" s="19"/>
      <c r="AL28" s="19"/>
      <c r="AM28" s="19"/>
      <c r="AN28" s="20"/>
    </row>
    <row r="29" spans="1:40" ht="26.25" customHeight="1" x14ac:dyDescent="0.25">
      <c r="A29" s="187"/>
      <c r="B29" s="187"/>
      <c r="C29" s="187"/>
      <c r="D29" s="102">
        <v>2009</v>
      </c>
      <c r="E29" s="102">
        <v>2011</v>
      </c>
      <c r="F29" s="102">
        <v>2013</v>
      </c>
      <c r="G29" s="102">
        <v>2015</v>
      </c>
      <c r="H29" s="102">
        <v>2017</v>
      </c>
      <c r="I29" s="102">
        <v>2019</v>
      </c>
      <c r="J29" s="102">
        <v>2021</v>
      </c>
      <c r="K29" s="102">
        <v>2023</v>
      </c>
      <c r="T29" s="21"/>
      <c r="U29" s="21"/>
      <c r="V29" s="21"/>
      <c r="W29" s="21"/>
      <c r="X29" s="18"/>
      <c r="Y29" s="18"/>
      <c r="Z29" s="18"/>
      <c r="AA29" s="18"/>
      <c r="AB29" s="18"/>
      <c r="AC29" s="18"/>
      <c r="AD29" s="18"/>
      <c r="AE29" s="18"/>
      <c r="AF29" s="19"/>
      <c r="AG29" s="19"/>
      <c r="AH29" s="19"/>
      <c r="AI29" s="19"/>
      <c r="AJ29" s="19"/>
      <c r="AK29" s="19"/>
      <c r="AL29" s="19"/>
      <c r="AM29" s="19"/>
      <c r="AN29" s="20"/>
    </row>
    <row r="30" spans="1:40" ht="26.25" customHeight="1" x14ac:dyDescent="0.25">
      <c r="A30" s="181" t="s">
        <v>132</v>
      </c>
      <c r="B30" s="181"/>
      <c r="C30" s="181"/>
      <c r="D30" s="14">
        <v>286</v>
      </c>
      <c r="E30" s="14">
        <v>371</v>
      </c>
      <c r="F30" s="14">
        <v>344</v>
      </c>
      <c r="G30" s="14">
        <v>285</v>
      </c>
      <c r="H30" s="14">
        <v>260</v>
      </c>
      <c r="I30" s="14">
        <v>255</v>
      </c>
      <c r="J30" s="14">
        <v>271</v>
      </c>
      <c r="K30" s="14">
        <v>238</v>
      </c>
      <c r="T30" s="21"/>
      <c r="U30" s="21"/>
      <c r="V30" s="21"/>
      <c r="W30" s="21"/>
      <c r="X30" s="18"/>
      <c r="Y30" s="18"/>
      <c r="Z30" s="18"/>
      <c r="AA30" s="18"/>
      <c r="AB30" s="18"/>
      <c r="AC30" s="18"/>
      <c r="AD30" s="18"/>
      <c r="AE30" s="18"/>
      <c r="AF30" s="19"/>
      <c r="AG30" s="19"/>
      <c r="AH30" s="19"/>
      <c r="AI30" s="19"/>
      <c r="AJ30" s="19"/>
      <c r="AK30" s="19"/>
      <c r="AL30" s="19"/>
      <c r="AM30" s="19"/>
      <c r="AN30" s="20"/>
    </row>
    <row r="31" spans="1:40" ht="19.5" customHeight="1" x14ac:dyDescent="0.35">
      <c r="A31" s="181" t="s">
        <v>11</v>
      </c>
      <c r="B31" s="181"/>
      <c r="C31" s="181"/>
      <c r="D31" s="14">
        <v>42</v>
      </c>
      <c r="E31" s="103">
        <v>27</v>
      </c>
      <c r="F31" s="103">
        <v>26</v>
      </c>
      <c r="G31" s="103">
        <v>31</v>
      </c>
      <c r="H31" s="103">
        <v>47</v>
      </c>
      <c r="I31" s="103">
        <v>55</v>
      </c>
      <c r="J31" s="103">
        <v>93</v>
      </c>
      <c r="K31" s="103">
        <v>47</v>
      </c>
      <c r="T31" s="8"/>
      <c r="U31" s="8"/>
      <c r="V31" s="8"/>
      <c r="W31" s="8"/>
    </row>
    <row r="32" spans="1:40" ht="21" x14ac:dyDescent="0.35">
      <c r="A32" s="192" t="s">
        <v>133</v>
      </c>
      <c r="B32" s="192"/>
      <c r="C32" s="192"/>
      <c r="D32" s="103">
        <v>25</v>
      </c>
      <c r="E32" s="103"/>
      <c r="F32" s="103"/>
      <c r="G32" s="103"/>
      <c r="H32" s="103"/>
      <c r="I32" s="103"/>
      <c r="J32" s="103"/>
      <c r="T32" s="8"/>
      <c r="U32" s="8"/>
      <c r="V32" s="8"/>
      <c r="W32" s="8"/>
    </row>
    <row r="33" spans="1:11" ht="21" x14ac:dyDescent="0.25">
      <c r="E33" s="193"/>
      <c r="F33" s="193"/>
      <c r="G33" s="193"/>
      <c r="H33" s="193"/>
      <c r="I33" s="104"/>
    </row>
    <row r="34" spans="1:11" ht="21" x14ac:dyDescent="0.25">
      <c r="E34" s="194"/>
      <c r="F34" s="194"/>
      <c r="G34" s="194"/>
      <c r="H34" s="105"/>
      <c r="I34" s="104"/>
    </row>
    <row r="35" spans="1:11" ht="21" x14ac:dyDescent="0.25">
      <c r="E35" s="194"/>
      <c r="F35" s="194"/>
      <c r="G35" s="194"/>
      <c r="H35" s="105"/>
    </row>
    <row r="36" spans="1:11" ht="15.75" customHeight="1" x14ac:dyDescent="0.25">
      <c r="A36" s="187" t="s">
        <v>6</v>
      </c>
      <c r="B36" s="187"/>
      <c r="C36" s="187"/>
      <c r="D36" s="188" t="s">
        <v>130</v>
      </c>
      <c r="E36" s="189"/>
      <c r="F36" s="189"/>
      <c r="G36" s="189"/>
      <c r="H36" s="189"/>
      <c r="I36" s="189"/>
      <c r="J36" s="189"/>
    </row>
    <row r="37" spans="1:11" ht="21.75" customHeight="1" x14ac:dyDescent="0.25">
      <c r="A37" s="187"/>
      <c r="B37" s="187"/>
      <c r="C37" s="187"/>
      <c r="D37" s="106">
        <v>2009</v>
      </c>
      <c r="E37" s="107">
        <v>2011</v>
      </c>
      <c r="F37" s="107">
        <v>2013</v>
      </c>
      <c r="G37" s="107">
        <v>2015</v>
      </c>
      <c r="H37" s="107">
        <v>2017</v>
      </c>
      <c r="I37" s="107">
        <v>2019</v>
      </c>
      <c r="J37" s="107">
        <v>2021</v>
      </c>
      <c r="K37" s="102">
        <v>2023</v>
      </c>
    </row>
    <row r="38" spans="1:11" ht="21" x14ac:dyDescent="0.35">
      <c r="A38" s="181" t="s">
        <v>7</v>
      </c>
      <c r="B38" s="181"/>
      <c r="C38" s="181"/>
      <c r="D38" s="108">
        <v>188</v>
      </c>
      <c r="E38" s="103">
        <v>219</v>
      </c>
      <c r="F38" s="103">
        <v>205</v>
      </c>
      <c r="G38" s="103">
        <v>173</v>
      </c>
      <c r="H38" s="103">
        <v>177</v>
      </c>
      <c r="I38" s="103">
        <v>175</v>
      </c>
      <c r="J38" s="103">
        <v>187</v>
      </c>
      <c r="K38" s="14">
        <v>148</v>
      </c>
    </row>
    <row r="39" spans="1:11" ht="21" x14ac:dyDescent="0.35">
      <c r="A39" s="181" t="s">
        <v>8</v>
      </c>
      <c r="B39" s="181"/>
      <c r="C39" s="181"/>
      <c r="D39" s="108">
        <v>149</v>
      </c>
      <c r="E39" s="103">
        <v>177</v>
      </c>
      <c r="F39" s="103">
        <v>165</v>
      </c>
      <c r="G39" s="103">
        <v>143</v>
      </c>
      <c r="H39" s="103">
        <v>130</v>
      </c>
      <c r="I39" s="103">
        <v>135</v>
      </c>
      <c r="J39" s="103">
        <v>177</v>
      </c>
      <c r="K39" s="103">
        <v>137</v>
      </c>
    </row>
    <row r="40" spans="1:11" ht="21" x14ac:dyDescent="0.35">
      <c r="A40" s="181" t="s">
        <v>134</v>
      </c>
      <c r="B40" s="181"/>
      <c r="C40" s="181"/>
      <c r="D40" s="108">
        <v>16</v>
      </c>
      <c r="E40" s="103">
        <v>2</v>
      </c>
      <c r="F40" s="103">
        <v>2</v>
      </c>
      <c r="G40" s="109"/>
      <c r="H40" s="109"/>
      <c r="I40" s="109"/>
      <c r="J40" s="109"/>
    </row>
    <row r="44" spans="1:11" ht="21" customHeight="1" x14ac:dyDescent="0.25">
      <c r="A44" s="190" t="s">
        <v>12</v>
      </c>
      <c r="B44" s="191"/>
      <c r="C44" s="191"/>
      <c r="D44" s="102">
        <v>2017</v>
      </c>
      <c r="E44" s="102">
        <v>2019</v>
      </c>
      <c r="F44" s="102">
        <v>2021</v>
      </c>
      <c r="G44" s="102">
        <v>2023</v>
      </c>
    </row>
    <row r="45" spans="1:11" ht="21" customHeight="1" x14ac:dyDescent="0.25">
      <c r="A45" s="181" t="s">
        <v>13</v>
      </c>
      <c r="B45" s="181"/>
      <c r="C45" s="181"/>
      <c r="D45" s="14">
        <v>173</v>
      </c>
      <c r="E45" s="14">
        <v>179</v>
      </c>
      <c r="F45" s="14">
        <v>208</v>
      </c>
      <c r="G45" s="14">
        <v>173</v>
      </c>
    </row>
    <row r="46" spans="1:11" ht="21" x14ac:dyDescent="0.35">
      <c r="A46" s="181" t="s">
        <v>14</v>
      </c>
      <c r="B46" s="181"/>
      <c r="C46" s="181"/>
      <c r="D46" s="14">
        <v>134</v>
      </c>
      <c r="E46" s="14">
        <v>131</v>
      </c>
      <c r="F46" s="14">
        <v>156</v>
      </c>
      <c r="G46" s="103">
        <v>112</v>
      </c>
    </row>
    <row r="49" spans="1:45" x14ac:dyDescent="0.25">
      <c r="X49" s="22"/>
      <c r="Y49" s="22"/>
      <c r="Z49" s="22"/>
      <c r="AA49" s="22"/>
      <c r="AB49" s="22"/>
      <c r="AC49" s="22"/>
      <c r="AD49" s="22"/>
      <c r="AE49" s="22"/>
    </row>
    <row r="52" spans="1:45" ht="15" customHeight="1" x14ac:dyDescent="0.25">
      <c r="V52" s="182" t="s">
        <v>17</v>
      </c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4"/>
      <c r="AI52" s="110"/>
      <c r="AJ52" s="110"/>
      <c r="AK52" s="110"/>
      <c r="AL52" s="185" t="s">
        <v>135</v>
      </c>
      <c r="AM52" s="186"/>
      <c r="AN52" s="186"/>
      <c r="AO52" s="186"/>
      <c r="AP52" s="186"/>
      <c r="AQ52" s="186"/>
      <c r="AR52" s="186"/>
      <c r="AS52" s="186"/>
    </row>
    <row r="53" spans="1:45" x14ac:dyDescent="0.25">
      <c r="V53" s="182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4"/>
      <c r="AI53" s="110"/>
      <c r="AJ53" s="110"/>
      <c r="AK53" s="110"/>
      <c r="AL53" s="185"/>
      <c r="AM53" s="186"/>
      <c r="AN53" s="186"/>
      <c r="AO53" s="186"/>
      <c r="AP53" s="186"/>
      <c r="AQ53" s="186"/>
      <c r="AR53" s="186"/>
      <c r="AS53" s="186"/>
    </row>
    <row r="54" spans="1:45" s="31" customFormat="1" ht="40.5" customHeight="1" x14ac:dyDescent="0.25">
      <c r="A54" s="23"/>
      <c r="B54" s="165" t="s">
        <v>19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7" t="s">
        <v>136</v>
      </c>
      <c r="W54" s="168"/>
      <c r="X54" s="168"/>
      <c r="Y54" s="168"/>
      <c r="Z54" s="168"/>
      <c r="AA54" s="168"/>
      <c r="AB54" s="168"/>
      <c r="AC54" s="169"/>
      <c r="AD54" s="170" t="s">
        <v>137</v>
      </c>
      <c r="AE54" s="171"/>
      <c r="AF54" s="171"/>
      <c r="AG54" s="171"/>
      <c r="AH54" s="171"/>
      <c r="AI54" s="171"/>
      <c r="AJ54" s="171"/>
      <c r="AK54" s="172"/>
      <c r="AL54" s="157" t="s">
        <v>24</v>
      </c>
      <c r="AM54" s="158"/>
      <c r="AN54" s="158"/>
      <c r="AO54" s="158"/>
      <c r="AP54" s="158"/>
      <c r="AQ54" s="158"/>
      <c r="AR54" s="158"/>
      <c r="AS54" s="158"/>
    </row>
    <row r="55" spans="1:45" s="31" customFormat="1" ht="18.75" customHeight="1" x14ac:dyDescent="0.25">
      <c r="A55" s="23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11">
        <v>2009</v>
      </c>
      <c r="W55" s="111">
        <v>2011</v>
      </c>
      <c r="X55" s="111">
        <v>2013</v>
      </c>
      <c r="Y55" s="111">
        <v>2015</v>
      </c>
      <c r="Z55" s="111">
        <v>2017</v>
      </c>
      <c r="AA55" s="111">
        <v>2019</v>
      </c>
      <c r="AB55" s="111">
        <v>2021</v>
      </c>
      <c r="AC55" s="111">
        <v>2023</v>
      </c>
      <c r="AD55" s="111">
        <v>2009</v>
      </c>
      <c r="AE55" s="111">
        <v>2011</v>
      </c>
      <c r="AF55" s="111">
        <v>2013</v>
      </c>
      <c r="AG55" s="111">
        <v>2015</v>
      </c>
      <c r="AH55" s="111">
        <v>2017</v>
      </c>
      <c r="AI55" s="111">
        <v>2019</v>
      </c>
      <c r="AJ55" s="111">
        <v>2021</v>
      </c>
      <c r="AK55" s="111">
        <v>2023</v>
      </c>
      <c r="AL55" s="30">
        <v>2009</v>
      </c>
      <c r="AM55" s="30">
        <v>2011</v>
      </c>
      <c r="AN55" s="30">
        <v>2013</v>
      </c>
      <c r="AO55" s="30">
        <v>2015</v>
      </c>
      <c r="AP55" s="30">
        <v>2017</v>
      </c>
      <c r="AQ55" s="30">
        <v>2019</v>
      </c>
      <c r="AR55" s="30">
        <v>2021</v>
      </c>
      <c r="AS55" s="30">
        <v>2023</v>
      </c>
    </row>
    <row r="56" spans="1:45" s="31" customFormat="1" ht="25.5" customHeight="1" x14ac:dyDescent="0.25">
      <c r="A56" s="32">
        <v>1</v>
      </c>
      <c r="B56" s="159" t="s">
        <v>28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35">
        <v>7.0821529745042494E-2</v>
      </c>
      <c r="W56" s="35">
        <v>4.0816326530612242E-2</v>
      </c>
      <c r="X56" s="35">
        <v>2.2222222222222223E-2</v>
      </c>
      <c r="Y56" s="35">
        <v>8.3067092651757185E-2</v>
      </c>
      <c r="Z56" s="35">
        <v>0.13793103448275862</v>
      </c>
      <c r="AA56" s="35">
        <v>0.14285714285714285</v>
      </c>
      <c r="AB56" s="35">
        <v>0.12465373961218837</v>
      </c>
      <c r="AC56" s="35">
        <f>[1]GLOBAL!AI108</f>
        <v>0.13427561837455831</v>
      </c>
      <c r="AD56" s="35">
        <v>0.89801699716713879</v>
      </c>
      <c r="AE56" s="35">
        <v>0.95918367346938771</v>
      </c>
      <c r="AF56" s="35">
        <v>0.97777777777777775</v>
      </c>
      <c r="AG56" s="35">
        <v>0.91693290734824284</v>
      </c>
      <c r="AH56" s="35">
        <v>0.86206896551724133</v>
      </c>
      <c r="AI56" s="35">
        <v>0.8571428571428571</v>
      </c>
      <c r="AJ56" s="35">
        <v>0.8753462603878116</v>
      </c>
      <c r="AK56" s="35">
        <f>[1]GLOBAL!AJ108</f>
        <v>0.86572438162544174</v>
      </c>
      <c r="AL56" s="112">
        <v>3.7777777777777755</v>
      </c>
      <c r="AM56" s="112">
        <v>4.0000000000000027</v>
      </c>
      <c r="AN56" s="113">
        <v>4.2111111111111121</v>
      </c>
      <c r="AO56" s="39">
        <v>3.78</v>
      </c>
      <c r="AP56" s="39">
        <v>3.7</v>
      </c>
      <c r="AQ56" s="39">
        <v>3.72</v>
      </c>
      <c r="AR56" s="39">
        <v>3.84</v>
      </c>
      <c r="AS56" s="39">
        <f>[1]GLOBAL!AK108</f>
        <v>3.88</v>
      </c>
    </row>
    <row r="57" spans="1:45" s="31" customFormat="1" ht="28.5" customHeight="1" x14ac:dyDescent="0.25">
      <c r="A57" s="32">
        <v>2</v>
      </c>
      <c r="B57" s="159" t="s">
        <v>29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35">
        <v>7.6487252124645896E-2</v>
      </c>
      <c r="W57" s="35">
        <v>4.859335038363171E-2</v>
      </c>
      <c r="X57" s="35">
        <v>3.9106145251396648E-2</v>
      </c>
      <c r="Y57" s="35">
        <v>8.3601286173633438E-2</v>
      </c>
      <c r="Z57" s="35">
        <v>0.13240418118466898</v>
      </c>
      <c r="AA57" s="35">
        <v>0.11363636363636363</v>
      </c>
      <c r="AB57" s="35">
        <v>0.13202247191011235</v>
      </c>
      <c r="AC57" s="35">
        <f>[1]GLOBAL!AI109</f>
        <v>0.13620071684587814</v>
      </c>
      <c r="AD57" s="35">
        <v>0.89518413597733715</v>
      </c>
      <c r="AE57" s="35">
        <v>0.95140664961636834</v>
      </c>
      <c r="AF57" s="35">
        <v>0.96089385474860334</v>
      </c>
      <c r="AG57" s="35">
        <v>0.91639871382636651</v>
      </c>
      <c r="AH57" s="35">
        <v>0.86759581881533099</v>
      </c>
      <c r="AI57" s="35">
        <v>0.88636363636363635</v>
      </c>
      <c r="AJ57" s="35">
        <v>0.8679775280898876</v>
      </c>
      <c r="AK57" s="35">
        <f>[1]GLOBAL!AJ109</f>
        <v>0.86379928315412191</v>
      </c>
      <c r="AL57" s="112">
        <v>3.6880466472303204</v>
      </c>
      <c r="AM57" s="112">
        <v>3.8439897698209697</v>
      </c>
      <c r="AN57" s="113">
        <v>4.0502793296089283</v>
      </c>
      <c r="AO57" s="39">
        <v>3.73</v>
      </c>
      <c r="AP57" s="39">
        <v>3.63</v>
      </c>
      <c r="AQ57" s="39">
        <v>3.69</v>
      </c>
      <c r="AR57" s="39">
        <v>3.78</v>
      </c>
      <c r="AS57" s="39">
        <f>[1]GLOBAL!AK109</f>
        <v>3.78</v>
      </c>
    </row>
    <row r="58" spans="1:45" s="31" customFormat="1" ht="34.5" customHeight="1" x14ac:dyDescent="0.25">
      <c r="A58" s="32">
        <v>3</v>
      </c>
      <c r="B58" s="159" t="s">
        <v>30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35">
        <v>0.1643059490084986</v>
      </c>
      <c r="W58" s="35">
        <v>7.9487179487179482E-2</v>
      </c>
      <c r="X58" s="35">
        <v>8.0555555555555561E-2</v>
      </c>
      <c r="Y58" s="35">
        <v>4.4444444444444446E-2</v>
      </c>
      <c r="Z58" s="35">
        <v>0.10344827586206896</v>
      </c>
      <c r="AA58" s="35">
        <v>0.13029315960912052</v>
      </c>
      <c r="AB58" s="35">
        <v>0.13850415512465375</v>
      </c>
      <c r="AC58" s="35">
        <f>[1]GLOBAL!AI110</f>
        <v>0.12014134275618374</v>
      </c>
      <c r="AD58" s="35">
        <v>0.81303116147308785</v>
      </c>
      <c r="AE58" s="35">
        <v>0.92051282051282046</v>
      </c>
      <c r="AF58" s="35">
        <v>0.9194444444444444</v>
      </c>
      <c r="AG58" s="35">
        <v>0.9555555555555556</v>
      </c>
      <c r="AH58" s="35">
        <v>0.89655172413793105</v>
      </c>
      <c r="AI58" s="35">
        <v>0.86970684039087953</v>
      </c>
      <c r="AJ58" s="35">
        <v>0.86149584487534625</v>
      </c>
      <c r="AK58" s="35">
        <f>[1]GLOBAL!AJ110</f>
        <v>0.87985865724381629</v>
      </c>
      <c r="AL58" s="112">
        <v>3.3333333333333317</v>
      </c>
      <c r="AM58" s="112">
        <v>3.6820512820512814</v>
      </c>
      <c r="AN58" s="113">
        <v>3.8000000000000012</v>
      </c>
      <c r="AO58" s="39">
        <v>3.88</v>
      </c>
      <c r="AP58" s="39">
        <v>3.77</v>
      </c>
      <c r="AQ58" s="39">
        <v>3.75</v>
      </c>
      <c r="AR58" s="39">
        <v>3.78</v>
      </c>
      <c r="AS58" s="39">
        <f>[1]GLOBAL!AK110</f>
        <v>3.87</v>
      </c>
    </row>
    <row r="59" spans="1:45" s="31" customFormat="1" ht="25.5" customHeight="1" x14ac:dyDescent="0.25">
      <c r="A59" s="32">
        <v>4</v>
      </c>
      <c r="B59" s="159" t="s">
        <v>31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35">
        <v>0.23512747875354106</v>
      </c>
      <c r="W59" s="35">
        <v>0.12628865979381443</v>
      </c>
      <c r="X59" s="35">
        <v>0.15730337078651685</v>
      </c>
      <c r="Y59" s="35">
        <v>0.15335463258785942</v>
      </c>
      <c r="Z59" s="35">
        <v>0.18900343642611683</v>
      </c>
      <c r="AA59" s="35">
        <v>0.16065573770491803</v>
      </c>
      <c r="AB59" s="35">
        <v>0.16022099447513813</v>
      </c>
      <c r="AC59" s="35">
        <f>[1]GLOBAL!AI111</f>
        <v>0.15714285714285714</v>
      </c>
      <c r="AD59" s="35">
        <v>0.74504249291784708</v>
      </c>
      <c r="AE59" s="35">
        <v>0.87371134020618557</v>
      </c>
      <c r="AF59" s="35">
        <v>0.84269662921348309</v>
      </c>
      <c r="AG59" s="35">
        <v>0.84664536741214058</v>
      </c>
      <c r="AH59" s="35">
        <v>0.81099656357388317</v>
      </c>
      <c r="AI59" s="35">
        <v>0.83934426229508197</v>
      </c>
      <c r="AJ59" s="35">
        <v>0.83977900552486184</v>
      </c>
      <c r="AK59" s="35">
        <f>[1]GLOBAL!AJ111</f>
        <v>0.84285714285714286</v>
      </c>
      <c r="AL59" s="112">
        <v>3.2947976878612728</v>
      </c>
      <c r="AM59" s="112">
        <v>3.4948453608247441</v>
      </c>
      <c r="AN59" s="113">
        <v>3.5056179775280905</v>
      </c>
      <c r="AO59" s="39">
        <v>3.58</v>
      </c>
      <c r="AP59" s="39">
        <v>3.45</v>
      </c>
      <c r="AQ59" s="39">
        <v>3.63</v>
      </c>
      <c r="AR59" s="39">
        <v>3.73</v>
      </c>
      <c r="AS59" s="39">
        <f>[1]GLOBAL!AK111</f>
        <v>3.8</v>
      </c>
    </row>
    <row r="60" spans="1:45" s="31" customFormat="1" ht="25.5" customHeight="1" x14ac:dyDescent="0.25">
      <c r="A60" s="32">
        <v>5</v>
      </c>
      <c r="B60" s="159" t="s">
        <v>32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35">
        <v>0.11048158640226628</v>
      </c>
      <c r="W60" s="35">
        <v>6.9587628865979384E-2</v>
      </c>
      <c r="X60" s="35">
        <v>8.3798882681564241E-2</v>
      </c>
      <c r="Y60" s="35">
        <v>0.11182108626198083</v>
      </c>
      <c r="Z60" s="35">
        <v>0.13698630136986301</v>
      </c>
      <c r="AA60" s="35">
        <v>0.13268608414239483</v>
      </c>
      <c r="AB60" s="35">
        <v>0.11294765840220386</v>
      </c>
      <c r="AC60" s="35">
        <f>[1]GLOBAL!AI112</f>
        <v>0.10600706713780919</v>
      </c>
      <c r="AD60" s="35">
        <v>0.86685552407932009</v>
      </c>
      <c r="AE60" s="35">
        <v>0.93041237113402064</v>
      </c>
      <c r="AF60" s="35">
        <v>0.91620111731843579</v>
      </c>
      <c r="AG60" s="35">
        <v>0.88817891373801916</v>
      </c>
      <c r="AH60" s="35">
        <v>0.86301369863013699</v>
      </c>
      <c r="AI60" s="35">
        <v>0.8673139158576052</v>
      </c>
      <c r="AJ60" s="35">
        <v>0.88705234159779611</v>
      </c>
      <c r="AK60" s="35">
        <f>[1]GLOBAL!AJ112</f>
        <v>0.89399293286219084</v>
      </c>
      <c r="AL60" s="112">
        <v>3.7449275362318857</v>
      </c>
      <c r="AM60" s="112">
        <v>3.8427835051546371</v>
      </c>
      <c r="AN60" s="113">
        <v>3.8296089385474872</v>
      </c>
      <c r="AO60" s="39">
        <v>3.81</v>
      </c>
      <c r="AP60" s="39">
        <v>3.72</v>
      </c>
      <c r="AQ60" s="39">
        <v>3.78</v>
      </c>
      <c r="AR60" s="39">
        <v>3.97</v>
      </c>
      <c r="AS60" s="39">
        <f>[1]GLOBAL!AK112</f>
        <v>4.03</v>
      </c>
    </row>
    <row r="61" spans="1:45" s="31" customFormat="1" ht="25.5" customHeight="1" x14ac:dyDescent="0.25">
      <c r="A61" s="32">
        <v>6</v>
      </c>
      <c r="B61" s="159" t="s">
        <v>33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35">
        <v>0.11331444759206799</v>
      </c>
      <c r="W61" s="35">
        <v>6.6666666666666666E-2</v>
      </c>
      <c r="X61" s="35">
        <v>6.1797752808988762E-2</v>
      </c>
      <c r="Y61" s="35">
        <v>7.32484076433121E-2</v>
      </c>
      <c r="Z61" s="35">
        <v>9.6551724137931033E-2</v>
      </c>
      <c r="AA61" s="35">
        <v>9.1205211726384364E-2</v>
      </c>
      <c r="AB61" s="35">
        <v>0.10220994475138122</v>
      </c>
      <c r="AC61" s="35">
        <f>[1]GLOBAL!AI113</f>
        <v>8.1850533807829182E-2</v>
      </c>
      <c r="AD61" s="35">
        <v>0.86968838526912184</v>
      </c>
      <c r="AE61" s="35">
        <v>0.93333333333333335</v>
      </c>
      <c r="AF61" s="35">
        <v>0.9382022471910112</v>
      </c>
      <c r="AG61" s="35">
        <v>0.92675159235668791</v>
      </c>
      <c r="AH61" s="35">
        <v>0.90344827586206899</v>
      </c>
      <c r="AI61" s="35">
        <v>0.90879478827361559</v>
      </c>
      <c r="AJ61" s="35">
        <v>0.89779005524861877</v>
      </c>
      <c r="AK61" s="35">
        <f>[1]GLOBAL!AJ113</f>
        <v>0.91814946619217086</v>
      </c>
      <c r="AL61" s="112">
        <v>3.6282420749279534</v>
      </c>
      <c r="AM61" s="112">
        <v>3.8564102564102551</v>
      </c>
      <c r="AN61" s="113">
        <v>3.8735955056179785</v>
      </c>
      <c r="AO61" s="39">
        <v>3.81</v>
      </c>
      <c r="AP61" s="39">
        <v>3.8</v>
      </c>
      <c r="AQ61" s="39">
        <v>3.93</v>
      </c>
      <c r="AR61" s="39">
        <v>3.98</v>
      </c>
      <c r="AS61" s="39">
        <f>[1]GLOBAL!AK113</f>
        <v>4.13</v>
      </c>
    </row>
    <row r="62" spans="1:45" s="31" customFormat="1" ht="25.5" customHeight="1" x14ac:dyDescent="0.25">
      <c r="A62" s="32">
        <v>7</v>
      </c>
      <c r="B62" s="159" t="s">
        <v>34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35">
        <v>0.22662889518413598</v>
      </c>
      <c r="W62" s="35">
        <v>0.21593830334190231</v>
      </c>
      <c r="X62" s="35">
        <v>0.16193181818181818</v>
      </c>
      <c r="Y62" s="35">
        <v>0.15384615384615385</v>
      </c>
      <c r="Z62" s="35">
        <v>0.23103448275862068</v>
      </c>
      <c r="AA62" s="35">
        <v>0.25</v>
      </c>
      <c r="AB62" s="35">
        <v>0.20441988950276244</v>
      </c>
      <c r="AC62" s="35">
        <f>[1]GLOBAL!AI114</f>
        <v>0.25</v>
      </c>
      <c r="AD62" s="35">
        <v>0.73654390934844194</v>
      </c>
      <c r="AE62" s="35">
        <v>0.78406169665809766</v>
      </c>
      <c r="AF62" s="35">
        <v>0.83806818181818177</v>
      </c>
      <c r="AG62" s="35">
        <v>0.84615384615384615</v>
      </c>
      <c r="AH62" s="35">
        <v>0.76896551724137929</v>
      </c>
      <c r="AI62" s="35">
        <v>0.75</v>
      </c>
      <c r="AJ62" s="35">
        <v>0.79558011049723754</v>
      </c>
      <c r="AK62" s="35">
        <f>[1]GLOBAL!AJ114</f>
        <v>0.75</v>
      </c>
      <c r="AL62" s="112">
        <v>3.2147058823529395</v>
      </c>
      <c r="AM62" s="112">
        <v>3.2287917737789216</v>
      </c>
      <c r="AN62" s="113">
        <v>3.4488636363636354</v>
      </c>
      <c r="AO62" s="39">
        <v>3.36</v>
      </c>
      <c r="AP62" s="39">
        <v>3.28</v>
      </c>
      <c r="AQ62" s="39">
        <v>3.29</v>
      </c>
      <c r="AR62" s="39">
        <v>3.46</v>
      </c>
      <c r="AS62" s="39">
        <f>[1]GLOBAL!AK114</f>
        <v>3.42</v>
      </c>
    </row>
    <row r="63" spans="1:45" s="118" customFormat="1" ht="25.5" customHeight="1" x14ac:dyDescent="0.25">
      <c r="A63" s="162" t="s">
        <v>35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4"/>
      <c r="V63" s="114">
        <v>0.1424524484014569</v>
      </c>
      <c r="W63" s="114">
        <v>9.2375366568914957E-2</v>
      </c>
      <c r="X63" s="114">
        <v>8.6400000000000005E-2</v>
      </c>
      <c r="Y63" s="114">
        <v>0.10041077133728891</v>
      </c>
      <c r="Z63" s="114">
        <v>0.14679802955665025</v>
      </c>
      <c r="AA63" s="114">
        <v>0.14591078066914498</v>
      </c>
      <c r="AB63" s="114">
        <v>0.13929560743965175</v>
      </c>
      <c r="AC63" s="114">
        <f>[1]GLOBAL!AI115</f>
        <v>0.14090217942219971</v>
      </c>
      <c r="AD63" s="114">
        <v>0.83205180089032782</v>
      </c>
      <c r="AE63" s="114">
        <v>0.90762463343108502</v>
      </c>
      <c r="AF63" s="114">
        <v>0.91359999999999997</v>
      </c>
      <c r="AG63" s="114">
        <v>0.89958922866271107</v>
      </c>
      <c r="AH63" s="114">
        <v>0.85320197044334978</v>
      </c>
      <c r="AI63" s="114">
        <v>0.85408921933085502</v>
      </c>
      <c r="AJ63" s="114">
        <v>0.86070439256034825</v>
      </c>
      <c r="AK63" s="114">
        <f>[1]GLOBAL!AJ115</f>
        <v>0.85909782057780026</v>
      </c>
      <c r="AL63" s="115">
        <v>3.5259758485307833</v>
      </c>
      <c r="AM63" s="115">
        <v>3.7069817068629729</v>
      </c>
      <c r="AN63" s="116">
        <v>3.8170109283967477</v>
      </c>
      <c r="AO63" s="116">
        <f>AVERAGE(AO56:AO62)</f>
        <v>3.7071428571428569</v>
      </c>
      <c r="AP63" s="116">
        <f>AVERAGE(AP56:AP62)</f>
        <v>3.6214285714285714</v>
      </c>
      <c r="AQ63" s="116">
        <v>3.6842857142857142</v>
      </c>
      <c r="AR63" s="116">
        <v>3.7914285714285714</v>
      </c>
      <c r="AS63" s="117">
        <f>[1]GLOBAL!AK115</f>
        <v>3.8442857142857148</v>
      </c>
    </row>
    <row r="64" spans="1:45" s="31" customFormat="1" ht="15" customHeight="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60"/>
      <c r="W64" s="60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119"/>
      <c r="AP64" s="119"/>
    </row>
    <row r="65" spans="1:45" s="31" customFormat="1" ht="36.75" customHeight="1" x14ac:dyDescent="0.25">
      <c r="A65" s="23"/>
      <c r="B65" s="165" t="s">
        <v>36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7" t="s">
        <v>136</v>
      </c>
      <c r="W65" s="168"/>
      <c r="X65" s="168"/>
      <c r="Y65" s="168"/>
      <c r="Z65" s="168"/>
      <c r="AA65" s="168"/>
      <c r="AB65" s="168"/>
      <c r="AC65" s="169"/>
      <c r="AD65" s="170" t="s">
        <v>137</v>
      </c>
      <c r="AE65" s="171"/>
      <c r="AF65" s="171"/>
      <c r="AG65" s="171"/>
      <c r="AH65" s="171"/>
      <c r="AI65" s="171"/>
      <c r="AJ65" s="171"/>
      <c r="AK65" s="172"/>
      <c r="AL65" s="157" t="s">
        <v>24</v>
      </c>
      <c r="AM65" s="158"/>
      <c r="AN65" s="158"/>
      <c r="AO65" s="158"/>
      <c r="AP65" s="158"/>
      <c r="AQ65" s="158"/>
      <c r="AR65" s="158"/>
      <c r="AS65" s="158"/>
    </row>
    <row r="66" spans="1:45" s="31" customFormat="1" ht="18.75" customHeight="1" x14ac:dyDescent="0.25">
      <c r="A66" s="23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11">
        <v>2009</v>
      </c>
      <c r="W66" s="111">
        <v>2011</v>
      </c>
      <c r="X66" s="111">
        <v>2013</v>
      </c>
      <c r="Y66" s="111">
        <v>2015</v>
      </c>
      <c r="Z66" s="111">
        <v>2017</v>
      </c>
      <c r="AA66" s="111">
        <v>2019</v>
      </c>
      <c r="AB66" s="111">
        <v>2021</v>
      </c>
      <c r="AC66" s="111">
        <v>2023</v>
      </c>
      <c r="AD66" s="111">
        <v>2009</v>
      </c>
      <c r="AE66" s="111">
        <v>2011</v>
      </c>
      <c r="AF66" s="111">
        <v>2013</v>
      </c>
      <c r="AG66" s="111">
        <v>2015</v>
      </c>
      <c r="AH66" s="111">
        <v>2017</v>
      </c>
      <c r="AI66" s="111">
        <v>2019</v>
      </c>
      <c r="AJ66" s="111">
        <v>2021</v>
      </c>
      <c r="AK66" s="111">
        <v>2023</v>
      </c>
      <c r="AL66" s="30">
        <v>2009</v>
      </c>
      <c r="AM66" s="30">
        <v>2011</v>
      </c>
      <c r="AN66" s="30">
        <v>2013</v>
      </c>
      <c r="AO66" s="30">
        <v>2015</v>
      </c>
      <c r="AP66" s="30">
        <v>2017</v>
      </c>
      <c r="AQ66" s="30">
        <v>2019</v>
      </c>
      <c r="AR66" s="30">
        <v>2021</v>
      </c>
      <c r="AS66" s="30">
        <v>2023</v>
      </c>
    </row>
    <row r="67" spans="1:45" s="31" customFormat="1" ht="33" customHeight="1" x14ac:dyDescent="0.25">
      <c r="A67" s="32">
        <v>8</v>
      </c>
      <c r="B67" s="159" t="s">
        <v>37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5">
        <v>0.31728045325779036</v>
      </c>
      <c r="W67" s="35">
        <v>0.32552083333333331</v>
      </c>
      <c r="X67" s="35">
        <v>0.18361581920903955</v>
      </c>
      <c r="Y67" s="35">
        <v>0.18770226537216828</v>
      </c>
      <c r="Z67" s="35">
        <v>0.20921985815602837</v>
      </c>
      <c r="AA67" s="35">
        <v>0.17607973421926909</v>
      </c>
      <c r="AB67" s="35">
        <v>0.25568181818181818</v>
      </c>
      <c r="AC67" s="35">
        <f>[1]GLOBAL!AI118</f>
        <v>0.1709090909090909</v>
      </c>
      <c r="AD67" s="35">
        <v>0.64872521246458925</v>
      </c>
      <c r="AE67" s="35">
        <v>0.67447916666666663</v>
      </c>
      <c r="AF67" s="35">
        <v>0.81638418079096042</v>
      </c>
      <c r="AG67" s="35">
        <v>0.81229773462783172</v>
      </c>
      <c r="AH67" s="35">
        <v>0.79078014184397161</v>
      </c>
      <c r="AI67" s="35">
        <v>0.82392026578073085</v>
      </c>
      <c r="AJ67" s="35">
        <v>0.74431818181818177</v>
      </c>
      <c r="AK67" s="35">
        <f>[1]GLOBAL!AJ118</f>
        <v>0.8290909090909091</v>
      </c>
      <c r="AL67" s="112">
        <v>2.9560117302052777</v>
      </c>
      <c r="AM67" s="112">
        <v>2.9765625000000022</v>
      </c>
      <c r="AN67" s="120">
        <v>3.3870056497175161</v>
      </c>
      <c r="AO67" s="39">
        <v>3.3</v>
      </c>
      <c r="AP67" s="39">
        <v>3.31</v>
      </c>
      <c r="AQ67" s="39">
        <v>3.4</v>
      </c>
      <c r="AR67" s="39">
        <v>3.34</v>
      </c>
      <c r="AS67" s="39">
        <f>[1]GLOBAL!AK118</f>
        <v>3.52</v>
      </c>
    </row>
    <row r="68" spans="1:45" s="31" customFormat="1" ht="18.75" customHeight="1" x14ac:dyDescent="0.25">
      <c r="A68" s="32">
        <v>9</v>
      </c>
      <c r="B68" s="159" t="s">
        <v>38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5">
        <v>0.34560906515580736</v>
      </c>
      <c r="W68" s="35">
        <v>0.26208651399491095</v>
      </c>
      <c r="X68" s="35">
        <v>0.20055710306406685</v>
      </c>
      <c r="Y68" s="35">
        <v>0.23076923076923078</v>
      </c>
      <c r="Z68" s="35">
        <v>0.2048611111111111</v>
      </c>
      <c r="AA68" s="35">
        <v>0.2129032258064516</v>
      </c>
      <c r="AB68" s="35">
        <v>0.21212121212121213</v>
      </c>
      <c r="AC68" s="35">
        <f>[1]GLOBAL!AI119</f>
        <v>0.19366197183098591</v>
      </c>
      <c r="AD68" s="35">
        <v>0.64022662889518411</v>
      </c>
      <c r="AE68" s="35">
        <v>0.7379134860050891</v>
      </c>
      <c r="AF68" s="35">
        <v>0.79944289693593318</v>
      </c>
      <c r="AG68" s="35">
        <v>0.76923076923076927</v>
      </c>
      <c r="AH68" s="35">
        <v>0.79513888888888884</v>
      </c>
      <c r="AI68" s="35">
        <v>0.7870967741935484</v>
      </c>
      <c r="AJ68" s="35">
        <v>0.78787878787878785</v>
      </c>
      <c r="AK68" s="35">
        <f>[1]GLOBAL!AJ119</f>
        <v>0.80633802816901412</v>
      </c>
      <c r="AL68" s="112">
        <v>3.0574712643678179</v>
      </c>
      <c r="AM68" s="112">
        <v>3.2748091603053422</v>
      </c>
      <c r="AN68" s="120">
        <v>3.5208913649025089</v>
      </c>
      <c r="AO68" s="39">
        <v>3.35</v>
      </c>
      <c r="AP68" s="39">
        <v>3.47</v>
      </c>
      <c r="AQ68" s="39">
        <v>3.55</v>
      </c>
      <c r="AR68" s="39">
        <v>3.64</v>
      </c>
      <c r="AS68" s="39">
        <f>[1]GLOBAL!AK119</f>
        <v>3.56</v>
      </c>
    </row>
    <row r="69" spans="1:45" s="31" customFormat="1" ht="18.75" customHeight="1" x14ac:dyDescent="0.25">
      <c r="A69" s="32">
        <v>10</v>
      </c>
      <c r="B69" s="159" t="s">
        <v>39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5">
        <v>9.9150141643059492E-2</v>
      </c>
      <c r="W69" s="35">
        <v>7.3791348600508899E-2</v>
      </c>
      <c r="X69" s="35">
        <v>0.10306406685236769</v>
      </c>
      <c r="Y69" s="35">
        <v>0.11538461538461539</v>
      </c>
      <c r="Z69" s="35">
        <v>5.536332179930796E-2</v>
      </c>
      <c r="AA69" s="35">
        <v>5.8064516129032261E-2</v>
      </c>
      <c r="AB69" s="35">
        <v>0.10164835164835165</v>
      </c>
      <c r="AC69" s="35">
        <f>[1]GLOBAL!AI120</f>
        <v>6.3157894736842107E-2</v>
      </c>
      <c r="AD69" s="35">
        <v>0.88668555240793201</v>
      </c>
      <c r="AE69" s="35">
        <v>0.92620865139949105</v>
      </c>
      <c r="AF69" s="35">
        <v>0.89693593314763231</v>
      </c>
      <c r="AG69" s="35">
        <v>0.88461538461538458</v>
      </c>
      <c r="AH69" s="35">
        <v>0.94463667820069208</v>
      </c>
      <c r="AI69" s="35">
        <v>0.9419354838709677</v>
      </c>
      <c r="AJ69" s="35">
        <v>0.89835164835164838</v>
      </c>
      <c r="AK69" s="35">
        <f>[1]GLOBAL!AJ120</f>
        <v>0.93684210526315792</v>
      </c>
      <c r="AL69" s="112">
        <v>3.7643678160919518</v>
      </c>
      <c r="AM69" s="112">
        <v>3.8193384223918558</v>
      </c>
      <c r="AN69" s="120">
        <v>3.8523676880222828</v>
      </c>
      <c r="AO69" s="39">
        <v>3.76</v>
      </c>
      <c r="AP69" s="39">
        <v>3.92</v>
      </c>
      <c r="AQ69" s="39">
        <v>4.04</v>
      </c>
      <c r="AR69" s="39">
        <v>3.97</v>
      </c>
      <c r="AS69" s="39">
        <f>[1]GLOBAL!AK120</f>
        <v>4.09</v>
      </c>
    </row>
    <row r="70" spans="1:45" s="31" customFormat="1" ht="18.75" customHeight="1" x14ac:dyDescent="0.25">
      <c r="A70" s="32">
        <v>11</v>
      </c>
      <c r="B70" s="159" t="s">
        <v>40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5">
        <v>6.5155807365439092E-2</v>
      </c>
      <c r="W70" s="35">
        <v>5.6265984654731455E-2</v>
      </c>
      <c r="X70" s="35">
        <v>5.6022408963585436E-2</v>
      </c>
      <c r="Y70" s="35">
        <v>0.14423076923076922</v>
      </c>
      <c r="Z70" s="35">
        <v>6.2717770034843204E-2</v>
      </c>
      <c r="AA70" s="35">
        <v>9.3851132686084138E-2</v>
      </c>
      <c r="AB70" s="35">
        <v>9.366391184573003E-2</v>
      </c>
      <c r="AC70" s="35">
        <f>[1]GLOBAL!AI121</f>
        <v>7.0175438596491224E-2</v>
      </c>
      <c r="AD70" s="35">
        <v>0.91501416430594906</v>
      </c>
      <c r="AE70" s="35">
        <v>0.94373401534526857</v>
      </c>
      <c r="AF70" s="35">
        <v>0.94397759103641454</v>
      </c>
      <c r="AG70" s="35">
        <v>0.85576923076923073</v>
      </c>
      <c r="AH70" s="35">
        <v>0.93728222996515675</v>
      </c>
      <c r="AI70" s="35">
        <v>0.90614886731391586</v>
      </c>
      <c r="AJ70" s="35">
        <v>0.90633608815427003</v>
      </c>
      <c r="AK70" s="35">
        <f>[1]GLOBAL!AJ121</f>
        <v>0.92982456140350878</v>
      </c>
      <c r="AL70" s="112">
        <v>3.8728323699421963</v>
      </c>
      <c r="AM70" s="112">
        <v>3.9488491048593373</v>
      </c>
      <c r="AN70" s="120">
        <v>3.9187675070028019</v>
      </c>
      <c r="AO70" s="39">
        <v>3.61</v>
      </c>
      <c r="AP70" s="39">
        <v>3.94</v>
      </c>
      <c r="AQ70" s="39">
        <v>3.99</v>
      </c>
      <c r="AR70" s="39">
        <v>4.04</v>
      </c>
      <c r="AS70" s="39">
        <f>[1]GLOBAL!AK121</f>
        <v>4.07</v>
      </c>
    </row>
    <row r="71" spans="1:45" s="31" customFormat="1" ht="18.75" customHeight="1" x14ac:dyDescent="0.25">
      <c r="A71" s="32">
        <v>12</v>
      </c>
      <c r="B71" s="159" t="s">
        <v>41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5">
        <v>6.5155807365439092E-2</v>
      </c>
      <c r="W71" s="35">
        <v>7.4168797953964194E-2</v>
      </c>
      <c r="X71" s="35">
        <v>0.12813370473537605</v>
      </c>
      <c r="Y71" s="35">
        <v>8.0128205128205135E-2</v>
      </c>
      <c r="Z71" s="35">
        <v>8.3333333333333329E-2</v>
      </c>
      <c r="AA71" s="35">
        <v>5.5016181229773461E-2</v>
      </c>
      <c r="AB71" s="35">
        <v>8.3798882681564241E-2</v>
      </c>
      <c r="AC71" s="35">
        <f>[1]GLOBAL!AI122</f>
        <v>6.6901408450704219E-2</v>
      </c>
      <c r="AD71" s="35">
        <v>0.90651558073654392</v>
      </c>
      <c r="AE71" s="35">
        <v>0.92583120204603575</v>
      </c>
      <c r="AF71" s="35">
        <v>0.871866295264624</v>
      </c>
      <c r="AG71" s="35">
        <v>0.91987179487179482</v>
      </c>
      <c r="AH71" s="35">
        <v>0.91666666666666663</v>
      </c>
      <c r="AI71" s="35">
        <v>0.94498381877022652</v>
      </c>
      <c r="AJ71" s="35">
        <v>0.91620111731843579</v>
      </c>
      <c r="AK71" s="35">
        <f>[1]GLOBAL!AJ122</f>
        <v>0.93309859154929575</v>
      </c>
      <c r="AL71" s="112">
        <v>3.7784256559766769</v>
      </c>
      <c r="AM71" s="112">
        <v>3.8644501278772379</v>
      </c>
      <c r="AN71" s="120">
        <v>3.6434540389972123</v>
      </c>
      <c r="AO71" s="39">
        <v>3.81</v>
      </c>
      <c r="AP71" s="39">
        <v>3.97</v>
      </c>
      <c r="AQ71" s="39">
        <v>4.09</v>
      </c>
      <c r="AR71" s="39">
        <v>4.0999999999999996</v>
      </c>
      <c r="AS71" s="39">
        <f>[1]GLOBAL!AK122</f>
        <v>4.1100000000000003</v>
      </c>
    </row>
    <row r="72" spans="1:45" s="118" customFormat="1" ht="18.75" customHeight="1" x14ac:dyDescent="0.25">
      <c r="A72" s="162" t="s">
        <v>42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4"/>
      <c r="V72" s="114">
        <v>0.17847025495750707</v>
      </c>
      <c r="W72" s="114">
        <v>0.15778688524590165</v>
      </c>
      <c r="X72" s="114">
        <v>0.13422818791946309</v>
      </c>
      <c r="Y72" s="114">
        <v>0.15157353885677585</v>
      </c>
      <c r="Z72" s="114">
        <v>0.12273361227336123</v>
      </c>
      <c r="AA72" s="114">
        <v>0.1189083820662768</v>
      </c>
      <c r="AB72" s="114">
        <v>0.14888888888888888</v>
      </c>
      <c r="AC72" s="114">
        <f>[1]GLOBAL!AI123</f>
        <v>0.11252653927813164</v>
      </c>
      <c r="AD72" s="114">
        <v>0.79943342776203963</v>
      </c>
      <c r="AE72" s="114">
        <v>0.84221311475409832</v>
      </c>
      <c r="AF72" s="114">
        <v>0.86577181208053688</v>
      </c>
      <c r="AG72" s="114">
        <v>0.84842646114322418</v>
      </c>
      <c r="AH72" s="114">
        <v>0.87726638772663879</v>
      </c>
      <c r="AI72" s="114">
        <v>0.88109161793372315</v>
      </c>
      <c r="AJ72" s="114">
        <v>0.85111111111111115</v>
      </c>
      <c r="AK72" s="114">
        <f>[1]GLOBAL!AJ123</f>
        <v>0.88747346072186839</v>
      </c>
      <c r="AL72" s="115">
        <v>3.4858217673167844</v>
      </c>
      <c r="AM72" s="115">
        <v>3.5768018630867551</v>
      </c>
      <c r="AN72" s="121">
        <v>3.664497249728464</v>
      </c>
      <c r="AO72" s="121">
        <f>AVERAGE(AO67:AO71)</f>
        <v>3.5659999999999998</v>
      </c>
      <c r="AP72" s="121">
        <f>AVERAGE(AP67:AP71)</f>
        <v>3.722</v>
      </c>
      <c r="AQ72" s="121">
        <v>3.8140000000000001</v>
      </c>
      <c r="AR72" s="116">
        <v>3.8180000000000005</v>
      </c>
      <c r="AS72" s="117">
        <f>[1]GLOBAL!AK123</f>
        <v>3.87</v>
      </c>
    </row>
    <row r="73" spans="1:45" s="31" customFormat="1" ht="18.75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119"/>
      <c r="AP73" s="119"/>
    </row>
    <row r="74" spans="1:45" s="31" customFormat="1" ht="37.5" customHeight="1" x14ac:dyDescent="0.25">
      <c r="A74" s="23"/>
      <c r="B74" s="165" t="s">
        <v>43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7" t="s">
        <v>136</v>
      </c>
      <c r="W74" s="168"/>
      <c r="X74" s="168"/>
      <c r="Y74" s="168"/>
      <c r="Z74" s="168"/>
      <c r="AA74" s="168"/>
      <c r="AB74" s="168"/>
      <c r="AC74" s="169"/>
      <c r="AD74" s="170" t="s">
        <v>137</v>
      </c>
      <c r="AE74" s="171"/>
      <c r="AF74" s="171"/>
      <c r="AG74" s="171"/>
      <c r="AH74" s="171"/>
      <c r="AI74" s="171"/>
      <c r="AJ74" s="171"/>
      <c r="AK74" s="172"/>
      <c r="AL74" s="157" t="s">
        <v>24</v>
      </c>
      <c r="AM74" s="158"/>
      <c r="AN74" s="158"/>
      <c r="AO74" s="158"/>
      <c r="AP74" s="158"/>
      <c r="AQ74" s="158"/>
      <c r="AR74" s="158"/>
      <c r="AS74" s="158"/>
    </row>
    <row r="75" spans="1:45" s="31" customFormat="1" ht="18.75" customHeight="1" x14ac:dyDescent="0.25">
      <c r="A75" s="23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11">
        <v>2009</v>
      </c>
      <c r="W75" s="111">
        <v>2011</v>
      </c>
      <c r="X75" s="111">
        <v>2013</v>
      </c>
      <c r="Y75" s="111">
        <v>2015</v>
      </c>
      <c r="Z75" s="111">
        <v>2017</v>
      </c>
      <c r="AA75" s="111">
        <v>2019</v>
      </c>
      <c r="AB75" s="111">
        <v>2021</v>
      </c>
      <c r="AC75" s="111">
        <v>2023</v>
      </c>
      <c r="AD75" s="111">
        <v>2009</v>
      </c>
      <c r="AE75" s="111">
        <v>2011</v>
      </c>
      <c r="AF75" s="111">
        <v>2013</v>
      </c>
      <c r="AG75" s="111">
        <v>2015</v>
      </c>
      <c r="AH75" s="111">
        <v>2017</v>
      </c>
      <c r="AI75" s="111">
        <v>2019</v>
      </c>
      <c r="AJ75" s="111">
        <v>2021</v>
      </c>
      <c r="AK75" s="111">
        <v>2023</v>
      </c>
      <c r="AL75" s="30">
        <v>2009</v>
      </c>
      <c r="AM75" s="30">
        <v>2011</v>
      </c>
      <c r="AN75" s="30">
        <v>2013</v>
      </c>
      <c r="AO75" s="30">
        <v>2015</v>
      </c>
      <c r="AP75" s="30">
        <v>2017</v>
      </c>
      <c r="AQ75" s="30">
        <v>2019</v>
      </c>
      <c r="AR75" s="30">
        <v>2021</v>
      </c>
      <c r="AS75" s="30">
        <v>2023</v>
      </c>
    </row>
    <row r="76" spans="1:45" s="31" customFormat="1" ht="32.25" customHeight="1" x14ac:dyDescent="0.25">
      <c r="A76" s="32">
        <v>13</v>
      </c>
      <c r="B76" s="159" t="s">
        <v>44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5">
        <v>0.21529745042492918</v>
      </c>
      <c r="W76" s="35">
        <v>0.10880829015544041</v>
      </c>
      <c r="X76" s="35">
        <v>0.15362318840579711</v>
      </c>
      <c r="Y76" s="35">
        <v>0.1461038961038961</v>
      </c>
      <c r="Z76" s="35">
        <v>0.18571428571428572</v>
      </c>
      <c r="AA76" s="35">
        <v>0.19</v>
      </c>
      <c r="AB76" s="35">
        <v>0.17241379310344829</v>
      </c>
      <c r="AC76" s="35">
        <f>[1]GLOBAL!AI126</f>
        <v>0.16304347826086957</v>
      </c>
      <c r="AD76" s="35">
        <v>0.7280453257790368</v>
      </c>
      <c r="AE76" s="35">
        <v>0.89119170984455953</v>
      </c>
      <c r="AF76" s="35">
        <v>0.84637681159420286</v>
      </c>
      <c r="AG76" s="35">
        <v>0.85389610389610393</v>
      </c>
      <c r="AH76" s="35">
        <v>0.81428571428571428</v>
      </c>
      <c r="AI76" s="35">
        <v>0.81</v>
      </c>
      <c r="AJ76" s="35">
        <v>0.82758620689655171</v>
      </c>
      <c r="AK76" s="35">
        <f>[1]GLOBAL!AJ126</f>
        <v>0.83695652173913049</v>
      </c>
      <c r="AL76" s="112">
        <v>3.2222222222222228</v>
      </c>
      <c r="AM76" s="112">
        <v>3.4948186528497414</v>
      </c>
      <c r="AN76" s="122">
        <v>3.5536231884057976</v>
      </c>
      <c r="AO76" s="39">
        <v>3.53</v>
      </c>
      <c r="AP76" s="39">
        <v>3.37</v>
      </c>
      <c r="AQ76" s="39">
        <v>3.44</v>
      </c>
      <c r="AR76" s="39">
        <v>3.6</v>
      </c>
      <c r="AS76" s="39">
        <f>[1]GLOBAL!AK126</f>
        <v>3.63</v>
      </c>
    </row>
    <row r="77" spans="1:45" s="31" customFormat="1" ht="18.75" customHeight="1" x14ac:dyDescent="0.25">
      <c r="A77" s="32">
        <v>14</v>
      </c>
      <c r="B77" s="159" t="s">
        <v>45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5">
        <v>0.22946175637393768</v>
      </c>
      <c r="W77" s="35">
        <v>0.14285714285714285</v>
      </c>
      <c r="X77" s="35">
        <v>0.18518518518518517</v>
      </c>
      <c r="Y77" s="35">
        <v>0.20388349514563106</v>
      </c>
      <c r="Z77" s="35">
        <v>0.22261484098939929</v>
      </c>
      <c r="AA77" s="35">
        <v>0.26143790849673204</v>
      </c>
      <c r="AB77" s="35">
        <v>0.20963172804532579</v>
      </c>
      <c r="AC77" s="35">
        <f>[1]GLOBAL!AI127</f>
        <v>0.18996415770609318</v>
      </c>
      <c r="AD77" s="35">
        <v>0.73654390934844194</v>
      </c>
      <c r="AE77" s="35">
        <v>0.8571428571428571</v>
      </c>
      <c r="AF77" s="35">
        <v>0.81481481481481477</v>
      </c>
      <c r="AG77" s="35">
        <v>0.79611650485436891</v>
      </c>
      <c r="AH77" s="35">
        <v>0.77738515901060068</v>
      </c>
      <c r="AI77" s="35">
        <v>0.73856209150326801</v>
      </c>
      <c r="AJ77" s="35">
        <v>0.79036827195467418</v>
      </c>
      <c r="AK77" s="35">
        <f>[1]GLOBAL!AJ127</f>
        <v>0.81003584229390679</v>
      </c>
      <c r="AL77" s="112">
        <v>3.2316715542521992</v>
      </c>
      <c r="AM77" s="112">
        <v>3.457142857142856</v>
      </c>
      <c r="AN77" s="122">
        <v>3.4387464387464388</v>
      </c>
      <c r="AO77" s="39">
        <v>3.35</v>
      </c>
      <c r="AP77" s="39">
        <v>3.28</v>
      </c>
      <c r="AQ77" s="39">
        <v>3.3</v>
      </c>
      <c r="AR77" s="39">
        <v>3.53</v>
      </c>
      <c r="AS77" s="39">
        <f>[1]GLOBAL!AK127</f>
        <v>3.59</v>
      </c>
    </row>
    <row r="78" spans="1:45" s="31" customFormat="1" ht="18.75" customHeight="1" x14ac:dyDescent="0.25">
      <c r="A78" s="32">
        <v>15</v>
      </c>
      <c r="B78" s="159" t="s">
        <v>46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5">
        <v>0.1359773371104816</v>
      </c>
      <c r="W78" s="35">
        <v>9.1145833333333329E-2</v>
      </c>
      <c r="X78" s="35">
        <v>0.1037463976945245</v>
      </c>
      <c r="Y78" s="35">
        <v>0.12944983818770225</v>
      </c>
      <c r="Z78" s="35">
        <v>0.14084507042253522</v>
      </c>
      <c r="AA78" s="35">
        <v>0.1396103896103896</v>
      </c>
      <c r="AB78" s="35">
        <v>0.1348314606741573</v>
      </c>
      <c r="AC78" s="35">
        <f>[1]GLOBAL!AI128</f>
        <v>0.11743772241992882</v>
      </c>
      <c r="AD78" s="35">
        <v>0.81303116147308785</v>
      </c>
      <c r="AE78" s="35">
        <v>0.90885416666666663</v>
      </c>
      <c r="AF78" s="35">
        <v>0.89625360230547546</v>
      </c>
      <c r="AG78" s="35">
        <v>0.87055016181229772</v>
      </c>
      <c r="AH78" s="35">
        <v>0.85915492957746475</v>
      </c>
      <c r="AI78" s="35">
        <v>0.86038961038961037</v>
      </c>
      <c r="AJ78" s="35">
        <v>0.8651685393258427</v>
      </c>
      <c r="AK78" s="35">
        <f>[1]GLOBAL!AJ128</f>
        <v>0.88256227758007122</v>
      </c>
      <c r="AL78" s="112">
        <v>3.5104477611940279</v>
      </c>
      <c r="AM78" s="112">
        <v>3.7057291666666665</v>
      </c>
      <c r="AN78" s="122">
        <v>3.7319884726224783</v>
      </c>
      <c r="AO78" s="39">
        <v>3.66</v>
      </c>
      <c r="AP78" s="39">
        <v>3.67</v>
      </c>
      <c r="AQ78" s="39">
        <v>3.75</v>
      </c>
      <c r="AR78" s="39">
        <v>3.85</v>
      </c>
      <c r="AS78" s="39">
        <f>[1]GLOBAL!AK128</f>
        <v>3.94</v>
      </c>
    </row>
    <row r="79" spans="1:45" s="118" customFormat="1" ht="18.75" customHeight="1" x14ac:dyDescent="0.25">
      <c r="A79" s="162" t="s">
        <v>47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114">
        <v>0.19357884796978281</v>
      </c>
      <c r="W79" s="114">
        <v>0.11428571428571428</v>
      </c>
      <c r="X79" s="114">
        <v>0.1476510067114094</v>
      </c>
      <c r="Y79" s="114">
        <v>0.15982721382289417</v>
      </c>
      <c r="Z79" s="114">
        <v>0.18299881936245574</v>
      </c>
      <c r="AA79" s="114">
        <v>0.19693654266958424</v>
      </c>
      <c r="AB79" s="114">
        <v>0.17218543046357615</v>
      </c>
      <c r="AC79" s="114">
        <f>[1]GLOBAL!AI129</f>
        <v>0.15669856459330145</v>
      </c>
      <c r="AD79" s="114">
        <v>0.7592067988668556</v>
      </c>
      <c r="AE79" s="114">
        <v>0.88571428571428568</v>
      </c>
      <c r="AF79" s="114">
        <v>0.8523489932885906</v>
      </c>
      <c r="AG79" s="114">
        <v>0.84017278617710578</v>
      </c>
      <c r="AH79" s="114">
        <v>0.81700118063754423</v>
      </c>
      <c r="AI79" s="114">
        <v>0.80306345733041573</v>
      </c>
      <c r="AJ79" s="114">
        <v>0.82781456953642385</v>
      </c>
      <c r="AK79" s="114">
        <f>[1]GLOBAL!AJ129</f>
        <v>0.84330143540669855</v>
      </c>
      <c r="AL79" s="115">
        <v>3.3214471792228166</v>
      </c>
      <c r="AM79" s="123">
        <v>3.5525635588864213</v>
      </c>
      <c r="AN79" s="121">
        <v>3.5747860332582384</v>
      </c>
      <c r="AO79" s="121">
        <f>AVERAGE(AO76:AO78)</f>
        <v>3.5133333333333332</v>
      </c>
      <c r="AP79" s="121">
        <f>AVERAGE(AP76:AP78)</f>
        <v>3.44</v>
      </c>
      <c r="AQ79" s="121">
        <v>3.4966666666666666</v>
      </c>
      <c r="AR79" s="116">
        <v>3.66</v>
      </c>
      <c r="AS79" s="117">
        <f>[1]GLOBAL!AK129</f>
        <v>3.72</v>
      </c>
    </row>
    <row r="80" spans="1:45" s="31" customFormat="1" ht="18.75" customHeight="1" x14ac:dyDescent="0.25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19"/>
      <c r="AP80" s="119"/>
    </row>
    <row r="81" spans="1:45" s="31" customFormat="1" ht="37.5" customHeight="1" x14ac:dyDescent="0.25">
      <c r="A81" s="23"/>
      <c r="B81" s="165" t="s">
        <v>48</v>
      </c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7" t="s">
        <v>136</v>
      </c>
      <c r="W81" s="168"/>
      <c r="X81" s="168"/>
      <c r="Y81" s="168"/>
      <c r="Z81" s="168"/>
      <c r="AA81" s="168"/>
      <c r="AB81" s="168"/>
      <c r="AC81" s="169"/>
      <c r="AD81" s="170" t="s">
        <v>137</v>
      </c>
      <c r="AE81" s="171"/>
      <c r="AF81" s="171"/>
      <c r="AG81" s="171"/>
      <c r="AH81" s="171"/>
      <c r="AI81" s="171"/>
      <c r="AJ81" s="171"/>
      <c r="AK81" s="172"/>
      <c r="AL81" s="157" t="s">
        <v>24</v>
      </c>
      <c r="AM81" s="158"/>
      <c r="AN81" s="158"/>
      <c r="AO81" s="158"/>
      <c r="AP81" s="158"/>
      <c r="AQ81" s="158"/>
      <c r="AR81" s="158"/>
      <c r="AS81" s="158"/>
    </row>
    <row r="82" spans="1:45" s="31" customFormat="1" ht="18.75" customHeight="1" x14ac:dyDescent="0.25">
      <c r="A82" s="23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11">
        <v>2009</v>
      </c>
      <c r="W82" s="111">
        <v>2011</v>
      </c>
      <c r="X82" s="111">
        <v>2013</v>
      </c>
      <c r="Y82" s="111">
        <v>2015</v>
      </c>
      <c r="Z82" s="111">
        <v>2017</v>
      </c>
      <c r="AA82" s="111">
        <v>2019</v>
      </c>
      <c r="AB82" s="111">
        <v>2021</v>
      </c>
      <c r="AC82" s="111">
        <v>2023</v>
      </c>
      <c r="AD82" s="111">
        <v>2009</v>
      </c>
      <c r="AE82" s="111">
        <v>2011</v>
      </c>
      <c r="AF82" s="111">
        <v>2013</v>
      </c>
      <c r="AG82" s="111">
        <v>2015</v>
      </c>
      <c r="AH82" s="111">
        <v>2017</v>
      </c>
      <c r="AI82" s="111">
        <v>2019</v>
      </c>
      <c r="AJ82" s="111">
        <v>2021</v>
      </c>
      <c r="AK82" s="111">
        <v>2023</v>
      </c>
      <c r="AL82" s="30">
        <v>2009</v>
      </c>
      <c r="AM82" s="30">
        <v>2011</v>
      </c>
      <c r="AN82" s="30">
        <v>2013</v>
      </c>
      <c r="AO82" s="30">
        <v>2015</v>
      </c>
      <c r="AP82" s="30">
        <v>2017</v>
      </c>
      <c r="AQ82" s="30">
        <v>2019</v>
      </c>
      <c r="AR82" s="30">
        <v>2021</v>
      </c>
      <c r="AS82" s="30">
        <v>2023</v>
      </c>
    </row>
    <row r="83" spans="1:45" s="31" customFormat="1" ht="18.75" customHeight="1" x14ac:dyDescent="0.25">
      <c r="A83" s="32" t="s">
        <v>138</v>
      </c>
      <c r="B83" s="159" t="s">
        <v>139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35">
        <v>0.11898016997167139</v>
      </c>
      <c r="W83" s="35">
        <v>5.027932960893855E-2</v>
      </c>
      <c r="X83" s="35">
        <v>5.0147492625368731E-2</v>
      </c>
      <c r="Y83" s="89" t="s">
        <v>140</v>
      </c>
      <c r="Z83" s="89"/>
      <c r="AA83" s="89"/>
      <c r="AB83" s="89"/>
      <c r="AC83" s="35"/>
      <c r="AD83" s="35">
        <v>0.84135977337110479</v>
      </c>
      <c r="AE83" s="35">
        <v>0.94972067039106145</v>
      </c>
      <c r="AF83" s="35">
        <v>0.94985250737463123</v>
      </c>
      <c r="AG83" s="124" t="s">
        <v>140</v>
      </c>
      <c r="AH83" s="124"/>
      <c r="AI83" s="124"/>
      <c r="AJ83" s="124"/>
      <c r="AK83" s="124"/>
      <c r="AL83" s="112">
        <v>3.4454277286135686</v>
      </c>
      <c r="AM83" s="112">
        <v>3.5949720670391057</v>
      </c>
      <c r="AN83" s="122">
        <v>3.7492625368731543</v>
      </c>
      <c r="AO83" s="39" t="s">
        <v>140</v>
      </c>
      <c r="AP83" s="39"/>
      <c r="AQ83" s="39"/>
      <c r="AR83" s="39"/>
      <c r="AS83" s="39"/>
    </row>
    <row r="84" spans="1:45" s="31" customFormat="1" ht="18.75" customHeight="1" x14ac:dyDescent="0.25">
      <c r="A84" s="32">
        <v>16</v>
      </c>
      <c r="B84" s="159" t="s">
        <v>49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5">
        <v>0.22379603399433429</v>
      </c>
      <c r="W84" s="35">
        <v>0.11548556430446194</v>
      </c>
      <c r="X84" s="35">
        <v>0.11594202898550725</v>
      </c>
      <c r="Y84" s="35">
        <v>0.14754098360655737</v>
      </c>
      <c r="Z84" s="35">
        <v>0.1519434628975265</v>
      </c>
      <c r="AA84" s="35">
        <v>0.14569536423841059</v>
      </c>
      <c r="AB84" s="35">
        <v>0.17134831460674158</v>
      </c>
      <c r="AC84" s="35">
        <f>[1]GLOBAL!AI132</f>
        <v>0.1263537906137184</v>
      </c>
      <c r="AD84" s="35">
        <v>0.75070821529745047</v>
      </c>
      <c r="AE84" s="35">
        <v>0.884514435695538</v>
      </c>
      <c r="AF84" s="35">
        <v>0.88405797101449279</v>
      </c>
      <c r="AG84" s="35">
        <v>0.85245901639344257</v>
      </c>
      <c r="AH84" s="35">
        <v>0.84805653710247353</v>
      </c>
      <c r="AI84" s="35">
        <v>0.85430463576158944</v>
      </c>
      <c r="AJ84" s="35">
        <v>0.8286516853932584</v>
      </c>
      <c r="AK84" s="35">
        <f>[1]GLOBAL!AJ132</f>
        <v>0.87364620938628157</v>
      </c>
      <c r="AL84" s="112">
        <v>3.2093023255813948</v>
      </c>
      <c r="AM84" s="112">
        <v>3.5748031496063017</v>
      </c>
      <c r="AN84" s="122">
        <v>3.5333333333333328</v>
      </c>
      <c r="AO84" s="39">
        <v>3.48</v>
      </c>
      <c r="AP84" s="39">
        <v>3.54</v>
      </c>
      <c r="AQ84" s="39">
        <v>3.64</v>
      </c>
      <c r="AR84" s="39">
        <v>3.66</v>
      </c>
      <c r="AS84" s="39">
        <f>[1]GLOBAL!AK132</f>
        <v>3.82</v>
      </c>
    </row>
    <row r="85" spans="1:45" s="31" customFormat="1" ht="18.75" customHeight="1" x14ac:dyDescent="0.25">
      <c r="A85" s="32">
        <v>17</v>
      </c>
      <c r="B85" s="159" t="s">
        <v>50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5">
        <v>0.25212464589235128</v>
      </c>
      <c r="W85" s="35">
        <v>0.13624678663239073</v>
      </c>
      <c r="X85" s="35">
        <v>0.13714285714285715</v>
      </c>
      <c r="Y85" s="35">
        <v>0.17419354838709677</v>
      </c>
      <c r="Z85" s="35">
        <v>0.17192982456140352</v>
      </c>
      <c r="AA85" s="35">
        <v>0.1901639344262295</v>
      </c>
      <c r="AB85" s="35">
        <v>0.16477272727272727</v>
      </c>
      <c r="AC85" s="35">
        <f>[1]GLOBAL!AI133</f>
        <v>0.14642857142857144</v>
      </c>
      <c r="AD85" s="35">
        <v>0.71388101983002827</v>
      </c>
      <c r="AE85" s="35">
        <v>0.86375321336760924</v>
      </c>
      <c r="AF85" s="35">
        <v>0.86285714285714288</v>
      </c>
      <c r="AG85" s="35">
        <v>0.82580645161290323</v>
      </c>
      <c r="AH85" s="35">
        <v>0.82807017543859651</v>
      </c>
      <c r="AI85" s="35">
        <v>0.80983606557377052</v>
      </c>
      <c r="AJ85" s="35">
        <v>0.83522727272727271</v>
      </c>
      <c r="AK85" s="35">
        <f>[1]GLOBAL!AJ133</f>
        <v>0.85357142857142854</v>
      </c>
      <c r="AL85" s="112">
        <v>3.1378299120234607</v>
      </c>
      <c r="AM85" s="112">
        <v>3.5218508997429288</v>
      </c>
      <c r="AN85" s="122">
        <v>3.4971428571428596</v>
      </c>
      <c r="AO85" s="39">
        <v>3.32</v>
      </c>
      <c r="AP85" s="39">
        <v>3.41</v>
      </c>
      <c r="AQ85" s="39">
        <v>3.51</v>
      </c>
      <c r="AR85" s="39">
        <v>3.56</v>
      </c>
      <c r="AS85" s="39">
        <f>[1]GLOBAL!AK133</f>
        <v>3.58</v>
      </c>
    </row>
    <row r="86" spans="1:45" s="31" customFormat="1" ht="18.75" customHeight="1" x14ac:dyDescent="0.25">
      <c r="A86" s="32">
        <v>18</v>
      </c>
      <c r="B86" s="159" t="s">
        <v>51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5">
        <v>0.50708215297450421</v>
      </c>
      <c r="W86" s="35">
        <v>0.26923076923076922</v>
      </c>
      <c r="X86" s="35">
        <v>0.30057803468208094</v>
      </c>
      <c r="Y86" s="35">
        <v>0.34640522875816993</v>
      </c>
      <c r="Z86" s="35">
        <v>0.33096085409252668</v>
      </c>
      <c r="AA86" s="35">
        <v>0.33892617449664431</v>
      </c>
      <c r="AB86" s="35">
        <v>0.27220630372492838</v>
      </c>
      <c r="AC86" s="35">
        <f>[1]GLOBAL!AI134</f>
        <v>0.29090909090909089</v>
      </c>
      <c r="AD86" s="35">
        <v>0.47025495750708213</v>
      </c>
      <c r="AE86" s="35">
        <v>0.73076923076923073</v>
      </c>
      <c r="AF86" s="35">
        <v>0.69942196531791911</v>
      </c>
      <c r="AG86" s="35">
        <v>0.65359477124183007</v>
      </c>
      <c r="AH86" s="35">
        <v>0.66903914590747326</v>
      </c>
      <c r="AI86" s="35">
        <v>0.66107382550335569</v>
      </c>
      <c r="AJ86" s="35">
        <v>0.72779369627507162</v>
      </c>
      <c r="AK86" s="35">
        <f>[1]GLOBAL!AJ134</f>
        <v>0.70909090909090911</v>
      </c>
      <c r="AL86" s="112">
        <v>2.5362318840579716</v>
      </c>
      <c r="AM86" s="112">
        <v>3.1179487179487162</v>
      </c>
      <c r="AN86" s="122">
        <v>3.0895953757225452</v>
      </c>
      <c r="AO86" s="39">
        <v>2.88</v>
      </c>
      <c r="AP86" s="39">
        <v>2.93</v>
      </c>
      <c r="AQ86" s="39">
        <v>2.94</v>
      </c>
      <c r="AR86" s="39">
        <v>3.13</v>
      </c>
      <c r="AS86" s="39">
        <f>[1]GLOBAL!AK134</f>
        <v>3.1</v>
      </c>
    </row>
    <row r="87" spans="1:45" s="31" customFormat="1" ht="18.75" customHeight="1" x14ac:dyDescent="0.25">
      <c r="A87" s="32">
        <v>19</v>
      </c>
      <c r="B87" s="159" t="s">
        <v>141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35">
        <v>0.58356940509915012</v>
      </c>
      <c r="W87" s="35">
        <v>0.27061855670103091</v>
      </c>
      <c r="X87" s="35">
        <v>0.2832369942196532</v>
      </c>
      <c r="Y87" s="35">
        <v>0.31270358306188922</v>
      </c>
      <c r="Z87" s="35">
        <v>0.27972027972027974</v>
      </c>
      <c r="AA87" s="35">
        <v>0.32236842105263158</v>
      </c>
      <c r="AB87" s="35">
        <v>0.25915492957746478</v>
      </c>
      <c r="AC87" s="35">
        <f>[1]GLOBAL!AI135</f>
        <v>0.2893772893772894</v>
      </c>
      <c r="AD87" s="35">
        <v>0.38526912181303113</v>
      </c>
      <c r="AE87" s="35">
        <v>0.72938144329896903</v>
      </c>
      <c r="AF87" s="35">
        <v>0.7167630057803468</v>
      </c>
      <c r="AG87" s="35">
        <v>0.68729641693811072</v>
      </c>
      <c r="AH87" s="35">
        <v>0.72027972027972031</v>
      </c>
      <c r="AI87" s="35">
        <v>0.67763157894736847</v>
      </c>
      <c r="AJ87" s="35">
        <v>0.74084507042253522</v>
      </c>
      <c r="AK87" s="35">
        <f>[1]GLOBAL!AJ135</f>
        <v>0.71062271062271065</v>
      </c>
      <c r="AL87" s="112">
        <v>2.3333333333333313</v>
      </c>
      <c r="AM87" s="112">
        <v>3.1314432989690708</v>
      </c>
      <c r="AN87" s="122">
        <v>3.158959537572255</v>
      </c>
      <c r="AO87" s="39">
        <v>3.01</v>
      </c>
      <c r="AP87" s="39">
        <v>3.06</v>
      </c>
      <c r="AQ87" s="39">
        <v>3.01</v>
      </c>
      <c r="AR87" s="39">
        <v>3.15</v>
      </c>
      <c r="AS87" s="39">
        <f>[1]GLOBAL!AK135</f>
        <v>3.14</v>
      </c>
    </row>
    <row r="88" spans="1:45" s="31" customFormat="1" ht="18.75" customHeight="1" x14ac:dyDescent="0.25">
      <c r="A88" s="32">
        <v>20</v>
      </c>
      <c r="B88" s="159" t="s">
        <v>53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35">
        <v>0.20396600566572237</v>
      </c>
      <c r="W88" s="35">
        <v>0.11139896373056994</v>
      </c>
      <c r="X88" s="35">
        <v>0.12931034482758622</v>
      </c>
      <c r="Y88" s="35">
        <v>0.12745098039215685</v>
      </c>
      <c r="Z88" s="35">
        <v>0.10181818181818182</v>
      </c>
      <c r="AA88" s="35">
        <v>0.14666666666666667</v>
      </c>
      <c r="AB88" s="35">
        <v>0.10526315789473684</v>
      </c>
      <c r="AC88" s="35">
        <f>[1]GLOBAL!AI136</f>
        <v>0.11355311355311355</v>
      </c>
      <c r="AD88" s="35">
        <v>0.76487252124645888</v>
      </c>
      <c r="AE88" s="35">
        <v>0.8886010362694301</v>
      </c>
      <c r="AF88" s="35">
        <v>0.87068965517241381</v>
      </c>
      <c r="AG88" s="35">
        <v>0.87254901960784315</v>
      </c>
      <c r="AH88" s="35">
        <v>0.89818181818181819</v>
      </c>
      <c r="AI88" s="35">
        <v>0.85333333333333339</v>
      </c>
      <c r="AJ88" s="35">
        <v>0.89473684210526316</v>
      </c>
      <c r="AK88" s="35">
        <f>[1]GLOBAL!AJ136</f>
        <v>0.88644688644688641</v>
      </c>
      <c r="AL88" s="112">
        <v>3.1608187134502899</v>
      </c>
      <c r="AM88" s="112">
        <v>3.4870466321243505</v>
      </c>
      <c r="AN88" s="122">
        <v>3.5229885057471284</v>
      </c>
      <c r="AO88" s="39">
        <v>3.47</v>
      </c>
      <c r="AP88" s="39">
        <v>3.52</v>
      </c>
      <c r="AQ88" s="39">
        <v>3.57</v>
      </c>
      <c r="AR88" s="39">
        <v>3.73</v>
      </c>
      <c r="AS88" s="39">
        <f>[1]GLOBAL!AK136</f>
        <v>3.74</v>
      </c>
    </row>
    <row r="89" spans="1:45" s="31" customFormat="1" ht="18.75" customHeight="1" x14ac:dyDescent="0.25">
      <c r="A89" s="32">
        <v>21</v>
      </c>
      <c r="B89" s="159" t="s">
        <v>54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35">
        <v>0.22946175637393768</v>
      </c>
      <c r="W89" s="35">
        <v>0.14322916666666666</v>
      </c>
      <c r="X89" s="35">
        <v>0.14868804664723032</v>
      </c>
      <c r="Y89" s="35">
        <v>0.17491749174917492</v>
      </c>
      <c r="Z89" s="35">
        <v>0.1552346570397112</v>
      </c>
      <c r="AA89" s="35">
        <v>0.19269102990033224</v>
      </c>
      <c r="AB89" s="35">
        <v>0.13333333333333333</v>
      </c>
      <c r="AC89" s="35">
        <f>[1]GLOBAL!AI137</f>
        <v>0.15693430656934307</v>
      </c>
      <c r="AD89" s="35">
        <v>0.73371104815864019</v>
      </c>
      <c r="AE89" s="35">
        <v>0.85677083333333337</v>
      </c>
      <c r="AF89" s="35">
        <v>0.85131195335276966</v>
      </c>
      <c r="AG89" s="35">
        <v>0.82508250825082508</v>
      </c>
      <c r="AH89" s="35">
        <v>0.84476534296028882</v>
      </c>
      <c r="AI89" s="35">
        <v>0.80730897009966773</v>
      </c>
      <c r="AJ89" s="35">
        <v>0.8666666666666667</v>
      </c>
      <c r="AK89" s="35">
        <f>[1]GLOBAL!AJ137</f>
        <v>0.84306569343065696</v>
      </c>
      <c r="AL89" s="112">
        <v>3.0735294117647078</v>
      </c>
      <c r="AM89" s="112">
        <v>3.3776041666666656</v>
      </c>
      <c r="AN89" s="122">
        <v>3.3790087463556859</v>
      </c>
      <c r="AO89" s="39">
        <v>3.33</v>
      </c>
      <c r="AP89" s="39">
        <v>3.39</v>
      </c>
      <c r="AQ89" s="39">
        <v>3.41</v>
      </c>
      <c r="AR89" s="39">
        <v>3.61</v>
      </c>
      <c r="AS89" s="39">
        <f>[1]GLOBAL!AK137</f>
        <v>3.62</v>
      </c>
    </row>
    <row r="90" spans="1:45" s="31" customFormat="1" ht="18.75" x14ac:dyDescent="0.25">
      <c r="A90" s="32">
        <v>22</v>
      </c>
      <c r="B90" s="159" t="s">
        <v>55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5">
        <v>0.24079320113314448</v>
      </c>
      <c r="W90" s="35">
        <v>0.18662952646239556</v>
      </c>
      <c r="X90" s="35">
        <v>0.20062695924764889</v>
      </c>
      <c r="Y90" s="35">
        <v>0.22968197879858657</v>
      </c>
      <c r="Z90" s="35">
        <v>0.28048780487804881</v>
      </c>
      <c r="AA90" s="35">
        <v>0.23552123552123552</v>
      </c>
      <c r="AB90" s="35">
        <v>0.24161073825503357</v>
      </c>
      <c r="AC90" s="35">
        <f>[1]GLOBAL!AI138</f>
        <v>0.25431034482758619</v>
      </c>
      <c r="AD90" s="35">
        <v>0.61756373937677056</v>
      </c>
      <c r="AE90" s="35">
        <v>0.8133704735376045</v>
      </c>
      <c r="AF90" s="35">
        <v>0.79937304075235105</v>
      </c>
      <c r="AG90" s="35">
        <v>0.77031802120141346</v>
      </c>
      <c r="AH90" s="35">
        <v>0.71951219512195119</v>
      </c>
      <c r="AI90" s="35">
        <v>0.76447876447876451</v>
      </c>
      <c r="AJ90" s="35">
        <v>0.75838926174496646</v>
      </c>
      <c r="AK90" s="35">
        <f>[1]GLOBAL!AJ138</f>
        <v>0.74568965517241381</v>
      </c>
      <c r="AL90" s="112">
        <v>2.9108910891089113</v>
      </c>
      <c r="AM90" s="112">
        <v>3.1587743732590536</v>
      </c>
      <c r="AN90" s="122">
        <v>3.1536050156739832</v>
      </c>
      <c r="AO90" s="39">
        <v>3.08</v>
      </c>
      <c r="AP90" s="39">
        <v>2.98</v>
      </c>
      <c r="AQ90" s="39">
        <v>3.12</v>
      </c>
      <c r="AR90" s="39">
        <v>3.27</v>
      </c>
      <c r="AS90" s="39">
        <f>[1]GLOBAL!AK138</f>
        <v>3.21</v>
      </c>
    </row>
    <row r="91" spans="1:45" s="118" customFormat="1" ht="18.75" customHeight="1" x14ac:dyDescent="0.25">
      <c r="A91" s="162" t="s">
        <v>56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4"/>
      <c r="V91" s="114">
        <v>0.29497167138810199</v>
      </c>
      <c r="W91" s="114">
        <v>0.16144975288303129</v>
      </c>
      <c r="X91" s="114">
        <v>0.17068713450292397</v>
      </c>
      <c r="Y91" s="114">
        <v>0.21603773584905661</v>
      </c>
      <c r="Z91" s="114">
        <v>0.20951888256595966</v>
      </c>
      <c r="AA91" s="114">
        <v>0.22426292895118416</v>
      </c>
      <c r="AB91" s="114">
        <v>0.19190654985398414</v>
      </c>
      <c r="AC91" s="114">
        <f>[1]GLOBAL!AI139</f>
        <v>0.19532908704883228</v>
      </c>
      <c r="AD91" s="114">
        <v>0.6597025495750708</v>
      </c>
      <c r="AE91" s="114">
        <v>0.83855024711696868</v>
      </c>
      <c r="AF91" s="114">
        <v>0.82931286549707606</v>
      </c>
      <c r="AG91" s="114">
        <v>0.78396226415094339</v>
      </c>
      <c r="AH91" s="114">
        <v>0.79048111743404037</v>
      </c>
      <c r="AI91" s="114">
        <v>0.77573707104881584</v>
      </c>
      <c r="AJ91" s="114">
        <v>0.80809345014601586</v>
      </c>
      <c r="AK91" s="114">
        <f>[1]GLOBAL!AJ139</f>
        <v>0.80467091295116777</v>
      </c>
      <c r="AL91" s="115">
        <v>2.9759205497417045</v>
      </c>
      <c r="AM91" s="115">
        <v>3.3705554131695239</v>
      </c>
      <c r="AN91" s="121">
        <v>3.3854869885526182</v>
      </c>
      <c r="AO91" s="121">
        <f>AVERAGE(AO84:AO90)</f>
        <v>3.2242857142857142</v>
      </c>
      <c r="AP91" s="121">
        <f>AVERAGE(AP84:AP90)</f>
        <v>3.2614285714285716</v>
      </c>
      <c r="AQ91" s="121">
        <v>3.3142857142857141</v>
      </c>
      <c r="AR91" s="116">
        <v>3.4442857142857144</v>
      </c>
      <c r="AS91" s="117">
        <f>[1]GLOBAL!AK139</f>
        <v>3.4585714285714291</v>
      </c>
    </row>
    <row r="92" spans="1:45" s="31" customFormat="1" ht="18.75" customHeight="1" x14ac:dyDescent="0.25">
      <c r="A92" s="60"/>
      <c r="B92" s="61"/>
      <c r="C92" s="61"/>
      <c r="D92" s="23"/>
      <c r="E92" s="62"/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119"/>
      <c r="AP92" s="119"/>
    </row>
    <row r="93" spans="1:45" s="31" customFormat="1" ht="37.5" customHeight="1" x14ac:dyDescent="0.25">
      <c r="A93" s="23"/>
      <c r="B93" s="165" t="s">
        <v>57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73"/>
      <c r="V93" s="167" t="s">
        <v>136</v>
      </c>
      <c r="W93" s="168"/>
      <c r="X93" s="168"/>
      <c r="Y93" s="168"/>
      <c r="Z93" s="168"/>
      <c r="AA93" s="168"/>
      <c r="AB93" s="168"/>
      <c r="AC93" s="169"/>
      <c r="AD93" s="170" t="s">
        <v>137</v>
      </c>
      <c r="AE93" s="171"/>
      <c r="AF93" s="171"/>
      <c r="AG93" s="171"/>
      <c r="AH93" s="171"/>
      <c r="AI93" s="171"/>
      <c r="AJ93" s="171"/>
      <c r="AK93" s="172"/>
      <c r="AL93" s="157" t="s">
        <v>24</v>
      </c>
      <c r="AM93" s="158"/>
      <c r="AN93" s="158"/>
      <c r="AO93" s="158"/>
      <c r="AP93" s="158"/>
      <c r="AQ93" s="158"/>
      <c r="AR93" s="158"/>
      <c r="AS93" s="158"/>
    </row>
    <row r="94" spans="1:45" s="31" customFormat="1" ht="18.75" customHeight="1" x14ac:dyDescent="0.25">
      <c r="A94" s="23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74"/>
      <c r="V94" s="111">
        <v>2009</v>
      </c>
      <c r="W94" s="111">
        <v>2011</v>
      </c>
      <c r="X94" s="111">
        <v>2013</v>
      </c>
      <c r="Y94" s="111">
        <v>2015</v>
      </c>
      <c r="Z94" s="111">
        <v>2017</v>
      </c>
      <c r="AA94" s="111">
        <v>2019</v>
      </c>
      <c r="AB94" s="111">
        <v>2021</v>
      </c>
      <c r="AC94" s="111">
        <v>2023</v>
      </c>
      <c r="AD94" s="111">
        <v>2009</v>
      </c>
      <c r="AE94" s="111">
        <v>2011</v>
      </c>
      <c r="AF94" s="111">
        <v>2013</v>
      </c>
      <c r="AG94" s="111">
        <v>2015</v>
      </c>
      <c r="AH94" s="111">
        <v>2017</v>
      </c>
      <c r="AI94" s="111">
        <v>2019</v>
      </c>
      <c r="AJ94" s="111">
        <v>2021</v>
      </c>
      <c r="AK94" s="111">
        <v>2023</v>
      </c>
      <c r="AL94" s="30">
        <v>2009</v>
      </c>
      <c r="AM94" s="30">
        <v>2011</v>
      </c>
      <c r="AN94" s="30">
        <v>2013</v>
      </c>
      <c r="AO94" s="30">
        <v>2015</v>
      </c>
      <c r="AP94" s="30">
        <v>2017</v>
      </c>
      <c r="AQ94" s="30">
        <v>2019</v>
      </c>
      <c r="AR94" s="30">
        <v>2021</v>
      </c>
      <c r="AS94" s="30">
        <v>2023</v>
      </c>
    </row>
    <row r="95" spans="1:45" s="31" customFormat="1" ht="18.75" x14ac:dyDescent="0.25">
      <c r="A95" s="32">
        <v>23</v>
      </c>
      <c r="B95" s="159" t="s">
        <v>142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5">
        <v>0.11898016997167139</v>
      </c>
      <c r="W95" s="35">
        <v>8.0103359173126609E-2</v>
      </c>
      <c r="X95" s="35">
        <v>0.10704225352112676</v>
      </c>
      <c r="Y95" s="35">
        <v>9.7087378640776698E-2</v>
      </c>
      <c r="Z95" s="35">
        <v>0.11071428571428571</v>
      </c>
      <c r="AA95" s="35">
        <v>0.14285714285714285</v>
      </c>
      <c r="AB95" s="35">
        <v>0.11452513966480447</v>
      </c>
      <c r="AC95" s="35">
        <f>[1]GLOBAL!AI142</f>
        <v>0.12455516014234876</v>
      </c>
      <c r="AD95" s="35">
        <v>0.8356940509915014</v>
      </c>
      <c r="AE95" s="35">
        <v>0.91989664082687339</v>
      </c>
      <c r="AF95" s="35">
        <v>0.89295774647887327</v>
      </c>
      <c r="AG95" s="35">
        <v>0.90291262135922334</v>
      </c>
      <c r="AH95" s="35">
        <v>0.88928571428571423</v>
      </c>
      <c r="AI95" s="35">
        <v>0.8571428571428571</v>
      </c>
      <c r="AJ95" s="35">
        <v>0.88547486033519551</v>
      </c>
      <c r="AK95" s="35">
        <f>[1]GLOBAL!AJ142</f>
        <v>0.8754448398576512</v>
      </c>
      <c r="AL95" s="112">
        <v>3.7151335311572686</v>
      </c>
      <c r="AM95" s="112">
        <v>3.8036175710594327</v>
      </c>
      <c r="AN95" s="122">
        <v>3.7802816901408476</v>
      </c>
      <c r="AO95" s="122">
        <v>3.76</v>
      </c>
      <c r="AP95" s="122">
        <v>3.7</v>
      </c>
      <c r="AQ95" s="122">
        <v>3.77</v>
      </c>
      <c r="AR95" s="122">
        <v>3.99</v>
      </c>
      <c r="AS95" s="122">
        <f>[1]GLOBAL!AK142</f>
        <v>3.93</v>
      </c>
    </row>
    <row r="96" spans="1:45" s="31" customFormat="1" ht="18.75" customHeight="1" x14ac:dyDescent="0.25">
      <c r="A96" s="32">
        <v>24</v>
      </c>
      <c r="B96" s="159" t="s">
        <v>59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5">
        <v>0.13881019830028329</v>
      </c>
      <c r="W96" s="35">
        <v>0.1111111111111111</v>
      </c>
      <c r="X96" s="35">
        <v>9.8591549295774641E-2</v>
      </c>
      <c r="Y96" s="35">
        <v>8.7662337662337664E-2</v>
      </c>
      <c r="Z96" s="35">
        <v>0.1</v>
      </c>
      <c r="AA96" s="35">
        <v>0.13029315960912052</v>
      </c>
      <c r="AB96" s="35">
        <v>0.12324929971988796</v>
      </c>
      <c r="AC96" s="35">
        <f>[1]GLOBAL!AI143</f>
        <v>0.12056737588652482</v>
      </c>
      <c r="AD96" s="35">
        <v>0.81869688385269124</v>
      </c>
      <c r="AE96" s="35">
        <v>0.88888888888888884</v>
      </c>
      <c r="AF96" s="35">
        <v>0.90140845070422537</v>
      </c>
      <c r="AG96" s="35">
        <v>0.91233766233766234</v>
      </c>
      <c r="AH96" s="35">
        <v>0.9</v>
      </c>
      <c r="AI96" s="35">
        <v>0.86970684039087953</v>
      </c>
      <c r="AJ96" s="35">
        <v>0.87675070028011204</v>
      </c>
      <c r="AK96" s="35">
        <f>[1]GLOBAL!AJ143</f>
        <v>0.87943262411347523</v>
      </c>
      <c r="AL96" s="112">
        <v>3.6360946745562113</v>
      </c>
      <c r="AM96" s="112">
        <v>3.7416020671834622</v>
      </c>
      <c r="AN96" s="122">
        <v>3.7633802816901398</v>
      </c>
      <c r="AO96" s="122">
        <v>3.78</v>
      </c>
      <c r="AP96" s="122">
        <v>3.74</v>
      </c>
      <c r="AQ96" s="122">
        <v>3.82</v>
      </c>
      <c r="AR96" s="122">
        <v>3.97</v>
      </c>
      <c r="AS96" s="122">
        <f>[1]GLOBAL!AK143</f>
        <v>3.92</v>
      </c>
    </row>
    <row r="97" spans="1:45" s="118" customFormat="1" ht="18.75" customHeight="1" x14ac:dyDescent="0.25">
      <c r="A97" s="180" t="s">
        <v>60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62"/>
      <c r="V97" s="114">
        <v>0.12889518413597734</v>
      </c>
      <c r="W97" s="114">
        <v>9.5607235142118857E-2</v>
      </c>
      <c r="X97" s="114">
        <v>0.10281690140845071</v>
      </c>
      <c r="Y97" s="114">
        <v>9.2382495948136148E-2</v>
      </c>
      <c r="Z97" s="114">
        <v>0.10535714285714286</v>
      </c>
      <c r="AA97" s="114">
        <v>0.13658536585365855</v>
      </c>
      <c r="AB97" s="114">
        <v>0.11888111888111888</v>
      </c>
      <c r="AC97" s="114">
        <f>[1]GLOBAL!AI144</f>
        <v>0.12255772646536411</v>
      </c>
      <c r="AD97" s="114">
        <v>0.82719546742209626</v>
      </c>
      <c r="AE97" s="114">
        <v>0.90439276485788112</v>
      </c>
      <c r="AF97" s="114">
        <v>0.89718309859154932</v>
      </c>
      <c r="AG97" s="114">
        <v>0.90761750405186381</v>
      </c>
      <c r="AH97" s="114">
        <v>0.89464285714285718</v>
      </c>
      <c r="AI97" s="114">
        <v>0.86341463414634145</v>
      </c>
      <c r="AJ97" s="114">
        <v>0.88111888111888115</v>
      </c>
      <c r="AK97" s="114">
        <f>[1]GLOBAL!AJ144</f>
        <v>0.87744227353463589</v>
      </c>
      <c r="AL97" s="115">
        <v>3.67561410285674</v>
      </c>
      <c r="AM97" s="115">
        <v>3.7726098191214472</v>
      </c>
      <c r="AN97" s="121">
        <v>3.7718309859154937</v>
      </c>
      <c r="AO97" s="121">
        <f>AVERAGE(AO95:AO96)</f>
        <v>3.7699999999999996</v>
      </c>
      <c r="AP97" s="121">
        <v>3.72</v>
      </c>
      <c r="AQ97" s="121">
        <v>3.7949999999999999</v>
      </c>
      <c r="AR97" s="121">
        <v>3.9800000000000004</v>
      </c>
      <c r="AS97" s="125">
        <f>[1]GLOBAL!AK144</f>
        <v>3.9249999999999998</v>
      </c>
    </row>
    <row r="98" spans="1:45" s="31" customFormat="1" ht="18.75" customHeight="1" x14ac:dyDescent="0.25">
      <c r="A98" s="60"/>
      <c r="B98" s="61"/>
      <c r="C98" s="61"/>
      <c r="D98" s="23"/>
      <c r="E98" s="65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19"/>
      <c r="AP98" s="119"/>
    </row>
    <row r="99" spans="1:45" s="31" customFormat="1" ht="37.5" customHeight="1" x14ac:dyDescent="0.25">
      <c r="A99" s="23"/>
      <c r="B99" s="165" t="s">
        <v>61</v>
      </c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7" t="s">
        <v>136</v>
      </c>
      <c r="W99" s="168"/>
      <c r="X99" s="168"/>
      <c r="Y99" s="168"/>
      <c r="Z99" s="168"/>
      <c r="AA99" s="168"/>
      <c r="AB99" s="168"/>
      <c r="AC99" s="169"/>
      <c r="AD99" s="170" t="s">
        <v>137</v>
      </c>
      <c r="AE99" s="171"/>
      <c r="AF99" s="171"/>
      <c r="AG99" s="171"/>
      <c r="AH99" s="171"/>
      <c r="AI99" s="171"/>
      <c r="AJ99" s="171"/>
      <c r="AK99" s="172"/>
      <c r="AL99" s="157" t="s">
        <v>24</v>
      </c>
      <c r="AM99" s="158"/>
      <c r="AN99" s="158"/>
      <c r="AO99" s="158"/>
      <c r="AP99" s="158"/>
      <c r="AQ99" s="158"/>
      <c r="AR99" s="158"/>
      <c r="AS99" s="158"/>
    </row>
    <row r="100" spans="1:45" s="31" customFormat="1" ht="18.75" customHeight="1" x14ac:dyDescent="0.25">
      <c r="A100" s="23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11">
        <v>2009</v>
      </c>
      <c r="W100" s="111">
        <v>2011</v>
      </c>
      <c r="X100" s="111">
        <v>2013</v>
      </c>
      <c r="Y100" s="111">
        <v>2015</v>
      </c>
      <c r="Z100" s="111">
        <v>2017</v>
      </c>
      <c r="AA100" s="111">
        <v>2019</v>
      </c>
      <c r="AB100" s="111">
        <v>2021</v>
      </c>
      <c r="AC100" s="111">
        <v>2023</v>
      </c>
      <c r="AD100" s="111">
        <v>2009</v>
      </c>
      <c r="AE100" s="111">
        <v>2011</v>
      </c>
      <c r="AF100" s="111">
        <v>2013</v>
      </c>
      <c r="AG100" s="111">
        <v>2015</v>
      </c>
      <c r="AH100" s="111">
        <v>2017</v>
      </c>
      <c r="AI100" s="111">
        <v>2019</v>
      </c>
      <c r="AJ100" s="111">
        <v>2021</v>
      </c>
      <c r="AK100" s="111">
        <v>2023</v>
      </c>
      <c r="AL100" s="30">
        <v>2009</v>
      </c>
      <c r="AM100" s="30">
        <v>2011</v>
      </c>
      <c r="AN100" s="30">
        <v>2013</v>
      </c>
      <c r="AO100" s="30">
        <v>2015</v>
      </c>
      <c r="AP100" s="30">
        <v>2017</v>
      </c>
      <c r="AQ100" s="30">
        <v>2019</v>
      </c>
      <c r="AR100" s="30">
        <v>2021</v>
      </c>
      <c r="AS100" s="30">
        <v>2023</v>
      </c>
    </row>
    <row r="101" spans="1:45" s="31" customFormat="1" ht="18.75" customHeight="1" x14ac:dyDescent="0.25">
      <c r="A101" s="32">
        <v>25</v>
      </c>
      <c r="B101" s="159" t="s">
        <v>62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5">
        <v>0.1501416430594901</v>
      </c>
      <c r="W101" s="35">
        <v>0.12987012987012986</v>
      </c>
      <c r="X101" s="35">
        <v>0.10541310541310542</v>
      </c>
      <c r="Y101" s="35">
        <v>9.9337748344370855E-2</v>
      </c>
      <c r="Z101" s="35">
        <v>0.1103202846975089</v>
      </c>
      <c r="AA101" s="35">
        <v>0.14098360655737704</v>
      </c>
      <c r="AB101" s="35">
        <v>0.10112359550561797</v>
      </c>
      <c r="AC101" s="35">
        <f>[1]GLOBAL!AI147</f>
        <v>0.12857142857142856</v>
      </c>
      <c r="AD101" s="35">
        <v>0.80736543909348402</v>
      </c>
      <c r="AE101" s="35">
        <v>0.87012987012987009</v>
      </c>
      <c r="AF101" s="35">
        <v>0.89458689458689455</v>
      </c>
      <c r="AG101" s="35">
        <v>0.90066225165562919</v>
      </c>
      <c r="AH101" s="35">
        <v>0.88967971530249113</v>
      </c>
      <c r="AI101" s="35">
        <v>0.85901639344262293</v>
      </c>
      <c r="AJ101" s="35">
        <v>0.898876404494382</v>
      </c>
      <c r="AK101" s="35">
        <f>[1]GLOBAL!AJ147</f>
        <v>0.87142857142857144</v>
      </c>
      <c r="AL101" s="112">
        <v>3.4023668639053262</v>
      </c>
      <c r="AM101" s="112">
        <v>3.5194805194805188</v>
      </c>
      <c r="AN101" s="122">
        <v>3.5954415954415966</v>
      </c>
      <c r="AO101" s="39">
        <v>3.61</v>
      </c>
      <c r="AP101" s="39">
        <v>3.57</v>
      </c>
      <c r="AQ101" s="39">
        <v>3.64</v>
      </c>
      <c r="AR101" s="39">
        <v>3.68</v>
      </c>
      <c r="AS101" s="39">
        <f>[1]GLOBAL!AK147</f>
        <v>3.81</v>
      </c>
    </row>
    <row r="102" spans="1:45" s="31" customFormat="1" ht="18.75" customHeight="1" x14ac:dyDescent="0.25">
      <c r="A102" s="32">
        <v>26</v>
      </c>
      <c r="B102" s="159" t="s">
        <v>63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35">
        <v>0.11048158640226628</v>
      </c>
      <c r="W102" s="35">
        <v>0.11917098445595854</v>
      </c>
      <c r="X102" s="35">
        <v>0.10227272727272728</v>
      </c>
      <c r="Y102" s="35">
        <v>7.5163398692810454E-2</v>
      </c>
      <c r="Z102" s="35">
        <v>9.5744680851063829E-2</v>
      </c>
      <c r="AA102" s="35">
        <v>0.12703583061889251</v>
      </c>
      <c r="AB102" s="35">
        <v>0.10335195530726257</v>
      </c>
      <c r="AC102" s="35">
        <f>[1]GLOBAL!AI148</f>
        <v>0.12014134275618374</v>
      </c>
      <c r="AD102" s="35">
        <v>0.85552407932011332</v>
      </c>
      <c r="AE102" s="35">
        <v>0.88082901554404147</v>
      </c>
      <c r="AF102" s="35">
        <v>0.89772727272727271</v>
      </c>
      <c r="AG102" s="35">
        <v>0.92483660130718959</v>
      </c>
      <c r="AH102" s="35">
        <v>0.9042553191489362</v>
      </c>
      <c r="AI102" s="35">
        <v>0.87296416938110755</v>
      </c>
      <c r="AJ102" s="35">
        <v>0.8966480446927374</v>
      </c>
      <c r="AK102" s="35">
        <f>[1]GLOBAL!AJ148</f>
        <v>0.87985865724381629</v>
      </c>
      <c r="AL102" s="112">
        <v>3.4956011730205248</v>
      </c>
      <c r="AM102" s="112">
        <v>3.6036269430051795</v>
      </c>
      <c r="AN102" s="122">
        <v>3.6249999999999991</v>
      </c>
      <c r="AO102" s="39">
        <v>3.67</v>
      </c>
      <c r="AP102" s="39">
        <v>3.65</v>
      </c>
      <c r="AQ102" s="39">
        <v>3.73</v>
      </c>
      <c r="AR102" s="39">
        <v>3.72</v>
      </c>
      <c r="AS102" s="39">
        <f>[1]GLOBAL!AK148</f>
        <v>3.89</v>
      </c>
    </row>
    <row r="103" spans="1:45" s="31" customFormat="1" ht="18.75" x14ac:dyDescent="0.25">
      <c r="A103" s="32">
        <v>27</v>
      </c>
      <c r="B103" s="159" t="s">
        <v>64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35">
        <v>0.1643059490084986</v>
      </c>
      <c r="W103" s="35">
        <v>0.1421188630490956</v>
      </c>
      <c r="X103" s="35">
        <v>0.14772727272727273</v>
      </c>
      <c r="Y103" s="35">
        <v>0.12459016393442623</v>
      </c>
      <c r="Z103" s="35">
        <v>0.11428571428571428</v>
      </c>
      <c r="AA103" s="35">
        <v>0.13398692810457516</v>
      </c>
      <c r="AB103" s="35">
        <v>9.4182825484764546E-2</v>
      </c>
      <c r="AC103" s="35">
        <f>[1]GLOBAL!AI149</f>
        <v>0.1003584229390681</v>
      </c>
      <c r="AD103" s="35">
        <v>0.77337110481586402</v>
      </c>
      <c r="AE103" s="35">
        <v>0.8578811369509044</v>
      </c>
      <c r="AF103" s="35">
        <v>0.85227272727272729</v>
      </c>
      <c r="AG103" s="35">
        <v>0.87540983606557377</v>
      </c>
      <c r="AH103" s="35">
        <v>0.88571428571428568</v>
      </c>
      <c r="AI103" s="35">
        <v>0.86601307189542487</v>
      </c>
      <c r="AJ103" s="35">
        <v>0.90581717451523547</v>
      </c>
      <c r="AK103" s="35">
        <f>[1]GLOBAL!AJ149</f>
        <v>0.89964157706093195</v>
      </c>
      <c r="AL103" s="112">
        <v>3.4622356495468285</v>
      </c>
      <c r="AM103" s="112">
        <v>3.6382428940568468</v>
      </c>
      <c r="AN103" s="122">
        <v>3.5937499999999996</v>
      </c>
      <c r="AO103" s="39">
        <v>3.71</v>
      </c>
      <c r="AP103" s="39">
        <v>3.74</v>
      </c>
      <c r="AQ103" s="39">
        <v>3.83</v>
      </c>
      <c r="AR103" s="39">
        <v>3.81</v>
      </c>
      <c r="AS103" s="39">
        <f>[1]GLOBAL!AK149</f>
        <v>4.09</v>
      </c>
    </row>
    <row r="104" spans="1:45" s="31" customFormat="1" ht="18.75" customHeight="1" x14ac:dyDescent="0.25">
      <c r="A104" s="32">
        <v>28</v>
      </c>
      <c r="B104" s="159" t="s">
        <v>65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35">
        <v>9.3484419263456089E-2</v>
      </c>
      <c r="W104" s="35">
        <v>7.2538860103626937E-2</v>
      </c>
      <c r="X104" s="35">
        <v>8.2857142857142851E-2</v>
      </c>
      <c r="Y104" s="35">
        <v>6.8627450980392163E-2</v>
      </c>
      <c r="Z104" s="35">
        <v>8.8339222614840993E-2</v>
      </c>
      <c r="AA104" s="35">
        <v>0.10423452768729642</v>
      </c>
      <c r="AB104" s="35">
        <v>9.1922005571030641E-2</v>
      </c>
      <c r="AC104" s="35">
        <f>[1]GLOBAL!AI150</f>
        <v>8.8652482269503549E-2</v>
      </c>
      <c r="AD104" s="35">
        <v>0.85835694050991507</v>
      </c>
      <c r="AE104" s="35">
        <v>0.92746113989637302</v>
      </c>
      <c r="AF104" s="35">
        <v>0.91714285714285715</v>
      </c>
      <c r="AG104" s="35">
        <v>0.93137254901960786</v>
      </c>
      <c r="AH104" s="35">
        <v>0.91166077738515905</v>
      </c>
      <c r="AI104" s="35">
        <v>0.89576547231270354</v>
      </c>
      <c r="AJ104" s="35">
        <v>0.9080779944289693</v>
      </c>
      <c r="AK104" s="35">
        <f>[1]GLOBAL!AJ150</f>
        <v>0.91134751773049649</v>
      </c>
      <c r="AL104" s="112">
        <v>3.7172619047619082</v>
      </c>
      <c r="AM104" s="112">
        <v>3.8367875647668379</v>
      </c>
      <c r="AN104" s="122">
        <v>3.8428571428571421</v>
      </c>
      <c r="AO104" s="39">
        <v>3.86</v>
      </c>
      <c r="AP104" s="39">
        <v>3.86</v>
      </c>
      <c r="AQ104" s="39">
        <v>3.91</v>
      </c>
      <c r="AR104" s="39">
        <v>3.82</v>
      </c>
      <c r="AS104" s="39">
        <f>[1]GLOBAL!AK150</f>
        <v>4.1100000000000003</v>
      </c>
    </row>
    <row r="105" spans="1:45" s="31" customFormat="1" ht="18.75" customHeight="1" x14ac:dyDescent="0.25">
      <c r="A105" s="32">
        <v>29</v>
      </c>
      <c r="B105" s="159" t="s">
        <v>66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5">
        <v>0.21813031161473087</v>
      </c>
      <c r="W105" s="35">
        <v>0.15104166666666666</v>
      </c>
      <c r="X105" s="35">
        <v>0.1623931623931624</v>
      </c>
      <c r="Y105" s="35">
        <v>0.13945578231292516</v>
      </c>
      <c r="Z105" s="35">
        <v>0.12318840579710146</v>
      </c>
      <c r="AA105" s="35">
        <v>0.16271186440677965</v>
      </c>
      <c r="AB105" s="35">
        <v>7.6696165191740412E-2</v>
      </c>
      <c r="AC105" s="35">
        <f>[1]GLOBAL!AI151</f>
        <v>0.18081180811808117</v>
      </c>
      <c r="AD105" s="35">
        <v>0.75070821529745047</v>
      </c>
      <c r="AE105" s="35">
        <v>0.84895833333333337</v>
      </c>
      <c r="AF105" s="35">
        <v>0.83760683760683763</v>
      </c>
      <c r="AG105" s="35">
        <v>0.86054421768707479</v>
      </c>
      <c r="AH105" s="35">
        <v>0.87681159420289856</v>
      </c>
      <c r="AI105" s="35">
        <v>0.83728813559322035</v>
      </c>
      <c r="AJ105" s="35">
        <v>0.92330383480825962</v>
      </c>
      <c r="AK105" s="35">
        <f>[1]GLOBAL!AJ151</f>
        <v>0.81918819188191883</v>
      </c>
      <c r="AL105" s="112">
        <v>3.1783625730994149</v>
      </c>
      <c r="AM105" s="112">
        <v>3.3723958333333326</v>
      </c>
      <c r="AN105" s="122">
        <v>3.4216524216524218</v>
      </c>
      <c r="AO105" s="39">
        <v>3.39</v>
      </c>
      <c r="AP105" s="39">
        <v>3.41</v>
      </c>
      <c r="AQ105" s="39">
        <v>3.53</v>
      </c>
      <c r="AR105" s="39">
        <v>3.72</v>
      </c>
      <c r="AS105" s="39">
        <f>[1]GLOBAL!AK151</f>
        <v>3.56</v>
      </c>
    </row>
    <row r="106" spans="1:45" s="118" customFormat="1" ht="18.75" customHeight="1" x14ac:dyDescent="0.25">
      <c r="A106" s="162" t="s">
        <v>67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4"/>
      <c r="V106" s="114">
        <v>0.14730878186968838</v>
      </c>
      <c r="W106" s="114">
        <v>0.1229253112033195</v>
      </c>
      <c r="X106" s="114">
        <v>0.12015945330296128</v>
      </c>
      <c r="Y106" s="114">
        <v>0.10112359550561797</v>
      </c>
      <c r="Z106" s="114">
        <v>0.10627674750356633</v>
      </c>
      <c r="AA106" s="114">
        <v>0.13355263157894737</v>
      </c>
      <c r="AB106" s="114">
        <v>9.3626621545403271E-2</v>
      </c>
      <c r="AC106" s="114">
        <f>[1]GLOBAL!AI152</f>
        <v>0.12329749103942653</v>
      </c>
      <c r="AD106" s="114">
        <v>0.80906515580736549</v>
      </c>
      <c r="AE106" s="114">
        <v>0.87707468879668049</v>
      </c>
      <c r="AF106" s="114">
        <v>0.87984054669703871</v>
      </c>
      <c r="AG106" s="114">
        <v>0.898876404494382</v>
      </c>
      <c r="AH106" s="114">
        <v>0.8937232524964337</v>
      </c>
      <c r="AI106" s="114">
        <v>0.86644736842105263</v>
      </c>
      <c r="AJ106" s="114">
        <v>0.90637337845459676</v>
      </c>
      <c r="AK106" s="114">
        <f>[1]GLOBAL!AJ152</f>
        <v>0.87670250896057345</v>
      </c>
      <c r="AL106" s="115">
        <v>3.4511656328668012</v>
      </c>
      <c r="AM106" s="115">
        <v>3.5941067509285434</v>
      </c>
      <c r="AN106" s="121">
        <v>3.6157402319902316</v>
      </c>
      <c r="AO106" s="121">
        <f>AVERAGE(AO101:AO105)</f>
        <v>3.6479999999999997</v>
      </c>
      <c r="AP106" s="121">
        <f>AVERAGE(AP101:AP105)</f>
        <v>3.6459999999999999</v>
      </c>
      <c r="AQ106" s="121">
        <v>3.7280000000000002</v>
      </c>
      <c r="AR106" s="116">
        <v>3.75</v>
      </c>
      <c r="AS106" s="117">
        <f>[1]GLOBAL!AK152</f>
        <v>3.8919999999999995</v>
      </c>
    </row>
    <row r="107" spans="1:45" s="31" customFormat="1" ht="18.75" customHeight="1" x14ac:dyDescent="0.25">
      <c r="A107" s="60"/>
      <c r="B107" s="61"/>
      <c r="C107" s="61"/>
      <c r="D107" s="23"/>
      <c r="E107" s="65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19"/>
      <c r="AP107" s="119"/>
    </row>
    <row r="108" spans="1:45" s="31" customFormat="1" ht="37.5" customHeight="1" x14ac:dyDescent="0.25">
      <c r="A108" s="23"/>
      <c r="B108" s="165" t="s">
        <v>68</v>
      </c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7" t="s">
        <v>136</v>
      </c>
      <c r="W108" s="168"/>
      <c r="X108" s="168"/>
      <c r="Y108" s="168"/>
      <c r="Z108" s="168"/>
      <c r="AA108" s="168"/>
      <c r="AB108" s="168"/>
      <c r="AC108" s="169"/>
      <c r="AD108" s="170" t="s">
        <v>137</v>
      </c>
      <c r="AE108" s="171"/>
      <c r="AF108" s="171"/>
      <c r="AG108" s="171"/>
      <c r="AH108" s="171"/>
      <c r="AI108" s="171"/>
      <c r="AJ108" s="171"/>
      <c r="AK108" s="172"/>
      <c r="AL108" s="157" t="s">
        <v>24</v>
      </c>
      <c r="AM108" s="158"/>
      <c r="AN108" s="158"/>
      <c r="AO108" s="158"/>
      <c r="AP108" s="158"/>
      <c r="AQ108" s="158"/>
      <c r="AR108" s="158"/>
      <c r="AS108" s="158"/>
    </row>
    <row r="109" spans="1:45" s="31" customFormat="1" ht="18.75" customHeight="1" x14ac:dyDescent="0.25">
      <c r="A109" s="23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11">
        <v>2009</v>
      </c>
      <c r="W109" s="111">
        <v>2011</v>
      </c>
      <c r="X109" s="111">
        <v>2013</v>
      </c>
      <c r="Y109" s="111">
        <v>2015</v>
      </c>
      <c r="Z109" s="111">
        <v>2017</v>
      </c>
      <c r="AA109" s="111">
        <v>2019</v>
      </c>
      <c r="AB109" s="111">
        <v>2021</v>
      </c>
      <c r="AC109" s="111">
        <v>2023</v>
      </c>
      <c r="AD109" s="111">
        <v>2009</v>
      </c>
      <c r="AE109" s="111">
        <v>2011</v>
      </c>
      <c r="AF109" s="111">
        <v>2013</v>
      </c>
      <c r="AG109" s="111">
        <v>2015</v>
      </c>
      <c r="AH109" s="111">
        <v>2017</v>
      </c>
      <c r="AI109" s="111">
        <v>2019</v>
      </c>
      <c r="AJ109" s="111">
        <v>2021</v>
      </c>
      <c r="AK109" s="111">
        <v>2023</v>
      </c>
      <c r="AL109" s="30">
        <v>2009</v>
      </c>
      <c r="AM109" s="30">
        <v>2011</v>
      </c>
      <c r="AN109" s="30">
        <v>2013</v>
      </c>
      <c r="AO109" s="30">
        <v>2015</v>
      </c>
      <c r="AP109" s="30">
        <v>2017</v>
      </c>
      <c r="AQ109" s="30">
        <v>2019</v>
      </c>
      <c r="AR109" s="30">
        <v>2021</v>
      </c>
      <c r="AS109" s="30">
        <v>2023</v>
      </c>
    </row>
    <row r="110" spans="1:45" s="31" customFormat="1" ht="33.75" customHeight="1" x14ac:dyDescent="0.25">
      <c r="A110" s="32">
        <v>30</v>
      </c>
      <c r="B110" s="159" t="s">
        <v>69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35">
        <v>0.53257790368271951</v>
      </c>
      <c r="W110" s="35">
        <v>0.46478873239436619</v>
      </c>
      <c r="X110" s="35">
        <v>0.58950617283950613</v>
      </c>
      <c r="Y110" s="35">
        <v>0.48398576512455516</v>
      </c>
      <c r="Z110" s="35">
        <v>0.57358490566037734</v>
      </c>
      <c r="AA110" s="35">
        <v>0.43416370106761565</v>
      </c>
      <c r="AB110" s="35">
        <v>0.37920489296636084</v>
      </c>
      <c r="AC110" s="35">
        <f>[1]GLOBAL!AI155</f>
        <v>0.41221374045801529</v>
      </c>
      <c r="AD110" s="35">
        <v>0.40226628895184136</v>
      </c>
      <c r="AE110" s="35">
        <v>0.53521126760563376</v>
      </c>
      <c r="AF110" s="35">
        <v>0.41049382716049382</v>
      </c>
      <c r="AG110" s="35">
        <v>0.51601423487544484</v>
      </c>
      <c r="AH110" s="35">
        <v>0.42641509433962266</v>
      </c>
      <c r="AI110" s="35">
        <v>0.5658362989323843</v>
      </c>
      <c r="AJ110" s="35">
        <v>0.62079510703363916</v>
      </c>
      <c r="AK110" s="35">
        <f>[1]GLOBAL!AJ155</f>
        <v>0.58778625954198471</v>
      </c>
      <c r="AL110" s="112">
        <v>2.3606060606060622</v>
      </c>
      <c r="AM110" s="112">
        <v>2.650704225352114</v>
      </c>
      <c r="AN110" s="122">
        <v>2.3209876543209891</v>
      </c>
      <c r="AO110" s="39">
        <v>2.5299999999999998</v>
      </c>
      <c r="AP110" s="39">
        <v>2.39</v>
      </c>
      <c r="AQ110" s="39">
        <v>2.67</v>
      </c>
      <c r="AR110" s="39">
        <v>2.91</v>
      </c>
      <c r="AS110" s="39">
        <f>[1]GLOBAL!AK155</f>
        <v>2.76</v>
      </c>
    </row>
    <row r="111" spans="1:45" s="31" customFormat="1" ht="18.75" x14ac:dyDescent="0.25">
      <c r="A111" s="32">
        <v>31</v>
      </c>
      <c r="B111" s="159" t="s">
        <v>70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35">
        <v>0.61189801699716717</v>
      </c>
      <c r="W111" s="35">
        <v>0.6495726495726496</v>
      </c>
      <c r="X111" s="35">
        <v>0.65312499999999996</v>
      </c>
      <c r="Y111" s="35">
        <v>0.48275862068965519</v>
      </c>
      <c r="Z111" s="35">
        <v>0.5567765567765568</v>
      </c>
      <c r="AA111" s="35">
        <v>0.42657342657342656</v>
      </c>
      <c r="AB111" s="35">
        <v>0.39701492537313432</v>
      </c>
      <c r="AC111" s="35">
        <f>[1]GLOBAL!AI156</f>
        <v>0.42803030303030304</v>
      </c>
      <c r="AD111" s="35">
        <v>0.31444759206798867</v>
      </c>
      <c r="AE111" s="35">
        <v>0.3504273504273504</v>
      </c>
      <c r="AF111" s="35">
        <v>0.34687499999999999</v>
      </c>
      <c r="AG111" s="35">
        <v>0.51724137931034486</v>
      </c>
      <c r="AH111" s="35">
        <v>0.4432234432234432</v>
      </c>
      <c r="AI111" s="35">
        <v>0.57342657342657344</v>
      </c>
      <c r="AJ111" s="35">
        <v>0.60298507462686568</v>
      </c>
      <c r="AK111" s="35">
        <f>[1]GLOBAL!AJ156</f>
        <v>0.57196969696969702</v>
      </c>
      <c r="AL111" s="112">
        <v>2.155963302752296</v>
      </c>
      <c r="AM111" s="112">
        <v>2.205128205128204</v>
      </c>
      <c r="AN111" s="122">
        <v>2.1125000000000012</v>
      </c>
      <c r="AO111" s="39">
        <v>2.5299999999999998</v>
      </c>
      <c r="AP111" s="39">
        <v>2.42</v>
      </c>
      <c r="AQ111" s="39">
        <v>2.68</v>
      </c>
      <c r="AR111" s="39">
        <v>2.85</v>
      </c>
      <c r="AS111" s="39">
        <f>[1]GLOBAL!AK156</f>
        <v>2.72</v>
      </c>
    </row>
    <row r="112" spans="1:45" s="31" customFormat="1" ht="18.75" customHeight="1" x14ac:dyDescent="0.25">
      <c r="A112" s="32">
        <v>32</v>
      </c>
      <c r="B112" s="159" t="s">
        <v>71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35">
        <v>0.35127478753541075</v>
      </c>
      <c r="W112" s="35">
        <v>0.26256983240223464</v>
      </c>
      <c r="X112" s="35">
        <v>0.34848484848484851</v>
      </c>
      <c r="Y112" s="35">
        <v>0.38275862068965516</v>
      </c>
      <c r="Z112" s="35">
        <v>0.43173431734317341</v>
      </c>
      <c r="AA112" s="35">
        <v>0.35231316725978645</v>
      </c>
      <c r="AB112" s="35">
        <v>0.33846153846153848</v>
      </c>
      <c r="AC112" s="35">
        <f>[1]GLOBAL!AI157</f>
        <v>0.38202247191011235</v>
      </c>
      <c r="AD112" s="35">
        <v>0.60339943342776203</v>
      </c>
      <c r="AE112" s="35">
        <v>0.73743016759776536</v>
      </c>
      <c r="AF112" s="35">
        <v>0.65151515151515149</v>
      </c>
      <c r="AG112" s="35">
        <v>0.61724137931034484</v>
      </c>
      <c r="AH112" s="35">
        <v>0.56826568265682653</v>
      </c>
      <c r="AI112" s="35">
        <v>0.64768683274021355</v>
      </c>
      <c r="AJ112" s="35">
        <v>0.66153846153846152</v>
      </c>
      <c r="AK112" s="35">
        <f>[1]GLOBAL!AJ157</f>
        <v>0.6179775280898876</v>
      </c>
      <c r="AL112" s="112">
        <v>2.8605341246290803</v>
      </c>
      <c r="AM112" s="112">
        <v>3.1955307262569819</v>
      </c>
      <c r="AN112" s="122">
        <v>3.0424242424242447</v>
      </c>
      <c r="AO112" s="39">
        <v>2.84</v>
      </c>
      <c r="AP112" s="39">
        <v>2.75</v>
      </c>
      <c r="AQ112" s="39">
        <v>2.88</v>
      </c>
      <c r="AR112" s="39">
        <v>3.01</v>
      </c>
      <c r="AS112" s="39">
        <f>[1]GLOBAL!AK157</f>
        <v>2.88</v>
      </c>
    </row>
    <row r="113" spans="1:45" s="31" customFormat="1" ht="18.75" customHeight="1" x14ac:dyDescent="0.25">
      <c r="A113" s="32">
        <v>33</v>
      </c>
      <c r="B113" s="159" t="s">
        <v>72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5">
        <v>0.48725212464589235</v>
      </c>
      <c r="W113" s="35">
        <v>0.38028169014084506</v>
      </c>
      <c r="X113" s="35">
        <v>0.45209580838323354</v>
      </c>
      <c r="Y113" s="35">
        <v>0.49128919860627179</v>
      </c>
      <c r="Z113" s="35">
        <v>0.53183520599250933</v>
      </c>
      <c r="AA113" s="35">
        <v>0.49090909090909091</v>
      </c>
      <c r="AB113" s="35">
        <v>0.38153846153846155</v>
      </c>
      <c r="AC113" s="35">
        <f>[1]GLOBAL!AI158</f>
        <v>0.47328244274809161</v>
      </c>
      <c r="AD113" s="35">
        <v>0.46742209631728043</v>
      </c>
      <c r="AE113" s="35">
        <v>0.61971830985915488</v>
      </c>
      <c r="AF113" s="35">
        <v>0.54790419161676651</v>
      </c>
      <c r="AG113" s="35">
        <v>0.50871080139372826</v>
      </c>
      <c r="AH113" s="35">
        <v>0.46816479400749061</v>
      </c>
      <c r="AI113" s="35">
        <v>0.50909090909090904</v>
      </c>
      <c r="AJ113" s="35">
        <v>0.61846153846153851</v>
      </c>
      <c r="AK113" s="35">
        <f>[1]GLOBAL!AJ158</f>
        <v>0.52671755725190839</v>
      </c>
      <c r="AL113" s="112">
        <v>2.4629080118694358</v>
      </c>
      <c r="AM113" s="112">
        <v>2.8816901408450706</v>
      </c>
      <c r="AN113" s="122">
        <v>2.7035928143712602</v>
      </c>
      <c r="AO113" s="39">
        <v>2.6</v>
      </c>
      <c r="AP113" s="39">
        <v>2.46</v>
      </c>
      <c r="AQ113" s="39">
        <v>2.57</v>
      </c>
      <c r="AR113" s="39">
        <v>2.83</v>
      </c>
      <c r="AS113" s="39">
        <f>[1]GLOBAL!AK158</f>
        <v>2.6</v>
      </c>
    </row>
    <row r="114" spans="1:45" s="31" customFormat="1" ht="18.75" customHeight="1" x14ac:dyDescent="0.25">
      <c r="A114" s="32">
        <v>34</v>
      </c>
      <c r="B114" s="159" t="s">
        <v>73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5">
        <v>0.39093484419263458</v>
      </c>
      <c r="W114" s="35">
        <v>0.2073170731707317</v>
      </c>
      <c r="X114" s="35">
        <v>0.20795107033639143</v>
      </c>
      <c r="Y114" s="35">
        <v>0.20833333333333334</v>
      </c>
      <c r="Z114" s="35">
        <v>0.23456790123456789</v>
      </c>
      <c r="AA114" s="35">
        <v>0.20472440944881889</v>
      </c>
      <c r="AB114" s="35">
        <v>0.20547945205479451</v>
      </c>
      <c r="AC114" s="35">
        <f>[1]GLOBAL!AI159</f>
        <v>0.21186440677966101</v>
      </c>
      <c r="AD114" s="35">
        <v>0.52691218130311612</v>
      </c>
      <c r="AE114" s="35">
        <v>0.79268292682926833</v>
      </c>
      <c r="AF114" s="35">
        <v>0.79204892966360851</v>
      </c>
      <c r="AG114" s="35">
        <v>0.79166666666666663</v>
      </c>
      <c r="AH114" s="35">
        <v>0.76543209876543206</v>
      </c>
      <c r="AI114" s="35">
        <v>0.79527559055118113</v>
      </c>
      <c r="AJ114" s="35">
        <v>0.79452054794520544</v>
      </c>
      <c r="AK114" s="35">
        <f>[1]GLOBAL!AJ159</f>
        <v>0.78813559322033899</v>
      </c>
      <c r="AL114" s="112">
        <v>2.706790123456789</v>
      </c>
      <c r="AM114" s="112">
        <v>3.4237804878048808</v>
      </c>
      <c r="AN114" s="122">
        <v>3.3501683501683486</v>
      </c>
      <c r="AO114" s="39">
        <v>3.36</v>
      </c>
      <c r="AP114" s="39">
        <v>3.3</v>
      </c>
      <c r="AQ114" s="39">
        <v>3.45</v>
      </c>
      <c r="AR114" s="39">
        <v>3.53</v>
      </c>
      <c r="AS114" s="39">
        <f>[1]GLOBAL!AK159</f>
        <v>3.47</v>
      </c>
    </row>
    <row r="115" spans="1:45" s="118" customFormat="1" ht="18.75" customHeight="1" x14ac:dyDescent="0.25">
      <c r="A115" s="162" t="s">
        <v>74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4"/>
      <c r="V115" s="114">
        <v>0.47478753541076485</v>
      </c>
      <c r="W115" s="114">
        <v>0.39496279336004581</v>
      </c>
      <c r="X115" s="114">
        <v>0.44892966360856268</v>
      </c>
      <c r="Y115" s="114">
        <v>0.41288951841359772</v>
      </c>
      <c r="Z115" s="114">
        <v>0.47005307050796058</v>
      </c>
      <c r="AA115" s="114">
        <v>0.38489469862018882</v>
      </c>
      <c r="AB115" s="114">
        <v>0.34351620947630923</v>
      </c>
      <c r="AC115" s="114">
        <f>[1]GLOBAL!AI160</f>
        <v>0.38497288923315259</v>
      </c>
      <c r="AD115" s="114">
        <v>0.46288951841359771</v>
      </c>
      <c r="AE115" s="114">
        <v>0.60503720663995419</v>
      </c>
      <c r="AF115" s="114">
        <v>0.55107033639143732</v>
      </c>
      <c r="AG115" s="114">
        <v>0.58711048158640222</v>
      </c>
      <c r="AH115" s="114">
        <v>0.52994692949203948</v>
      </c>
      <c r="AI115" s="114">
        <v>0.61510530137981123</v>
      </c>
      <c r="AJ115" s="114">
        <v>0.65648379052369077</v>
      </c>
      <c r="AK115" s="114">
        <f>[1]GLOBAL!AJ160</f>
        <v>0.61502711076684735</v>
      </c>
      <c r="AL115" s="115">
        <v>2.5093603246627327</v>
      </c>
      <c r="AM115" s="115">
        <v>2.8713667570774497</v>
      </c>
      <c r="AN115" s="121">
        <v>2.7059346122569687</v>
      </c>
      <c r="AO115" s="121">
        <f>AVERAGE(AO110:AO114)</f>
        <v>2.7719999999999998</v>
      </c>
      <c r="AP115" s="121">
        <f>AVERAGE(AP110:AP114)</f>
        <v>2.6640000000000001</v>
      </c>
      <c r="AQ115" s="121">
        <v>2.85</v>
      </c>
      <c r="AR115" s="116">
        <v>3.0259999999999998</v>
      </c>
      <c r="AS115" s="117">
        <f>[1]GLOBAL!AK160</f>
        <v>2.8860000000000001</v>
      </c>
    </row>
    <row r="116" spans="1:45" s="31" customFormat="1" ht="18.75" customHeight="1" x14ac:dyDescent="0.25">
      <c r="A116" s="60"/>
      <c r="B116" s="61"/>
      <c r="C116" s="61"/>
      <c r="D116" s="23"/>
      <c r="E116" s="65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19"/>
      <c r="AP116" s="119"/>
    </row>
    <row r="117" spans="1:45" s="31" customFormat="1" ht="37.5" customHeight="1" x14ac:dyDescent="0.25">
      <c r="A117" s="23"/>
      <c r="B117" s="165" t="s">
        <v>75</v>
      </c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7" t="s">
        <v>136</v>
      </c>
      <c r="W117" s="168"/>
      <c r="X117" s="168"/>
      <c r="Y117" s="168"/>
      <c r="Z117" s="168"/>
      <c r="AA117" s="168"/>
      <c r="AB117" s="168"/>
      <c r="AC117" s="169"/>
      <c r="AD117" s="170" t="s">
        <v>137</v>
      </c>
      <c r="AE117" s="171"/>
      <c r="AF117" s="171"/>
      <c r="AG117" s="171"/>
      <c r="AH117" s="171"/>
      <c r="AI117" s="171"/>
      <c r="AJ117" s="171"/>
      <c r="AK117" s="172"/>
      <c r="AL117" s="157" t="s">
        <v>24</v>
      </c>
      <c r="AM117" s="158"/>
      <c r="AN117" s="158"/>
      <c r="AO117" s="158"/>
      <c r="AP117" s="158"/>
      <c r="AQ117" s="158"/>
      <c r="AR117" s="158"/>
      <c r="AS117" s="158"/>
    </row>
    <row r="118" spans="1:45" s="31" customFormat="1" ht="18.75" customHeight="1" x14ac:dyDescent="0.25">
      <c r="A118" s="23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11">
        <v>2009</v>
      </c>
      <c r="W118" s="111">
        <v>2011</v>
      </c>
      <c r="X118" s="111">
        <v>2013</v>
      </c>
      <c r="Y118" s="111">
        <v>2015</v>
      </c>
      <c r="Z118" s="111">
        <v>2017</v>
      </c>
      <c r="AA118" s="111">
        <v>2019</v>
      </c>
      <c r="AB118" s="111">
        <v>2021</v>
      </c>
      <c r="AC118" s="111">
        <v>2023</v>
      </c>
      <c r="AD118" s="111">
        <v>2009</v>
      </c>
      <c r="AE118" s="111">
        <v>2011</v>
      </c>
      <c r="AF118" s="111">
        <v>2013</v>
      </c>
      <c r="AG118" s="111">
        <v>2015</v>
      </c>
      <c r="AH118" s="111">
        <v>2017</v>
      </c>
      <c r="AI118" s="111">
        <v>2019</v>
      </c>
      <c r="AJ118" s="111">
        <v>2021</v>
      </c>
      <c r="AK118" s="111">
        <v>2023</v>
      </c>
      <c r="AL118" s="30">
        <v>2009</v>
      </c>
      <c r="AM118" s="30">
        <v>2011</v>
      </c>
      <c r="AN118" s="30">
        <v>2013</v>
      </c>
      <c r="AO118" s="30">
        <v>2015</v>
      </c>
      <c r="AP118" s="30">
        <v>2017</v>
      </c>
      <c r="AQ118" s="30">
        <v>2019</v>
      </c>
      <c r="AR118" s="30">
        <v>2021</v>
      </c>
      <c r="AS118" s="30">
        <v>2023</v>
      </c>
    </row>
    <row r="119" spans="1:45" s="31" customFormat="1" ht="18.75" customHeight="1" x14ac:dyDescent="0.25">
      <c r="A119" s="32">
        <v>35</v>
      </c>
      <c r="B119" s="159" t="s">
        <v>76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35">
        <v>0.21813031161473087</v>
      </c>
      <c r="W119" s="35">
        <v>0.25966850828729282</v>
      </c>
      <c r="X119" s="35">
        <v>0.30930930930930933</v>
      </c>
      <c r="Y119" s="35">
        <v>0.21070234113712374</v>
      </c>
      <c r="Z119" s="35">
        <v>0.18345323741007194</v>
      </c>
      <c r="AA119" s="35">
        <v>0.1118421052631579</v>
      </c>
      <c r="AB119" s="35">
        <v>0.14285714285714285</v>
      </c>
      <c r="AC119" s="35">
        <f>[1]GLOBAL!AI163</f>
        <v>0.16845878136200718</v>
      </c>
      <c r="AD119" s="35">
        <v>0.73937677053824358</v>
      </c>
      <c r="AE119" s="35">
        <v>0.74033149171270718</v>
      </c>
      <c r="AF119" s="35">
        <v>0.69069069069069067</v>
      </c>
      <c r="AG119" s="35">
        <v>0.78929765886287628</v>
      </c>
      <c r="AH119" s="35">
        <v>0.81654676258992809</v>
      </c>
      <c r="AI119" s="35">
        <v>0.88815789473684215</v>
      </c>
      <c r="AJ119" s="35">
        <v>0.8571428571428571</v>
      </c>
      <c r="AK119" s="35">
        <f>[1]GLOBAL!AJ163</f>
        <v>0.8315412186379928</v>
      </c>
      <c r="AL119" s="112">
        <v>3.1656804733727819</v>
      </c>
      <c r="AM119" s="112">
        <v>3.0911602209944764</v>
      </c>
      <c r="AN119" s="122">
        <v>2.912912912912915</v>
      </c>
      <c r="AO119" s="39">
        <v>3.22</v>
      </c>
      <c r="AP119" s="39">
        <v>3.31</v>
      </c>
      <c r="AQ119" s="39">
        <v>3.56</v>
      </c>
      <c r="AR119" s="39">
        <v>3.67</v>
      </c>
      <c r="AS119" s="39">
        <f>[1]GLOBAL!AK163</f>
        <v>3.46</v>
      </c>
    </row>
    <row r="120" spans="1:45" s="31" customFormat="1" ht="18.75" customHeight="1" x14ac:dyDescent="0.25">
      <c r="A120" s="32">
        <v>36</v>
      </c>
      <c r="B120" s="159" t="s">
        <v>77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35">
        <v>0.14447592067988668</v>
      </c>
      <c r="W120" s="35">
        <v>0.1941747572815534</v>
      </c>
      <c r="X120" s="35">
        <v>0.25795053003533569</v>
      </c>
      <c r="Y120" s="35">
        <v>0.31541218637992829</v>
      </c>
      <c r="Z120" s="35">
        <v>0.31034482758620691</v>
      </c>
      <c r="AA120" s="35">
        <v>0.23161764705882354</v>
      </c>
      <c r="AB120" s="35">
        <v>0.22580645161290322</v>
      </c>
      <c r="AC120" s="35">
        <f>[1]GLOBAL!AI164</f>
        <v>0.29113924050632911</v>
      </c>
      <c r="AD120" s="35">
        <v>0.71388101983002827</v>
      </c>
      <c r="AE120" s="35">
        <v>0.80582524271844658</v>
      </c>
      <c r="AF120" s="35">
        <v>0.74204946996466437</v>
      </c>
      <c r="AG120" s="35">
        <v>0.68458781362007171</v>
      </c>
      <c r="AH120" s="35">
        <v>0.68965517241379315</v>
      </c>
      <c r="AI120" s="35">
        <v>0.76838235294117652</v>
      </c>
      <c r="AJ120" s="35">
        <v>0.77419354838709675</v>
      </c>
      <c r="AK120" s="35">
        <f>[1]GLOBAL!AJ164</f>
        <v>0.70886075949367089</v>
      </c>
      <c r="AL120" s="112">
        <v>3.4092409240924071</v>
      </c>
      <c r="AM120" s="112">
        <v>3.4340836012861722</v>
      </c>
      <c r="AN120" s="122">
        <v>3.1130742049469968</v>
      </c>
      <c r="AO120" s="39">
        <v>2.95</v>
      </c>
      <c r="AP120" s="39">
        <v>3.01</v>
      </c>
      <c r="AQ120" s="39">
        <v>3.19</v>
      </c>
      <c r="AR120" s="39">
        <v>3.36</v>
      </c>
      <c r="AS120" s="39">
        <f>[1]GLOBAL!AK164</f>
        <v>3.13</v>
      </c>
    </row>
    <row r="121" spans="1:45" s="31" customFormat="1" ht="18.75" customHeight="1" x14ac:dyDescent="0.25">
      <c r="A121" s="32">
        <v>37</v>
      </c>
      <c r="B121" s="159" t="s">
        <v>78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5">
        <v>0.29745042492917845</v>
      </c>
      <c r="W121" s="35">
        <v>0.3235294117647059</v>
      </c>
      <c r="X121" s="35">
        <v>0.34504792332268369</v>
      </c>
      <c r="Y121" s="35">
        <v>0.19291338582677164</v>
      </c>
      <c r="Z121" s="35">
        <v>0.22689075630252101</v>
      </c>
      <c r="AA121" s="35">
        <v>0.22131147540983606</v>
      </c>
      <c r="AB121" s="35">
        <v>0.20289855072463769</v>
      </c>
      <c r="AC121" s="35">
        <f>[1]GLOBAL!AI165</f>
        <v>0.2558139534883721</v>
      </c>
      <c r="AD121" s="35">
        <v>0.65439093484419264</v>
      </c>
      <c r="AE121" s="35">
        <v>0.67647058823529416</v>
      </c>
      <c r="AF121" s="35">
        <v>0.65495207667731625</v>
      </c>
      <c r="AG121" s="35">
        <v>0.80708661417322836</v>
      </c>
      <c r="AH121" s="35">
        <v>0.77310924369747902</v>
      </c>
      <c r="AI121" s="35">
        <v>0.77868852459016391</v>
      </c>
      <c r="AJ121" s="35">
        <v>0.79710144927536231</v>
      </c>
      <c r="AK121" s="35">
        <f>[1]GLOBAL!AJ165</f>
        <v>0.7441860465116279</v>
      </c>
      <c r="AL121" s="112">
        <v>2.9672619047619029</v>
      </c>
      <c r="AM121" s="112">
        <v>2.9441176470588246</v>
      </c>
      <c r="AN121" s="122">
        <v>2.8338658146964826</v>
      </c>
      <c r="AO121" s="39">
        <v>3.29</v>
      </c>
      <c r="AP121" s="39">
        <v>3.31</v>
      </c>
      <c r="AQ121" s="39">
        <v>3.41</v>
      </c>
      <c r="AR121" s="39">
        <v>3.48</v>
      </c>
      <c r="AS121" s="39">
        <f>[1]GLOBAL!AK165</f>
        <v>3.32</v>
      </c>
    </row>
    <row r="122" spans="1:45" s="31" customFormat="1" ht="18.75" x14ac:dyDescent="0.25">
      <c r="A122" s="32">
        <v>38</v>
      </c>
      <c r="B122" s="159" t="s">
        <v>143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5">
        <v>0.40509915014164305</v>
      </c>
      <c r="W122" s="35">
        <v>0.36871508379888268</v>
      </c>
      <c r="X122" s="35">
        <v>0.31927710843373491</v>
      </c>
      <c r="Y122" s="35">
        <v>0.31506849315068491</v>
      </c>
      <c r="Z122" s="35">
        <v>0.30036630036630035</v>
      </c>
      <c r="AA122" s="35">
        <v>0.30689655172413793</v>
      </c>
      <c r="AB122" s="35">
        <v>0.29003021148036257</v>
      </c>
      <c r="AC122" s="35">
        <f>[1]GLOBAL!AI166</f>
        <v>0.30223880597014924</v>
      </c>
      <c r="AD122" s="35">
        <v>0.52691218130311612</v>
      </c>
      <c r="AE122" s="35">
        <v>0.63128491620111726</v>
      </c>
      <c r="AF122" s="35">
        <v>0.68072289156626509</v>
      </c>
      <c r="AG122" s="35">
        <v>0.68493150684931503</v>
      </c>
      <c r="AH122" s="35">
        <v>0.69963369963369959</v>
      </c>
      <c r="AI122" s="35">
        <v>0.69310344827586212</v>
      </c>
      <c r="AJ122" s="35">
        <v>0.70996978851963743</v>
      </c>
      <c r="AK122" s="35">
        <f>[1]GLOBAL!AJ166</f>
        <v>0.69776119402985071</v>
      </c>
      <c r="AL122" s="112">
        <v>2.677811550151973</v>
      </c>
      <c r="AM122" s="112">
        <v>2.868715083798882</v>
      </c>
      <c r="AN122" s="122">
        <v>2.9548192771084354</v>
      </c>
      <c r="AO122" s="39">
        <v>2.99</v>
      </c>
      <c r="AP122" s="39">
        <v>3.01</v>
      </c>
      <c r="AQ122" s="39">
        <v>3.06</v>
      </c>
      <c r="AR122" s="39">
        <v>3.25</v>
      </c>
      <c r="AS122" s="39">
        <f>[1]GLOBAL!AK166</f>
        <v>3.11</v>
      </c>
    </row>
    <row r="123" spans="1:45" s="31" customFormat="1" ht="18.75" x14ac:dyDescent="0.25">
      <c r="A123" s="32">
        <v>39</v>
      </c>
      <c r="B123" s="159" t="s">
        <v>80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5">
        <v>0.5637393767705382</v>
      </c>
      <c r="W123" s="35">
        <v>0.54154727793696278</v>
      </c>
      <c r="X123" s="35">
        <v>0.52531645569620256</v>
      </c>
      <c r="Y123" s="35">
        <v>0.46830985915492956</v>
      </c>
      <c r="Z123" s="35">
        <v>0.41132075471698115</v>
      </c>
      <c r="AA123" s="35">
        <v>0.3927272727272727</v>
      </c>
      <c r="AB123" s="35">
        <v>0.37770897832817335</v>
      </c>
      <c r="AC123" s="35">
        <f>[1]GLOBAL!AI167</f>
        <v>0.40784313725490196</v>
      </c>
      <c r="AD123" s="35">
        <v>0.36827195467422097</v>
      </c>
      <c r="AE123" s="35">
        <v>0.45845272206303728</v>
      </c>
      <c r="AF123" s="35">
        <v>0.47468354430379744</v>
      </c>
      <c r="AG123" s="35">
        <v>0.53169014084507038</v>
      </c>
      <c r="AH123" s="35">
        <v>0.58867924528301885</v>
      </c>
      <c r="AI123" s="35">
        <v>0.6072727272727273</v>
      </c>
      <c r="AJ123" s="35">
        <v>0.62229102167182659</v>
      </c>
      <c r="AK123" s="35">
        <f>[1]GLOBAL!AJ167</f>
        <v>0.59215686274509804</v>
      </c>
      <c r="AL123" s="112">
        <v>2.2674772036474162</v>
      </c>
      <c r="AM123" s="112">
        <v>2.4355300859598845</v>
      </c>
      <c r="AN123" s="122">
        <v>2.4683544303797476</v>
      </c>
      <c r="AO123" s="39">
        <v>2.58</v>
      </c>
      <c r="AP123" s="39">
        <v>2.72</v>
      </c>
      <c r="AQ123" s="39">
        <v>2.76</v>
      </c>
      <c r="AR123" s="39">
        <v>2.91</v>
      </c>
      <c r="AS123" s="39">
        <f>[1]GLOBAL!AK167</f>
        <v>2.68</v>
      </c>
    </row>
    <row r="124" spans="1:45" s="31" customFormat="1" ht="32.25" customHeight="1" x14ac:dyDescent="0.25">
      <c r="A124" s="32">
        <v>40</v>
      </c>
      <c r="B124" s="159" t="s">
        <v>81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5">
        <v>0.22662889518413598</v>
      </c>
      <c r="W124" s="35">
        <v>0.22950819672131148</v>
      </c>
      <c r="X124" s="35">
        <v>0.27058823529411763</v>
      </c>
      <c r="Y124" s="35">
        <v>0.22789115646258504</v>
      </c>
      <c r="Z124" s="35">
        <v>0.22676579925650558</v>
      </c>
      <c r="AA124" s="35">
        <v>0.13945578231292516</v>
      </c>
      <c r="AB124" s="35">
        <v>0.14836795252225518</v>
      </c>
      <c r="AC124" s="35">
        <f>[1]GLOBAL!AI168</f>
        <v>0.1449814126394052</v>
      </c>
      <c r="AD124" s="35">
        <v>0.73371104815864019</v>
      </c>
      <c r="AE124" s="35">
        <v>0.77049180327868849</v>
      </c>
      <c r="AF124" s="35">
        <v>0.72941176470588232</v>
      </c>
      <c r="AG124" s="35">
        <v>0.77210884353741494</v>
      </c>
      <c r="AH124" s="35">
        <v>0.77323420074349447</v>
      </c>
      <c r="AI124" s="35">
        <v>0.86054421768707479</v>
      </c>
      <c r="AJ124" s="35">
        <v>0.85163204747774479</v>
      </c>
      <c r="AK124" s="35">
        <f>[1]GLOBAL!AJ168</f>
        <v>0.85501858736059477</v>
      </c>
      <c r="AL124" s="112">
        <v>3.0796460176991158</v>
      </c>
      <c r="AM124" s="112">
        <v>3.1939890710382519</v>
      </c>
      <c r="AN124" s="122">
        <v>3.047058823529412</v>
      </c>
      <c r="AO124" s="39">
        <v>3.21</v>
      </c>
      <c r="AP124" s="39">
        <v>3.28</v>
      </c>
      <c r="AQ124" s="39">
        <v>3.51</v>
      </c>
      <c r="AR124" s="39">
        <v>3.61</v>
      </c>
      <c r="AS124" s="39">
        <f>[1]GLOBAL!AK168</f>
        <v>3.59</v>
      </c>
    </row>
    <row r="125" spans="1:45" s="31" customFormat="1" ht="18.75" customHeight="1" x14ac:dyDescent="0.25">
      <c r="A125" s="32">
        <v>41</v>
      </c>
      <c r="B125" s="159" t="s">
        <v>82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5">
        <v>1.69971671388102E-2</v>
      </c>
      <c r="W125" s="35">
        <v>1.3054830287206266E-2</v>
      </c>
      <c r="X125" s="35">
        <v>0.24719101123595505</v>
      </c>
      <c r="Y125" s="35">
        <v>4.6204620462046202E-2</v>
      </c>
      <c r="Z125" s="35">
        <v>3.5842293906810034E-2</v>
      </c>
      <c r="AA125" s="35">
        <v>2.2875816993464051E-2</v>
      </c>
      <c r="AB125" s="35">
        <v>4.1782729805013928E-2</v>
      </c>
      <c r="AC125" s="35">
        <f>[1]GLOBAL!AI169</f>
        <v>2.8776978417266189E-2</v>
      </c>
      <c r="AD125" s="35">
        <v>0.95750708215297453</v>
      </c>
      <c r="AE125" s="35">
        <v>0.98694516971279378</v>
      </c>
      <c r="AF125" s="35">
        <v>0.7528089887640449</v>
      </c>
      <c r="AG125" s="35">
        <v>0.95379537953795379</v>
      </c>
      <c r="AH125" s="35">
        <v>0.96415770609318996</v>
      </c>
      <c r="AI125" s="35">
        <v>0.97712418300653592</v>
      </c>
      <c r="AJ125" s="35">
        <v>0.95821727019498604</v>
      </c>
      <c r="AK125" s="35">
        <f>[1]GLOBAL!AJ169</f>
        <v>0.97122302158273377</v>
      </c>
      <c r="AL125" s="112">
        <v>3.9680232558139514</v>
      </c>
      <c r="AM125" s="112">
        <v>4.245430809399477</v>
      </c>
      <c r="AN125" s="122">
        <v>3.199438202247189</v>
      </c>
      <c r="AO125" s="39">
        <v>3.98</v>
      </c>
      <c r="AP125" s="39">
        <v>4.18</v>
      </c>
      <c r="AQ125" s="39">
        <v>4.28</v>
      </c>
      <c r="AR125" s="39">
        <v>4.25</v>
      </c>
      <c r="AS125" s="39">
        <f>[1]GLOBAL!AK169</f>
        <v>4.3600000000000003</v>
      </c>
    </row>
    <row r="126" spans="1:45" s="31" customFormat="1" ht="28.5" customHeight="1" x14ac:dyDescent="0.25">
      <c r="A126" s="32">
        <v>42</v>
      </c>
      <c r="B126" s="159" t="s">
        <v>83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5">
        <v>0.28895184135977336</v>
      </c>
      <c r="W126" s="35">
        <v>0.13390313390313391</v>
      </c>
      <c r="X126" s="35">
        <v>0.21470588235294116</v>
      </c>
      <c r="Y126" s="35">
        <v>6.6225165562913912E-2</v>
      </c>
      <c r="Z126" s="35">
        <v>7.5268817204301078E-2</v>
      </c>
      <c r="AA126" s="35">
        <v>0.04</v>
      </c>
      <c r="AB126" s="35">
        <v>7.5801749271137031E-2</v>
      </c>
      <c r="AC126" s="35">
        <f>[1]GLOBAL!AI170</f>
        <v>5.8394160583941604E-2</v>
      </c>
      <c r="AD126" s="35">
        <v>0.60339943342776203</v>
      </c>
      <c r="AE126" s="35">
        <v>0.86609686609686609</v>
      </c>
      <c r="AF126" s="35">
        <v>0.78529411764705881</v>
      </c>
      <c r="AG126" s="35">
        <v>0.93377483443708609</v>
      </c>
      <c r="AH126" s="35">
        <v>0.92473118279569888</v>
      </c>
      <c r="AI126" s="35">
        <v>0.96</v>
      </c>
      <c r="AJ126" s="35">
        <v>0.92419825072886297</v>
      </c>
      <c r="AK126" s="35">
        <f>[1]GLOBAL!AJ170</f>
        <v>0.94160583941605835</v>
      </c>
      <c r="AL126" s="112">
        <v>2.9333333333333336</v>
      </c>
      <c r="AM126" s="112">
        <v>3.6239316239316217</v>
      </c>
      <c r="AN126" s="122">
        <v>3.2999999999999989</v>
      </c>
      <c r="AO126" s="39">
        <v>3.89</v>
      </c>
      <c r="AP126" s="39">
        <v>4.0199999999999996</v>
      </c>
      <c r="AQ126" s="39">
        <v>4.16</v>
      </c>
      <c r="AR126" s="39">
        <v>4.16</v>
      </c>
      <c r="AS126" s="39">
        <f>[1]GLOBAL!AK170</f>
        <v>4.16</v>
      </c>
    </row>
    <row r="127" spans="1:45" s="118" customFormat="1" ht="19.5" customHeight="1" x14ac:dyDescent="0.25">
      <c r="A127" s="162" t="s">
        <v>84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4"/>
      <c r="V127" s="114">
        <v>0.27018413597733715</v>
      </c>
      <c r="W127" s="114">
        <v>0.25585521646557841</v>
      </c>
      <c r="X127" s="114">
        <v>0.30960581706850365</v>
      </c>
      <c r="Y127" s="114">
        <v>0.22800173385348937</v>
      </c>
      <c r="Z127" s="114">
        <v>0.21895424836601307</v>
      </c>
      <c r="AA127" s="114">
        <v>0.17855579868708971</v>
      </c>
      <c r="AB127" s="114">
        <v>0.18437025796661607</v>
      </c>
      <c r="AC127" s="114">
        <f>[1]GLOBAL!AI171</f>
        <v>0.20192771084337349</v>
      </c>
      <c r="AD127" s="114">
        <v>0.66218130311614731</v>
      </c>
      <c r="AE127" s="114">
        <v>0.74414478353442159</v>
      </c>
      <c r="AF127" s="114">
        <v>0.69039418293149635</v>
      </c>
      <c r="AG127" s="114">
        <v>0.77199826614651057</v>
      </c>
      <c r="AH127" s="114">
        <v>0.78104575163398693</v>
      </c>
      <c r="AI127" s="114">
        <v>0.82144420131291029</v>
      </c>
      <c r="AJ127" s="114">
        <v>0.8156297420333839</v>
      </c>
      <c r="AK127" s="114">
        <f>[1]GLOBAL!AJ171</f>
        <v>0.79807228915662654</v>
      </c>
      <c r="AL127" s="115">
        <v>3.0585593328591103</v>
      </c>
      <c r="AM127" s="115">
        <v>3.2296197679334488</v>
      </c>
      <c r="AN127" s="121">
        <v>2.9786904582276472</v>
      </c>
      <c r="AO127" s="121">
        <f>AVERAGE(AO119:AO126)</f>
        <v>3.2637500000000004</v>
      </c>
      <c r="AP127" s="121">
        <f>AVERAGE(AP119:AP126)</f>
        <v>3.355</v>
      </c>
      <c r="AQ127" s="121">
        <v>3.4912500000000004</v>
      </c>
      <c r="AR127" s="116">
        <v>3.5862500000000002</v>
      </c>
      <c r="AS127" s="117">
        <f>[1]GLOBAL!AK171</f>
        <v>3.4762499999999998</v>
      </c>
    </row>
    <row r="128" spans="1:45" s="31" customFormat="1" ht="18.75" customHeight="1" x14ac:dyDescent="0.25">
      <c r="A128" s="60"/>
      <c r="B128" s="61"/>
      <c r="C128" s="61"/>
      <c r="D128" s="23"/>
      <c r="E128" s="62"/>
      <c r="F128" s="63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19"/>
      <c r="AP128" s="119"/>
    </row>
    <row r="129" spans="1:45" s="31" customFormat="1" ht="18.75" customHeight="1" x14ac:dyDescent="0.25">
      <c r="A129" s="60"/>
      <c r="B129" s="61"/>
      <c r="C129" s="61"/>
      <c r="D129" s="23"/>
      <c r="E129" s="65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19"/>
      <c r="AP129" s="119"/>
    </row>
    <row r="130" spans="1:45" s="31" customFormat="1" ht="37.5" customHeight="1" x14ac:dyDescent="0.25">
      <c r="A130" s="23"/>
      <c r="B130" s="165" t="s">
        <v>85</v>
      </c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7" t="s">
        <v>136</v>
      </c>
      <c r="W130" s="168"/>
      <c r="X130" s="168"/>
      <c r="Y130" s="168"/>
      <c r="Z130" s="168"/>
      <c r="AA130" s="168"/>
      <c r="AB130" s="168"/>
      <c r="AC130" s="169"/>
      <c r="AD130" s="170" t="s">
        <v>137</v>
      </c>
      <c r="AE130" s="171"/>
      <c r="AF130" s="171"/>
      <c r="AG130" s="171"/>
      <c r="AH130" s="171"/>
      <c r="AI130" s="171"/>
      <c r="AJ130" s="171"/>
      <c r="AK130" s="172"/>
      <c r="AL130" s="157" t="s">
        <v>24</v>
      </c>
      <c r="AM130" s="158"/>
      <c r="AN130" s="158"/>
      <c r="AO130" s="158"/>
      <c r="AP130" s="158"/>
      <c r="AQ130" s="158"/>
      <c r="AR130" s="158"/>
      <c r="AS130" s="158"/>
    </row>
    <row r="131" spans="1:45" s="31" customFormat="1" ht="18.75" x14ac:dyDescent="0.25">
      <c r="A131" s="23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11">
        <v>2009</v>
      </c>
      <c r="W131" s="111">
        <v>2011</v>
      </c>
      <c r="X131" s="111">
        <v>2013</v>
      </c>
      <c r="Y131" s="111">
        <v>2015</v>
      </c>
      <c r="Z131" s="111">
        <v>2017</v>
      </c>
      <c r="AA131" s="111">
        <v>2019</v>
      </c>
      <c r="AB131" s="111">
        <v>2021</v>
      </c>
      <c r="AC131" s="111">
        <v>2023</v>
      </c>
      <c r="AD131" s="111">
        <v>2009</v>
      </c>
      <c r="AE131" s="111">
        <v>2011</v>
      </c>
      <c r="AF131" s="111">
        <v>2013</v>
      </c>
      <c r="AG131" s="111">
        <v>2015</v>
      </c>
      <c r="AH131" s="111">
        <v>2017</v>
      </c>
      <c r="AI131" s="111">
        <v>2019</v>
      </c>
      <c r="AJ131" s="111">
        <v>2021</v>
      </c>
      <c r="AK131" s="111">
        <v>2023</v>
      </c>
      <c r="AL131" s="30">
        <v>2009</v>
      </c>
      <c r="AM131" s="30">
        <v>2011</v>
      </c>
      <c r="AN131" s="30">
        <v>2013</v>
      </c>
      <c r="AO131" s="30">
        <v>2015</v>
      </c>
      <c r="AP131" s="30">
        <v>2017</v>
      </c>
      <c r="AQ131" s="30">
        <v>2019</v>
      </c>
      <c r="AR131" s="30">
        <v>2021</v>
      </c>
      <c r="AS131" s="30">
        <v>2023</v>
      </c>
    </row>
    <row r="132" spans="1:45" s="31" customFormat="1" ht="18.75" customHeight="1" x14ac:dyDescent="0.25">
      <c r="A132" s="32">
        <v>43</v>
      </c>
      <c r="B132" s="159" t="s">
        <v>86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35">
        <v>0.11048158640226628</v>
      </c>
      <c r="W132" s="35">
        <v>6.5445026178010471E-2</v>
      </c>
      <c r="X132" s="126">
        <v>0.10826210826210826</v>
      </c>
      <c r="Y132" s="126">
        <v>9.2409240924092403E-2</v>
      </c>
      <c r="Z132" s="126">
        <v>0.11151079136690648</v>
      </c>
      <c r="AA132" s="126">
        <v>0.10309278350515463</v>
      </c>
      <c r="AB132" s="126">
        <v>0.12121212121212122</v>
      </c>
      <c r="AC132" s="126">
        <f>[1]GLOBAL!AI175</f>
        <v>9.8939929328621903E-2</v>
      </c>
      <c r="AD132" s="35">
        <v>0.75637393767705385</v>
      </c>
      <c r="AE132" s="35">
        <v>0.93455497382198949</v>
      </c>
      <c r="AF132" s="35">
        <v>0.89173789173789175</v>
      </c>
      <c r="AG132" s="35">
        <v>0.90759075907590758</v>
      </c>
      <c r="AH132" s="35">
        <v>0.88848920863309355</v>
      </c>
      <c r="AI132" s="35">
        <v>0.89690721649484539</v>
      </c>
      <c r="AJ132" s="35">
        <v>0.87878787878787878</v>
      </c>
      <c r="AK132" s="35">
        <f>[1]GLOBAL!AJ175</f>
        <v>0.90106007067137805</v>
      </c>
      <c r="AL132" s="112">
        <v>3.2973856209150334</v>
      </c>
      <c r="AM132" s="112">
        <v>3.570680628272251</v>
      </c>
      <c r="AN132" s="122">
        <v>3.4387464387464393</v>
      </c>
      <c r="AO132" s="39">
        <v>3.5</v>
      </c>
      <c r="AP132" s="39">
        <v>3.47</v>
      </c>
      <c r="AQ132" s="39">
        <v>3.7</v>
      </c>
      <c r="AR132" s="39">
        <v>3.69</v>
      </c>
      <c r="AS132" s="39">
        <f>[1]GLOBAL!AK175</f>
        <v>3.73</v>
      </c>
    </row>
    <row r="133" spans="1:45" s="31" customFormat="1" ht="18.75" customHeight="1" x14ac:dyDescent="0.3">
      <c r="A133" s="70"/>
      <c r="B133" s="71"/>
      <c r="C133" s="71"/>
      <c r="D133" s="70"/>
      <c r="E133" s="72"/>
      <c r="F133" s="73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127"/>
      <c r="W133" s="127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9"/>
      <c r="AM133" s="129"/>
      <c r="AN133" s="130"/>
      <c r="AO133" s="12"/>
      <c r="AP133" s="12"/>
      <c r="AQ133" s="12"/>
      <c r="AR133" s="12"/>
      <c r="AS133" s="12"/>
    </row>
    <row r="134" spans="1:45" s="31" customFormat="1" ht="18.75" customHeight="1" x14ac:dyDescent="0.25">
      <c r="A134" s="32">
        <v>44</v>
      </c>
      <c r="B134" s="159" t="s">
        <v>144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35">
        <v>0.18696883852691218</v>
      </c>
      <c r="W134" s="35">
        <v>8.9238845144356954E-2</v>
      </c>
      <c r="X134" s="126">
        <v>0.14689265536723164</v>
      </c>
      <c r="Y134" s="126">
        <v>0.16887417218543047</v>
      </c>
      <c r="Z134" s="126">
        <v>0.17204301075268819</v>
      </c>
      <c r="AA134" s="126">
        <v>0.11881188118811881</v>
      </c>
      <c r="AB134" s="126">
        <v>0.17777777777777778</v>
      </c>
      <c r="AC134" s="126">
        <f>[1]GLOBAL!AI177</f>
        <v>0.20284697508896798</v>
      </c>
      <c r="AD134" s="35">
        <v>0.78753541076487255</v>
      </c>
      <c r="AE134" s="35">
        <v>0.91076115485564302</v>
      </c>
      <c r="AF134" s="35">
        <v>0.85310734463276838</v>
      </c>
      <c r="AG134" s="35">
        <v>0.83112582781456956</v>
      </c>
      <c r="AH134" s="35">
        <v>0.82795698924731187</v>
      </c>
      <c r="AI134" s="35">
        <v>0.88118811881188119</v>
      </c>
      <c r="AJ134" s="35">
        <v>0.82222222222222219</v>
      </c>
      <c r="AK134" s="35">
        <f>[1]GLOBAL!AJ177</f>
        <v>0.79715302491103202</v>
      </c>
      <c r="AL134" s="112">
        <v>3.2848837209302326</v>
      </c>
      <c r="AM134" s="112">
        <v>3.6351706036745401</v>
      </c>
      <c r="AN134" s="122">
        <v>3.4857954545454568</v>
      </c>
      <c r="AO134" s="39">
        <v>3.37</v>
      </c>
      <c r="AP134" s="39">
        <v>3.34</v>
      </c>
      <c r="AQ134" s="39">
        <v>3.58</v>
      </c>
      <c r="AR134" s="39">
        <v>3.47</v>
      </c>
      <c r="AS134" s="39">
        <f>[1]GLOBAL!AK177</f>
        <v>3.45</v>
      </c>
    </row>
    <row r="135" spans="1:45" s="31" customFormat="1" ht="18.75" customHeight="1" x14ac:dyDescent="0.25">
      <c r="A135" s="32">
        <v>45</v>
      </c>
      <c r="B135" s="159" t="s">
        <v>145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5">
        <v>9.0651558073654395E-2</v>
      </c>
      <c r="W135" s="35">
        <v>3.937007874015748E-2</v>
      </c>
      <c r="X135" s="126">
        <v>5.1873198847262249E-2</v>
      </c>
      <c r="Y135" s="126">
        <v>6.2706270627062702E-2</v>
      </c>
      <c r="Z135" s="126">
        <v>6.4285714285714279E-2</v>
      </c>
      <c r="AA135" s="126">
        <v>0.15686274509803921</v>
      </c>
      <c r="AB135" s="126">
        <v>7.4792243767313013E-2</v>
      </c>
      <c r="AC135" s="126">
        <f>[1]GLOBAL!AI178</f>
        <v>6.0070671378091869E-2</v>
      </c>
      <c r="AD135" s="35">
        <v>0.88951841359773376</v>
      </c>
      <c r="AE135" s="35">
        <v>0.96062992125984248</v>
      </c>
      <c r="AF135" s="35">
        <v>0.94812680115273773</v>
      </c>
      <c r="AG135" s="35">
        <v>0.93729372937293731</v>
      </c>
      <c r="AH135" s="35">
        <v>0.93571428571428572</v>
      </c>
      <c r="AI135" s="35">
        <v>0.84313725490196079</v>
      </c>
      <c r="AJ135" s="35">
        <v>0.92520775623268703</v>
      </c>
      <c r="AK135" s="35">
        <f>[1]GLOBAL!AJ178</f>
        <v>0.93992932862190814</v>
      </c>
      <c r="AL135" s="112">
        <v>3.7427745664739898</v>
      </c>
      <c r="AM135" s="112">
        <v>3.9842519685039353</v>
      </c>
      <c r="AN135" s="122">
        <v>3.9394812680115283</v>
      </c>
      <c r="AO135" s="39">
        <v>3.93</v>
      </c>
      <c r="AP135" s="39">
        <v>3.99</v>
      </c>
      <c r="AQ135" s="39">
        <v>3.47</v>
      </c>
      <c r="AR135" s="39">
        <v>4.13</v>
      </c>
      <c r="AS135" s="39">
        <f>[1]GLOBAL!AK178</f>
        <v>4.2699999999999996</v>
      </c>
    </row>
    <row r="136" spans="1:45" s="31" customFormat="1" ht="18.75" customHeight="1" x14ac:dyDescent="0.25">
      <c r="A136" s="32">
        <v>46</v>
      </c>
      <c r="B136" s="159" t="s">
        <v>146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5">
        <v>3.6827195467422094E-2</v>
      </c>
      <c r="W136" s="35">
        <v>2.9100529100529099E-2</v>
      </c>
      <c r="X136" s="126">
        <v>2.8571428571428571E-2</v>
      </c>
      <c r="Y136" s="126">
        <v>6.6225165562913912E-2</v>
      </c>
      <c r="Z136" s="126">
        <v>3.5714285714285712E-2</v>
      </c>
      <c r="AA136" s="126">
        <v>7.4675324675324672E-2</v>
      </c>
      <c r="AB136" s="126">
        <v>6.3535911602209949E-2</v>
      </c>
      <c r="AC136" s="126">
        <f>[1]GLOBAL!AI179</f>
        <v>4.2253521126760563E-2</v>
      </c>
      <c r="AD136" s="35">
        <v>0.94617563739376775</v>
      </c>
      <c r="AE136" s="35">
        <v>0.97089947089947093</v>
      </c>
      <c r="AF136" s="35">
        <v>0.97142857142857142</v>
      </c>
      <c r="AG136" s="35">
        <v>0.93377483443708609</v>
      </c>
      <c r="AH136" s="35">
        <v>0.9642857142857143</v>
      </c>
      <c r="AI136" s="35">
        <v>0.92532467532467533</v>
      </c>
      <c r="AJ136" s="35">
        <v>0.93646408839779005</v>
      </c>
      <c r="AK136" s="35">
        <f>[1]GLOBAL!AJ179</f>
        <v>0.95774647887323938</v>
      </c>
      <c r="AL136" s="112">
        <v>4.1383285302593649</v>
      </c>
      <c r="AM136" s="112">
        <v>4.2619047619047601</v>
      </c>
      <c r="AN136" s="122">
        <v>4.2085714285714309</v>
      </c>
      <c r="AO136" s="39">
        <v>4.0999999999999996</v>
      </c>
      <c r="AP136" s="39">
        <v>4.1500000000000004</v>
      </c>
      <c r="AQ136" s="39">
        <v>4.01</v>
      </c>
      <c r="AR136" s="39">
        <v>4.3499999999999996</v>
      </c>
      <c r="AS136" s="39">
        <f>[1]GLOBAL!AK179</f>
        <v>4.43</v>
      </c>
    </row>
    <row r="137" spans="1:45" s="31" customFormat="1" ht="18.75" customHeight="1" x14ac:dyDescent="0.25">
      <c r="A137" s="32">
        <v>47</v>
      </c>
      <c r="B137" s="179" t="s">
        <v>90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35" t="s">
        <v>140</v>
      </c>
      <c r="W137" s="35" t="s">
        <v>140</v>
      </c>
      <c r="X137" s="35" t="s">
        <v>140</v>
      </c>
      <c r="Y137" s="35">
        <v>7.6388888888888895E-2</v>
      </c>
      <c r="Z137" s="35">
        <v>0.11439114391143912</v>
      </c>
      <c r="AA137" s="35">
        <v>7.792207792207792E-2</v>
      </c>
      <c r="AB137" s="126">
        <v>0.1111111111111111</v>
      </c>
      <c r="AC137" s="126">
        <f>[1]GLOBAL!AI180</f>
        <v>0.11583011583011583</v>
      </c>
      <c r="AD137" s="35" t="s">
        <v>140</v>
      </c>
      <c r="AE137" s="35" t="s">
        <v>140</v>
      </c>
      <c r="AF137" s="35" t="s">
        <v>140</v>
      </c>
      <c r="AG137" s="35">
        <v>0.92361111111111116</v>
      </c>
      <c r="AH137" s="35">
        <v>0.88560885608856088</v>
      </c>
      <c r="AI137" s="35">
        <v>0.92207792207792205</v>
      </c>
      <c r="AJ137" s="35">
        <v>0.88888888888888884</v>
      </c>
      <c r="AK137" s="35">
        <f>[1]GLOBAL!AJ180</f>
        <v>0.88416988416988418</v>
      </c>
      <c r="AL137" s="112" t="s">
        <v>140</v>
      </c>
      <c r="AM137" s="112" t="s">
        <v>140</v>
      </c>
      <c r="AN137" s="122" t="s">
        <v>140</v>
      </c>
      <c r="AO137" s="39">
        <v>3.61</v>
      </c>
      <c r="AP137" s="39">
        <v>3.59</v>
      </c>
      <c r="AQ137" s="39">
        <v>4.1900000000000004</v>
      </c>
      <c r="AR137" s="39">
        <v>3.91</v>
      </c>
      <c r="AS137" s="39">
        <f>[1]GLOBAL!AK180</f>
        <v>3.89</v>
      </c>
    </row>
    <row r="138" spans="1:45" s="118" customFormat="1" ht="19.5" customHeight="1" x14ac:dyDescent="0.25">
      <c r="A138" s="162" t="s">
        <v>91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14">
        <v>0.10623229461756374</v>
      </c>
      <c r="W138" s="114">
        <v>5.5847568988173453E-2</v>
      </c>
      <c r="X138" s="131">
        <v>8.4165477888730383E-2</v>
      </c>
      <c r="Y138" s="131">
        <v>9.35E-2</v>
      </c>
      <c r="Z138" s="131">
        <v>9.9423631123919304E-2</v>
      </c>
      <c r="AA138" s="131">
        <v>0.10620052770448549</v>
      </c>
      <c r="AB138" s="131">
        <v>0.10961968680089486</v>
      </c>
      <c r="AC138" s="131">
        <f>[1]GLOBAL!AI181</f>
        <v>0.10359712230215827</v>
      </c>
      <c r="AD138" s="114">
        <v>0.84490084985835689</v>
      </c>
      <c r="AE138" s="114">
        <v>0.94415243101182655</v>
      </c>
      <c r="AF138" s="114">
        <v>0.91583452211126959</v>
      </c>
      <c r="AG138" s="114">
        <v>0.90649999999999997</v>
      </c>
      <c r="AH138" s="114">
        <v>0.90057636887608072</v>
      </c>
      <c r="AI138" s="114">
        <v>0.89379947229551449</v>
      </c>
      <c r="AJ138" s="114">
        <v>0.89038031319910516</v>
      </c>
      <c r="AK138" s="114">
        <f>[1]GLOBAL!AJ181</f>
        <v>0.89640287769784177</v>
      </c>
      <c r="AL138" s="115">
        <v>3.6158431096446551</v>
      </c>
      <c r="AM138" s="115">
        <v>3.9389457862269821</v>
      </c>
      <c r="AN138" s="121">
        <v>3.8622663784431328</v>
      </c>
      <c r="AO138" s="121">
        <v>3.84</v>
      </c>
      <c r="AP138" s="121">
        <f>AVERAGE(AP132,AP135:AP136)</f>
        <v>3.8700000000000006</v>
      </c>
      <c r="AQ138" s="121">
        <v>3.7266666666666666</v>
      </c>
      <c r="AR138" s="116">
        <v>4.0566666666666666</v>
      </c>
      <c r="AS138" s="117">
        <f>[1]GLOBAL!AK181</f>
        <v>4.1433333333333335</v>
      </c>
    </row>
    <row r="139" spans="1:45" s="31" customFormat="1" ht="18.75" customHeight="1" x14ac:dyDescent="0.25"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19"/>
      <c r="AP139" s="119"/>
    </row>
    <row r="140" spans="1:45" s="31" customFormat="1" ht="37.5" customHeight="1" x14ac:dyDescent="0.25">
      <c r="A140" s="23"/>
      <c r="B140" s="165" t="s">
        <v>147</v>
      </c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7" t="s">
        <v>136</v>
      </c>
      <c r="W140" s="168"/>
      <c r="X140" s="168"/>
      <c r="Y140" s="168"/>
      <c r="Z140" s="168"/>
      <c r="AA140" s="168"/>
      <c r="AB140" s="168"/>
      <c r="AC140" s="169"/>
      <c r="AD140" s="170" t="s">
        <v>137</v>
      </c>
      <c r="AE140" s="171"/>
      <c r="AF140" s="171"/>
      <c r="AG140" s="171"/>
      <c r="AH140" s="171"/>
      <c r="AI140" s="171"/>
      <c r="AJ140" s="171"/>
      <c r="AK140" s="172"/>
      <c r="AL140" s="157" t="s">
        <v>24</v>
      </c>
      <c r="AM140" s="158"/>
      <c r="AN140" s="158"/>
      <c r="AO140" s="158"/>
      <c r="AP140" s="158"/>
      <c r="AQ140" s="158"/>
      <c r="AR140" s="158"/>
      <c r="AS140" s="158"/>
    </row>
    <row r="141" spans="1:45" s="31" customFormat="1" ht="18.75" customHeight="1" x14ac:dyDescent="0.25">
      <c r="A141" s="23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11">
        <v>2009</v>
      </c>
      <c r="W141" s="111">
        <v>2011</v>
      </c>
      <c r="X141" s="111">
        <v>2013</v>
      </c>
      <c r="Y141" s="111">
        <v>2015</v>
      </c>
      <c r="Z141" s="111">
        <v>2017</v>
      </c>
      <c r="AA141" s="111">
        <v>2019</v>
      </c>
      <c r="AB141" s="111">
        <v>2021</v>
      </c>
      <c r="AC141" s="111">
        <v>2023</v>
      </c>
      <c r="AD141" s="111">
        <v>2009</v>
      </c>
      <c r="AE141" s="111">
        <v>2011</v>
      </c>
      <c r="AF141" s="111">
        <v>2013</v>
      </c>
      <c r="AG141" s="111">
        <v>2015</v>
      </c>
      <c r="AH141" s="111">
        <v>2017</v>
      </c>
      <c r="AI141" s="111">
        <v>2019</v>
      </c>
      <c r="AJ141" s="111">
        <v>2021</v>
      </c>
      <c r="AK141" s="111">
        <v>2023</v>
      </c>
      <c r="AL141" s="30">
        <v>2009</v>
      </c>
      <c r="AM141" s="30">
        <v>2011</v>
      </c>
      <c r="AN141" s="30">
        <v>2013</v>
      </c>
      <c r="AO141" s="30">
        <v>2015</v>
      </c>
      <c r="AP141" s="30">
        <v>2017</v>
      </c>
      <c r="AQ141" s="30">
        <v>2019</v>
      </c>
      <c r="AR141" s="30">
        <v>2021</v>
      </c>
      <c r="AS141" s="30">
        <v>2023</v>
      </c>
    </row>
    <row r="142" spans="1:45" s="31" customFormat="1" ht="18.75" customHeight="1" x14ac:dyDescent="0.25">
      <c r="A142" s="32">
        <v>48</v>
      </c>
      <c r="B142" s="159" t="s">
        <v>148</v>
      </c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35">
        <v>0.12747875354107649</v>
      </c>
      <c r="W142" s="35">
        <v>9.375E-2</v>
      </c>
      <c r="X142" s="35">
        <v>0.14828897338403041</v>
      </c>
      <c r="Y142" s="35">
        <v>0.14285714285714285</v>
      </c>
      <c r="Z142" s="35">
        <v>0.14354066985645933</v>
      </c>
      <c r="AA142" s="35">
        <v>0.16371681415929204</v>
      </c>
      <c r="AB142" s="35">
        <v>0.16412213740458015</v>
      </c>
      <c r="AC142" s="35">
        <f>[1]GLOBAL!AI184</f>
        <v>0.18226600985221675</v>
      </c>
      <c r="AD142" s="35">
        <v>0.66855524079320117</v>
      </c>
      <c r="AE142" s="35">
        <v>0.90625</v>
      </c>
      <c r="AF142" s="35">
        <v>0.85171102661596954</v>
      </c>
      <c r="AG142" s="35">
        <v>0.8571428571428571</v>
      </c>
      <c r="AH142" s="35">
        <v>0.8564593301435407</v>
      </c>
      <c r="AI142" s="35">
        <v>0.83628318584070793</v>
      </c>
      <c r="AJ142" s="35">
        <v>0.83587786259541985</v>
      </c>
      <c r="AK142" s="35">
        <f>[1]GLOBAL!AJ184</f>
        <v>0.81773399014778325</v>
      </c>
      <c r="AL142" s="112">
        <v>3.4128113879003563</v>
      </c>
      <c r="AM142" s="112">
        <v>3.6215277777777772</v>
      </c>
      <c r="AN142" s="132">
        <v>3.4980988593155895</v>
      </c>
      <c r="AO142" s="133">
        <v>3.53</v>
      </c>
      <c r="AP142" s="133">
        <v>3.39</v>
      </c>
      <c r="AQ142" s="133">
        <v>3.49</v>
      </c>
      <c r="AR142" s="133">
        <v>3.54</v>
      </c>
      <c r="AS142" s="133">
        <f>[1]GLOBAL!AK184</f>
        <v>3.57</v>
      </c>
    </row>
    <row r="143" spans="1:45" s="31" customFormat="1" ht="18.75" customHeight="1" x14ac:dyDescent="0.25">
      <c r="A143" s="32">
        <v>49</v>
      </c>
      <c r="B143" s="159" t="s">
        <v>149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5">
        <v>0.1359773371104816</v>
      </c>
      <c r="W143" s="35">
        <v>9.4736842105263161E-2</v>
      </c>
      <c r="X143" s="35">
        <v>0.14716981132075471</v>
      </c>
      <c r="Y143" s="35">
        <v>0.16371681415929204</v>
      </c>
      <c r="Z143" s="35">
        <v>0.15311004784688995</v>
      </c>
      <c r="AA143" s="35">
        <v>0.15315315315315314</v>
      </c>
      <c r="AB143" s="35">
        <v>0.14615384615384616</v>
      </c>
      <c r="AC143" s="35">
        <f>[1]GLOBAL!AI185</f>
        <v>0.17156862745098039</v>
      </c>
      <c r="AD143" s="35">
        <v>0.65155807365439089</v>
      </c>
      <c r="AE143" s="35">
        <v>0.90526315789473688</v>
      </c>
      <c r="AF143" s="35">
        <v>0.85283018867924532</v>
      </c>
      <c r="AG143" s="35">
        <v>0.83628318584070793</v>
      </c>
      <c r="AH143" s="35">
        <v>0.84688995215311003</v>
      </c>
      <c r="AI143" s="35">
        <v>0.84684684684684686</v>
      </c>
      <c r="AJ143" s="35">
        <v>0.85384615384615381</v>
      </c>
      <c r="AK143" s="35">
        <f>[1]GLOBAL!AJ185</f>
        <v>0.82843137254901966</v>
      </c>
      <c r="AL143" s="112">
        <v>3.3920863309352502</v>
      </c>
      <c r="AM143" s="112">
        <v>3.6631578947368424</v>
      </c>
      <c r="AN143" s="132">
        <v>3.5471698113207553</v>
      </c>
      <c r="AO143" s="133">
        <v>3.57</v>
      </c>
      <c r="AP143" s="133">
        <v>3.54</v>
      </c>
      <c r="AQ143" s="133">
        <v>3.57</v>
      </c>
      <c r="AR143" s="133">
        <v>3.65</v>
      </c>
      <c r="AS143" s="133">
        <f>[1]GLOBAL!AK185</f>
        <v>3.65</v>
      </c>
    </row>
    <row r="144" spans="1:45" s="31" customFormat="1" ht="18.75" customHeight="1" x14ac:dyDescent="0.25">
      <c r="A144" s="32">
        <v>50</v>
      </c>
      <c r="B144" s="159" t="s">
        <v>150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5">
        <v>0.15580736543909349</v>
      </c>
      <c r="W144" s="35">
        <v>0.12413793103448276</v>
      </c>
      <c r="X144" s="35">
        <v>0.19548872180451127</v>
      </c>
      <c r="Y144" s="35">
        <v>0.17105263157894737</v>
      </c>
      <c r="Z144" s="35">
        <v>0.20952380952380953</v>
      </c>
      <c r="AA144" s="35">
        <v>0.18454935622317598</v>
      </c>
      <c r="AB144" s="35">
        <v>0.18819188191881919</v>
      </c>
      <c r="AC144" s="35">
        <f>[1]GLOBAL!AI186</f>
        <v>0.18139534883720931</v>
      </c>
      <c r="AD144" s="35">
        <v>0.62889518413597734</v>
      </c>
      <c r="AE144" s="35">
        <v>0.87586206896551722</v>
      </c>
      <c r="AF144" s="35">
        <v>0.80451127819548873</v>
      </c>
      <c r="AG144" s="35">
        <v>0.82894736842105265</v>
      </c>
      <c r="AH144" s="35">
        <v>0.79047619047619044</v>
      </c>
      <c r="AI144" s="35">
        <v>0.81545064377682408</v>
      </c>
      <c r="AJ144" s="35">
        <v>0.81180811808118081</v>
      </c>
      <c r="AK144" s="35">
        <f>[1]GLOBAL!AJ186</f>
        <v>0.81860465116279069</v>
      </c>
      <c r="AL144" s="112">
        <v>3.3393501805054142</v>
      </c>
      <c r="AM144" s="112">
        <v>3.5620689655172408</v>
      </c>
      <c r="AN144" s="132">
        <v>3.447368421052631</v>
      </c>
      <c r="AO144" s="133">
        <v>3.42</v>
      </c>
      <c r="AP144" s="133">
        <v>3.31</v>
      </c>
      <c r="AQ144" s="133">
        <v>3.45</v>
      </c>
      <c r="AR144" s="133">
        <v>3.58</v>
      </c>
      <c r="AS144" s="133">
        <f>[1]GLOBAL!AK186</f>
        <v>3.55</v>
      </c>
    </row>
    <row r="145" spans="1:45" s="31" customFormat="1" ht="18.75" customHeight="1" x14ac:dyDescent="0.25">
      <c r="A145" s="32">
        <v>51</v>
      </c>
      <c r="B145" s="159" t="s">
        <v>151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5">
        <v>0.12464589235127478</v>
      </c>
      <c r="W145" s="35">
        <v>9.3425605536332182E-2</v>
      </c>
      <c r="X145" s="35">
        <v>0.15298507462686567</v>
      </c>
      <c r="Y145" s="35">
        <v>0.15720524017467249</v>
      </c>
      <c r="Z145" s="35">
        <v>0.14953271028037382</v>
      </c>
      <c r="AA145" s="35">
        <v>0.15450643776824036</v>
      </c>
      <c r="AB145" s="35">
        <v>0.17582417582417584</v>
      </c>
      <c r="AC145" s="35">
        <f>[1]GLOBAL!AI187</f>
        <v>0.16129032258064516</v>
      </c>
      <c r="AD145" s="35">
        <v>0.66572237960339942</v>
      </c>
      <c r="AE145" s="35">
        <v>0.90657439446366783</v>
      </c>
      <c r="AF145" s="35">
        <v>0.84701492537313428</v>
      </c>
      <c r="AG145" s="35">
        <v>0.84279475982532748</v>
      </c>
      <c r="AH145" s="35">
        <v>0.85046728971962615</v>
      </c>
      <c r="AI145" s="35">
        <v>0.84549356223175964</v>
      </c>
      <c r="AJ145" s="35">
        <v>0.82417582417582413</v>
      </c>
      <c r="AK145" s="35">
        <f>[1]GLOBAL!AJ187</f>
        <v>0.83870967741935487</v>
      </c>
      <c r="AL145" s="112">
        <v>3.5483870967741913</v>
      </c>
      <c r="AM145" s="112">
        <v>3.6989619377162648</v>
      </c>
      <c r="AN145" s="132">
        <v>3.5708955223880583</v>
      </c>
      <c r="AO145" s="133">
        <v>3.56</v>
      </c>
      <c r="AP145" s="133">
        <v>3.56</v>
      </c>
      <c r="AQ145" s="133">
        <v>3.64</v>
      </c>
      <c r="AR145" s="133">
        <v>3.68</v>
      </c>
      <c r="AS145" s="133">
        <f>[1]GLOBAL!AK187</f>
        <v>3.74</v>
      </c>
    </row>
    <row r="146" spans="1:45" s="31" customFormat="1" ht="18.75" customHeight="1" x14ac:dyDescent="0.25">
      <c r="A146" s="32">
        <v>52</v>
      </c>
      <c r="B146" s="159" t="s">
        <v>152</v>
      </c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35">
        <v>9.3484419263456089E-2</v>
      </c>
      <c r="W146" s="35">
        <v>9.0592334494773524E-2</v>
      </c>
      <c r="X146" s="35">
        <v>0.12830188679245283</v>
      </c>
      <c r="Y146" s="35">
        <v>0.13596491228070176</v>
      </c>
      <c r="Z146" s="35">
        <v>0.12857142857142856</v>
      </c>
      <c r="AA146" s="35">
        <v>0.13247863247863248</v>
      </c>
      <c r="AB146" s="35">
        <v>0.14760147601476015</v>
      </c>
      <c r="AC146" s="35">
        <f>[1]GLOBAL!AI188</f>
        <v>0.15887850467289719</v>
      </c>
      <c r="AD146" s="35">
        <v>0.68555240793201133</v>
      </c>
      <c r="AE146" s="35">
        <v>0.90940766550522645</v>
      </c>
      <c r="AF146" s="35">
        <v>0.8716981132075472</v>
      </c>
      <c r="AG146" s="35">
        <v>0.86403508771929827</v>
      </c>
      <c r="AH146" s="35">
        <v>0.87142857142857144</v>
      </c>
      <c r="AI146" s="35">
        <v>0.86752136752136755</v>
      </c>
      <c r="AJ146" s="35">
        <v>0.85239852398523985</v>
      </c>
      <c r="AK146" s="35">
        <f>[1]GLOBAL!AJ188</f>
        <v>0.84112149532710279</v>
      </c>
      <c r="AL146" s="112">
        <v>3.6181818181818177</v>
      </c>
      <c r="AM146" s="112">
        <v>3.7317073170731696</v>
      </c>
      <c r="AN146" s="132">
        <v>3.6113207547169806</v>
      </c>
      <c r="AO146" s="133">
        <v>3.6</v>
      </c>
      <c r="AP146" s="133">
        <v>3.6</v>
      </c>
      <c r="AQ146" s="133">
        <v>3.67</v>
      </c>
      <c r="AR146" s="133">
        <v>3.79</v>
      </c>
      <c r="AS146" s="133">
        <f>[1]GLOBAL!AK188</f>
        <v>3.74</v>
      </c>
    </row>
    <row r="147" spans="1:45" s="31" customFormat="1" ht="18.75" x14ac:dyDescent="0.25">
      <c r="A147" s="32">
        <v>53</v>
      </c>
      <c r="B147" s="159" t="s">
        <v>153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5">
        <v>0.1501416430594901</v>
      </c>
      <c r="W147" s="35">
        <v>0.1206896551724138</v>
      </c>
      <c r="X147" s="35">
        <v>0.17910447761194029</v>
      </c>
      <c r="Y147" s="35">
        <v>0.18061674008810572</v>
      </c>
      <c r="Z147" s="35">
        <v>0.13333333333333333</v>
      </c>
      <c r="AA147" s="35">
        <v>0.1630901287553648</v>
      </c>
      <c r="AB147" s="35">
        <v>0.19029850746268656</v>
      </c>
      <c r="AC147" s="35">
        <f>[1]GLOBAL!AI189</f>
        <v>0.18095238095238095</v>
      </c>
      <c r="AD147" s="35">
        <v>0.64305949008498586</v>
      </c>
      <c r="AE147" s="35">
        <v>0.87931034482758619</v>
      </c>
      <c r="AF147" s="35">
        <v>0.82089552238805974</v>
      </c>
      <c r="AG147" s="35">
        <v>0.81938325991189431</v>
      </c>
      <c r="AH147" s="35">
        <v>0.8666666666666667</v>
      </c>
      <c r="AI147" s="35">
        <v>0.83690987124463523</v>
      </c>
      <c r="AJ147" s="35">
        <v>0.80970149253731338</v>
      </c>
      <c r="AK147" s="35">
        <f>[1]GLOBAL!AJ189</f>
        <v>0.81904761904761902</v>
      </c>
      <c r="AL147" s="112">
        <v>3.4464285714285685</v>
      </c>
      <c r="AM147" s="112">
        <v>3.5827586206896544</v>
      </c>
      <c r="AN147" s="132">
        <v>3.4552238805970132</v>
      </c>
      <c r="AO147" s="133">
        <v>3.48</v>
      </c>
      <c r="AP147" s="133">
        <v>3.54</v>
      </c>
      <c r="AQ147" s="133">
        <v>3.52</v>
      </c>
      <c r="AR147" s="133">
        <v>3.63</v>
      </c>
      <c r="AS147" s="133">
        <f>[1]GLOBAL!AK189</f>
        <v>3.6</v>
      </c>
    </row>
    <row r="148" spans="1:45" s="31" customFormat="1" ht="18.75" customHeight="1" x14ac:dyDescent="0.25">
      <c r="A148" s="32">
        <v>54</v>
      </c>
      <c r="B148" s="159" t="s">
        <v>154</v>
      </c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35">
        <v>0.13031161473087818</v>
      </c>
      <c r="W148" s="35">
        <v>0.1368421052631579</v>
      </c>
      <c r="X148" s="35">
        <v>0.19245283018867926</v>
      </c>
      <c r="Y148" s="35">
        <v>0.20089285714285715</v>
      </c>
      <c r="Z148" s="35">
        <v>0.15789473684210525</v>
      </c>
      <c r="AA148" s="35">
        <v>0.17241379310344829</v>
      </c>
      <c r="AB148" s="35">
        <v>0.18148148148148149</v>
      </c>
      <c r="AC148" s="35">
        <f>[1]GLOBAL!AI190</f>
        <v>0.17289719626168223</v>
      </c>
      <c r="AD148" s="35">
        <v>0.64872521246458925</v>
      </c>
      <c r="AE148" s="35">
        <v>0.86315789473684212</v>
      </c>
      <c r="AF148" s="35">
        <v>0.8075471698113208</v>
      </c>
      <c r="AG148" s="35">
        <v>0.7991071428571429</v>
      </c>
      <c r="AH148" s="35">
        <v>0.84210526315789469</v>
      </c>
      <c r="AI148" s="35">
        <v>0.82758620689655171</v>
      </c>
      <c r="AJ148" s="35">
        <v>0.81851851851851853</v>
      </c>
      <c r="AK148" s="35">
        <f>[1]GLOBAL!AJ190</f>
        <v>0.82710280373831779</v>
      </c>
      <c r="AL148" s="112">
        <v>3.4690909090909097</v>
      </c>
      <c r="AM148" s="112">
        <v>3.5263157894736841</v>
      </c>
      <c r="AN148" s="132">
        <v>3.4264150943396241</v>
      </c>
      <c r="AO148" s="133">
        <v>3.48</v>
      </c>
      <c r="AP148" s="133">
        <v>3.44</v>
      </c>
      <c r="AQ148" s="133">
        <v>3.55</v>
      </c>
      <c r="AR148" s="133">
        <v>3.62</v>
      </c>
      <c r="AS148" s="133">
        <f>[1]GLOBAL!AK190</f>
        <v>3.61</v>
      </c>
    </row>
    <row r="149" spans="1:45" s="31" customFormat="1" ht="18.75" customHeight="1" x14ac:dyDescent="0.25">
      <c r="A149" s="32">
        <v>55</v>
      </c>
      <c r="B149" s="159" t="s">
        <v>155</v>
      </c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35">
        <v>0.13881019830028329</v>
      </c>
      <c r="W149" s="35">
        <v>0.15140845070422534</v>
      </c>
      <c r="X149" s="35">
        <v>0.18320610687022901</v>
      </c>
      <c r="Y149" s="35">
        <v>0.18303571428571427</v>
      </c>
      <c r="Z149" s="35">
        <v>0.17703349282296652</v>
      </c>
      <c r="AA149" s="35">
        <v>0.16521739130434782</v>
      </c>
      <c r="AB149" s="35">
        <v>0.19924812030075187</v>
      </c>
      <c r="AC149" s="35">
        <f>[1]GLOBAL!AI191</f>
        <v>0.18867924528301888</v>
      </c>
      <c r="AD149" s="35">
        <v>0.64305949008498586</v>
      </c>
      <c r="AE149" s="35">
        <v>0.84859154929577463</v>
      </c>
      <c r="AF149" s="35">
        <v>0.81679389312977102</v>
      </c>
      <c r="AG149" s="35">
        <v>0.8169642857142857</v>
      </c>
      <c r="AH149" s="35">
        <v>0.82296650717703346</v>
      </c>
      <c r="AI149" s="35">
        <v>0.83478260869565213</v>
      </c>
      <c r="AJ149" s="35">
        <v>0.8007518796992481</v>
      </c>
      <c r="AK149" s="35">
        <f>[1]GLOBAL!AJ191</f>
        <v>0.81132075471698117</v>
      </c>
      <c r="AL149" s="112">
        <v>3.3297101449275357</v>
      </c>
      <c r="AM149" s="112">
        <v>3.4823943661971826</v>
      </c>
      <c r="AN149" s="132">
        <v>3.4351145038167954</v>
      </c>
      <c r="AO149" s="133">
        <v>3.4</v>
      </c>
      <c r="AP149" s="133">
        <v>3.34</v>
      </c>
      <c r="AQ149" s="133">
        <v>3.5</v>
      </c>
      <c r="AR149" s="133">
        <v>3.57</v>
      </c>
      <c r="AS149" s="133">
        <f>[1]GLOBAL!AK191</f>
        <v>3.57</v>
      </c>
    </row>
    <row r="150" spans="1:45" s="31" customFormat="1" ht="18.75" customHeight="1" x14ac:dyDescent="0.25">
      <c r="A150" s="32">
        <v>56</v>
      </c>
      <c r="B150" s="159" t="s">
        <v>156</v>
      </c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35">
        <v>0.15297450424929179</v>
      </c>
      <c r="W150" s="35">
        <v>0.12237762237762238</v>
      </c>
      <c r="X150" s="35">
        <v>0.16858237547892721</v>
      </c>
      <c r="Y150" s="35">
        <v>0.1981981981981982</v>
      </c>
      <c r="Z150" s="35">
        <v>0.14354066985645933</v>
      </c>
      <c r="AA150" s="35">
        <v>0.15517241379310345</v>
      </c>
      <c r="AB150" s="35">
        <v>0.17843866171003717</v>
      </c>
      <c r="AC150" s="35">
        <f>[1]GLOBAL!AI192</f>
        <v>0.17757009345794392</v>
      </c>
      <c r="AD150" s="35">
        <v>0.60906515580736542</v>
      </c>
      <c r="AE150" s="35">
        <v>0.8776223776223776</v>
      </c>
      <c r="AF150" s="35">
        <v>0.83141762452107282</v>
      </c>
      <c r="AG150" s="35">
        <v>0.80180180180180183</v>
      </c>
      <c r="AH150" s="35">
        <v>0.8564593301435407</v>
      </c>
      <c r="AI150" s="35">
        <v>0.84482758620689657</v>
      </c>
      <c r="AJ150" s="35">
        <v>0.82156133828996281</v>
      </c>
      <c r="AK150" s="35">
        <f>[1]GLOBAL!AJ192</f>
        <v>0.82242990654205606</v>
      </c>
      <c r="AL150" s="112">
        <v>3.3197026022304819</v>
      </c>
      <c r="AM150" s="112">
        <v>3.5594405594405596</v>
      </c>
      <c r="AN150" s="132">
        <v>3.4099616858237525</v>
      </c>
      <c r="AO150" s="133">
        <v>3.4</v>
      </c>
      <c r="AP150" s="133">
        <v>3.49</v>
      </c>
      <c r="AQ150" s="133">
        <v>3.57</v>
      </c>
      <c r="AR150" s="133">
        <v>3.54</v>
      </c>
      <c r="AS150" s="133">
        <f>[1]GLOBAL!AK192</f>
        <v>3.58</v>
      </c>
    </row>
    <row r="151" spans="1:45" s="31" customFormat="1" ht="18.75" customHeight="1" x14ac:dyDescent="0.25">
      <c r="A151" s="134">
        <v>57</v>
      </c>
      <c r="B151" s="159" t="s">
        <v>157</v>
      </c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35">
        <v>0.20396600566572237</v>
      </c>
      <c r="W151" s="35">
        <v>0.19014084507042253</v>
      </c>
      <c r="X151" s="35">
        <v>0.22761194029850745</v>
      </c>
      <c r="Y151" s="35">
        <v>0.18502202643171806</v>
      </c>
      <c r="Z151" s="35">
        <v>0.19523809523809524</v>
      </c>
      <c r="AA151" s="35">
        <v>0.21645021645021645</v>
      </c>
      <c r="AB151" s="35">
        <v>0.21933085501858737</v>
      </c>
      <c r="AC151" s="35">
        <f>[1]GLOBAL!AI193</f>
        <v>0.21226415094339623</v>
      </c>
      <c r="AD151" s="35">
        <v>0.55807365439093481</v>
      </c>
      <c r="AE151" s="35">
        <v>0.8098591549295775</v>
      </c>
      <c r="AF151" s="35">
        <v>0.77238805970149249</v>
      </c>
      <c r="AG151" s="35">
        <v>0.81497797356828194</v>
      </c>
      <c r="AH151" s="35">
        <v>0.80476190476190479</v>
      </c>
      <c r="AI151" s="35">
        <v>0.78354978354978355</v>
      </c>
      <c r="AJ151" s="35">
        <v>0.7806691449814126</v>
      </c>
      <c r="AK151" s="35">
        <f>[1]GLOBAL!AJ193</f>
        <v>0.78773584905660377</v>
      </c>
      <c r="AL151" s="112">
        <v>3.2044609665427513</v>
      </c>
      <c r="AM151" s="112">
        <v>3.3802816901408455</v>
      </c>
      <c r="AN151" s="132">
        <v>3.3097014925373127</v>
      </c>
      <c r="AO151" s="133">
        <v>3.45</v>
      </c>
      <c r="AP151" s="133">
        <v>3.35</v>
      </c>
      <c r="AQ151" s="133">
        <v>3.45</v>
      </c>
      <c r="AR151" s="133">
        <v>3.54</v>
      </c>
      <c r="AS151" s="133">
        <f>[1]GLOBAL!AK193</f>
        <v>3.47</v>
      </c>
    </row>
    <row r="152" spans="1:45" s="31" customFormat="1" ht="18.75" customHeight="1" x14ac:dyDescent="0.25">
      <c r="A152" s="32">
        <v>58</v>
      </c>
      <c r="B152" s="159" t="s">
        <v>158</v>
      </c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35">
        <v>0.17280453257790368</v>
      </c>
      <c r="W152" s="35">
        <v>0.15053763440860216</v>
      </c>
      <c r="X152" s="35">
        <v>0.19379844961240311</v>
      </c>
      <c r="Y152" s="35">
        <v>0.18636363636363637</v>
      </c>
      <c r="Z152" s="35">
        <v>0.1941747572815534</v>
      </c>
      <c r="AA152" s="35">
        <v>0.19545454545454546</v>
      </c>
      <c r="AB152" s="35">
        <v>0.19379844961240311</v>
      </c>
      <c r="AC152" s="35">
        <f>[1]GLOBAL!AI194</f>
        <v>0.15270935960591134</v>
      </c>
      <c r="AD152" s="35">
        <v>0.57790368271954673</v>
      </c>
      <c r="AE152" s="35">
        <v>0.84946236559139787</v>
      </c>
      <c r="AF152" s="35">
        <v>0.80620155038759689</v>
      </c>
      <c r="AG152" s="35">
        <v>0.8136363636363636</v>
      </c>
      <c r="AH152" s="35">
        <v>0.80582524271844658</v>
      </c>
      <c r="AI152" s="35">
        <v>0.80454545454545456</v>
      </c>
      <c r="AJ152" s="35">
        <v>0.80620155038759689</v>
      </c>
      <c r="AK152" s="35">
        <f>[1]GLOBAL!AJ194</f>
        <v>0.84729064039408863</v>
      </c>
      <c r="AL152" s="112">
        <v>3.2867924528301899</v>
      </c>
      <c r="AM152" s="112">
        <v>3.4946236559139785</v>
      </c>
      <c r="AN152" s="132">
        <v>3.3527131782945725</v>
      </c>
      <c r="AO152" s="133">
        <v>3.42</v>
      </c>
      <c r="AP152" s="133">
        <v>3.38</v>
      </c>
      <c r="AQ152" s="133">
        <v>3.48</v>
      </c>
      <c r="AR152" s="133">
        <v>3.6</v>
      </c>
      <c r="AS152" s="133">
        <f>[1]GLOBAL!AK194</f>
        <v>3.67</v>
      </c>
    </row>
    <row r="153" spans="1:45" s="118" customFormat="1" ht="19.5" customHeight="1" x14ac:dyDescent="0.3">
      <c r="A153" s="162" t="s">
        <v>159</v>
      </c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4"/>
      <c r="V153" s="135">
        <v>0.14376770538243627</v>
      </c>
      <c r="W153" s="135">
        <v>0.12424531299650461</v>
      </c>
      <c r="X153" s="114">
        <v>0.17428669645926434</v>
      </c>
      <c r="Y153" s="114">
        <v>0.17305365066559097</v>
      </c>
      <c r="Z153" s="114">
        <v>0.16225596529284164</v>
      </c>
      <c r="AA153" s="114">
        <v>0.16864608076009502</v>
      </c>
      <c r="AB153" s="114">
        <v>0.1804562478719782</v>
      </c>
      <c r="AC153" s="114">
        <f>[1]GLOBAL!AI195</f>
        <v>0.17644521138912855</v>
      </c>
      <c r="AD153" s="114">
        <v>0.63574126534466469</v>
      </c>
      <c r="AE153" s="114">
        <v>0.87575468700349535</v>
      </c>
      <c r="AF153" s="114">
        <v>0.82571330354073569</v>
      </c>
      <c r="AG153" s="114">
        <v>0.82694634933440903</v>
      </c>
      <c r="AH153" s="114">
        <v>0.8377440347071583</v>
      </c>
      <c r="AI153" s="114">
        <v>0.83135391923990498</v>
      </c>
      <c r="AJ153" s="114">
        <v>0.81954375212802177</v>
      </c>
      <c r="AK153" s="114">
        <f>[1]GLOBAL!AJ195</f>
        <v>0.82355478861087139</v>
      </c>
      <c r="AL153" s="115">
        <v>3.3941926511554552</v>
      </c>
      <c r="AM153" s="115">
        <v>3.5730216886070183</v>
      </c>
      <c r="AN153" s="121">
        <v>3.4603621094730075</v>
      </c>
      <c r="AO153" s="121">
        <f>AVERAGE(AO142:AO152)</f>
        <v>3.4827272727272729</v>
      </c>
      <c r="AP153" s="121">
        <f>AVERAGE(AP142:AP152)</f>
        <v>3.4490909090909097</v>
      </c>
      <c r="AQ153" s="121">
        <v>3.5354545454545456</v>
      </c>
      <c r="AR153" s="116">
        <v>3.6127272727272728</v>
      </c>
      <c r="AS153" s="136">
        <f>[1]GLOBAL!AK195</f>
        <v>3.6136363636363638</v>
      </c>
    </row>
    <row r="154" spans="1:45" s="31" customFormat="1" ht="18.75" customHeight="1" x14ac:dyDescent="0.25"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19"/>
      <c r="AP154" s="119"/>
    </row>
    <row r="155" spans="1:45" s="31" customFormat="1" ht="15" customHeight="1" x14ac:dyDescent="0.25"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19"/>
      <c r="AP155" s="119"/>
    </row>
    <row r="156" spans="1:45" s="31" customFormat="1" ht="36" customHeight="1" x14ac:dyDescent="0.25">
      <c r="B156" s="175" t="s">
        <v>92</v>
      </c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6"/>
      <c r="V156" s="167" t="s">
        <v>136</v>
      </c>
      <c r="W156" s="168"/>
      <c r="X156" s="168"/>
      <c r="Y156" s="168"/>
      <c r="Z156" s="168"/>
      <c r="AA156" s="168"/>
      <c r="AB156" s="168"/>
      <c r="AC156" s="169"/>
      <c r="AD156" s="170" t="s">
        <v>137</v>
      </c>
      <c r="AE156" s="171"/>
      <c r="AF156" s="171"/>
      <c r="AG156" s="171"/>
      <c r="AH156" s="171"/>
      <c r="AI156" s="171"/>
      <c r="AJ156" s="171"/>
      <c r="AK156" s="172"/>
      <c r="AL156" s="157" t="s">
        <v>24</v>
      </c>
      <c r="AM156" s="158"/>
      <c r="AN156" s="158"/>
      <c r="AO156" s="158"/>
      <c r="AP156" s="158"/>
      <c r="AQ156" s="158"/>
      <c r="AR156" s="158"/>
      <c r="AS156" s="158"/>
    </row>
    <row r="157" spans="1:45" s="31" customFormat="1" ht="18.75" customHeight="1" x14ac:dyDescent="0.25">
      <c r="A157" s="23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8"/>
      <c r="V157" s="111">
        <v>2009</v>
      </c>
      <c r="W157" s="111">
        <v>2011</v>
      </c>
      <c r="X157" s="111">
        <v>2013</v>
      </c>
      <c r="Y157" s="111">
        <v>2015</v>
      </c>
      <c r="Z157" s="111">
        <v>2017</v>
      </c>
      <c r="AA157" s="111">
        <v>2019</v>
      </c>
      <c r="AB157" s="111">
        <v>2021</v>
      </c>
      <c r="AC157" s="111">
        <v>2023</v>
      </c>
      <c r="AD157" s="111">
        <v>2009</v>
      </c>
      <c r="AE157" s="111">
        <v>2011</v>
      </c>
      <c r="AF157" s="111">
        <v>2013</v>
      </c>
      <c r="AG157" s="111">
        <v>2015</v>
      </c>
      <c r="AH157" s="111">
        <v>2017</v>
      </c>
      <c r="AI157" s="111">
        <v>2019</v>
      </c>
      <c r="AJ157" s="111">
        <v>2021</v>
      </c>
      <c r="AK157" s="111">
        <v>2023</v>
      </c>
      <c r="AL157" s="30">
        <v>2009</v>
      </c>
      <c r="AM157" s="30">
        <v>2011</v>
      </c>
      <c r="AN157" s="30">
        <v>2013</v>
      </c>
      <c r="AO157" s="30">
        <v>2015</v>
      </c>
      <c r="AP157" s="30">
        <v>2017</v>
      </c>
      <c r="AQ157" s="30">
        <v>2019</v>
      </c>
      <c r="AR157" s="30">
        <v>2021</v>
      </c>
      <c r="AS157" s="30">
        <v>2023</v>
      </c>
    </row>
    <row r="158" spans="1:45" s="31" customFormat="1" ht="18.75" customHeight="1" x14ac:dyDescent="0.25">
      <c r="A158" s="32">
        <v>59</v>
      </c>
      <c r="B158" s="159" t="s">
        <v>93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37"/>
      <c r="W158" s="138">
        <v>5.6338028169014086E-2</v>
      </c>
      <c r="X158" s="138">
        <v>6.3492063492063489E-2</v>
      </c>
      <c r="Y158" s="138">
        <v>0.1</v>
      </c>
      <c r="Z158" s="138">
        <v>0.15217391304347827</v>
      </c>
      <c r="AA158" s="138">
        <v>5.8823529411764705E-2</v>
      </c>
      <c r="AB158" s="138">
        <v>7.0175438596491224E-2</v>
      </c>
      <c r="AC158" s="138">
        <f>[1]GLOBAL!AI198</f>
        <v>0.21052631578947367</v>
      </c>
      <c r="AD158" s="137"/>
      <c r="AE158" s="138">
        <v>0.94366197183098588</v>
      </c>
      <c r="AF158" s="138">
        <v>0.93650793650793651</v>
      </c>
      <c r="AG158" s="138">
        <v>0.9</v>
      </c>
      <c r="AH158" s="138">
        <v>0.84782608695652173</v>
      </c>
      <c r="AI158" s="138">
        <v>0.94117647058823528</v>
      </c>
      <c r="AJ158" s="138">
        <v>0.92982456140350878</v>
      </c>
      <c r="AK158" s="138">
        <f>[1]GLOBAL!AJ198</f>
        <v>0.78947368421052633</v>
      </c>
      <c r="AL158" s="139"/>
      <c r="AM158" s="139">
        <v>3.9014084507042259</v>
      </c>
      <c r="AN158" s="139">
        <v>3.7936507936507944</v>
      </c>
      <c r="AO158" s="139">
        <v>3.8</v>
      </c>
      <c r="AP158" s="139">
        <v>3.63</v>
      </c>
      <c r="AQ158" s="139">
        <v>3.8</v>
      </c>
      <c r="AR158" s="139">
        <v>3.67</v>
      </c>
      <c r="AS158" s="139">
        <f>[1]GLOBAL!AK198</f>
        <v>3.45</v>
      </c>
    </row>
    <row r="159" spans="1:45" s="31" customFormat="1" ht="18.75" customHeight="1" x14ac:dyDescent="0.25">
      <c r="A159" s="32">
        <v>60</v>
      </c>
      <c r="B159" s="159" t="s">
        <v>94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37"/>
      <c r="W159" s="138">
        <v>5.7142857142857141E-2</v>
      </c>
      <c r="X159" s="138">
        <v>6.5573770491803282E-2</v>
      </c>
      <c r="Y159" s="138">
        <v>0.14583333333333334</v>
      </c>
      <c r="Z159" s="138">
        <v>6.3829787234042548E-2</v>
      </c>
      <c r="AA159" s="138">
        <v>0.06</v>
      </c>
      <c r="AB159" s="138">
        <v>0.13207547169811321</v>
      </c>
      <c r="AC159" s="138">
        <f>[1]GLOBAL!AI199</f>
        <v>0.125</v>
      </c>
      <c r="AD159" s="137"/>
      <c r="AE159" s="138">
        <v>0.94285714285714284</v>
      </c>
      <c r="AF159" s="138">
        <v>0.93442622950819676</v>
      </c>
      <c r="AG159" s="138">
        <v>0.85416666666666663</v>
      </c>
      <c r="AH159" s="138">
        <v>0.93617021276595747</v>
      </c>
      <c r="AI159" s="138">
        <v>0.94</v>
      </c>
      <c r="AJ159" s="138">
        <v>0.86792452830188682</v>
      </c>
      <c r="AK159" s="138">
        <f>[1]GLOBAL!AJ199</f>
        <v>0.875</v>
      </c>
      <c r="AL159" s="139"/>
      <c r="AM159" s="139">
        <v>3.842857142857143</v>
      </c>
      <c r="AN159" s="139">
        <v>3.8032786885245904</v>
      </c>
      <c r="AO159" s="139">
        <v>3.73</v>
      </c>
      <c r="AP159" s="139">
        <v>3.74</v>
      </c>
      <c r="AQ159" s="139">
        <v>3.88</v>
      </c>
      <c r="AR159" s="139">
        <v>3.74</v>
      </c>
      <c r="AS159" s="139">
        <f>[1]GLOBAL!AK199</f>
        <v>3.53</v>
      </c>
    </row>
    <row r="160" spans="1:45" s="31" customFormat="1" ht="18.75" customHeight="1" x14ac:dyDescent="0.25">
      <c r="A160" s="32">
        <v>61</v>
      </c>
      <c r="B160" s="159" t="s">
        <v>95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37"/>
      <c r="W160" s="138">
        <v>5.5555555555555552E-2</v>
      </c>
      <c r="X160" s="138">
        <v>9.8360655737704916E-2</v>
      </c>
      <c r="Y160" s="138">
        <v>8.3333333333333329E-2</v>
      </c>
      <c r="Z160" s="138">
        <v>6.3829787234042548E-2</v>
      </c>
      <c r="AA160" s="138">
        <v>5.8823529411764705E-2</v>
      </c>
      <c r="AB160" s="138">
        <v>0.16981132075471697</v>
      </c>
      <c r="AC160" s="138">
        <f>[1]GLOBAL!AI200</f>
        <v>0.20588235294117646</v>
      </c>
      <c r="AD160" s="137"/>
      <c r="AE160" s="138">
        <v>0.94444444444444442</v>
      </c>
      <c r="AF160" s="138">
        <v>0.90163934426229508</v>
      </c>
      <c r="AG160" s="138">
        <v>0.91666666666666663</v>
      </c>
      <c r="AH160" s="138">
        <v>0.93617021276595747</v>
      </c>
      <c r="AI160" s="138">
        <v>0.94117647058823528</v>
      </c>
      <c r="AJ160" s="138">
        <v>0.83018867924528306</v>
      </c>
      <c r="AK160" s="138">
        <f>[1]GLOBAL!AJ200</f>
        <v>0.79411764705882348</v>
      </c>
      <c r="AL160" s="139"/>
      <c r="AM160" s="139">
        <v>3.8194444444444451</v>
      </c>
      <c r="AN160" s="139">
        <v>3.6557377049180326</v>
      </c>
      <c r="AO160" s="139">
        <v>3.77</v>
      </c>
      <c r="AP160" s="139">
        <v>3.64</v>
      </c>
      <c r="AQ160" s="139">
        <v>3.75</v>
      </c>
      <c r="AR160" s="139">
        <v>3.57</v>
      </c>
      <c r="AS160" s="139">
        <f>[1]GLOBAL!AK200</f>
        <v>3.41</v>
      </c>
    </row>
    <row r="161" spans="1:45" s="31" customFormat="1" ht="18.75" customHeight="1" x14ac:dyDescent="0.25">
      <c r="A161" s="32">
        <v>62</v>
      </c>
      <c r="B161" s="159" t="s">
        <v>96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37"/>
      <c r="W161" s="138">
        <v>5.5555555555555552E-2</v>
      </c>
      <c r="X161" s="138">
        <v>8.0645161290322578E-2</v>
      </c>
      <c r="Y161" s="138">
        <v>0.10204081632653061</v>
      </c>
      <c r="Z161" s="138">
        <v>0.10869565217391304</v>
      </c>
      <c r="AA161" s="138">
        <v>7.6923076923076927E-2</v>
      </c>
      <c r="AB161" s="138">
        <v>0.16666666666666666</v>
      </c>
      <c r="AC161" s="138">
        <f>[1]GLOBAL!AI201</f>
        <v>0.14705882352941177</v>
      </c>
      <c r="AD161" s="137"/>
      <c r="AE161" s="138">
        <v>0.94444444444444442</v>
      </c>
      <c r="AF161" s="138">
        <v>0.91935483870967738</v>
      </c>
      <c r="AG161" s="138">
        <v>0.89795918367346939</v>
      </c>
      <c r="AH161" s="138">
        <v>0.89130434782608692</v>
      </c>
      <c r="AI161" s="138">
        <v>0.92307692307692313</v>
      </c>
      <c r="AJ161" s="138">
        <v>0.83333333333333337</v>
      </c>
      <c r="AK161" s="138">
        <f>[1]GLOBAL!AJ201</f>
        <v>0.8529411764705882</v>
      </c>
      <c r="AL161" s="139"/>
      <c r="AM161" s="139">
        <v>3.8611111111111112</v>
      </c>
      <c r="AN161" s="139">
        <v>3.7580645161290311</v>
      </c>
      <c r="AO161" s="139">
        <v>3.73</v>
      </c>
      <c r="AP161" s="139">
        <v>3.63</v>
      </c>
      <c r="AQ161" s="139">
        <v>3.81</v>
      </c>
      <c r="AR161" s="139">
        <v>3.54</v>
      </c>
      <c r="AS161" s="139">
        <f>[1]GLOBAL!AK201</f>
        <v>3.41</v>
      </c>
    </row>
    <row r="162" spans="1:45" s="31" customFormat="1" ht="18.75" customHeight="1" x14ac:dyDescent="0.25">
      <c r="A162" s="32" t="s">
        <v>138</v>
      </c>
      <c r="B162" s="159" t="s">
        <v>160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37"/>
      <c r="W162" s="138">
        <v>5.7142857142857141E-2</v>
      </c>
      <c r="X162" s="138">
        <v>0.11475409836065574</v>
      </c>
      <c r="Y162" s="138" t="s">
        <v>140</v>
      </c>
      <c r="Z162" s="138" t="s">
        <v>140</v>
      </c>
      <c r="AA162" s="138" t="s">
        <v>140</v>
      </c>
      <c r="AB162" s="138"/>
      <c r="AC162" s="138"/>
      <c r="AD162" s="138"/>
      <c r="AE162" s="138">
        <v>0.94285714285714284</v>
      </c>
      <c r="AF162" s="138">
        <v>0.88524590163934425</v>
      </c>
      <c r="AG162" s="138" t="s">
        <v>140</v>
      </c>
      <c r="AH162" s="138" t="s">
        <v>140</v>
      </c>
      <c r="AI162" s="138"/>
      <c r="AJ162" s="138"/>
      <c r="AK162" s="138"/>
      <c r="AL162" s="139"/>
      <c r="AM162" s="139">
        <v>3.8999999999999995</v>
      </c>
      <c r="AN162" s="139">
        <v>3.721311475409836</v>
      </c>
      <c r="AO162" s="139" t="s">
        <v>140</v>
      </c>
      <c r="AP162" s="139"/>
      <c r="AQ162" s="139"/>
      <c r="AR162" s="139"/>
      <c r="AS162" s="139"/>
    </row>
    <row r="163" spans="1:45" s="31" customFormat="1" ht="18.75" customHeight="1" x14ac:dyDescent="0.25">
      <c r="A163" s="32">
        <v>63</v>
      </c>
      <c r="B163" s="159" t="s">
        <v>97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37"/>
      <c r="W163" s="138">
        <v>7.0422535211267609E-2</v>
      </c>
      <c r="X163" s="138">
        <v>0.11290322580645161</v>
      </c>
      <c r="Y163" s="138">
        <v>6.1224489795918366E-2</v>
      </c>
      <c r="Z163" s="138">
        <v>0.1276595744680851</v>
      </c>
      <c r="AA163" s="138">
        <v>5.8823529411764705E-2</v>
      </c>
      <c r="AB163" s="138">
        <v>0.14814814814814814</v>
      </c>
      <c r="AC163" s="138">
        <f>[1]GLOBAL!AI202</f>
        <v>0.11764705882352941</v>
      </c>
      <c r="AD163" s="138"/>
      <c r="AE163" s="138">
        <v>0.92957746478873238</v>
      </c>
      <c r="AF163" s="138">
        <v>0.88709677419354838</v>
      </c>
      <c r="AG163" s="138">
        <v>0.93877551020408168</v>
      </c>
      <c r="AH163" s="138">
        <v>0.87234042553191493</v>
      </c>
      <c r="AI163" s="138">
        <v>0.94117647058823528</v>
      </c>
      <c r="AJ163" s="138">
        <v>0.85185185185185186</v>
      </c>
      <c r="AK163" s="138">
        <f>[1]GLOBAL!AJ202</f>
        <v>0.88235294117647056</v>
      </c>
      <c r="AL163" s="139"/>
      <c r="AM163" s="139">
        <v>3.7746478873239431</v>
      </c>
      <c r="AN163" s="139">
        <v>3.7096774193548385</v>
      </c>
      <c r="AO163" s="139">
        <v>3.84</v>
      </c>
      <c r="AP163" s="139">
        <v>3.55</v>
      </c>
      <c r="AQ163" s="139">
        <v>3.71</v>
      </c>
      <c r="AR163" s="139">
        <v>3.56</v>
      </c>
      <c r="AS163" s="139">
        <f>[1]GLOBAL!AK202</f>
        <v>3.56</v>
      </c>
    </row>
    <row r="164" spans="1:45" s="31" customFormat="1" ht="18.75" customHeight="1" x14ac:dyDescent="0.25">
      <c r="A164" s="162" t="s">
        <v>98</v>
      </c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40"/>
      <c r="W164" s="141">
        <v>5.8685446009389672E-2</v>
      </c>
      <c r="X164" s="141">
        <v>8.9189189189189194E-2</v>
      </c>
      <c r="Y164" s="141">
        <v>9.8360655737704916E-2</v>
      </c>
      <c r="Z164" s="141">
        <v>0.10300429184549356</v>
      </c>
      <c r="AA164" s="141">
        <v>6.2745098039215685E-2</v>
      </c>
      <c r="AB164" s="141">
        <v>0.13653136531365315</v>
      </c>
      <c r="AC164" s="141">
        <f>[1]GLOBAL!AI203</f>
        <v>0.16279069767441862</v>
      </c>
      <c r="AD164" s="141"/>
      <c r="AE164" s="141">
        <v>0.94131455399061037</v>
      </c>
      <c r="AF164" s="141">
        <v>0.91081081081081083</v>
      </c>
      <c r="AG164" s="141">
        <v>0.90163934426229508</v>
      </c>
      <c r="AH164" s="141">
        <v>0.89699570815450647</v>
      </c>
      <c r="AI164" s="141">
        <v>0.93725490196078431</v>
      </c>
      <c r="AJ164" s="141">
        <v>0.86346863468634683</v>
      </c>
      <c r="AK164" s="141">
        <f>[1]GLOBAL!AJ203</f>
        <v>0.83720930232558144</v>
      </c>
      <c r="AL164" s="121"/>
      <c r="AM164" s="121">
        <v>3.8499115060734783</v>
      </c>
      <c r="AN164" s="121">
        <v>3.7402867663311881</v>
      </c>
      <c r="AO164" s="121">
        <v>3.7739999999999996</v>
      </c>
      <c r="AP164" s="121">
        <v>3.6380000000000003</v>
      </c>
      <c r="AQ164" s="121">
        <v>3.79</v>
      </c>
      <c r="AR164" s="121">
        <v>3.6159999999999997</v>
      </c>
      <c r="AS164" s="121">
        <f>[1]GLOBAL!AK203</f>
        <v>3.472</v>
      </c>
    </row>
    <row r="165" spans="1:45" s="31" customFormat="1" ht="18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4"/>
      <c r="AO165" s="119"/>
      <c r="AP165" s="119"/>
    </row>
    <row r="166" spans="1:45" s="31" customFormat="1" ht="37.5" customHeight="1" x14ac:dyDescent="0.25">
      <c r="A166" s="23"/>
      <c r="B166" s="165" t="s">
        <v>161</v>
      </c>
      <c r="C166" s="165"/>
      <c r="D166" s="165"/>
      <c r="E166" s="165"/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73"/>
      <c r="V166" s="167" t="s">
        <v>136</v>
      </c>
      <c r="W166" s="168"/>
      <c r="X166" s="168"/>
      <c r="Y166" s="168"/>
      <c r="Z166" s="168"/>
      <c r="AA166" s="168"/>
      <c r="AB166" s="168"/>
      <c r="AC166" s="169"/>
      <c r="AD166" s="170" t="s">
        <v>137</v>
      </c>
      <c r="AE166" s="171"/>
      <c r="AF166" s="171"/>
      <c r="AG166" s="171"/>
      <c r="AH166" s="171"/>
      <c r="AI166" s="171"/>
      <c r="AJ166" s="171"/>
      <c r="AK166" s="172"/>
      <c r="AL166" s="157" t="s">
        <v>24</v>
      </c>
      <c r="AM166" s="158"/>
      <c r="AN166" s="158"/>
      <c r="AO166" s="158"/>
      <c r="AP166" s="158"/>
      <c r="AQ166" s="158"/>
      <c r="AR166" s="158"/>
      <c r="AS166" s="158"/>
    </row>
    <row r="167" spans="1:45" s="31" customFormat="1" ht="18.75" x14ac:dyDescent="0.25">
      <c r="A167" s="23"/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74"/>
      <c r="V167" s="111">
        <v>2009</v>
      </c>
      <c r="W167" s="111">
        <v>2011</v>
      </c>
      <c r="X167" s="111">
        <v>2013</v>
      </c>
      <c r="Y167" s="111">
        <v>2015</v>
      </c>
      <c r="Z167" s="111">
        <v>2017</v>
      </c>
      <c r="AA167" s="111">
        <v>2019</v>
      </c>
      <c r="AB167" s="111">
        <v>2021</v>
      </c>
      <c r="AC167" s="111">
        <v>2023</v>
      </c>
      <c r="AD167" s="111">
        <v>2009</v>
      </c>
      <c r="AE167" s="111">
        <v>2011</v>
      </c>
      <c r="AF167" s="111">
        <v>2013</v>
      </c>
      <c r="AG167" s="111">
        <v>2015</v>
      </c>
      <c r="AH167" s="111">
        <v>2017</v>
      </c>
      <c r="AI167" s="111">
        <v>2019</v>
      </c>
      <c r="AJ167" s="111">
        <v>2021</v>
      </c>
      <c r="AK167" s="111">
        <v>2023</v>
      </c>
      <c r="AL167" s="30">
        <v>2009</v>
      </c>
      <c r="AM167" s="30">
        <v>2011</v>
      </c>
      <c r="AN167" s="30">
        <v>2013</v>
      </c>
      <c r="AO167" s="30">
        <v>2015</v>
      </c>
      <c r="AP167" s="30">
        <v>2017</v>
      </c>
      <c r="AQ167" s="30">
        <v>2019</v>
      </c>
      <c r="AR167" s="30">
        <v>2021</v>
      </c>
      <c r="AS167" s="30">
        <v>2023</v>
      </c>
    </row>
    <row r="168" spans="1:45" s="31" customFormat="1" ht="18.75" x14ac:dyDescent="0.25">
      <c r="A168" s="32">
        <v>64</v>
      </c>
      <c r="B168" s="159" t="s">
        <v>100</v>
      </c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35">
        <v>4.2492917847025496E-2</v>
      </c>
      <c r="W168" s="35">
        <v>1.3262599469496022E-2</v>
      </c>
      <c r="X168" s="35">
        <v>2.7027027027027029E-2</v>
      </c>
      <c r="Y168" s="35">
        <v>4.3165467625899283E-2</v>
      </c>
      <c r="Z168" s="35">
        <v>5.9288537549407112E-2</v>
      </c>
      <c r="AA168" s="35">
        <v>7.6655052264808357E-2</v>
      </c>
      <c r="AB168" s="35">
        <v>8.2066869300911852E-2</v>
      </c>
      <c r="AC168" s="35">
        <f>[1]GLOBAL!AI206</f>
        <v>7.8189300411522639E-2</v>
      </c>
      <c r="AD168" s="35">
        <v>0.86685552407932009</v>
      </c>
      <c r="AE168" s="35">
        <v>0.98673740053050396</v>
      </c>
      <c r="AF168" s="35">
        <v>0.97297297297297303</v>
      </c>
      <c r="AG168" s="35">
        <v>0.95683453237410077</v>
      </c>
      <c r="AH168" s="35">
        <v>0.94071146245059289</v>
      </c>
      <c r="AI168" s="35">
        <v>0.9233449477351916</v>
      </c>
      <c r="AJ168" s="35">
        <v>0.91793313069908811</v>
      </c>
      <c r="AK168" s="35">
        <f>[1]GLOBAL!AJ206</f>
        <v>0.92181069958847739</v>
      </c>
      <c r="AL168" s="112">
        <v>3.8068535825545142</v>
      </c>
      <c r="AM168" s="112">
        <v>4.1379310344827536</v>
      </c>
      <c r="AN168" s="142">
        <v>4.0660660660660639</v>
      </c>
      <c r="AO168" s="143">
        <v>3.906474820143885</v>
      </c>
      <c r="AP168" s="143">
        <v>3.8814229249011856</v>
      </c>
      <c r="AQ168" s="143">
        <v>3.91</v>
      </c>
      <c r="AR168" s="143">
        <v>3.95</v>
      </c>
      <c r="AS168" s="143">
        <f>[1]GLOBAL!AK206</f>
        <v>3.94</v>
      </c>
    </row>
    <row r="169" spans="1:45" s="31" customFormat="1" ht="18.75" x14ac:dyDescent="0.25">
      <c r="A169" s="32">
        <v>65</v>
      </c>
      <c r="B169" s="159" t="s">
        <v>101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35">
        <v>7.0821529745042494E-2</v>
      </c>
      <c r="W169" s="35">
        <v>1.832460732984293E-2</v>
      </c>
      <c r="X169" s="35">
        <v>5.459770114942529E-2</v>
      </c>
      <c r="Y169" s="35">
        <v>5.8020477815699661E-2</v>
      </c>
      <c r="Z169" s="35">
        <v>4.8507462686567165E-2</v>
      </c>
      <c r="AA169" s="35">
        <v>7.2131147540983612E-2</v>
      </c>
      <c r="AB169" s="35">
        <v>8.7463556851311949E-2</v>
      </c>
      <c r="AC169" s="35">
        <f>[1]GLOBAL!AI207</f>
        <v>5.9479553903345722E-2</v>
      </c>
      <c r="AD169" s="35">
        <v>0.88385269121813026</v>
      </c>
      <c r="AE169" s="35">
        <v>0.98167539267015702</v>
      </c>
      <c r="AF169" s="35">
        <v>0.9454022988505747</v>
      </c>
      <c r="AG169" s="35">
        <v>0.94197952218430037</v>
      </c>
      <c r="AH169" s="35">
        <v>0.95149253731343286</v>
      </c>
      <c r="AI169" s="35">
        <v>0.9278688524590164</v>
      </c>
      <c r="AJ169" s="35">
        <v>0.91253644314868809</v>
      </c>
      <c r="AK169" s="35">
        <f>[1]GLOBAL!AJ207</f>
        <v>0.94052044609665431</v>
      </c>
      <c r="AL169" s="112">
        <v>3.9287833827893199</v>
      </c>
      <c r="AM169" s="112">
        <v>4.2617801047120398</v>
      </c>
      <c r="AN169" s="142">
        <v>4.1321839080459766</v>
      </c>
      <c r="AO169" s="143">
        <v>4.1023890784982937</v>
      </c>
      <c r="AP169" s="143">
        <v>4.0820895522388057</v>
      </c>
      <c r="AQ169" s="143">
        <v>4</v>
      </c>
      <c r="AR169" s="143">
        <v>4.09</v>
      </c>
      <c r="AS169" s="143">
        <f>[1]GLOBAL!AK207</f>
        <v>4.1500000000000004</v>
      </c>
    </row>
    <row r="170" spans="1:45" s="31" customFormat="1" ht="18.75" x14ac:dyDescent="0.25">
      <c r="A170" s="32" t="s">
        <v>138</v>
      </c>
      <c r="B170" s="159" t="s">
        <v>162</v>
      </c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35">
        <v>3.1161473087818695E-2</v>
      </c>
      <c r="W170" s="35">
        <v>1.5873015873015872E-2</v>
      </c>
      <c r="X170" s="35">
        <v>3.7572254335260118E-2</v>
      </c>
      <c r="Y170" s="35"/>
      <c r="Z170" s="35"/>
      <c r="AA170" s="35"/>
      <c r="AB170" s="35"/>
      <c r="AC170" s="35"/>
      <c r="AD170" s="35">
        <v>0.9178470254957507</v>
      </c>
      <c r="AE170" s="35">
        <v>0.98412698412698407</v>
      </c>
      <c r="AF170" s="35">
        <v>0.96242774566473988</v>
      </c>
      <c r="AG170" s="35"/>
      <c r="AH170" s="35"/>
      <c r="AI170" s="35"/>
      <c r="AJ170" s="35"/>
      <c r="AK170" s="35"/>
      <c r="AL170" s="112">
        <v>4.1970149253731348</v>
      </c>
      <c r="AM170" s="112">
        <v>4.3306878306878378</v>
      </c>
      <c r="AN170" s="142">
        <v>4.2456647398843979</v>
      </c>
      <c r="AO170" s="142"/>
      <c r="AP170" s="142"/>
      <c r="AQ170" s="142"/>
      <c r="AR170" s="142"/>
      <c r="AS170" s="142"/>
    </row>
    <row r="171" spans="1:45" s="31" customFormat="1" ht="34.5" customHeight="1" x14ac:dyDescent="0.25">
      <c r="A171" s="32" t="s">
        <v>138</v>
      </c>
      <c r="B171" s="159" t="s">
        <v>163</v>
      </c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35">
        <v>0.11614730878186968</v>
      </c>
      <c r="W171" s="35">
        <v>5.1075268817204304E-2</v>
      </c>
      <c r="X171" s="35">
        <v>9.8765432098765427E-2</v>
      </c>
      <c r="Y171" s="35"/>
      <c r="Z171" s="35"/>
      <c r="AA171" s="35"/>
      <c r="AB171" s="35"/>
      <c r="AC171" s="35"/>
      <c r="AD171" s="35">
        <v>0.79036827195467418</v>
      </c>
      <c r="AE171" s="35">
        <v>0.94892473118279574</v>
      </c>
      <c r="AF171" s="35">
        <v>0.90123456790123457</v>
      </c>
      <c r="AG171" s="35"/>
      <c r="AH171" s="35"/>
      <c r="AI171" s="35"/>
      <c r="AJ171" s="35"/>
      <c r="AK171" s="35"/>
      <c r="AL171" s="112">
        <v>3.5531249999999979</v>
      </c>
      <c r="AM171" s="112">
        <v>3.7231182795698916</v>
      </c>
      <c r="AN171" s="142">
        <v>3.6913580246913558</v>
      </c>
      <c r="AO171" s="142"/>
      <c r="AP171" s="142"/>
      <c r="AQ171" s="142"/>
      <c r="AR171" s="142"/>
      <c r="AS171" s="142"/>
    </row>
    <row r="172" spans="1:45" s="31" customFormat="1" ht="18.75" x14ac:dyDescent="0.25">
      <c r="A172" s="32">
        <v>66</v>
      </c>
      <c r="B172" s="159" t="s">
        <v>102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35">
        <v>9.0651558073654395E-2</v>
      </c>
      <c r="W172" s="35">
        <v>8.3109919571045576E-2</v>
      </c>
      <c r="X172" s="35">
        <v>0.1</v>
      </c>
      <c r="Y172" s="35">
        <v>0.1</v>
      </c>
      <c r="Z172" s="35">
        <v>9.5057034220532313E-2</v>
      </c>
      <c r="AA172" s="35">
        <v>0.12542372881355932</v>
      </c>
      <c r="AB172" s="35">
        <v>0.12238805970149254</v>
      </c>
      <c r="AC172" s="35">
        <f>[1]GLOBAL!AI208</f>
        <v>0.152</v>
      </c>
      <c r="AD172" s="35">
        <v>0.84419263456090654</v>
      </c>
      <c r="AE172" s="35">
        <v>0.91689008042895437</v>
      </c>
      <c r="AF172" s="35">
        <v>0.9</v>
      </c>
      <c r="AG172" s="35">
        <v>0.9</v>
      </c>
      <c r="AH172" s="35">
        <v>0.90494296577946765</v>
      </c>
      <c r="AI172" s="35">
        <v>0.87457627118644066</v>
      </c>
      <c r="AJ172" s="35">
        <v>0.87761194029850742</v>
      </c>
      <c r="AK172" s="35">
        <f>[1]GLOBAL!AJ208</f>
        <v>0.84799999999999998</v>
      </c>
      <c r="AL172" s="112">
        <v>3.7575757575757591</v>
      </c>
      <c r="AM172" s="112">
        <v>3.8364611260053607</v>
      </c>
      <c r="AN172" s="142">
        <v>3.7852941176470587</v>
      </c>
      <c r="AO172" s="142">
        <v>3.7852941176470587</v>
      </c>
      <c r="AP172" s="142">
        <v>3.7604562737642584</v>
      </c>
      <c r="AQ172" s="142">
        <v>3.68</v>
      </c>
      <c r="AR172" s="142">
        <v>3.81</v>
      </c>
      <c r="AS172" s="142">
        <f>[1]GLOBAL!AK208</f>
        <v>3.72</v>
      </c>
    </row>
    <row r="173" spans="1:45" s="31" customFormat="1" ht="18.75" x14ac:dyDescent="0.25">
      <c r="A173" s="32" t="s">
        <v>138</v>
      </c>
      <c r="B173" s="159" t="s">
        <v>164</v>
      </c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35">
        <v>0.13881019830028329</v>
      </c>
      <c r="W173" s="35">
        <v>9.7625329815303433E-2</v>
      </c>
      <c r="X173" s="35">
        <v>9.1445427728613568E-2</v>
      </c>
      <c r="Y173" s="35"/>
      <c r="Z173" s="35"/>
      <c r="AA173" s="35"/>
      <c r="AB173" s="35"/>
      <c r="AC173" s="35"/>
      <c r="AD173" s="35">
        <v>0.79320113314447593</v>
      </c>
      <c r="AE173" s="35">
        <v>0.90237467018469653</v>
      </c>
      <c r="AF173" s="35">
        <v>0.90855457227138647</v>
      </c>
      <c r="AG173" s="35"/>
      <c r="AH173" s="35"/>
      <c r="AI173" s="35"/>
      <c r="AJ173" s="35"/>
      <c r="AK173" s="35"/>
      <c r="AL173" s="112">
        <v>3.544072948328266</v>
      </c>
      <c r="AM173" s="112">
        <v>3.7335092348284924</v>
      </c>
      <c r="AN173" s="142">
        <v>3.7728613569321556</v>
      </c>
      <c r="AO173" s="119"/>
      <c r="AP173" s="119"/>
      <c r="AQ173" s="119"/>
      <c r="AR173" s="119"/>
      <c r="AS173" s="119"/>
    </row>
    <row r="174" spans="1:45" s="31" customFormat="1" ht="18.75" customHeight="1" x14ac:dyDescent="0.25">
      <c r="A174" s="32">
        <v>67</v>
      </c>
      <c r="B174" s="159" t="s">
        <v>103</v>
      </c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1"/>
      <c r="V174" s="35"/>
      <c r="W174" s="35"/>
      <c r="X174" s="35"/>
      <c r="Y174" s="35">
        <v>7.0631970260223054E-2</v>
      </c>
      <c r="Z174" s="35">
        <v>0.13358778625954199</v>
      </c>
      <c r="AA174" s="35">
        <v>0.12857142857142856</v>
      </c>
      <c r="AB174" s="35">
        <v>9.5975232198142413E-2</v>
      </c>
      <c r="AC174" s="35">
        <f>[1]GLOBAL!AI209</f>
        <v>0.1728395061728395</v>
      </c>
      <c r="AD174" s="35"/>
      <c r="AE174" s="35"/>
      <c r="AF174" s="35"/>
      <c r="AG174" s="35">
        <v>0.92936802973977695</v>
      </c>
      <c r="AH174" s="35">
        <v>0.86641221374045807</v>
      </c>
      <c r="AI174" s="35">
        <v>0.87142857142857144</v>
      </c>
      <c r="AJ174" s="35">
        <v>0.90402476780185759</v>
      </c>
      <c r="AK174" s="35">
        <f>[1]GLOBAL!AJ209</f>
        <v>0.8271604938271605</v>
      </c>
      <c r="AL174" s="112"/>
      <c r="AM174" s="112"/>
      <c r="AN174" s="142"/>
      <c r="AO174" s="143">
        <v>3.6654275092936803</v>
      </c>
      <c r="AP174" s="143">
        <v>3.5610687022900764</v>
      </c>
      <c r="AQ174" s="143">
        <v>3.63</v>
      </c>
      <c r="AR174" s="143">
        <v>3.7</v>
      </c>
      <c r="AS174" s="143">
        <f>[1]GLOBAL!AK209</f>
        <v>3.51</v>
      </c>
    </row>
    <row r="175" spans="1:45" s="31" customFormat="1" ht="18.75" customHeight="1" x14ac:dyDescent="0.25">
      <c r="A175" s="32">
        <v>68</v>
      </c>
      <c r="B175" s="159" t="s">
        <v>104</v>
      </c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1"/>
      <c r="V175" s="35"/>
      <c r="W175" s="35"/>
      <c r="X175" s="35"/>
      <c r="Y175" s="35">
        <v>4.878048780487805E-2</v>
      </c>
      <c r="Z175" s="35">
        <v>9.9264705882352935E-2</v>
      </c>
      <c r="AA175" s="35">
        <v>7.4324324324324328E-2</v>
      </c>
      <c r="AB175" s="35">
        <v>0.10650887573964497</v>
      </c>
      <c r="AC175" s="35">
        <f>[1]GLOBAL!AI210</f>
        <v>0.13432835820895522</v>
      </c>
      <c r="AD175" s="35"/>
      <c r="AE175" s="35"/>
      <c r="AF175" s="35"/>
      <c r="AG175" s="35">
        <v>0.95121951219512191</v>
      </c>
      <c r="AH175" s="35">
        <v>0.90073529411764708</v>
      </c>
      <c r="AI175" s="35">
        <v>0.92567567567567566</v>
      </c>
      <c r="AJ175" s="35">
        <v>0.89349112426035504</v>
      </c>
      <c r="AK175" s="35">
        <f>[1]GLOBAL!AJ210</f>
        <v>0.86567164179104472</v>
      </c>
      <c r="AL175" s="112"/>
      <c r="AM175" s="112"/>
      <c r="AN175" s="142"/>
      <c r="AO175" s="143">
        <v>3.749128919860627</v>
      </c>
      <c r="AP175" s="143">
        <v>3.7573529411764706</v>
      </c>
      <c r="AQ175" s="143">
        <v>3.84</v>
      </c>
      <c r="AR175" s="143">
        <v>3.83</v>
      </c>
      <c r="AS175" s="143">
        <f>[1]GLOBAL!AK210</f>
        <v>3.68</v>
      </c>
    </row>
    <row r="176" spans="1:45" s="31" customFormat="1" ht="18.75" customHeight="1" x14ac:dyDescent="0.25">
      <c r="A176" s="32">
        <v>69</v>
      </c>
      <c r="B176" s="159" t="s">
        <v>105</v>
      </c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1"/>
      <c r="V176" s="35"/>
      <c r="W176" s="35"/>
      <c r="X176" s="35"/>
      <c r="Y176" s="35">
        <v>0.10431654676258993</v>
      </c>
      <c r="Z176" s="35">
        <v>0.16666666666666666</v>
      </c>
      <c r="AA176" s="35">
        <v>0.12758620689655173</v>
      </c>
      <c r="AB176" s="35">
        <v>0.13157894736842105</v>
      </c>
      <c r="AC176" s="35">
        <f>[1]GLOBAL!AI211</f>
        <v>0.18007662835249041</v>
      </c>
      <c r="AD176" s="35"/>
      <c r="AE176" s="35"/>
      <c r="AF176" s="35"/>
      <c r="AG176" s="35">
        <v>0.89568345323741005</v>
      </c>
      <c r="AH176" s="35">
        <v>0.83333333333333337</v>
      </c>
      <c r="AI176" s="35">
        <v>0.87241379310344824</v>
      </c>
      <c r="AJ176" s="35">
        <v>0.86842105263157898</v>
      </c>
      <c r="AK176" s="35">
        <f>[1]GLOBAL!AJ211</f>
        <v>0.81992337164750961</v>
      </c>
      <c r="AL176" s="112"/>
      <c r="AM176" s="112"/>
      <c r="AN176" s="142"/>
      <c r="AO176" s="143">
        <v>3.5179856115107913</v>
      </c>
      <c r="AP176" s="143">
        <v>3.4507575757575757</v>
      </c>
      <c r="AQ176" s="143">
        <v>3.67</v>
      </c>
      <c r="AR176" s="143">
        <v>3.68</v>
      </c>
      <c r="AS176" s="143">
        <f>[1]GLOBAL!AK211</f>
        <v>3.54</v>
      </c>
    </row>
    <row r="177" spans="1:45" s="31" customFormat="1" ht="18.75" customHeight="1" x14ac:dyDescent="0.25">
      <c r="A177" s="32">
        <v>70</v>
      </c>
      <c r="B177" s="159" t="s">
        <v>106</v>
      </c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1"/>
      <c r="V177" s="35"/>
      <c r="W177" s="35"/>
      <c r="X177" s="35"/>
      <c r="Y177" s="35">
        <v>5.5749128919860627E-2</v>
      </c>
      <c r="Z177" s="35">
        <v>7.407407407407407E-2</v>
      </c>
      <c r="AA177" s="35">
        <v>6.7340067340067339E-2</v>
      </c>
      <c r="AB177" s="35">
        <v>7.8488372093023256E-2</v>
      </c>
      <c r="AC177" s="35">
        <f>[1]GLOBAL!AI212</f>
        <v>8.7591240875912413E-2</v>
      </c>
      <c r="AD177" s="35"/>
      <c r="AE177" s="35"/>
      <c r="AF177" s="35"/>
      <c r="AG177" s="35">
        <v>0.94425087108013939</v>
      </c>
      <c r="AH177" s="35">
        <v>0.92592592592592593</v>
      </c>
      <c r="AI177" s="35">
        <v>0.93265993265993263</v>
      </c>
      <c r="AJ177" s="35">
        <v>0.92151162790697672</v>
      </c>
      <c r="AK177" s="35">
        <f>[1]GLOBAL!AJ212</f>
        <v>0.91240875912408759</v>
      </c>
      <c r="AL177" s="112"/>
      <c r="AM177" s="112"/>
      <c r="AN177" s="142"/>
      <c r="AO177" s="143">
        <v>3.7874564459930316</v>
      </c>
      <c r="AP177" s="143">
        <v>3.7592592592592591</v>
      </c>
      <c r="AQ177" s="143">
        <v>3.92</v>
      </c>
      <c r="AR177" s="143">
        <v>3.92</v>
      </c>
      <c r="AS177" s="143">
        <f>[1]GLOBAL!AK212</f>
        <v>3.83</v>
      </c>
    </row>
    <row r="178" spans="1:45" s="118" customFormat="1" ht="19.5" customHeight="1" x14ac:dyDescent="0.25">
      <c r="A178" s="162" t="s">
        <v>165</v>
      </c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4"/>
      <c r="V178" s="114">
        <v>8.1680830972615678E-2</v>
      </c>
      <c r="W178" s="114">
        <v>4.6439628482972138E-2</v>
      </c>
      <c r="X178" s="114">
        <v>6.7980295566502466E-2</v>
      </c>
      <c r="Y178" s="114">
        <v>6.8617558022199793E-2</v>
      </c>
      <c r="Z178" s="114">
        <v>9.6652267818574514E-2</v>
      </c>
      <c r="AA178" s="114">
        <v>9.5609756097560977E-2</v>
      </c>
      <c r="AB178" s="114">
        <v>0.10067969413763807</v>
      </c>
      <c r="AC178" s="114">
        <f>[1]GLOBAL!AI213</f>
        <v>0.12278761061946902</v>
      </c>
      <c r="AD178" s="114">
        <v>0.84938621340887632</v>
      </c>
      <c r="AE178" s="114">
        <v>0.95356037151702788</v>
      </c>
      <c r="AF178" s="114">
        <v>0.93201970443349758</v>
      </c>
      <c r="AG178" s="114">
        <v>0.93138244197780018</v>
      </c>
      <c r="AH178" s="114">
        <v>0.9033477321814255</v>
      </c>
      <c r="AI178" s="114">
        <v>0.90439024390243905</v>
      </c>
      <c r="AJ178" s="114">
        <v>0.89932030586236189</v>
      </c>
      <c r="AK178" s="114">
        <f>[1]GLOBAL!AJ213</f>
        <v>0.87721238938053092</v>
      </c>
      <c r="AL178" s="115">
        <v>3.7979042661034987</v>
      </c>
      <c r="AM178" s="115">
        <v>4.0039146017143956</v>
      </c>
      <c r="AN178" s="121">
        <v>3.9489047022111685</v>
      </c>
      <c r="AO178" s="121">
        <f>AVERAGE(AO171:AO177)</f>
        <v>3.701058520861038</v>
      </c>
      <c r="AP178" s="121">
        <v>3.7503438899125188</v>
      </c>
      <c r="AQ178" s="121">
        <v>3.8071428571428569</v>
      </c>
      <c r="AR178" s="116">
        <v>3.854285714285715</v>
      </c>
      <c r="AS178" s="144">
        <f>[1]GLOBAL!AK213</f>
        <v>3.7671428571428569</v>
      </c>
    </row>
    <row r="179" spans="1:45" ht="18.75" x14ac:dyDescent="0.25"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83"/>
      <c r="AH179" s="83"/>
      <c r="AI179" s="83"/>
      <c r="AJ179" s="83"/>
      <c r="AK179" s="83"/>
      <c r="AL179" s="83"/>
      <c r="AM179" s="83"/>
      <c r="AN179" s="92"/>
      <c r="AO179" s="146"/>
      <c r="AP179" s="146"/>
    </row>
    <row r="180" spans="1:45" s="31" customFormat="1" ht="37.5" customHeight="1" x14ac:dyDescent="0.25">
      <c r="A180" s="23"/>
      <c r="B180" s="165" t="s">
        <v>108</v>
      </c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7" t="s">
        <v>136</v>
      </c>
      <c r="W180" s="168"/>
      <c r="X180" s="168"/>
      <c r="Y180" s="168"/>
      <c r="Z180" s="168"/>
      <c r="AA180" s="168"/>
      <c r="AB180" s="168"/>
      <c r="AC180" s="169"/>
      <c r="AD180" s="170" t="s">
        <v>137</v>
      </c>
      <c r="AE180" s="171"/>
      <c r="AF180" s="171"/>
      <c r="AG180" s="171"/>
      <c r="AH180" s="171"/>
      <c r="AI180" s="171"/>
      <c r="AJ180" s="171"/>
      <c r="AK180" s="172"/>
      <c r="AL180" s="157" t="s">
        <v>24</v>
      </c>
      <c r="AM180" s="158"/>
      <c r="AN180" s="158"/>
      <c r="AO180" s="158"/>
      <c r="AP180" s="158"/>
      <c r="AQ180" s="158"/>
      <c r="AR180" s="158"/>
      <c r="AS180" s="158"/>
    </row>
    <row r="181" spans="1:45" s="31" customFormat="1" ht="18.75" customHeight="1" x14ac:dyDescent="0.25">
      <c r="A181" s="23"/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11">
        <v>2009</v>
      </c>
      <c r="W181" s="111">
        <v>2011</v>
      </c>
      <c r="X181" s="111">
        <v>2013</v>
      </c>
      <c r="Y181" s="111">
        <v>2015</v>
      </c>
      <c r="Z181" s="111">
        <v>2017</v>
      </c>
      <c r="AA181" s="111">
        <v>2019</v>
      </c>
      <c r="AB181" s="111">
        <v>2021</v>
      </c>
      <c r="AC181" s="111">
        <v>2023</v>
      </c>
      <c r="AD181" s="111">
        <v>2009</v>
      </c>
      <c r="AE181" s="111">
        <v>2011</v>
      </c>
      <c r="AF181" s="111">
        <v>2013</v>
      </c>
      <c r="AG181" s="111">
        <v>2015</v>
      </c>
      <c r="AH181" s="111">
        <v>2017</v>
      </c>
      <c r="AI181" s="111">
        <v>2019</v>
      </c>
      <c r="AJ181" s="111">
        <v>2021</v>
      </c>
      <c r="AK181" s="111">
        <v>2023</v>
      </c>
      <c r="AL181" s="30">
        <v>2009</v>
      </c>
      <c r="AM181" s="30">
        <v>2011</v>
      </c>
      <c r="AN181" s="30">
        <v>2013</v>
      </c>
      <c r="AO181" s="30">
        <v>2015</v>
      </c>
      <c r="AP181" s="30">
        <v>2017</v>
      </c>
      <c r="AQ181" s="30">
        <v>2019</v>
      </c>
      <c r="AR181" s="30">
        <v>2021</v>
      </c>
      <c r="AS181" s="30">
        <v>2023</v>
      </c>
    </row>
    <row r="182" spans="1:45" s="31" customFormat="1" ht="18.75" x14ac:dyDescent="0.25">
      <c r="A182" s="32">
        <v>71</v>
      </c>
      <c r="B182" s="159" t="s">
        <v>166</v>
      </c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47"/>
      <c r="W182" s="35">
        <v>6.6137566137566134E-2</v>
      </c>
      <c r="X182" s="35">
        <v>0.12023460410557185</v>
      </c>
      <c r="Y182" s="35">
        <v>8.1299999999999997E-2</v>
      </c>
      <c r="Z182" s="35">
        <v>0.10606060606060606</v>
      </c>
      <c r="AA182" s="35">
        <v>8.9965397923875437E-2</v>
      </c>
      <c r="AB182" s="35">
        <v>0.11212121212121212</v>
      </c>
      <c r="AC182" s="35">
        <f>[1]GLOBAL!AI216</f>
        <v>0.15671641791044777</v>
      </c>
      <c r="AD182" s="35"/>
      <c r="AE182" s="35">
        <v>0.93386243386243384</v>
      </c>
      <c r="AF182" s="35">
        <v>0.87976539589442815</v>
      </c>
      <c r="AG182" s="35">
        <v>0.91869999999999996</v>
      </c>
      <c r="AH182" s="35">
        <v>0.89393939393939392</v>
      </c>
      <c r="AI182" s="35">
        <v>0.91003460207612452</v>
      </c>
      <c r="AJ182" s="35">
        <v>0.88787878787878793</v>
      </c>
      <c r="AK182" s="35">
        <f>[1]GLOBAL!AJ216</f>
        <v>0.84328358208955223</v>
      </c>
      <c r="AL182" s="112"/>
      <c r="AM182" s="112">
        <v>3.6005291005291</v>
      </c>
      <c r="AN182" s="142">
        <v>3.4076246334310838</v>
      </c>
      <c r="AO182" s="142">
        <v>3.48</v>
      </c>
      <c r="AP182" s="142">
        <v>3.4318181818181817</v>
      </c>
      <c r="AQ182" s="142">
        <v>3.6</v>
      </c>
      <c r="AR182" s="142">
        <v>3.54</v>
      </c>
      <c r="AS182" s="142">
        <f>[1]GLOBAL!AK216</f>
        <v>3.49</v>
      </c>
    </row>
    <row r="186" spans="1:45" x14ac:dyDescent="0.25"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</row>
  </sheetData>
  <sheetProtection sheet="1" objects="1" scenarios="1"/>
  <mergeCells count="168">
    <mergeCell ref="AL180:AS180"/>
    <mergeCell ref="B182:U182"/>
    <mergeCell ref="B176:U176"/>
    <mergeCell ref="B177:U177"/>
    <mergeCell ref="A178:U178"/>
    <mergeCell ref="B180:U181"/>
    <mergeCell ref="V180:AC180"/>
    <mergeCell ref="AD180:AK180"/>
    <mergeCell ref="B170:U170"/>
    <mergeCell ref="B171:U171"/>
    <mergeCell ref="B172:U172"/>
    <mergeCell ref="B173:U173"/>
    <mergeCell ref="B174:U174"/>
    <mergeCell ref="B175:U175"/>
    <mergeCell ref="B166:U167"/>
    <mergeCell ref="V166:AC166"/>
    <mergeCell ref="AD166:AK166"/>
    <mergeCell ref="AL166:AS166"/>
    <mergeCell ref="B168:U168"/>
    <mergeCell ref="B169:U169"/>
    <mergeCell ref="B159:U159"/>
    <mergeCell ref="B160:U160"/>
    <mergeCell ref="B161:U161"/>
    <mergeCell ref="B162:U162"/>
    <mergeCell ref="B163:U163"/>
    <mergeCell ref="A164:U164"/>
    <mergeCell ref="A153:U153"/>
    <mergeCell ref="B156:U157"/>
    <mergeCell ref="V156:AC156"/>
    <mergeCell ref="AD156:AK156"/>
    <mergeCell ref="AL156:AS156"/>
    <mergeCell ref="B158:U158"/>
    <mergeCell ref="B147:U147"/>
    <mergeCell ref="B148:U148"/>
    <mergeCell ref="B149:U149"/>
    <mergeCell ref="B150:U150"/>
    <mergeCell ref="B151:U151"/>
    <mergeCell ref="B152:U152"/>
    <mergeCell ref="AL140:AS140"/>
    <mergeCell ref="B142:U142"/>
    <mergeCell ref="B143:U143"/>
    <mergeCell ref="B144:U144"/>
    <mergeCell ref="B145:U145"/>
    <mergeCell ref="B146:U146"/>
    <mergeCell ref="B136:U136"/>
    <mergeCell ref="B137:U137"/>
    <mergeCell ref="A138:U138"/>
    <mergeCell ref="B140:U141"/>
    <mergeCell ref="V140:AC140"/>
    <mergeCell ref="AD140:AK140"/>
    <mergeCell ref="V130:AC130"/>
    <mergeCell ref="AD130:AK130"/>
    <mergeCell ref="AL130:AS130"/>
    <mergeCell ref="B132:U132"/>
    <mergeCell ref="B134:U134"/>
    <mergeCell ref="B135:U135"/>
    <mergeCell ref="B123:U123"/>
    <mergeCell ref="B124:U124"/>
    <mergeCell ref="B125:U125"/>
    <mergeCell ref="B126:U126"/>
    <mergeCell ref="A127:U127"/>
    <mergeCell ref="B130:U131"/>
    <mergeCell ref="AD117:AK117"/>
    <mergeCell ref="AL117:AS117"/>
    <mergeCell ref="B119:U119"/>
    <mergeCell ref="B120:U120"/>
    <mergeCell ref="B121:U121"/>
    <mergeCell ref="B122:U122"/>
    <mergeCell ref="B112:U112"/>
    <mergeCell ref="B113:U113"/>
    <mergeCell ref="B114:U114"/>
    <mergeCell ref="A115:U115"/>
    <mergeCell ref="B117:U118"/>
    <mergeCell ref="V117:AC117"/>
    <mergeCell ref="B108:U109"/>
    <mergeCell ref="V108:AC108"/>
    <mergeCell ref="AD108:AK108"/>
    <mergeCell ref="AL108:AS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AL93:AS93"/>
    <mergeCell ref="B95:U95"/>
    <mergeCell ref="B96:U96"/>
    <mergeCell ref="A97:U97"/>
    <mergeCell ref="B99:U100"/>
    <mergeCell ref="V99:AC99"/>
    <mergeCell ref="AD99:AK99"/>
    <mergeCell ref="AL99:AS99"/>
    <mergeCell ref="B89:U89"/>
    <mergeCell ref="B90:U90"/>
    <mergeCell ref="A91:U91"/>
    <mergeCell ref="B93:U94"/>
    <mergeCell ref="V93:AC93"/>
    <mergeCell ref="AD93:AK93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V81:AC81"/>
    <mergeCell ref="AD81:AK81"/>
    <mergeCell ref="AL81:AS81"/>
    <mergeCell ref="B74:U75"/>
    <mergeCell ref="V74:AC74"/>
    <mergeCell ref="AD74:AK74"/>
    <mergeCell ref="AL74:AS74"/>
    <mergeCell ref="B76:U76"/>
    <mergeCell ref="B77:U77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65:AC65"/>
    <mergeCell ref="AD65:AK65"/>
    <mergeCell ref="AL65:AS65"/>
    <mergeCell ref="B56:U56"/>
    <mergeCell ref="B57:U57"/>
    <mergeCell ref="B58:U58"/>
    <mergeCell ref="B59:U59"/>
    <mergeCell ref="B60:U60"/>
    <mergeCell ref="B61:U61"/>
    <mergeCell ref="A45:C45"/>
    <mergeCell ref="A46:C46"/>
    <mergeCell ref="V52:AH53"/>
    <mergeCell ref="AL52:AS53"/>
    <mergeCell ref="B54:U55"/>
    <mergeCell ref="V54:AC54"/>
    <mergeCell ref="AD54:AK54"/>
    <mergeCell ref="AL54:AS54"/>
    <mergeCell ref="A36:C37"/>
    <mergeCell ref="D36:J36"/>
    <mergeCell ref="A38:C38"/>
    <mergeCell ref="A39:C39"/>
    <mergeCell ref="A40:C40"/>
    <mergeCell ref="A44:C44"/>
    <mergeCell ref="A30:C30"/>
    <mergeCell ref="A31:C31"/>
    <mergeCell ref="A32:C32"/>
    <mergeCell ref="E33:H33"/>
    <mergeCell ref="E34:G34"/>
    <mergeCell ref="E35:G35"/>
    <mergeCell ref="F20:L20"/>
    <mergeCell ref="A22:E22"/>
    <mergeCell ref="A23:E23"/>
    <mergeCell ref="A26:G26"/>
    <mergeCell ref="A28:C29"/>
    <mergeCell ref="D28:J28"/>
    <mergeCell ref="A2:U2"/>
    <mergeCell ref="A7:AN7"/>
    <mergeCell ref="A8:AN8"/>
    <mergeCell ref="A9:U9"/>
    <mergeCell ref="A10:AN10"/>
    <mergeCell ref="A11:AN11"/>
  </mergeCells>
  <printOptions horizontalCentered="1" verticalCentered="1"/>
  <pageMargins left="0" right="0" top="0" bottom="0" header="0.31496062992125984" footer="0"/>
  <pageSetup paperSize="9" scale="22" fitToHeight="3" orientation="landscape" r:id="rId1"/>
  <rowBreaks count="1" manualBreakCount="1">
    <brk id="107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D1F2-18E6-44A5-99D2-79371C98FBA0}">
  <dimension ref="A2:BY171"/>
  <sheetViews>
    <sheetView showGridLines="0" view="pageBreakPreview" topLeftCell="A136" zoomScale="77" zoomScaleNormal="100" zoomScaleSheetLayoutView="77" workbookViewId="0">
      <pane xSplit="1" topLeftCell="P1" activePane="topRight" state="frozen"/>
      <selection activeCell="AS1" sqref="AS1:AS1048576"/>
      <selection pane="topRight" activeCell="AS1" sqref="AS1:AS1048576"/>
    </sheetView>
  </sheetViews>
  <sheetFormatPr baseColWidth="10" defaultRowHeight="15" x14ac:dyDescent="0.25"/>
  <cols>
    <col min="2" max="2" width="13.28515625" customWidth="1"/>
    <col min="4" max="5" width="12.7109375" customWidth="1"/>
    <col min="6" max="11" width="18.7109375" customWidth="1"/>
    <col min="12" max="12" width="15.42578125" customWidth="1"/>
    <col min="13" max="13" width="15.28515625" customWidth="1"/>
    <col min="14" max="21" width="6.7109375" customWidth="1"/>
    <col min="22" max="37" width="12.7109375" customWidth="1"/>
    <col min="38" max="44" width="8.7109375" customWidth="1"/>
    <col min="45" max="45" width="12.7109375" customWidth="1"/>
  </cols>
  <sheetData>
    <row r="2" spans="1:45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7" spans="1:45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5" x14ac:dyDescent="0.25">
      <c r="A8" s="204" t="s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5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97"/>
      <c r="W9" s="97"/>
    </row>
    <row r="10" spans="1:45" x14ac:dyDescent="0.25">
      <c r="A10" s="206" t="s">
        <v>167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5" x14ac:dyDescent="0.25">
      <c r="A11" s="206" t="s">
        <v>129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5" x14ac:dyDescent="0.25">
      <c r="A12" s="149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S12" s="98"/>
    </row>
    <row r="13" spans="1:45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S13" s="98"/>
    </row>
    <row r="18" spans="1:77" ht="36" customHeight="1" x14ac:dyDescent="0.5">
      <c r="A18" s="4"/>
      <c r="B18" s="4"/>
      <c r="C18" s="4"/>
      <c r="D18" s="4"/>
      <c r="E18" s="4"/>
      <c r="F18" s="5"/>
      <c r="Q18" s="6"/>
      <c r="R18" s="6"/>
      <c r="S18" s="6"/>
      <c r="T18" s="6"/>
      <c r="U18" s="6"/>
      <c r="V18" s="6"/>
      <c r="W18" s="6"/>
    </row>
    <row r="19" spans="1:77" x14ac:dyDescent="0.25">
      <c r="Q19" s="8"/>
      <c r="R19" s="8"/>
      <c r="S19" s="8"/>
      <c r="T19" s="8"/>
      <c r="U19" s="9"/>
      <c r="V19" s="9"/>
      <c r="W19" s="9"/>
    </row>
    <row r="20" spans="1:77" ht="34.5" customHeight="1" x14ac:dyDescent="0.5">
      <c r="F20" s="195" t="s">
        <v>130</v>
      </c>
      <c r="G20" s="196"/>
      <c r="H20" s="196"/>
      <c r="I20" s="196"/>
      <c r="J20" s="196"/>
      <c r="K20" s="196"/>
      <c r="L20" s="196"/>
      <c r="M20" s="196"/>
      <c r="O20" s="11"/>
      <c r="P20" s="11"/>
      <c r="Q20" s="8"/>
      <c r="R20" s="8"/>
      <c r="S20" s="8"/>
      <c r="T20" s="8"/>
      <c r="U20" s="12"/>
      <c r="V20" s="12"/>
      <c r="W20" s="12"/>
    </row>
    <row r="21" spans="1:77" ht="34.5" customHeight="1" x14ac:dyDescent="0.25">
      <c r="F21" s="99">
        <v>2009</v>
      </c>
      <c r="G21" s="99">
        <v>2011</v>
      </c>
      <c r="H21" s="99">
        <v>2013</v>
      </c>
      <c r="I21" s="99">
        <v>2015</v>
      </c>
      <c r="J21" s="99">
        <v>2017</v>
      </c>
      <c r="K21" s="99">
        <v>2019</v>
      </c>
      <c r="L21" s="99">
        <v>2021</v>
      </c>
      <c r="M21" s="99">
        <v>2023</v>
      </c>
      <c r="O21" s="11"/>
      <c r="P21" s="11"/>
      <c r="Q21" s="8"/>
      <c r="R21" s="8"/>
      <c r="S21" s="8"/>
      <c r="T21" s="8"/>
      <c r="U21" s="12"/>
      <c r="V21" s="12"/>
      <c r="W21" s="12"/>
    </row>
    <row r="22" spans="1:77" ht="34.5" customHeight="1" x14ac:dyDescent="0.5">
      <c r="A22" s="197" t="s">
        <v>3</v>
      </c>
      <c r="B22" s="197"/>
      <c r="C22" s="197"/>
      <c r="D22" s="197"/>
      <c r="E22" s="198"/>
      <c r="F22" s="2">
        <v>16</v>
      </c>
      <c r="G22" s="2">
        <v>19</v>
      </c>
      <c r="H22" s="2">
        <v>18</v>
      </c>
      <c r="I22" s="2">
        <v>10</v>
      </c>
      <c r="J22" s="2">
        <v>12</v>
      </c>
      <c r="K22" s="2">
        <v>14</v>
      </c>
      <c r="L22" s="2">
        <v>18</v>
      </c>
      <c r="M22" s="2">
        <v>14</v>
      </c>
      <c r="O22" s="11"/>
      <c r="P22" s="11"/>
      <c r="Q22" s="8"/>
      <c r="R22" s="8"/>
      <c r="S22" s="8"/>
      <c r="T22" s="8"/>
      <c r="U22" s="12"/>
      <c r="V22" s="12"/>
      <c r="W22" s="12"/>
    </row>
    <row r="23" spans="1:77" ht="34.5" customHeight="1" x14ac:dyDescent="0.45">
      <c r="A23" s="197" t="s">
        <v>4</v>
      </c>
      <c r="B23" s="197"/>
      <c r="C23" s="197"/>
      <c r="D23" s="197"/>
      <c r="E23" s="198"/>
      <c r="F23" s="3">
        <v>0.72729999999999995</v>
      </c>
      <c r="G23" s="3">
        <v>0.82609999999999995</v>
      </c>
      <c r="H23" s="3">
        <v>0.81810000000000005</v>
      </c>
      <c r="I23" s="3">
        <v>0.47609999999999997</v>
      </c>
      <c r="J23" s="3">
        <v>0.57140000000000002</v>
      </c>
      <c r="K23" s="3">
        <v>0.56000000000000005</v>
      </c>
      <c r="L23" s="3">
        <f>+L22/25</f>
        <v>0.72</v>
      </c>
      <c r="M23" s="3">
        <f>+M22/28</f>
        <v>0.5</v>
      </c>
      <c r="O23" s="11"/>
      <c r="P23" s="11"/>
      <c r="Q23" s="8"/>
      <c r="R23" s="8"/>
      <c r="S23" s="8"/>
      <c r="T23" s="8"/>
      <c r="U23" s="12"/>
      <c r="V23" s="12"/>
      <c r="W23" s="12"/>
    </row>
    <row r="24" spans="1:77" ht="34.5" customHeight="1" x14ac:dyDescent="0.25">
      <c r="O24" s="11"/>
      <c r="P24" s="11"/>
      <c r="Q24" s="8"/>
      <c r="R24" s="8"/>
      <c r="S24" s="8"/>
      <c r="T24" s="8"/>
      <c r="U24" s="12"/>
      <c r="V24" s="12"/>
      <c r="W24" s="12"/>
    </row>
    <row r="25" spans="1:77" ht="36.75" customHeight="1" x14ac:dyDescent="0.25">
      <c r="E25" s="4"/>
      <c r="F25" s="6"/>
      <c r="G25" s="6"/>
      <c r="T25" s="8"/>
      <c r="U25" s="8"/>
      <c r="V25" s="8"/>
      <c r="W25" s="8"/>
    </row>
    <row r="26" spans="1:77" ht="33" customHeight="1" x14ac:dyDescent="0.25">
      <c r="A26" s="199" t="s">
        <v>5</v>
      </c>
      <c r="B26" s="199"/>
      <c r="C26" s="199"/>
      <c r="D26" s="199"/>
      <c r="E26" s="199"/>
      <c r="F26" s="199"/>
      <c r="G26" s="199"/>
      <c r="T26" s="8"/>
      <c r="U26" s="8"/>
      <c r="V26" s="8"/>
      <c r="W26" s="8"/>
    </row>
    <row r="27" spans="1:77" ht="26.25" customHeight="1" x14ac:dyDescent="0.25">
      <c r="E27" s="4"/>
      <c r="F27" s="15"/>
      <c r="G27" s="15"/>
      <c r="T27" s="8"/>
      <c r="U27" s="8"/>
      <c r="V27" s="8"/>
      <c r="W27" s="8"/>
    </row>
    <row r="28" spans="1:77" ht="26.25" customHeight="1" x14ac:dyDescent="0.25">
      <c r="A28" s="219" t="s">
        <v>9</v>
      </c>
      <c r="B28" s="220"/>
      <c r="C28" s="221"/>
      <c r="D28" s="200" t="s">
        <v>130</v>
      </c>
      <c r="E28" s="201"/>
      <c r="F28" s="201"/>
      <c r="G28" s="201"/>
      <c r="H28" s="201"/>
      <c r="I28" s="201"/>
      <c r="J28" s="201"/>
      <c r="K28" s="201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20"/>
      <c r="BY28" s="20"/>
    </row>
    <row r="29" spans="1:77" ht="26.25" customHeight="1" x14ac:dyDescent="0.25">
      <c r="A29" s="222"/>
      <c r="B29" s="223"/>
      <c r="C29" s="224"/>
      <c r="D29" s="102">
        <v>2009</v>
      </c>
      <c r="E29" s="102">
        <v>2011</v>
      </c>
      <c r="F29" s="102">
        <v>2013</v>
      </c>
      <c r="G29" s="102">
        <v>2015</v>
      </c>
      <c r="H29" s="102">
        <v>2017</v>
      </c>
      <c r="I29" s="102">
        <v>2019</v>
      </c>
      <c r="J29" s="102">
        <v>2021</v>
      </c>
      <c r="K29" s="102">
        <v>2023</v>
      </c>
      <c r="T29" s="21"/>
      <c r="U29" s="21"/>
      <c r="V29" s="21"/>
      <c r="W29" s="21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20"/>
      <c r="BY29" s="20"/>
    </row>
    <row r="30" spans="1:77" ht="26.25" customHeight="1" x14ac:dyDescent="0.25">
      <c r="A30" s="213" t="s">
        <v>132</v>
      </c>
      <c r="B30" s="214"/>
      <c r="C30" s="215"/>
      <c r="D30" s="14">
        <v>12</v>
      </c>
      <c r="E30" s="14">
        <v>18</v>
      </c>
      <c r="F30" s="14">
        <v>17</v>
      </c>
      <c r="G30" s="14">
        <v>10</v>
      </c>
      <c r="H30" s="14">
        <v>12</v>
      </c>
      <c r="I30" s="14">
        <v>11</v>
      </c>
      <c r="J30" s="14">
        <v>16</v>
      </c>
      <c r="K30" s="14">
        <v>12</v>
      </c>
      <c r="T30" s="21"/>
      <c r="U30" s="21"/>
      <c r="V30" s="21"/>
      <c r="W30" s="21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20"/>
      <c r="BY30" s="20"/>
    </row>
    <row r="31" spans="1:77" ht="19.5" customHeight="1" x14ac:dyDescent="0.35">
      <c r="A31" s="213" t="s">
        <v>11</v>
      </c>
      <c r="B31" s="214"/>
      <c r="C31" s="215"/>
      <c r="D31" s="14">
        <v>3</v>
      </c>
      <c r="E31" s="103">
        <v>1</v>
      </c>
      <c r="F31" s="103">
        <v>1</v>
      </c>
      <c r="G31" s="103"/>
      <c r="H31" s="103"/>
      <c r="I31" s="103">
        <v>3</v>
      </c>
      <c r="J31" s="103">
        <v>2</v>
      </c>
      <c r="K31" s="103">
        <v>2</v>
      </c>
      <c r="T31" s="8"/>
      <c r="U31" s="8"/>
      <c r="V31" s="8"/>
      <c r="W31" s="8"/>
    </row>
    <row r="32" spans="1:77" ht="21" x14ac:dyDescent="0.35">
      <c r="A32" s="216" t="s">
        <v>133</v>
      </c>
      <c r="B32" s="217"/>
      <c r="C32" s="218"/>
      <c r="D32" s="103">
        <v>1</v>
      </c>
      <c r="E32" s="103"/>
      <c r="F32" s="103"/>
      <c r="G32" s="103"/>
      <c r="H32" s="103"/>
      <c r="I32" s="103"/>
      <c r="J32" s="103"/>
      <c r="K32" s="103"/>
      <c r="T32" s="8"/>
      <c r="U32" s="8"/>
      <c r="V32" s="8"/>
      <c r="W32" s="8"/>
    </row>
    <row r="37" spans="1:11" ht="15.75" customHeight="1" x14ac:dyDescent="0.25">
      <c r="A37" s="219" t="s">
        <v>6</v>
      </c>
      <c r="B37" s="220"/>
      <c r="C37" s="221"/>
      <c r="D37" s="200" t="s">
        <v>130</v>
      </c>
      <c r="E37" s="201"/>
      <c r="F37" s="201"/>
      <c r="G37" s="201"/>
      <c r="H37" s="201"/>
      <c r="I37" s="201"/>
      <c r="J37" s="201"/>
      <c r="K37" s="201"/>
    </row>
    <row r="38" spans="1:11" ht="21" x14ac:dyDescent="0.25">
      <c r="A38" s="222"/>
      <c r="B38" s="223"/>
      <c r="C38" s="224"/>
      <c r="D38" s="106">
        <v>2009</v>
      </c>
      <c r="E38" s="107">
        <v>2011</v>
      </c>
      <c r="F38" s="107">
        <v>2013</v>
      </c>
      <c r="G38" s="107">
        <v>2015</v>
      </c>
      <c r="H38" s="107">
        <v>2017</v>
      </c>
      <c r="I38" s="107">
        <v>2019</v>
      </c>
      <c r="J38" s="107">
        <v>2021</v>
      </c>
      <c r="K38" s="107">
        <v>2023</v>
      </c>
    </row>
    <row r="39" spans="1:11" ht="21" x14ac:dyDescent="0.35">
      <c r="A39" s="213" t="s">
        <v>7</v>
      </c>
      <c r="B39" s="214"/>
      <c r="C39" s="215"/>
      <c r="D39" s="108">
        <v>2</v>
      </c>
      <c r="E39" s="103">
        <v>2</v>
      </c>
      <c r="F39" s="103">
        <v>2</v>
      </c>
      <c r="G39" s="103">
        <v>3</v>
      </c>
      <c r="H39" s="103">
        <v>2</v>
      </c>
      <c r="I39" s="103">
        <v>2</v>
      </c>
      <c r="J39" s="103">
        <v>4</v>
      </c>
      <c r="K39" s="103">
        <v>2</v>
      </c>
    </row>
    <row r="40" spans="1:11" ht="21" x14ac:dyDescent="0.35">
      <c r="A40" s="213" t="s">
        <v>8</v>
      </c>
      <c r="B40" s="214"/>
      <c r="C40" s="215"/>
      <c r="D40" s="108">
        <v>13</v>
      </c>
      <c r="E40" s="103">
        <v>17</v>
      </c>
      <c r="F40" s="103">
        <v>16</v>
      </c>
      <c r="G40" s="103">
        <v>7</v>
      </c>
      <c r="H40" s="103">
        <v>10</v>
      </c>
      <c r="I40" s="103">
        <v>12</v>
      </c>
      <c r="J40" s="103">
        <v>14</v>
      </c>
      <c r="K40" s="103">
        <v>12</v>
      </c>
    </row>
    <row r="41" spans="1:11" ht="21" x14ac:dyDescent="0.35">
      <c r="A41" s="213" t="s">
        <v>134</v>
      </c>
      <c r="B41" s="214"/>
      <c r="C41" s="215"/>
      <c r="D41" s="108">
        <v>1</v>
      </c>
      <c r="E41" s="109"/>
      <c r="F41" s="109"/>
      <c r="G41" s="109"/>
      <c r="H41" s="109"/>
      <c r="I41" s="109"/>
      <c r="J41" s="109"/>
      <c r="K41" s="109"/>
    </row>
    <row r="43" spans="1:11" ht="15.75" customHeight="1" x14ac:dyDescent="0.25">
      <c r="A43" s="187" t="s">
        <v>12</v>
      </c>
      <c r="B43" s="187"/>
      <c r="C43" s="187"/>
      <c r="D43" s="188" t="s">
        <v>130</v>
      </c>
      <c r="E43" s="189"/>
      <c r="F43" s="189"/>
      <c r="G43" s="189"/>
    </row>
    <row r="44" spans="1:11" ht="21" customHeight="1" x14ac:dyDescent="0.25">
      <c r="A44" s="187"/>
      <c r="B44" s="187"/>
      <c r="C44" s="187"/>
      <c r="D44" s="102">
        <v>2017</v>
      </c>
      <c r="E44" s="102">
        <v>2019</v>
      </c>
      <c r="F44" s="102">
        <v>2021</v>
      </c>
      <c r="G44" s="102">
        <v>2023</v>
      </c>
    </row>
    <row r="45" spans="1:11" ht="21" customHeight="1" x14ac:dyDescent="0.25">
      <c r="A45" s="181" t="s">
        <v>13</v>
      </c>
      <c r="B45" s="181"/>
      <c r="C45" s="181"/>
      <c r="D45" s="14">
        <v>11</v>
      </c>
      <c r="E45" s="14">
        <v>12</v>
      </c>
      <c r="F45" s="14">
        <v>16</v>
      </c>
      <c r="G45" s="14">
        <v>14</v>
      </c>
    </row>
    <row r="46" spans="1:11" ht="21" customHeight="1" x14ac:dyDescent="0.25">
      <c r="A46" s="181" t="s">
        <v>14</v>
      </c>
      <c r="B46" s="181"/>
      <c r="C46" s="181"/>
      <c r="D46" s="14">
        <v>1</v>
      </c>
      <c r="E46" s="14">
        <v>2</v>
      </c>
      <c r="F46" s="14">
        <v>1</v>
      </c>
      <c r="G46" s="14"/>
    </row>
    <row r="47" spans="1:11" ht="21" x14ac:dyDescent="0.25">
      <c r="A47" s="209"/>
      <c r="B47" s="209"/>
      <c r="C47" s="209"/>
      <c r="D47" s="150"/>
    </row>
    <row r="49" spans="1:45" x14ac:dyDescent="0.25">
      <c r="X49" s="22"/>
      <c r="Y49" s="22"/>
      <c r="Z49" s="22"/>
      <c r="AA49" s="22"/>
      <c r="AB49" s="22"/>
      <c r="AC49" s="22"/>
      <c r="AD49" s="22"/>
      <c r="AE49" s="22"/>
      <c r="AK49" s="22"/>
      <c r="AS49" s="22"/>
    </row>
    <row r="52" spans="1:45" ht="15" customHeight="1" x14ac:dyDescent="0.25">
      <c r="V52" s="182" t="s">
        <v>17</v>
      </c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4"/>
      <c r="AL52" s="185" t="s">
        <v>135</v>
      </c>
      <c r="AM52" s="186"/>
      <c r="AN52" s="186"/>
      <c r="AO52" s="186"/>
      <c r="AP52" s="186"/>
      <c r="AQ52" s="186"/>
      <c r="AR52" s="186"/>
      <c r="AS52" s="186"/>
    </row>
    <row r="53" spans="1:45" x14ac:dyDescent="0.25">
      <c r="V53" s="210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2"/>
      <c r="AL53" s="185"/>
      <c r="AM53" s="186"/>
      <c r="AN53" s="186"/>
      <c r="AO53" s="186"/>
      <c r="AP53" s="186"/>
      <c r="AQ53" s="186"/>
      <c r="AR53" s="186"/>
      <c r="AS53" s="186"/>
    </row>
    <row r="54" spans="1:45" s="31" customFormat="1" ht="40.5" customHeight="1" x14ac:dyDescent="0.25">
      <c r="A54" s="23"/>
      <c r="B54" s="165" t="s">
        <v>19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7" t="s">
        <v>136</v>
      </c>
      <c r="W54" s="168"/>
      <c r="X54" s="168"/>
      <c r="Y54" s="168"/>
      <c r="Z54" s="168"/>
      <c r="AA54" s="168"/>
      <c r="AB54" s="168"/>
      <c r="AC54" s="169"/>
      <c r="AD54" s="167" t="s">
        <v>137</v>
      </c>
      <c r="AE54" s="168"/>
      <c r="AF54" s="168"/>
      <c r="AG54" s="168"/>
      <c r="AH54" s="168"/>
      <c r="AI54" s="168"/>
      <c r="AJ54" s="168"/>
      <c r="AK54" s="169"/>
      <c r="AL54" s="157" t="s">
        <v>24</v>
      </c>
      <c r="AM54" s="158"/>
      <c r="AN54" s="158"/>
      <c r="AO54" s="158"/>
      <c r="AP54" s="158"/>
      <c r="AQ54" s="158"/>
      <c r="AR54" s="158"/>
      <c r="AS54" s="158"/>
    </row>
    <row r="55" spans="1:45" s="31" customFormat="1" ht="18.75" customHeight="1" x14ac:dyDescent="0.25">
      <c r="A55" s="23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11">
        <v>2009</v>
      </c>
      <c r="W55" s="111">
        <v>2011</v>
      </c>
      <c r="X55" s="111">
        <v>2013</v>
      </c>
      <c r="Y55" s="111">
        <v>2015</v>
      </c>
      <c r="Z55" s="111">
        <v>2017</v>
      </c>
      <c r="AA55" s="111">
        <v>2019</v>
      </c>
      <c r="AB55" s="111">
        <v>2021</v>
      </c>
      <c r="AC55" s="111">
        <v>2023</v>
      </c>
      <c r="AD55" s="111">
        <v>2009</v>
      </c>
      <c r="AE55" s="111">
        <v>2011</v>
      </c>
      <c r="AF55" s="111">
        <v>2013</v>
      </c>
      <c r="AG55" s="111">
        <v>2015</v>
      </c>
      <c r="AH55" s="111">
        <v>2017</v>
      </c>
      <c r="AI55" s="111">
        <v>2019</v>
      </c>
      <c r="AJ55" s="111">
        <v>2021</v>
      </c>
      <c r="AK55" s="111">
        <v>2023</v>
      </c>
      <c r="AL55" s="30">
        <v>2009</v>
      </c>
      <c r="AM55" s="30">
        <v>2011</v>
      </c>
      <c r="AN55" s="30">
        <v>2013</v>
      </c>
      <c r="AO55" s="30">
        <v>2015</v>
      </c>
      <c r="AP55" s="30">
        <v>2017</v>
      </c>
      <c r="AQ55" s="30">
        <v>2019</v>
      </c>
      <c r="AR55" s="30">
        <v>2021</v>
      </c>
      <c r="AS55" s="30">
        <v>2023</v>
      </c>
    </row>
    <row r="56" spans="1:45" s="31" customFormat="1" ht="25.5" customHeight="1" x14ac:dyDescent="0.25">
      <c r="A56" s="32">
        <v>1</v>
      </c>
      <c r="B56" s="159" t="s">
        <v>28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35">
        <v>0</v>
      </c>
      <c r="W56" s="35">
        <v>0.1111111111111111</v>
      </c>
      <c r="X56" s="35">
        <v>0</v>
      </c>
      <c r="Y56" s="35">
        <v>0.1</v>
      </c>
      <c r="Z56" s="35">
        <v>0.25</v>
      </c>
      <c r="AA56" s="35">
        <v>7.1428571428571425E-2</v>
      </c>
      <c r="AB56" s="35">
        <v>0.1111111111111111</v>
      </c>
      <c r="AC56" s="35">
        <f>[2]UAOG!AI66</f>
        <v>0.21428571428571427</v>
      </c>
      <c r="AD56" s="35">
        <v>0.9375</v>
      </c>
      <c r="AE56" s="35">
        <v>0.88888888888888884</v>
      </c>
      <c r="AF56" s="35">
        <v>1</v>
      </c>
      <c r="AG56" s="35">
        <v>0.9</v>
      </c>
      <c r="AH56" s="35">
        <v>0.75</v>
      </c>
      <c r="AI56" s="35">
        <v>0.9285714285714286</v>
      </c>
      <c r="AJ56" s="35">
        <v>0.88888888888888884</v>
      </c>
      <c r="AK56" s="35">
        <f>[2]UAOG!AJ66</f>
        <v>0.7857142857142857</v>
      </c>
      <c r="AL56" s="112">
        <v>3.7333333333333334</v>
      </c>
      <c r="AM56" s="112">
        <v>3.8333333333333335</v>
      </c>
      <c r="AN56" s="113">
        <v>4.0625</v>
      </c>
      <c r="AO56" s="113">
        <v>3.7</v>
      </c>
      <c r="AP56" s="113">
        <v>3.58</v>
      </c>
      <c r="AQ56" s="113">
        <v>3.93</v>
      </c>
      <c r="AR56" s="113">
        <v>3.94</v>
      </c>
      <c r="AS56" s="113">
        <f>[2]UAOG!AK66</f>
        <v>3.79</v>
      </c>
    </row>
    <row r="57" spans="1:45" s="31" customFormat="1" ht="28.5" customHeight="1" x14ac:dyDescent="0.25">
      <c r="A57" s="32">
        <v>2</v>
      </c>
      <c r="B57" s="159" t="s">
        <v>29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35">
        <v>0.125</v>
      </c>
      <c r="W57" s="35">
        <v>5.5555555555555552E-2</v>
      </c>
      <c r="X57" s="35">
        <v>6.6666666666666666E-2</v>
      </c>
      <c r="Y57" s="35">
        <v>0.2</v>
      </c>
      <c r="Z57" s="35">
        <v>0.33333333333333331</v>
      </c>
      <c r="AA57" s="35">
        <v>7.1428571428571425E-2</v>
      </c>
      <c r="AB57" s="35">
        <v>0.22222222222222221</v>
      </c>
      <c r="AC57" s="35">
        <f>[2]UAOG!AI67</f>
        <v>0.21428571428571427</v>
      </c>
      <c r="AD57" s="35">
        <v>0.875</v>
      </c>
      <c r="AE57" s="35">
        <v>0.94444444444444442</v>
      </c>
      <c r="AF57" s="35">
        <v>0.93333333333333335</v>
      </c>
      <c r="AG57" s="35">
        <v>0.8</v>
      </c>
      <c r="AH57" s="35">
        <v>0.66666666666666663</v>
      </c>
      <c r="AI57" s="35">
        <v>0.9285714285714286</v>
      </c>
      <c r="AJ57" s="35">
        <v>0.77777777777777779</v>
      </c>
      <c r="AK57" s="35">
        <f>[2]UAOG!AJ67</f>
        <v>0.7857142857142857</v>
      </c>
      <c r="AL57" s="112">
        <v>3.5000000000000004</v>
      </c>
      <c r="AM57" s="112">
        <v>3.8888888888888888</v>
      </c>
      <c r="AN57" s="113">
        <v>4.0666666666666673</v>
      </c>
      <c r="AO57" s="113">
        <v>3.5</v>
      </c>
      <c r="AP57" s="113">
        <v>3.33</v>
      </c>
      <c r="AQ57" s="113">
        <v>3.71</v>
      </c>
      <c r="AR57" s="113">
        <v>3.56</v>
      </c>
      <c r="AS57" s="113">
        <f>[2]UAOG!AK67</f>
        <v>3.5</v>
      </c>
    </row>
    <row r="58" spans="1:45" s="31" customFormat="1" ht="34.5" customHeight="1" x14ac:dyDescent="0.25">
      <c r="A58" s="32">
        <v>3</v>
      </c>
      <c r="B58" s="159" t="s">
        <v>30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35">
        <v>0.125</v>
      </c>
      <c r="W58" s="35">
        <v>5.5555555555555552E-2</v>
      </c>
      <c r="X58" s="35">
        <v>0</v>
      </c>
      <c r="Y58" s="35">
        <v>0</v>
      </c>
      <c r="Z58" s="35">
        <v>8.3333333333333329E-2</v>
      </c>
      <c r="AA58" s="35">
        <v>0.14285714285714285</v>
      </c>
      <c r="AB58" s="35">
        <v>0.16666666666666666</v>
      </c>
      <c r="AC58" s="35">
        <f>[2]UAOG!AI68</f>
        <v>0.21428571428571427</v>
      </c>
      <c r="AD58" s="35">
        <v>0.875</v>
      </c>
      <c r="AE58" s="35">
        <v>0.94444444444444442</v>
      </c>
      <c r="AF58" s="35">
        <v>1</v>
      </c>
      <c r="AG58" s="35">
        <v>1</v>
      </c>
      <c r="AH58" s="35">
        <v>0.91666666666666663</v>
      </c>
      <c r="AI58" s="35">
        <v>0.8571428571428571</v>
      </c>
      <c r="AJ58" s="35">
        <v>0.83333333333333337</v>
      </c>
      <c r="AK58" s="35">
        <f>[2]UAOG!AJ68</f>
        <v>0.7857142857142857</v>
      </c>
      <c r="AL58" s="112">
        <v>3.3125</v>
      </c>
      <c r="AM58" s="112">
        <v>3.7222222222222223</v>
      </c>
      <c r="AN58" s="113">
        <v>4.2142857142857153</v>
      </c>
      <c r="AO58" s="113">
        <v>4</v>
      </c>
      <c r="AP58" s="113">
        <v>3.92</v>
      </c>
      <c r="AQ58" s="113">
        <v>3.79</v>
      </c>
      <c r="AR58" s="113">
        <v>3.72</v>
      </c>
      <c r="AS58" s="113">
        <f>[2]UAOG!AK68</f>
        <v>3.79</v>
      </c>
    </row>
    <row r="59" spans="1:45" s="31" customFormat="1" ht="25.5" customHeight="1" x14ac:dyDescent="0.25">
      <c r="A59" s="32">
        <v>4</v>
      </c>
      <c r="B59" s="159" t="s">
        <v>31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35">
        <v>0.3125</v>
      </c>
      <c r="W59" s="35">
        <v>0.1111111111111111</v>
      </c>
      <c r="X59" s="35">
        <v>0.14285714285714285</v>
      </c>
      <c r="Y59" s="35">
        <v>0.2</v>
      </c>
      <c r="Z59" s="35">
        <v>0.25</v>
      </c>
      <c r="AA59" s="35">
        <v>0.21428571428571427</v>
      </c>
      <c r="AB59" s="35">
        <v>5.5555555555555552E-2</v>
      </c>
      <c r="AC59" s="35">
        <f>[2]UAOG!AI69</f>
        <v>7.1428571428571425E-2</v>
      </c>
      <c r="AD59" s="35">
        <v>0.6875</v>
      </c>
      <c r="AE59" s="35">
        <v>0.88888888888888884</v>
      </c>
      <c r="AF59" s="35">
        <v>0.8571428571428571</v>
      </c>
      <c r="AG59" s="35">
        <v>0.8</v>
      </c>
      <c r="AH59" s="35">
        <v>0.75</v>
      </c>
      <c r="AI59" s="35">
        <v>0.7857142857142857</v>
      </c>
      <c r="AJ59" s="35">
        <v>0.94444444444444442</v>
      </c>
      <c r="AK59" s="35">
        <f>[2]UAOG!AJ69</f>
        <v>0.9285714285714286</v>
      </c>
      <c r="AL59" s="112">
        <v>3.3124999999999996</v>
      </c>
      <c r="AM59" s="112">
        <v>3.3888888888888893</v>
      </c>
      <c r="AN59" s="113">
        <v>3.8571428571428568</v>
      </c>
      <c r="AO59" s="113">
        <v>3.6</v>
      </c>
      <c r="AP59" s="113">
        <v>3.58</v>
      </c>
      <c r="AQ59" s="113">
        <v>3.29</v>
      </c>
      <c r="AR59" s="113">
        <v>3.83</v>
      </c>
      <c r="AS59" s="113">
        <f>[2]UAOG!AK69</f>
        <v>4.21</v>
      </c>
    </row>
    <row r="60" spans="1:45" s="31" customFormat="1" ht="25.5" customHeight="1" x14ac:dyDescent="0.25">
      <c r="A60" s="32">
        <v>5</v>
      </c>
      <c r="B60" s="159" t="s">
        <v>32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35">
        <v>0.125</v>
      </c>
      <c r="W60" s="35">
        <v>5.5555555555555552E-2</v>
      </c>
      <c r="X60" s="35">
        <v>7.1428571428571425E-2</v>
      </c>
      <c r="Y60" s="35">
        <v>0</v>
      </c>
      <c r="Z60" s="35">
        <v>0.16666666666666666</v>
      </c>
      <c r="AA60" s="35">
        <v>0.21428571428571427</v>
      </c>
      <c r="AB60" s="35">
        <v>0</v>
      </c>
      <c r="AC60" s="35">
        <f>[2]UAOG!AI70</f>
        <v>0</v>
      </c>
      <c r="AD60" s="35">
        <v>0.875</v>
      </c>
      <c r="AE60" s="35">
        <v>0.94444444444444442</v>
      </c>
      <c r="AF60" s="35">
        <v>0.9285714285714286</v>
      </c>
      <c r="AG60" s="35">
        <v>1</v>
      </c>
      <c r="AH60" s="35">
        <v>0.83333333333333337</v>
      </c>
      <c r="AI60" s="35">
        <v>0.7857142857142857</v>
      </c>
      <c r="AJ60" s="35">
        <v>1</v>
      </c>
      <c r="AK60" s="35">
        <f>[2]UAOG!AJ70</f>
        <v>1</v>
      </c>
      <c r="AL60" s="112">
        <v>3.5625</v>
      </c>
      <c r="AM60" s="112">
        <v>3.5</v>
      </c>
      <c r="AN60" s="113">
        <v>3.9285714285714284</v>
      </c>
      <c r="AO60" s="113">
        <v>3.89</v>
      </c>
      <c r="AP60" s="113">
        <v>3.67</v>
      </c>
      <c r="AQ60" s="113">
        <v>3.5</v>
      </c>
      <c r="AR60" s="113">
        <v>4</v>
      </c>
      <c r="AS60" s="113">
        <f>[2]UAOG!AK70</f>
        <v>4.3600000000000003</v>
      </c>
    </row>
    <row r="61" spans="1:45" s="31" customFormat="1" ht="25.5" customHeight="1" x14ac:dyDescent="0.25">
      <c r="A61" s="32">
        <v>6</v>
      </c>
      <c r="B61" s="159" t="s">
        <v>33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35">
        <v>6.25E-2</v>
      </c>
      <c r="W61" s="35">
        <v>0.1111111111111111</v>
      </c>
      <c r="X61" s="35">
        <v>7.1428571428571425E-2</v>
      </c>
      <c r="Y61" s="35">
        <v>0</v>
      </c>
      <c r="Z61" s="35">
        <v>9.0909090909090912E-2</v>
      </c>
      <c r="AA61" s="35">
        <v>0.23076923076923078</v>
      </c>
      <c r="AB61" s="35">
        <v>0</v>
      </c>
      <c r="AC61" s="35">
        <f>[2]UAOG!AI71</f>
        <v>0</v>
      </c>
      <c r="AD61" s="35">
        <v>0.9375</v>
      </c>
      <c r="AE61" s="35">
        <v>0.88888888888888884</v>
      </c>
      <c r="AF61" s="35">
        <v>0.9285714285714286</v>
      </c>
      <c r="AG61" s="35">
        <v>1</v>
      </c>
      <c r="AH61" s="35">
        <v>0.90909090909090906</v>
      </c>
      <c r="AI61" s="35">
        <v>0.76923076923076927</v>
      </c>
      <c r="AJ61" s="35">
        <v>1</v>
      </c>
      <c r="AK61" s="35">
        <f>[2]UAOG!AJ71</f>
        <v>1</v>
      </c>
      <c r="AL61" s="112">
        <v>3.8124999999999996</v>
      </c>
      <c r="AM61" s="112">
        <v>3.6666666666666661</v>
      </c>
      <c r="AN61" s="113">
        <v>4.2142857142857144</v>
      </c>
      <c r="AO61" s="113">
        <v>3.9</v>
      </c>
      <c r="AP61" s="113">
        <v>4</v>
      </c>
      <c r="AQ61" s="113">
        <v>3.62</v>
      </c>
      <c r="AR61" s="113">
        <v>4.1100000000000003</v>
      </c>
      <c r="AS61" s="113">
        <f>[2]UAOG!AK71</f>
        <v>4.3600000000000003</v>
      </c>
    </row>
    <row r="62" spans="1:45" s="31" customFormat="1" ht="25.5" customHeight="1" x14ac:dyDescent="0.25">
      <c r="A62" s="32">
        <v>7</v>
      </c>
      <c r="B62" s="159" t="s">
        <v>34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35">
        <v>0.3125</v>
      </c>
      <c r="W62" s="35">
        <v>0.27777777777777779</v>
      </c>
      <c r="X62" s="35">
        <v>7.1428571428571425E-2</v>
      </c>
      <c r="Y62" s="35">
        <v>0.3</v>
      </c>
      <c r="Z62" s="35">
        <v>0.58333333333333337</v>
      </c>
      <c r="AA62" s="35">
        <v>0.38461538461538464</v>
      </c>
      <c r="AB62" s="35">
        <v>0.27777777777777779</v>
      </c>
      <c r="AC62" s="35">
        <f>[2]UAOG!AI72</f>
        <v>0.2857142857142857</v>
      </c>
      <c r="AD62" s="35">
        <v>0.625</v>
      </c>
      <c r="AE62" s="35">
        <v>0.72222222222222221</v>
      </c>
      <c r="AF62" s="35">
        <v>0.9285714285714286</v>
      </c>
      <c r="AG62" s="35">
        <v>0.7</v>
      </c>
      <c r="AH62" s="35">
        <v>0.41666666666666669</v>
      </c>
      <c r="AI62" s="35">
        <v>0.61538461538461542</v>
      </c>
      <c r="AJ62" s="35">
        <v>0.72222222222222221</v>
      </c>
      <c r="AK62" s="35">
        <f>[2]UAOG!AJ72</f>
        <v>0.7142857142857143</v>
      </c>
      <c r="AL62" s="112">
        <v>2.8666666666666667</v>
      </c>
      <c r="AM62" s="112">
        <v>3.2222222222222219</v>
      </c>
      <c r="AN62" s="113">
        <v>3.714285714285714</v>
      </c>
      <c r="AO62" s="113">
        <v>2.9</v>
      </c>
      <c r="AP62" s="113">
        <v>2.75</v>
      </c>
      <c r="AQ62" s="113">
        <v>2.69</v>
      </c>
      <c r="AR62" s="113">
        <v>3.44</v>
      </c>
      <c r="AS62" s="113">
        <f>[2]UAOG!AK72</f>
        <v>3.21</v>
      </c>
    </row>
    <row r="63" spans="1:45" s="118" customFormat="1" ht="25.5" customHeight="1" x14ac:dyDescent="0.25">
      <c r="A63" s="162" t="s">
        <v>35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4"/>
      <c r="V63" s="114">
        <v>0.15178571428571427</v>
      </c>
      <c r="W63" s="114">
        <v>0.1111111111111111</v>
      </c>
      <c r="X63" s="114">
        <v>5.9405940594059403E-2</v>
      </c>
      <c r="Y63" s="114">
        <v>0.11594202898550725</v>
      </c>
      <c r="Z63" s="114">
        <v>0.25301204819277107</v>
      </c>
      <c r="AA63" s="114">
        <v>0.1875</v>
      </c>
      <c r="AB63" s="114">
        <v>0.11904761904761904</v>
      </c>
      <c r="AC63" s="114">
        <f>[2]UAOG!AI73</f>
        <v>0.14285714285714285</v>
      </c>
      <c r="AD63" s="114">
        <v>0.8303571428571429</v>
      </c>
      <c r="AE63" s="114">
        <v>0.88888888888888884</v>
      </c>
      <c r="AF63" s="114">
        <v>0.94059405940594054</v>
      </c>
      <c r="AG63" s="114">
        <v>0.88405797101449279</v>
      </c>
      <c r="AH63" s="114">
        <v>0.74698795180722888</v>
      </c>
      <c r="AI63" s="114">
        <v>0.8125</v>
      </c>
      <c r="AJ63" s="114">
        <v>0.88095238095238093</v>
      </c>
      <c r="AK63" s="114">
        <f>[2]UAOG!AJ73</f>
        <v>0.8571428571428571</v>
      </c>
      <c r="AL63" s="115">
        <v>3.4428571428571431</v>
      </c>
      <c r="AM63" s="115">
        <v>3.6031746031746033</v>
      </c>
      <c r="AN63" s="116">
        <v>4.0082482993197281</v>
      </c>
      <c r="AO63" s="116">
        <v>3.6414285714285706</v>
      </c>
      <c r="AP63" s="116">
        <v>3.5471428571428567</v>
      </c>
      <c r="AQ63" s="116">
        <v>3.5042857142857144</v>
      </c>
      <c r="AR63" s="116">
        <v>3.8000000000000003</v>
      </c>
      <c r="AS63" s="116">
        <f>[2]UAOG!AK73</f>
        <v>3.8885714285714283</v>
      </c>
    </row>
    <row r="64" spans="1:45" s="31" customFormat="1" ht="15" customHeight="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60"/>
      <c r="W64" s="60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119"/>
      <c r="AP64" s="119"/>
      <c r="AQ64" s="119"/>
      <c r="AR64" s="119"/>
      <c r="AS64" s="52"/>
    </row>
    <row r="65" spans="1:45" s="31" customFormat="1" ht="36.75" customHeight="1" x14ac:dyDescent="0.25">
      <c r="A65" s="23"/>
      <c r="B65" s="165" t="s">
        <v>36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7" t="s">
        <v>168</v>
      </c>
      <c r="W65" s="168"/>
      <c r="X65" s="168"/>
      <c r="Y65" s="168"/>
      <c r="Z65" s="168"/>
      <c r="AA65" s="168"/>
      <c r="AB65" s="168"/>
      <c r="AC65" s="169"/>
      <c r="AD65" s="167" t="s">
        <v>137</v>
      </c>
      <c r="AE65" s="168"/>
      <c r="AF65" s="168"/>
      <c r="AG65" s="168"/>
      <c r="AH65" s="168"/>
      <c r="AI65" s="168"/>
      <c r="AJ65" s="168"/>
      <c r="AK65" s="169"/>
      <c r="AL65" s="157" t="s">
        <v>24</v>
      </c>
      <c r="AM65" s="158"/>
      <c r="AN65" s="158"/>
      <c r="AO65" s="158"/>
      <c r="AP65" s="158"/>
      <c r="AQ65" s="158"/>
      <c r="AR65" s="158"/>
      <c r="AS65" s="158"/>
    </row>
    <row r="66" spans="1:45" s="31" customFormat="1" ht="18.75" customHeight="1" x14ac:dyDescent="0.25">
      <c r="A66" s="23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11">
        <v>2009</v>
      </c>
      <c r="W66" s="111">
        <v>2011</v>
      </c>
      <c r="X66" s="111">
        <v>2013</v>
      </c>
      <c r="Y66" s="111">
        <v>2015</v>
      </c>
      <c r="Z66" s="111">
        <v>2017</v>
      </c>
      <c r="AA66" s="111">
        <v>2019</v>
      </c>
      <c r="AB66" s="111">
        <v>2021</v>
      </c>
      <c r="AC66" s="111">
        <v>2023</v>
      </c>
      <c r="AD66" s="111">
        <v>2009</v>
      </c>
      <c r="AE66" s="111">
        <v>2011</v>
      </c>
      <c r="AF66" s="111">
        <v>2013</v>
      </c>
      <c r="AG66" s="111">
        <v>2015</v>
      </c>
      <c r="AH66" s="111">
        <v>2017</v>
      </c>
      <c r="AI66" s="111">
        <v>2019</v>
      </c>
      <c r="AJ66" s="111">
        <v>2021</v>
      </c>
      <c r="AK66" s="111">
        <v>2023</v>
      </c>
      <c r="AL66" s="30">
        <v>2009</v>
      </c>
      <c r="AM66" s="30">
        <v>2011</v>
      </c>
      <c r="AN66" s="30">
        <v>2013</v>
      </c>
      <c r="AO66" s="30">
        <v>2015</v>
      </c>
      <c r="AP66" s="30">
        <v>2017</v>
      </c>
      <c r="AQ66" s="30">
        <v>2019</v>
      </c>
      <c r="AR66" s="30">
        <v>2021</v>
      </c>
      <c r="AS66" s="30">
        <v>2023</v>
      </c>
    </row>
    <row r="67" spans="1:45" s="31" customFormat="1" ht="33" customHeight="1" x14ac:dyDescent="0.25">
      <c r="A67" s="32">
        <v>8</v>
      </c>
      <c r="B67" s="159" t="s">
        <v>37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5">
        <v>0.125</v>
      </c>
      <c r="W67" s="35">
        <v>0.1111111111111111</v>
      </c>
      <c r="X67" s="35">
        <v>0</v>
      </c>
      <c r="Y67" s="35">
        <v>0.1</v>
      </c>
      <c r="Z67" s="35">
        <v>0.25</v>
      </c>
      <c r="AA67" s="35">
        <v>7.1428571428571425E-2</v>
      </c>
      <c r="AB67" s="35">
        <v>5.5555555555555552E-2</v>
      </c>
      <c r="AC67" s="35">
        <f>[2]UAOG!AI76</f>
        <v>0.21428571428571427</v>
      </c>
      <c r="AD67" s="35">
        <v>0.875</v>
      </c>
      <c r="AE67" s="35">
        <v>0.88888888888888884</v>
      </c>
      <c r="AF67" s="35">
        <v>1</v>
      </c>
      <c r="AG67" s="35">
        <v>0.9</v>
      </c>
      <c r="AH67" s="35">
        <v>0.75</v>
      </c>
      <c r="AI67" s="35">
        <v>0.9285714285714286</v>
      </c>
      <c r="AJ67" s="35">
        <v>0.94444444444444442</v>
      </c>
      <c r="AK67" s="35">
        <f>[2]UAOG!AJ76</f>
        <v>0.7857142857142857</v>
      </c>
      <c r="AL67" s="112">
        <v>3.6874999999999996</v>
      </c>
      <c r="AM67" s="112">
        <v>3.3888888888888888</v>
      </c>
      <c r="AN67" s="120">
        <v>3.9230769230769234</v>
      </c>
      <c r="AO67" s="120">
        <v>3.7</v>
      </c>
      <c r="AP67" s="120">
        <v>3.33</v>
      </c>
      <c r="AQ67" s="120">
        <v>3.71</v>
      </c>
      <c r="AR67" s="120">
        <v>3.83</v>
      </c>
      <c r="AS67" s="120">
        <f>[2]UAOG!AK76</f>
        <v>3.36</v>
      </c>
    </row>
    <row r="68" spans="1:45" s="31" customFormat="1" ht="18.75" customHeight="1" x14ac:dyDescent="0.25">
      <c r="A68" s="32">
        <v>9</v>
      </c>
      <c r="B68" s="159" t="s">
        <v>38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5">
        <v>0</v>
      </c>
      <c r="W68" s="35">
        <v>0.16666666666666666</v>
      </c>
      <c r="X68" s="35">
        <v>0</v>
      </c>
      <c r="Y68" s="35">
        <v>0.1111111111111111</v>
      </c>
      <c r="Z68" s="35">
        <v>8.3333333333333329E-2</v>
      </c>
      <c r="AA68" s="35">
        <v>7.1428571428571425E-2</v>
      </c>
      <c r="AB68" s="35">
        <v>0</v>
      </c>
      <c r="AC68" s="35">
        <f>[2]UAOG!AI77</f>
        <v>0.14285714285714285</v>
      </c>
      <c r="AD68" s="35">
        <v>1</v>
      </c>
      <c r="AE68" s="35">
        <v>0.83333333333333337</v>
      </c>
      <c r="AF68" s="35">
        <v>1</v>
      </c>
      <c r="AG68" s="35">
        <v>0.88888888888888884</v>
      </c>
      <c r="AH68" s="35">
        <v>0.91666666666666663</v>
      </c>
      <c r="AI68" s="35">
        <v>0.9285714285714286</v>
      </c>
      <c r="AJ68" s="35">
        <v>1</v>
      </c>
      <c r="AK68" s="35">
        <f>[2]UAOG!AJ77</f>
        <v>0.8571428571428571</v>
      </c>
      <c r="AL68" s="112">
        <v>4</v>
      </c>
      <c r="AM68" s="112">
        <v>3.3333333333333335</v>
      </c>
      <c r="AN68" s="120">
        <v>3.9285714285714279</v>
      </c>
      <c r="AO68" s="120">
        <v>3.78</v>
      </c>
      <c r="AP68" s="120">
        <v>3.58</v>
      </c>
      <c r="AQ68" s="120">
        <v>4.1399999999999997</v>
      </c>
      <c r="AR68" s="120">
        <v>4.6100000000000003</v>
      </c>
      <c r="AS68" s="120">
        <f>[2]UAOG!AK77</f>
        <v>3.86</v>
      </c>
    </row>
    <row r="69" spans="1:45" s="31" customFormat="1" ht="18.75" customHeight="1" x14ac:dyDescent="0.25">
      <c r="A69" s="32">
        <v>10</v>
      </c>
      <c r="B69" s="159" t="s">
        <v>39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5">
        <v>0</v>
      </c>
      <c r="W69" s="35">
        <v>0</v>
      </c>
      <c r="X69" s="35">
        <v>0</v>
      </c>
      <c r="Y69" s="35">
        <v>0</v>
      </c>
      <c r="Z69" s="35">
        <v>8.3333333333333329E-2</v>
      </c>
      <c r="AA69" s="35">
        <v>7.1428571428571425E-2</v>
      </c>
      <c r="AB69" s="35">
        <v>0</v>
      </c>
      <c r="AC69" s="35">
        <f>[2]UAOG!AI78</f>
        <v>0</v>
      </c>
      <c r="AD69" s="35">
        <v>1</v>
      </c>
      <c r="AE69" s="35">
        <v>1</v>
      </c>
      <c r="AF69" s="35">
        <v>1</v>
      </c>
      <c r="AG69" s="35">
        <v>1</v>
      </c>
      <c r="AH69" s="35">
        <v>0.91666666666666663</v>
      </c>
      <c r="AI69" s="35">
        <v>0.9285714285714286</v>
      </c>
      <c r="AJ69" s="35">
        <v>1</v>
      </c>
      <c r="AK69" s="35">
        <f>[2]UAOG!AJ78</f>
        <v>1</v>
      </c>
      <c r="AL69" s="112">
        <v>4.3749999999999991</v>
      </c>
      <c r="AM69" s="112">
        <v>4</v>
      </c>
      <c r="AN69" s="120">
        <v>4.5</v>
      </c>
      <c r="AO69" s="120">
        <v>4.22</v>
      </c>
      <c r="AP69" s="120">
        <v>4</v>
      </c>
      <c r="AQ69" s="120">
        <v>4.29</v>
      </c>
      <c r="AR69" s="120">
        <v>4.6100000000000003</v>
      </c>
      <c r="AS69" s="120">
        <f>[2]UAOG!AK78</f>
        <v>4.21</v>
      </c>
    </row>
    <row r="70" spans="1:45" s="31" customFormat="1" ht="18.75" customHeight="1" x14ac:dyDescent="0.25">
      <c r="A70" s="32">
        <v>11</v>
      </c>
      <c r="B70" s="159" t="s">
        <v>40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5">
        <v>0</v>
      </c>
      <c r="W70" s="35">
        <v>0</v>
      </c>
      <c r="X70" s="35">
        <v>0</v>
      </c>
      <c r="Y70" s="35">
        <v>0.22222222222222221</v>
      </c>
      <c r="Z70" s="35">
        <v>8.3333333333333329E-2</v>
      </c>
      <c r="AA70" s="35">
        <v>7.1428571428571425E-2</v>
      </c>
      <c r="AB70" s="35">
        <v>5.5555555555555552E-2</v>
      </c>
      <c r="AC70" s="35">
        <f>[2]UAOG!AI79</f>
        <v>0</v>
      </c>
      <c r="AD70" s="35">
        <v>1</v>
      </c>
      <c r="AE70" s="35">
        <v>1</v>
      </c>
      <c r="AF70" s="35">
        <v>1</v>
      </c>
      <c r="AG70" s="35">
        <v>0.77777777777777779</v>
      </c>
      <c r="AH70" s="35">
        <v>0.91666666666666663</v>
      </c>
      <c r="AI70" s="35">
        <v>0.9285714285714286</v>
      </c>
      <c r="AJ70" s="35">
        <v>0.94444444444444442</v>
      </c>
      <c r="AK70" s="35">
        <f>[2]UAOG!AJ79</f>
        <v>1</v>
      </c>
      <c r="AL70" s="112">
        <v>4.1875</v>
      </c>
      <c r="AM70" s="112">
        <v>4.2777777777777777</v>
      </c>
      <c r="AN70" s="120">
        <v>4.5714285714285712</v>
      </c>
      <c r="AO70" s="120">
        <v>3.78</v>
      </c>
      <c r="AP70" s="120">
        <v>4</v>
      </c>
      <c r="AQ70" s="120">
        <v>4.29</v>
      </c>
      <c r="AR70" s="120">
        <v>4.3899999999999997</v>
      </c>
      <c r="AS70" s="120">
        <f>[2]UAOG!AK79</f>
        <v>4.21</v>
      </c>
    </row>
    <row r="71" spans="1:45" s="31" customFormat="1" ht="18.75" customHeight="1" x14ac:dyDescent="0.25">
      <c r="A71" s="32">
        <v>12</v>
      </c>
      <c r="B71" s="159" t="s">
        <v>41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5">
        <v>6.25E-2</v>
      </c>
      <c r="W71" s="35">
        <v>0</v>
      </c>
      <c r="X71" s="35">
        <v>0</v>
      </c>
      <c r="Y71" s="35">
        <v>0.1</v>
      </c>
      <c r="Z71" s="35">
        <v>0</v>
      </c>
      <c r="AA71" s="35">
        <v>7.1428571428571425E-2</v>
      </c>
      <c r="AB71" s="35">
        <v>0</v>
      </c>
      <c r="AC71" s="35">
        <f>[2]UAOG!AI80</f>
        <v>0.21428571428571427</v>
      </c>
      <c r="AD71" s="35">
        <v>0.9375</v>
      </c>
      <c r="AE71" s="35">
        <v>1</v>
      </c>
      <c r="AF71" s="35">
        <v>1</v>
      </c>
      <c r="AG71" s="35">
        <v>0.9</v>
      </c>
      <c r="AH71" s="35">
        <v>1</v>
      </c>
      <c r="AI71" s="35">
        <v>0.9285714285714286</v>
      </c>
      <c r="AJ71" s="35">
        <v>1</v>
      </c>
      <c r="AK71" s="35">
        <f>[2]UAOG!AJ80</f>
        <v>0.7857142857142857</v>
      </c>
      <c r="AL71" s="112">
        <v>3.75</v>
      </c>
      <c r="AM71" s="112">
        <v>4.0555555555555554</v>
      </c>
      <c r="AN71" s="120">
        <v>4</v>
      </c>
      <c r="AO71" s="120">
        <v>3.9</v>
      </c>
      <c r="AP71" s="120">
        <v>4.33</v>
      </c>
      <c r="AQ71" s="120">
        <v>4.07</v>
      </c>
      <c r="AR71" s="120">
        <v>4.5</v>
      </c>
      <c r="AS71" s="120">
        <f>[2]UAOG!AK80</f>
        <v>3.86</v>
      </c>
    </row>
    <row r="72" spans="1:45" s="118" customFormat="1" ht="18.75" customHeight="1" x14ac:dyDescent="0.25">
      <c r="A72" s="162" t="s">
        <v>42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4"/>
      <c r="V72" s="114">
        <v>3.7499999999999999E-2</v>
      </c>
      <c r="W72" s="114">
        <v>5.5555555555555552E-2</v>
      </c>
      <c r="X72" s="114">
        <v>0</v>
      </c>
      <c r="Y72" s="114">
        <v>0.10638297872340426</v>
      </c>
      <c r="Z72" s="114">
        <v>0.1</v>
      </c>
      <c r="AA72" s="114">
        <v>7.1428571428571425E-2</v>
      </c>
      <c r="AB72" s="114">
        <v>2.2222222222222223E-2</v>
      </c>
      <c r="AC72" s="114">
        <f>[2]UAOG!AI81</f>
        <v>0.11428571428571428</v>
      </c>
      <c r="AD72" s="114">
        <v>0.96250000000000002</v>
      </c>
      <c r="AE72" s="114">
        <v>0.94444444444444442</v>
      </c>
      <c r="AF72" s="114">
        <v>1</v>
      </c>
      <c r="AG72" s="114">
        <v>0.8936170212765957</v>
      </c>
      <c r="AH72" s="114">
        <v>0.9</v>
      </c>
      <c r="AI72" s="114">
        <v>0.9285714285714286</v>
      </c>
      <c r="AJ72" s="114">
        <v>0.97777777777777775</v>
      </c>
      <c r="AK72" s="114">
        <f>[2]UAOG!AJ81</f>
        <v>0.88571428571428568</v>
      </c>
      <c r="AL72" s="115">
        <v>4</v>
      </c>
      <c r="AM72" s="115">
        <v>3.8111111111111113</v>
      </c>
      <c r="AN72" s="121">
        <v>4.184615384615384</v>
      </c>
      <c r="AO72" s="121">
        <v>3.8759999999999999</v>
      </c>
      <c r="AP72" s="121">
        <v>3.8480000000000003</v>
      </c>
      <c r="AQ72" s="121">
        <v>4.0999999999999996</v>
      </c>
      <c r="AR72" s="121">
        <v>4.3879999999999999</v>
      </c>
      <c r="AS72" s="121">
        <f>[2]UAOG!AK81</f>
        <v>3.9</v>
      </c>
    </row>
    <row r="73" spans="1:45" s="31" customFormat="1" ht="18.75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119"/>
      <c r="AP73" s="119"/>
      <c r="AQ73" s="119"/>
      <c r="AR73" s="119"/>
      <c r="AS73" s="57"/>
    </row>
    <row r="74" spans="1:45" s="31" customFormat="1" ht="37.5" customHeight="1" x14ac:dyDescent="0.25">
      <c r="A74" s="23"/>
      <c r="B74" s="165" t="s">
        <v>43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7" t="s">
        <v>168</v>
      </c>
      <c r="W74" s="168"/>
      <c r="X74" s="168"/>
      <c r="Y74" s="168"/>
      <c r="Z74" s="168"/>
      <c r="AA74" s="168"/>
      <c r="AB74" s="168"/>
      <c r="AC74" s="169"/>
      <c r="AD74" s="167" t="s">
        <v>137</v>
      </c>
      <c r="AE74" s="168"/>
      <c r="AF74" s="168"/>
      <c r="AG74" s="168"/>
      <c r="AH74" s="168"/>
      <c r="AI74" s="168"/>
      <c r="AJ74" s="168"/>
      <c r="AK74" s="169"/>
      <c r="AL74" s="157" t="s">
        <v>24</v>
      </c>
      <c r="AM74" s="158"/>
      <c r="AN74" s="158"/>
      <c r="AO74" s="158"/>
      <c r="AP74" s="158"/>
      <c r="AQ74" s="158"/>
      <c r="AR74" s="158"/>
      <c r="AS74" s="158"/>
    </row>
    <row r="75" spans="1:45" s="31" customFormat="1" ht="18.75" customHeight="1" x14ac:dyDescent="0.25">
      <c r="A75" s="23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11">
        <v>2009</v>
      </c>
      <c r="W75" s="111">
        <v>2011</v>
      </c>
      <c r="X75" s="111">
        <v>2013</v>
      </c>
      <c r="Y75" s="111">
        <v>2015</v>
      </c>
      <c r="Z75" s="111">
        <v>2017</v>
      </c>
      <c r="AA75" s="111">
        <v>2019</v>
      </c>
      <c r="AB75" s="111">
        <v>2021</v>
      </c>
      <c r="AC75" s="111">
        <v>2023</v>
      </c>
      <c r="AD75" s="111">
        <v>2009</v>
      </c>
      <c r="AE75" s="111">
        <v>2011</v>
      </c>
      <c r="AF75" s="111">
        <v>2013</v>
      </c>
      <c r="AG75" s="111">
        <v>2015</v>
      </c>
      <c r="AH75" s="111">
        <v>2017</v>
      </c>
      <c r="AI75" s="111">
        <v>2019</v>
      </c>
      <c r="AJ75" s="111">
        <v>2021</v>
      </c>
      <c r="AK75" s="111">
        <v>2023</v>
      </c>
      <c r="AL75" s="30">
        <v>2009</v>
      </c>
      <c r="AM75" s="30">
        <v>2011</v>
      </c>
      <c r="AN75" s="30">
        <v>2013</v>
      </c>
      <c r="AO75" s="30">
        <v>2015</v>
      </c>
      <c r="AP75" s="30">
        <v>2017</v>
      </c>
      <c r="AQ75" s="30">
        <v>2019</v>
      </c>
      <c r="AR75" s="30">
        <v>2021</v>
      </c>
      <c r="AS75" s="30">
        <v>2023</v>
      </c>
    </row>
    <row r="76" spans="1:45" s="31" customFormat="1" ht="32.25" customHeight="1" x14ac:dyDescent="0.25">
      <c r="A76" s="32">
        <v>13</v>
      </c>
      <c r="B76" s="159" t="s">
        <v>44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5">
        <v>0.25</v>
      </c>
      <c r="W76" s="35">
        <v>0.16666666666666666</v>
      </c>
      <c r="X76" s="35">
        <v>0</v>
      </c>
      <c r="Y76" s="35">
        <v>0.1</v>
      </c>
      <c r="Z76" s="35">
        <v>0.25</v>
      </c>
      <c r="AA76" s="35">
        <v>0.42857142857142855</v>
      </c>
      <c r="AB76" s="35">
        <v>0.17647058823529413</v>
      </c>
      <c r="AC76" s="35">
        <f>[2]UAOG!AI84</f>
        <v>0.21428571428571427</v>
      </c>
      <c r="AD76" s="35">
        <v>0.6875</v>
      </c>
      <c r="AE76" s="35">
        <v>0.83333333333333337</v>
      </c>
      <c r="AF76" s="35">
        <v>1</v>
      </c>
      <c r="AG76" s="35">
        <v>0.9</v>
      </c>
      <c r="AH76" s="35">
        <v>0.75</v>
      </c>
      <c r="AI76" s="35">
        <v>0.5714285714285714</v>
      </c>
      <c r="AJ76" s="35">
        <v>0.82352941176470584</v>
      </c>
      <c r="AK76" s="35">
        <f>[2]UAOG!AJ84</f>
        <v>0.7857142857142857</v>
      </c>
      <c r="AL76" s="112">
        <v>3.1333333333333333</v>
      </c>
      <c r="AM76" s="112">
        <v>3.2777777777777772</v>
      </c>
      <c r="AN76" s="122">
        <v>3.7692307692307687</v>
      </c>
      <c r="AO76" s="122">
        <v>3.5</v>
      </c>
      <c r="AP76" s="122">
        <v>3.25</v>
      </c>
      <c r="AQ76" s="122">
        <v>2.86</v>
      </c>
      <c r="AR76" s="122">
        <v>3.29</v>
      </c>
      <c r="AS76" s="122">
        <f>[2]UAOG!AK84</f>
        <v>3.64</v>
      </c>
    </row>
    <row r="77" spans="1:45" s="31" customFormat="1" ht="18.75" customHeight="1" x14ac:dyDescent="0.25">
      <c r="A77" s="32">
        <v>14</v>
      </c>
      <c r="B77" s="159" t="s">
        <v>45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5">
        <v>0.375</v>
      </c>
      <c r="W77" s="35">
        <v>0.22222222222222221</v>
      </c>
      <c r="X77" s="35">
        <v>0.15384615384615385</v>
      </c>
      <c r="Y77" s="35">
        <v>0.2</v>
      </c>
      <c r="Z77" s="35">
        <v>0.41666666666666669</v>
      </c>
      <c r="AA77" s="35">
        <v>0.42857142857142855</v>
      </c>
      <c r="AB77" s="35">
        <v>0.23529411764705882</v>
      </c>
      <c r="AC77" s="35">
        <f>[2]UAOG!AI85</f>
        <v>0.14285714285714285</v>
      </c>
      <c r="AD77" s="35">
        <v>0.625</v>
      </c>
      <c r="AE77" s="35">
        <v>0.77777777777777779</v>
      </c>
      <c r="AF77" s="35">
        <v>0.84615384615384615</v>
      </c>
      <c r="AG77" s="35">
        <v>0.8</v>
      </c>
      <c r="AH77" s="35">
        <v>0.58333333333333337</v>
      </c>
      <c r="AI77" s="35">
        <v>0.5714285714285714</v>
      </c>
      <c r="AJ77" s="35">
        <v>0.76470588235294112</v>
      </c>
      <c r="AK77" s="35">
        <f>[2]UAOG!AJ85</f>
        <v>0.8571428571428571</v>
      </c>
      <c r="AL77" s="112">
        <v>3</v>
      </c>
      <c r="AM77" s="112">
        <v>3.6111111111111116</v>
      </c>
      <c r="AN77" s="122">
        <v>3.4615384615384608</v>
      </c>
      <c r="AO77" s="122">
        <v>3.6</v>
      </c>
      <c r="AP77" s="122">
        <v>2.92</v>
      </c>
      <c r="AQ77" s="122">
        <v>2.86</v>
      </c>
      <c r="AR77" s="122">
        <v>3.35</v>
      </c>
      <c r="AS77" s="122">
        <f>[2]UAOG!AK85</f>
        <v>3.71</v>
      </c>
    </row>
    <row r="78" spans="1:45" s="31" customFormat="1" ht="18.75" customHeight="1" x14ac:dyDescent="0.25">
      <c r="A78" s="32">
        <v>15</v>
      </c>
      <c r="B78" s="159" t="s">
        <v>46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5">
        <v>0.3125</v>
      </c>
      <c r="W78" s="35">
        <v>0.16666666666666666</v>
      </c>
      <c r="X78" s="35">
        <v>0</v>
      </c>
      <c r="Y78" s="35">
        <v>0.1111111111111111</v>
      </c>
      <c r="Z78" s="35">
        <v>0.16666666666666666</v>
      </c>
      <c r="AA78" s="35">
        <v>0.2857142857142857</v>
      </c>
      <c r="AB78" s="35">
        <v>0.1111111111111111</v>
      </c>
      <c r="AC78" s="35">
        <f>[2]UAOG!AI86</f>
        <v>7.1428571428571425E-2</v>
      </c>
      <c r="AD78" s="35">
        <v>0.6875</v>
      </c>
      <c r="AE78" s="35">
        <v>0.83333333333333337</v>
      </c>
      <c r="AF78" s="35">
        <v>1</v>
      </c>
      <c r="AG78" s="35">
        <v>0.88888888888888884</v>
      </c>
      <c r="AH78" s="35">
        <v>0.83333333333333337</v>
      </c>
      <c r="AI78" s="35">
        <v>0.7142857142857143</v>
      </c>
      <c r="AJ78" s="35">
        <v>0.88888888888888884</v>
      </c>
      <c r="AK78" s="35">
        <f>[2]UAOG!AJ86</f>
        <v>0.9285714285714286</v>
      </c>
      <c r="AL78" s="112">
        <v>3.3125</v>
      </c>
      <c r="AM78" s="112">
        <v>3.8333333333333335</v>
      </c>
      <c r="AN78" s="122">
        <v>3.8571428571428568</v>
      </c>
      <c r="AO78" s="122">
        <v>4</v>
      </c>
      <c r="AP78" s="122">
        <v>3.58</v>
      </c>
      <c r="AQ78" s="122">
        <v>3.71</v>
      </c>
      <c r="AR78" s="122">
        <v>3.83</v>
      </c>
      <c r="AS78" s="122">
        <f>[2]UAOG!AK86</f>
        <v>4.1399999999999997</v>
      </c>
    </row>
    <row r="79" spans="1:45" s="118" customFormat="1" ht="18.75" customHeight="1" x14ac:dyDescent="0.25">
      <c r="A79" s="162" t="s">
        <v>47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114">
        <v>0.3125</v>
      </c>
      <c r="W79" s="114">
        <v>0.18518518518518517</v>
      </c>
      <c r="X79" s="114">
        <v>0.05</v>
      </c>
      <c r="Y79" s="114">
        <v>0.13793103448275862</v>
      </c>
      <c r="Z79" s="114">
        <v>0.27777777777777779</v>
      </c>
      <c r="AA79" s="114">
        <v>0.38095238095238093</v>
      </c>
      <c r="AB79" s="114">
        <v>0.17307692307692307</v>
      </c>
      <c r="AC79" s="114">
        <f>[2]UAOG!AI87</f>
        <v>0.14285714285714285</v>
      </c>
      <c r="AD79" s="114">
        <v>0.66666666666666663</v>
      </c>
      <c r="AE79" s="114">
        <v>0.81481481481481477</v>
      </c>
      <c r="AF79" s="114">
        <v>0.95</v>
      </c>
      <c r="AG79" s="114">
        <v>0.86206896551724133</v>
      </c>
      <c r="AH79" s="114">
        <v>0.72222222222222221</v>
      </c>
      <c r="AI79" s="114">
        <v>0.61904761904761907</v>
      </c>
      <c r="AJ79" s="114">
        <v>0.82692307692307687</v>
      </c>
      <c r="AK79" s="114">
        <f>[2]UAOG!AJ87</f>
        <v>0.8571428571428571</v>
      </c>
      <c r="AL79" s="115">
        <v>3.1486111111111108</v>
      </c>
      <c r="AM79" s="123">
        <v>3.5740740740740744</v>
      </c>
      <c r="AN79" s="121">
        <v>3.6959706959706957</v>
      </c>
      <c r="AO79" s="121">
        <v>3.6999999999999997</v>
      </c>
      <c r="AP79" s="121">
        <v>3.25</v>
      </c>
      <c r="AQ79" s="121">
        <v>3.1433333333333331</v>
      </c>
      <c r="AR79" s="121">
        <v>3.49</v>
      </c>
      <c r="AS79" s="121">
        <f>[2]UAOG!AK87</f>
        <v>3.8299999999999996</v>
      </c>
    </row>
    <row r="80" spans="1:45" s="31" customFormat="1" ht="18.75" customHeight="1" x14ac:dyDescent="0.25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19"/>
      <c r="AP80" s="119"/>
      <c r="AQ80" s="119"/>
      <c r="AR80" s="119"/>
      <c r="AS80" s="57"/>
    </row>
    <row r="81" spans="1:45" s="31" customFormat="1" ht="37.5" customHeight="1" x14ac:dyDescent="0.25">
      <c r="A81" s="23"/>
      <c r="B81" s="165" t="s">
        <v>48</v>
      </c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7" t="s">
        <v>168</v>
      </c>
      <c r="W81" s="168"/>
      <c r="X81" s="168"/>
      <c r="Y81" s="168"/>
      <c r="Z81" s="168"/>
      <c r="AA81" s="168"/>
      <c r="AB81" s="168"/>
      <c r="AC81" s="169"/>
      <c r="AD81" s="167" t="s">
        <v>137</v>
      </c>
      <c r="AE81" s="168"/>
      <c r="AF81" s="168"/>
      <c r="AG81" s="168"/>
      <c r="AH81" s="168"/>
      <c r="AI81" s="168"/>
      <c r="AJ81" s="168"/>
      <c r="AK81" s="169"/>
      <c r="AL81" s="157" t="s">
        <v>24</v>
      </c>
      <c r="AM81" s="158"/>
      <c r="AN81" s="158"/>
      <c r="AO81" s="158"/>
      <c r="AP81" s="158"/>
      <c r="AQ81" s="158"/>
      <c r="AR81" s="158"/>
      <c r="AS81" s="158"/>
    </row>
    <row r="82" spans="1:45" s="31" customFormat="1" ht="18.75" customHeight="1" x14ac:dyDescent="0.25">
      <c r="A82" s="23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11">
        <v>2009</v>
      </c>
      <c r="W82" s="111">
        <v>2011</v>
      </c>
      <c r="X82" s="111">
        <v>2013</v>
      </c>
      <c r="Y82" s="111">
        <v>2015</v>
      </c>
      <c r="Z82" s="111">
        <v>2017</v>
      </c>
      <c r="AA82" s="111">
        <v>2019</v>
      </c>
      <c r="AB82" s="111">
        <v>2021</v>
      </c>
      <c r="AC82" s="111">
        <v>2023</v>
      </c>
      <c r="AD82" s="111">
        <v>2009</v>
      </c>
      <c r="AE82" s="111">
        <v>2011</v>
      </c>
      <c r="AF82" s="111">
        <v>2013</v>
      </c>
      <c r="AG82" s="111">
        <v>2015</v>
      </c>
      <c r="AH82" s="111">
        <v>2017</v>
      </c>
      <c r="AI82" s="111">
        <v>2019</v>
      </c>
      <c r="AJ82" s="111">
        <v>2021</v>
      </c>
      <c r="AK82" s="111">
        <v>2023</v>
      </c>
      <c r="AL82" s="30">
        <v>2009</v>
      </c>
      <c r="AM82" s="30">
        <v>2011</v>
      </c>
      <c r="AN82" s="30">
        <v>2013</v>
      </c>
      <c r="AO82" s="30">
        <v>2015</v>
      </c>
      <c r="AP82" s="30">
        <v>2017</v>
      </c>
      <c r="AQ82" s="30">
        <v>2019</v>
      </c>
      <c r="AR82" s="30">
        <v>2021</v>
      </c>
      <c r="AS82" s="30">
        <v>2023</v>
      </c>
    </row>
    <row r="83" spans="1:45" s="31" customFormat="1" ht="18.75" customHeight="1" x14ac:dyDescent="0.25">
      <c r="A83" s="32" t="s">
        <v>138</v>
      </c>
      <c r="B83" s="159" t="s">
        <v>139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35">
        <v>0</v>
      </c>
      <c r="W83" s="35">
        <v>5.5555555555555552E-2</v>
      </c>
      <c r="X83" s="35">
        <v>0</v>
      </c>
      <c r="Y83" s="35"/>
      <c r="Z83" s="35"/>
      <c r="AA83" s="35"/>
      <c r="AB83" s="35"/>
      <c r="AC83" s="35"/>
      <c r="AD83" s="35">
        <v>1</v>
      </c>
      <c r="AE83" s="35">
        <v>0.94444444444444442</v>
      </c>
      <c r="AF83" s="35">
        <v>1</v>
      </c>
      <c r="AG83" s="35"/>
      <c r="AH83" s="35"/>
      <c r="AI83" s="35"/>
      <c r="AJ83" s="35"/>
      <c r="AK83" s="35"/>
      <c r="AL83" s="112">
        <v>3.625</v>
      </c>
      <c r="AM83" s="112">
        <v>3.8333333333333335</v>
      </c>
      <c r="AN83" s="122">
        <v>3.7857142857142856</v>
      </c>
      <c r="AO83" s="122"/>
      <c r="AP83" s="122"/>
      <c r="AQ83" s="122"/>
      <c r="AR83" s="122"/>
      <c r="AS83" s="122"/>
    </row>
    <row r="84" spans="1:45" s="31" customFormat="1" ht="18.75" customHeight="1" x14ac:dyDescent="0.25">
      <c r="A84" s="32">
        <v>16</v>
      </c>
      <c r="B84" s="159" t="s">
        <v>49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5">
        <v>0.125</v>
      </c>
      <c r="W84" s="35">
        <v>0</v>
      </c>
      <c r="X84" s="35">
        <v>0</v>
      </c>
      <c r="Y84" s="35">
        <v>0</v>
      </c>
      <c r="Z84" s="35">
        <v>0.16666666666666666</v>
      </c>
      <c r="AA84" s="35">
        <v>0.21428571428571427</v>
      </c>
      <c r="AB84" s="35">
        <v>0.1111111111111111</v>
      </c>
      <c r="AC84" s="35">
        <f>[2]UAOG!AI90</f>
        <v>0.14285714285714285</v>
      </c>
      <c r="AD84" s="35">
        <v>0.875</v>
      </c>
      <c r="AE84" s="35">
        <v>1</v>
      </c>
      <c r="AF84" s="35">
        <v>1</v>
      </c>
      <c r="AG84" s="35">
        <v>1</v>
      </c>
      <c r="AH84" s="35">
        <v>0.83333333333333337</v>
      </c>
      <c r="AI84" s="35">
        <v>0.7857142857142857</v>
      </c>
      <c r="AJ84" s="35">
        <v>0.88888888888888884</v>
      </c>
      <c r="AK84" s="35">
        <f>[2]UAOG!AJ90</f>
        <v>0.8571428571428571</v>
      </c>
      <c r="AL84" s="112">
        <v>3.5</v>
      </c>
      <c r="AM84" s="112">
        <v>4</v>
      </c>
      <c r="AN84" s="122">
        <v>3.8571428571428568</v>
      </c>
      <c r="AO84" s="122">
        <v>3.9</v>
      </c>
      <c r="AP84" s="122">
        <v>3.33</v>
      </c>
      <c r="AQ84" s="122">
        <v>3.57</v>
      </c>
      <c r="AR84" s="122">
        <v>3.89</v>
      </c>
      <c r="AS84" s="122">
        <f>[2]UAOG!AK90</f>
        <v>3.86</v>
      </c>
    </row>
    <row r="85" spans="1:45" s="31" customFormat="1" ht="18.75" customHeight="1" x14ac:dyDescent="0.25">
      <c r="A85" s="32">
        <v>17</v>
      </c>
      <c r="B85" s="159" t="s">
        <v>50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5">
        <v>0.1875</v>
      </c>
      <c r="W85" s="35">
        <v>5.5555555555555552E-2</v>
      </c>
      <c r="X85" s="35">
        <v>0</v>
      </c>
      <c r="Y85" s="35">
        <v>0</v>
      </c>
      <c r="Z85" s="35">
        <v>0.16666666666666666</v>
      </c>
      <c r="AA85" s="35">
        <v>0.21428571428571427</v>
      </c>
      <c r="AB85" s="35">
        <v>5.5555555555555552E-2</v>
      </c>
      <c r="AC85" s="35">
        <f>[2]UAOG!AI91</f>
        <v>0.35714285714285715</v>
      </c>
      <c r="AD85" s="35">
        <v>0.8125</v>
      </c>
      <c r="AE85" s="35">
        <v>0.94444444444444442</v>
      </c>
      <c r="AF85" s="35">
        <v>1</v>
      </c>
      <c r="AG85" s="35">
        <v>1</v>
      </c>
      <c r="AH85" s="35">
        <v>0.83333333333333337</v>
      </c>
      <c r="AI85" s="35">
        <v>0.7857142857142857</v>
      </c>
      <c r="AJ85" s="35">
        <v>0.94444444444444442</v>
      </c>
      <c r="AK85" s="35">
        <f>[2]UAOG!AJ91</f>
        <v>0.6428571428571429</v>
      </c>
      <c r="AL85" s="112">
        <v>3.3750000000000009</v>
      </c>
      <c r="AM85" s="112">
        <v>3.9444444444444446</v>
      </c>
      <c r="AN85" s="122">
        <v>4.1428571428571432</v>
      </c>
      <c r="AO85" s="122">
        <v>3.5</v>
      </c>
      <c r="AP85" s="122">
        <v>3.33</v>
      </c>
      <c r="AQ85" s="122">
        <v>3.57</v>
      </c>
      <c r="AR85" s="122">
        <v>4.1100000000000003</v>
      </c>
      <c r="AS85" s="122">
        <f>[2]UAOG!AK91</f>
        <v>2.86</v>
      </c>
    </row>
    <row r="86" spans="1:45" s="31" customFormat="1" ht="18.75" customHeight="1" x14ac:dyDescent="0.25">
      <c r="A86" s="32">
        <v>18</v>
      </c>
      <c r="B86" s="159" t="s">
        <v>51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5">
        <v>0.25</v>
      </c>
      <c r="W86" s="35">
        <v>0.16666666666666666</v>
      </c>
      <c r="X86" s="35">
        <v>0</v>
      </c>
      <c r="Y86" s="35">
        <v>0.5</v>
      </c>
      <c r="Z86" s="35">
        <v>0.41666666666666669</v>
      </c>
      <c r="AA86" s="35">
        <v>0.21428571428571427</v>
      </c>
      <c r="AB86" s="35">
        <v>0.33333333333333331</v>
      </c>
      <c r="AC86" s="35">
        <f>[2]UAOG!AI92</f>
        <v>0.42857142857142855</v>
      </c>
      <c r="AD86" s="35">
        <v>0.75</v>
      </c>
      <c r="AE86" s="35">
        <v>0.83333333333333337</v>
      </c>
      <c r="AF86" s="35">
        <v>1</v>
      </c>
      <c r="AG86" s="35">
        <v>0.5</v>
      </c>
      <c r="AH86" s="35">
        <v>0.58333333333333337</v>
      </c>
      <c r="AI86" s="35">
        <v>0.7857142857142857</v>
      </c>
      <c r="AJ86" s="35">
        <v>0.66666666666666663</v>
      </c>
      <c r="AK86" s="35">
        <f>[2]UAOG!AJ92</f>
        <v>0.5714285714285714</v>
      </c>
      <c r="AL86" s="112">
        <v>2.9375</v>
      </c>
      <c r="AM86" s="112">
        <v>3.4999999999999996</v>
      </c>
      <c r="AN86" s="122">
        <v>3.9285714285714288</v>
      </c>
      <c r="AO86" s="122">
        <v>2.6</v>
      </c>
      <c r="AP86" s="122">
        <v>2.75</v>
      </c>
      <c r="AQ86" s="122">
        <v>3.14</v>
      </c>
      <c r="AR86" s="122">
        <v>3.22</v>
      </c>
      <c r="AS86" s="122">
        <f>[2]UAOG!AK92</f>
        <v>2.71</v>
      </c>
    </row>
    <row r="87" spans="1:45" s="31" customFormat="1" ht="18.75" customHeight="1" x14ac:dyDescent="0.25">
      <c r="A87" s="32">
        <v>19</v>
      </c>
      <c r="B87" s="159" t="s">
        <v>141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35">
        <v>0.625</v>
      </c>
      <c r="W87" s="35">
        <v>0.22222222222222221</v>
      </c>
      <c r="X87" s="35">
        <v>7.1428571428571425E-2</v>
      </c>
      <c r="Y87" s="35">
        <v>0.2</v>
      </c>
      <c r="Z87" s="35">
        <v>0.5</v>
      </c>
      <c r="AA87" s="35">
        <v>0.35714285714285715</v>
      </c>
      <c r="AB87" s="35">
        <v>0.33333333333333331</v>
      </c>
      <c r="AC87" s="35">
        <f>[2]UAOG!AI93</f>
        <v>0.6428571428571429</v>
      </c>
      <c r="AD87" s="35">
        <v>0.375</v>
      </c>
      <c r="AE87" s="35">
        <v>0.77777777777777779</v>
      </c>
      <c r="AF87" s="35">
        <v>0.9285714285714286</v>
      </c>
      <c r="AG87" s="35">
        <v>0.8</v>
      </c>
      <c r="AH87" s="35">
        <v>0.5</v>
      </c>
      <c r="AI87" s="35">
        <v>0.6428571428571429</v>
      </c>
      <c r="AJ87" s="35">
        <v>0.66666666666666663</v>
      </c>
      <c r="AK87" s="35">
        <f>[2]UAOG!AJ93</f>
        <v>0.35714285714285715</v>
      </c>
      <c r="AL87" s="112">
        <v>2.3124999999999996</v>
      </c>
      <c r="AM87" s="112">
        <v>3.4444444444444442</v>
      </c>
      <c r="AN87" s="122">
        <v>3.9285714285714284</v>
      </c>
      <c r="AO87" s="122">
        <v>3</v>
      </c>
      <c r="AP87" s="122">
        <v>2.58</v>
      </c>
      <c r="AQ87" s="122">
        <v>2.79</v>
      </c>
      <c r="AR87" s="122">
        <v>3</v>
      </c>
      <c r="AS87" s="122">
        <f>[2]UAOG!AK93</f>
        <v>2.36</v>
      </c>
    </row>
    <row r="88" spans="1:45" s="31" customFormat="1" ht="18.75" customHeight="1" x14ac:dyDescent="0.25">
      <c r="A88" s="32">
        <v>20</v>
      </c>
      <c r="B88" s="159" t="s">
        <v>53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35">
        <v>0.125</v>
      </c>
      <c r="W88" s="35">
        <v>5.5555555555555552E-2</v>
      </c>
      <c r="X88" s="35">
        <v>0</v>
      </c>
      <c r="Y88" s="35">
        <v>0</v>
      </c>
      <c r="Z88" s="35">
        <v>8.3333333333333329E-2</v>
      </c>
      <c r="AA88" s="35">
        <v>0.15384615384615385</v>
      </c>
      <c r="AB88" s="35">
        <v>0.1111111111111111</v>
      </c>
      <c r="AC88" s="35">
        <f>[2]UAOG!AI94</f>
        <v>0.21428571428571427</v>
      </c>
      <c r="AD88" s="35">
        <v>0.8125</v>
      </c>
      <c r="AE88" s="35">
        <v>0.94444444444444442</v>
      </c>
      <c r="AF88" s="35">
        <v>1</v>
      </c>
      <c r="AG88" s="35">
        <v>1</v>
      </c>
      <c r="AH88" s="35">
        <v>0.91666666666666663</v>
      </c>
      <c r="AI88" s="35">
        <v>0.84615384615384615</v>
      </c>
      <c r="AJ88" s="35">
        <v>0.88888888888888884</v>
      </c>
      <c r="AK88" s="35">
        <f>[2]UAOG!AJ94</f>
        <v>0.7857142857142857</v>
      </c>
      <c r="AL88" s="112">
        <v>3.4666666666666668</v>
      </c>
      <c r="AM88" s="112">
        <v>4</v>
      </c>
      <c r="AN88" s="122">
        <v>4.0714285714285712</v>
      </c>
      <c r="AO88" s="122">
        <v>3.4</v>
      </c>
      <c r="AP88" s="122">
        <v>3.5</v>
      </c>
      <c r="AQ88" s="122">
        <v>3.69</v>
      </c>
      <c r="AR88" s="122">
        <v>3.89</v>
      </c>
      <c r="AS88" s="122">
        <f>[2]UAOG!AK94</f>
        <v>3.36</v>
      </c>
    </row>
    <row r="89" spans="1:45" s="31" customFormat="1" ht="18.75" customHeight="1" x14ac:dyDescent="0.25">
      <c r="A89" s="32">
        <v>21</v>
      </c>
      <c r="B89" s="159" t="s">
        <v>54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35">
        <v>0.1875</v>
      </c>
      <c r="W89" s="35">
        <v>0</v>
      </c>
      <c r="X89" s="35">
        <v>0</v>
      </c>
      <c r="Y89" s="35">
        <v>0</v>
      </c>
      <c r="Z89" s="35">
        <v>0.25</v>
      </c>
      <c r="AA89" s="35">
        <v>0.15384615384615385</v>
      </c>
      <c r="AB89" s="35">
        <v>0.1111111111111111</v>
      </c>
      <c r="AC89" s="35">
        <f>[2]UAOG!AI95</f>
        <v>0.2857142857142857</v>
      </c>
      <c r="AD89" s="35">
        <v>0.8125</v>
      </c>
      <c r="AE89" s="35">
        <v>1</v>
      </c>
      <c r="AF89" s="35">
        <v>1</v>
      </c>
      <c r="AG89" s="35">
        <v>1</v>
      </c>
      <c r="AH89" s="35">
        <v>0.75</v>
      </c>
      <c r="AI89" s="35">
        <v>0.84615384615384615</v>
      </c>
      <c r="AJ89" s="35">
        <v>0.88888888888888884</v>
      </c>
      <c r="AK89" s="35">
        <f>[2]UAOG!AJ95</f>
        <v>0.7142857142857143</v>
      </c>
      <c r="AL89" s="112">
        <v>3.4375</v>
      </c>
      <c r="AM89" s="112">
        <v>4</v>
      </c>
      <c r="AN89" s="122">
        <v>3.8571428571428572</v>
      </c>
      <c r="AO89" s="122">
        <v>3.6</v>
      </c>
      <c r="AP89" s="122">
        <v>3.17</v>
      </c>
      <c r="AQ89" s="122">
        <v>3.54</v>
      </c>
      <c r="AR89" s="122">
        <v>3.89</v>
      </c>
      <c r="AS89" s="122">
        <f>[2]UAOG!AK95</f>
        <v>3.43</v>
      </c>
    </row>
    <row r="90" spans="1:45" s="31" customFormat="1" ht="18.75" customHeight="1" x14ac:dyDescent="0.25">
      <c r="A90" s="32">
        <v>22</v>
      </c>
      <c r="B90" s="159" t="s">
        <v>55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5">
        <v>0.375</v>
      </c>
      <c r="W90" s="35">
        <v>0.23529411764705882</v>
      </c>
      <c r="X90" s="35">
        <v>0.14285714285714285</v>
      </c>
      <c r="Y90" s="35">
        <v>0.6</v>
      </c>
      <c r="Z90" s="35">
        <v>0.3</v>
      </c>
      <c r="AA90" s="35">
        <v>0.30769230769230771</v>
      </c>
      <c r="AB90" s="35">
        <v>0.3888888888888889</v>
      </c>
      <c r="AC90" s="35">
        <f>[2]UAOG!AI96</f>
        <v>0.46153846153846156</v>
      </c>
      <c r="AD90" s="35">
        <v>0.4375</v>
      </c>
      <c r="AE90" s="35">
        <v>0.76470588235294112</v>
      </c>
      <c r="AF90" s="35">
        <v>0.8571428571428571</v>
      </c>
      <c r="AG90" s="35">
        <v>0.4</v>
      </c>
      <c r="AH90" s="35">
        <v>0.7</v>
      </c>
      <c r="AI90" s="35">
        <v>0.69230769230769229</v>
      </c>
      <c r="AJ90" s="35">
        <v>0.61111111111111116</v>
      </c>
      <c r="AK90" s="35">
        <f>[2]UAOG!AJ96</f>
        <v>0.53846153846153844</v>
      </c>
      <c r="AL90" s="112">
        <v>2.7692307692307692</v>
      </c>
      <c r="AM90" s="112">
        <v>3.1176470588235294</v>
      </c>
      <c r="AN90" s="122">
        <v>3.2857142857142856</v>
      </c>
      <c r="AO90" s="122">
        <v>2.6</v>
      </c>
      <c r="AP90" s="122">
        <v>3</v>
      </c>
      <c r="AQ90" s="122">
        <v>2.85</v>
      </c>
      <c r="AR90" s="122">
        <v>3.17</v>
      </c>
      <c r="AS90" s="122">
        <f>[2]UAOG!AK96</f>
        <v>2.85</v>
      </c>
    </row>
    <row r="91" spans="1:45" s="118" customFormat="1" ht="18.75" customHeight="1" x14ac:dyDescent="0.25">
      <c r="A91" s="162" t="s">
        <v>56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4"/>
      <c r="V91" s="114">
        <v>0.234375</v>
      </c>
      <c r="W91" s="114">
        <v>9.7902097902097904E-2</v>
      </c>
      <c r="X91" s="114">
        <v>2.6785714285714284E-2</v>
      </c>
      <c r="Y91" s="114">
        <v>0.18571428571428572</v>
      </c>
      <c r="Z91" s="114">
        <v>0.26829268292682928</v>
      </c>
      <c r="AA91" s="114">
        <v>0.23157894736842105</v>
      </c>
      <c r="AB91" s="114">
        <v>0.20634920634920634</v>
      </c>
      <c r="AC91" s="114">
        <f>[2]UAOG!AI97</f>
        <v>0.36082474226804123</v>
      </c>
      <c r="AD91" s="114">
        <v>0.734375</v>
      </c>
      <c r="AE91" s="114">
        <v>0.90209790209790208</v>
      </c>
      <c r="AF91" s="114">
        <v>0.9732142857142857</v>
      </c>
      <c r="AG91" s="114">
        <v>0.81428571428571428</v>
      </c>
      <c r="AH91" s="114">
        <v>0.73170731707317072</v>
      </c>
      <c r="AI91" s="114">
        <v>0.76842105263157889</v>
      </c>
      <c r="AJ91" s="114">
        <v>0.79365079365079361</v>
      </c>
      <c r="AK91" s="114">
        <f>[2]UAOG!AJ97</f>
        <v>0.63917525773195871</v>
      </c>
      <c r="AL91" s="115">
        <v>3.1779246794871798</v>
      </c>
      <c r="AM91" s="115">
        <v>3.7299836601307188</v>
      </c>
      <c r="AN91" s="121">
        <v>3.8571428571428572</v>
      </c>
      <c r="AO91" s="121">
        <v>3.2285714285714286</v>
      </c>
      <c r="AP91" s="121">
        <v>3.0942857142857143</v>
      </c>
      <c r="AQ91" s="121">
        <v>3.3071428571428574</v>
      </c>
      <c r="AR91" s="121">
        <v>3.5957142857142861</v>
      </c>
      <c r="AS91" s="121">
        <f>[2]UAOG!AK97</f>
        <v>3.0614285714285714</v>
      </c>
    </row>
    <row r="92" spans="1:45" s="31" customFormat="1" ht="18.75" customHeight="1" x14ac:dyDescent="0.25">
      <c r="A92" s="60"/>
      <c r="B92" s="61"/>
      <c r="C92" s="61"/>
      <c r="D92" s="23"/>
      <c r="E92" s="62"/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119"/>
      <c r="AP92" s="119"/>
      <c r="AQ92" s="119"/>
      <c r="AR92" s="119"/>
      <c r="AS92" s="52"/>
    </row>
    <row r="93" spans="1:45" s="31" customFormat="1" ht="37.5" customHeight="1" x14ac:dyDescent="0.25">
      <c r="A93" s="23"/>
      <c r="B93" s="165" t="s">
        <v>57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73"/>
      <c r="V93" s="167" t="s">
        <v>168</v>
      </c>
      <c r="W93" s="168"/>
      <c r="X93" s="168"/>
      <c r="Y93" s="168"/>
      <c r="Z93" s="168"/>
      <c r="AA93" s="168"/>
      <c r="AB93" s="168"/>
      <c r="AC93" s="169"/>
      <c r="AD93" s="167" t="s">
        <v>137</v>
      </c>
      <c r="AE93" s="168"/>
      <c r="AF93" s="168"/>
      <c r="AG93" s="168"/>
      <c r="AH93" s="168"/>
      <c r="AI93" s="168"/>
      <c r="AJ93" s="168"/>
      <c r="AK93" s="169"/>
      <c r="AL93" s="157" t="s">
        <v>24</v>
      </c>
      <c r="AM93" s="158"/>
      <c r="AN93" s="158"/>
      <c r="AO93" s="158"/>
      <c r="AP93" s="158"/>
      <c r="AQ93" s="158"/>
      <c r="AR93" s="158"/>
      <c r="AS93" s="158"/>
    </row>
    <row r="94" spans="1:45" s="31" customFormat="1" ht="18.75" customHeight="1" x14ac:dyDescent="0.25">
      <c r="A94" s="23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74"/>
      <c r="V94" s="111">
        <v>2009</v>
      </c>
      <c r="W94" s="111">
        <v>2011</v>
      </c>
      <c r="X94" s="111">
        <v>2013</v>
      </c>
      <c r="Y94" s="111">
        <v>2015</v>
      </c>
      <c r="Z94" s="111">
        <v>2017</v>
      </c>
      <c r="AA94" s="111">
        <v>2019</v>
      </c>
      <c r="AB94" s="111">
        <v>2021</v>
      </c>
      <c r="AC94" s="111">
        <v>2023</v>
      </c>
      <c r="AD94" s="111">
        <v>2009</v>
      </c>
      <c r="AE94" s="111">
        <v>2011</v>
      </c>
      <c r="AF94" s="111">
        <v>2013</v>
      </c>
      <c r="AG94" s="111">
        <v>2015</v>
      </c>
      <c r="AH94" s="111">
        <v>2017</v>
      </c>
      <c r="AI94" s="111">
        <v>2019</v>
      </c>
      <c r="AJ94" s="111">
        <v>2021</v>
      </c>
      <c r="AK94" s="111">
        <v>2023</v>
      </c>
      <c r="AL94" s="30">
        <v>2009</v>
      </c>
      <c r="AM94" s="30">
        <v>2011</v>
      </c>
      <c r="AN94" s="30">
        <v>2013</v>
      </c>
      <c r="AO94" s="30">
        <v>2015</v>
      </c>
      <c r="AP94" s="30">
        <v>2017</v>
      </c>
      <c r="AQ94" s="30">
        <v>2019</v>
      </c>
      <c r="AR94" s="30">
        <v>2021</v>
      </c>
      <c r="AS94" s="30">
        <v>2023</v>
      </c>
    </row>
    <row r="95" spans="1:45" s="31" customFormat="1" ht="18.75" customHeight="1" x14ac:dyDescent="0.25">
      <c r="A95" s="32">
        <v>23</v>
      </c>
      <c r="B95" s="159" t="s">
        <v>142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5">
        <v>0.1875</v>
      </c>
      <c r="W95" s="35">
        <v>0.16666666666666666</v>
      </c>
      <c r="X95" s="35">
        <v>0</v>
      </c>
      <c r="Y95" s="35">
        <v>0.1</v>
      </c>
      <c r="Z95" s="35">
        <v>0.25</v>
      </c>
      <c r="AA95" s="35">
        <v>0.14285714285714285</v>
      </c>
      <c r="AB95" s="35">
        <v>0.1111111111111111</v>
      </c>
      <c r="AC95" s="35">
        <f>[2]UAOG!AI100</f>
        <v>7.1428571428571425E-2</v>
      </c>
      <c r="AD95" s="35">
        <v>0.8125</v>
      </c>
      <c r="AE95" s="35">
        <v>0.83333333333333337</v>
      </c>
      <c r="AF95" s="35">
        <v>1</v>
      </c>
      <c r="AG95" s="35">
        <v>0.9</v>
      </c>
      <c r="AH95" s="35">
        <v>0.75</v>
      </c>
      <c r="AI95" s="35">
        <v>0.8571428571428571</v>
      </c>
      <c r="AJ95" s="35">
        <v>0.88888888888888884</v>
      </c>
      <c r="AK95" s="35">
        <f>[2]UAOG!AJ100</f>
        <v>0.9285714285714286</v>
      </c>
      <c r="AL95" s="112">
        <v>3.75</v>
      </c>
      <c r="AM95" s="112">
        <v>3.7777777777777781</v>
      </c>
      <c r="AN95" s="122">
        <v>4.3571428571428577</v>
      </c>
      <c r="AO95" s="122">
        <v>4.2</v>
      </c>
      <c r="AP95" s="122">
        <v>3.42</v>
      </c>
      <c r="AQ95" s="122">
        <v>4.07</v>
      </c>
      <c r="AR95" s="122">
        <v>4</v>
      </c>
      <c r="AS95" s="122">
        <f>[2]UAOG!AK100</f>
        <v>4.29</v>
      </c>
    </row>
    <row r="96" spans="1:45" s="31" customFormat="1" ht="18.75" customHeight="1" x14ac:dyDescent="0.25">
      <c r="A96" s="32">
        <v>24</v>
      </c>
      <c r="B96" s="159" t="s">
        <v>59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5">
        <v>0.25</v>
      </c>
      <c r="W96" s="35">
        <v>0.16666666666666666</v>
      </c>
      <c r="X96" s="35">
        <v>7.1428571428571425E-2</v>
      </c>
      <c r="Y96" s="35">
        <v>0.1111111111111111</v>
      </c>
      <c r="Z96" s="35">
        <v>0.25</v>
      </c>
      <c r="AA96" s="35">
        <v>0.21428571428571427</v>
      </c>
      <c r="AB96" s="35">
        <v>0.11764705882352941</v>
      </c>
      <c r="AC96" s="35">
        <f>[2]UAOG!AI101</f>
        <v>7.1428571428571425E-2</v>
      </c>
      <c r="AD96" s="35">
        <v>0.75</v>
      </c>
      <c r="AE96" s="35">
        <v>0.83333333333333337</v>
      </c>
      <c r="AF96" s="35">
        <v>0.9285714285714286</v>
      </c>
      <c r="AG96" s="35">
        <v>0.88888888888888884</v>
      </c>
      <c r="AH96" s="35">
        <v>0.75</v>
      </c>
      <c r="AI96" s="35">
        <v>0.7857142857142857</v>
      </c>
      <c r="AJ96" s="35">
        <v>0.88235294117647056</v>
      </c>
      <c r="AK96" s="35">
        <f>[2]UAOG!AJ101</f>
        <v>0.9285714285714286</v>
      </c>
      <c r="AL96" s="112">
        <v>3.5625</v>
      </c>
      <c r="AM96" s="112">
        <v>3.8333333333333335</v>
      </c>
      <c r="AN96" s="122">
        <v>4.1428571428571423</v>
      </c>
      <c r="AO96" s="122">
        <v>4</v>
      </c>
      <c r="AP96" s="122">
        <v>3.58</v>
      </c>
      <c r="AQ96" s="122">
        <v>3.79</v>
      </c>
      <c r="AR96" s="122">
        <v>3.94</v>
      </c>
      <c r="AS96" s="122">
        <f>[2]UAOG!AK101</f>
        <v>4.29</v>
      </c>
    </row>
    <row r="97" spans="1:45" s="118" customFormat="1" ht="18.75" customHeight="1" x14ac:dyDescent="0.25">
      <c r="A97" s="180" t="s">
        <v>60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62"/>
      <c r="V97" s="114">
        <v>0.21875</v>
      </c>
      <c r="W97" s="114">
        <v>0.16666666666666666</v>
      </c>
      <c r="X97" s="114">
        <v>3.5714285714285712E-2</v>
      </c>
      <c r="Y97" s="114">
        <v>0.10526315789473684</v>
      </c>
      <c r="Z97" s="114">
        <v>0.25</v>
      </c>
      <c r="AA97" s="114">
        <v>0.17857142857142858</v>
      </c>
      <c r="AB97" s="114">
        <v>0.11428571428571428</v>
      </c>
      <c r="AC97" s="114">
        <f>[2]UAOG!AI102</f>
        <v>7.1428571428571425E-2</v>
      </c>
      <c r="AD97" s="114">
        <v>0.78125</v>
      </c>
      <c r="AE97" s="114">
        <v>0.83333333333333337</v>
      </c>
      <c r="AF97" s="114">
        <v>0.9642857142857143</v>
      </c>
      <c r="AG97" s="114">
        <v>0.89473684210526316</v>
      </c>
      <c r="AH97" s="114">
        <v>0.75</v>
      </c>
      <c r="AI97" s="114">
        <v>0.8214285714285714</v>
      </c>
      <c r="AJ97" s="114">
        <v>0.88571428571428568</v>
      </c>
      <c r="AK97" s="114">
        <f>[2]UAOG!AJ102</f>
        <v>0.9285714285714286</v>
      </c>
      <c r="AL97" s="115">
        <v>3.65625</v>
      </c>
      <c r="AM97" s="115">
        <v>3.8055555555555558</v>
      </c>
      <c r="AN97" s="121">
        <v>4.25</v>
      </c>
      <c r="AO97" s="121">
        <v>4.0999999999999996</v>
      </c>
      <c r="AP97" s="121">
        <v>3.5</v>
      </c>
      <c r="AQ97" s="121">
        <v>3.93</v>
      </c>
      <c r="AR97" s="121">
        <v>3.9699999999999998</v>
      </c>
      <c r="AS97" s="121">
        <f>[2]UAOG!AK102</f>
        <v>4.29</v>
      </c>
    </row>
    <row r="98" spans="1:45" s="31" customFormat="1" ht="18.75" customHeight="1" x14ac:dyDescent="0.25">
      <c r="A98" s="60"/>
      <c r="B98" s="61"/>
      <c r="C98" s="61"/>
      <c r="D98" s="23"/>
      <c r="E98" s="65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19"/>
      <c r="AP98" s="119"/>
      <c r="AQ98" s="119"/>
      <c r="AR98" s="119"/>
      <c r="AS98" s="12"/>
    </row>
    <row r="99" spans="1:45" s="31" customFormat="1" ht="37.5" customHeight="1" x14ac:dyDescent="0.25">
      <c r="A99" s="23"/>
      <c r="B99" s="165" t="s">
        <v>61</v>
      </c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7" t="s">
        <v>136</v>
      </c>
      <c r="W99" s="168"/>
      <c r="X99" s="168"/>
      <c r="Y99" s="168"/>
      <c r="Z99" s="168"/>
      <c r="AA99" s="168"/>
      <c r="AB99" s="168"/>
      <c r="AC99" s="169"/>
      <c r="AD99" s="167" t="s">
        <v>137</v>
      </c>
      <c r="AE99" s="168"/>
      <c r="AF99" s="168"/>
      <c r="AG99" s="168"/>
      <c r="AH99" s="168"/>
      <c r="AI99" s="168"/>
      <c r="AJ99" s="168"/>
      <c r="AK99" s="169"/>
      <c r="AL99" s="157" t="s">
        <v>24</v>
      </c>
      <c r="AM99" s="158"/>
      <c r="AN99" s="158"/>
      <c r="AO99" s="158"/>
      <c r="AP99" s="158"/>
      <c r="AQ99" s="158"/>
      <c r="AR99" s="158"/>
      <c r="AS99" s="158"/>
    </row>
    <row r="100" spans="1:45" s="31" customFormat="1" ht="18.75" customHeight="1" x14ac:dyDescent="0.25">
      <c r="A100" s="23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11">
        <v>2009</v>
      </c>
      <c r="W100" s="111">
        <v>2011</v>
      </c>
      <c r="X100" s="111">
        <v>2013</v>
      </c>
      <c r="Y100" s="111">
        <v>2015</v>
      </c>
      <c r="Z100" s="111">
        <v>2017</v>
      </c>
      <c r="AA100" s="111">
        <v>2019</v>
      </c>
      <c r="AB100" s="111">
        <v>2021</v>
      </c>
      <c r="AC100" s="111">
        <v>2023</v>
      </c>
      <c r="AD100" s="111">
        <v>2009</v>
      </c>
      <c r="AE100" s="111">
        <v>2011</v>
      </c>
      <c r="AF100" s="111">
        <v>2013</v>
      </c>
      <c r="AG100" s="111">
        <v>2015</v>
      </c>
      <c r="AH100" s="111">
        <v>2017</v>
      </c>
      <c r="AI100" s="111">
        <v>2019</v>
      </c>
      <c r="AJ100" s="111">
        <v>2021</v>
      </c>
      <c r="AK100" s="111">
        <v>2023</v>
      </c>
      <c r="AL100" s="30">
        <v>2009</v>
      </c>
      <c r="AM100" s="30">
        <v>2011</v>
      </c>
      <c r="AN100" s="30">
        <v>2013</v>
      </c>
      <c r="AO100" s="30">
        <v>2015</v>
      </c>
      <c r="AP100" s="30">
        <v>2017</v>
      </c>
      <c r="AQ100" s="30">
        <v>2019</v>
      </c>
      <c r="AR100" s="30">
        <v>2021</v>
      </c>
      <c r="AS100" s="30">
        <v>2023</v>
      </c>
    </row>
    <row r="101" spans="1:45" s="31" customFormat="1" ht="18.75" customHeight="1" x14ac:dyDescent="0.25">
      <c r="A101" s="32">
        <v>25</v>
      </c>
      <c r="B101" s="159" t="s">
        <v>62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5">
        <v>0.1875</v>
      </c>
      <c r="W101" s="35">
        <v>0.16666666666666666</v>
      </c>
      <c r="X101" s="35">
        <v>8.3333333333333329E-2</v>
      </c>
      <c r="Y101" s="35">
        <v>0.1</v>
      </c>
      <c r="Z101" s="35">
        <v>0.16666666666666666</v>
      </c>
      <c r="AA101" s="35">
        <v>0.14285714285714285</v>
      </c>
      <c r="AB101" s="35">
        <v>0.1111111111111111</v>
      </c>
      <c r="AC101" s="35">
        <f>[2]UAOG!AI105</f>
        <v>7.1428571428571425E-2</v>
      </c>
      <c r="AD101" s="35">
        <v>0.8125</v>
      </c>
      <c r="AE101" s="35">
        <v>0.83333333333333337</v>
      </c>
      <c r="AF101" s="35">
        <v>0.91666666666666663</v>
      </c>
      <c r="AG101" s="35">
        <v>0.9</v>
      </c>
      <c r="AH101" s="35">
        <v>0.83333333333333337</v>
      </c>
      <c r="AI101" s="35">
        <v>0.8571428571428571</v>
      </c>
      <c r="AJ101" s="35">
        <v>0.88888888888888884</v>
      </c>
      <c r="AK101" s="35">
        <f>[2]UAOG!AJ105</f>
        <v>0.9285714285714286</v>
      </c>
      <c r="AL101" s="112">
        <v>3.125</v>
      </c>
      <c r="AM101" s="112">
        <v>3.5555555555555549</v>
      </c>
      <c r="AN101" s="122">
        <v>3.75</v>
      </c>
      <c r="AO101" s="122">
        <v>3.7</v>
      </c>
      <c r="AP101" s="122">
        <v>3.33</v>
      </c>
      <c r="AQ101" s="122">
        <v>3.93</v>
      </c>
      <c r="AR101" s="122">
        <v>3.56</v>
      </c>
      <c r="AS101" s="122">
        <f>[2]UAOG!AK105</f>
        <v>4</v>
      </c>
    </row>
    <row r="102" spans="1:45" s="31" customFormat="1" ht="18.75" customHeight="1" x14ac:dyDescent="0.25">
      <c r="A102" s="32">
        <v>26</v>
      </c>
      <c r="B102" s="159" t="s">
        <v>63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35">
        <v>0</v>
      </c>
      <c r="W102" s="35">
        <v>0.1111111111111111</v>
      </c>
      <c r="X102" s="35">
        <v>7.1428571428571425E-2</v>
      </c>
      <c r="Y102" s="35">
        <v>0.1</v>
      </c>
      <c r="Z102" s="35">
        <v>0.16666666666666666</v>
      </c>
      <c r="AA102" s="35">
        <v>0.14285714285714285</v>
      </c>
      <c r="AB102" s="35">
        <v>5.5555555555555552E-2</v>
      </c>
      <c r="AC102" s="35">
        <f>[2]UAOG!AI106</f>
        <v>7.1428571428571425E-2</v>
      </c>
      <c r="AD102" s="35">
        <v>1</v>
      </c>
      <c r="AE102" s="35">
        <v>0.88888888888888884</v>
      </c>
      <c r="AF102" s="35">
        <v>0.9285714285714286</v>
      </c>
      <c r="AG102" s="35">
        <v>0.9</v>
      </c>
      <c r="AH102" s="35">
        <v>0.83333333333333337</v>
      </c>
      <c r="AI102" s="35">
        <v>0.8571428571428571</v>
      </c>
      <c r="AJ102" s="35">
        <v>0.94444444444444442</v>
      </c>
      <c r="AK102" s="35">
        <f>[2]UAOG!AJ106</f>
        <v>0.9285714285714286</v>
      </c>
      <c r="AL102" s="112">
        <v>3.4375000000000004</v>
      </c>
      <c r="AM102" s="112">
        <v>3.6111111111111112</v>
      </c>
      <c r="AN102" s="122">
        <v>3.714285714285714</v>
      </c>
      <c r="AO102" s="122">
        <v>3.8</v>
      </c>
      <c r="AP102" s="122">
        <v>3.5</v>
      </c>
      <c r="AQ102" s="122">
        <v>3.93</v>
      </c>
      <c r="AR102" s="122">
        <v>3.56</v>
      </c>
      <c r="AS102" s="122">
        <f>[2]UAOG!AK106</f>
        <v>4.07</v>
      </c>
    </row>
    <row r="103" spans="1:45" s="31" customFormat="1" ht="18.75" customHeight="1" x14ac:dyDescent="0.25">
      <c r="A103" s="32">
        <v>27</v>
      </c>
      <c r="B103" s="159" t="s">
        <v>64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35">
        <v>6.25E-2</v>
      </c>
      <c r="W103" s="35">
        <v>0.16666666666666666</v>
      </c>
      <c r="X103" s="35">
        <v>7.1428571428571425E-2</v>
      </c>
      <c r="Y103" s="35">
        <v>0</v>
      </c>
      <c r="Z103" s="35">
        <v>0.16666666666666666</v>
      </c>
      <c r="AA103" s="35">
        <v>7.1428571428571425E-2</v>
      </c>
      <c r="AB103" s="35">
        <v>5.5555555555555552E-2</v>
      </c>
      <c r="AC103" s="35">
        <f>[2]UAOG!AI107</f>
        <v>0</v>
      </c>
      <c r="AD103" s="35">
        <v>0.875</v>
      </c>
      <c r="AE103" s="35">
        <v>0.83333333333333337</v>
      </c>
      <c r="AF103" s="35">
        <v>0.9285714285714286</v>
      </c>
      <c r="AG103" s="35">
        <v>1</v>
      </c>
      <c r="AH103" s="35">
        <v>0.83333333333333337</v>
      </c>
      <c r="AI103" s="35">
        <v>0.9285714285714286</v>
      </c>
      <c r="AJ103" s="35">
        <v>0.94444444444444442</v>
      </c>
      <c r="AK103" s="35">
        <f>[2]UAOG!AJ107</f>
        <v>1</v>
      </c>
      <c r="AL103" s="112">
        <v>3.5333333333333332</v>
      </c>
      <c r="AM103" s="112">
        <v>3.7777777777777781</v>
      </c>
      <c r="AN103" s="122">
        <v>3.9285714285714284</v>
      </c>
      <c r="AO103" s="122">
        <v>4.22</v>
      </c>
      <c r="AP103" s="122">
        <v>3.67</v>
      </c>
      <c r="AQ103" s="122">
        <v>4.1399999999999997</v>
      </c>
      <c r="AR103" s="122">
        <v>3.83</v>
      </c>
      <c r="AS103" s="122">
        <f>[2]UAOG!AK107</f>
        <v>4.1399999999999997</v>
      </c>
    </row>
    <row r="104" spans="1:45" s="31" customFormat="1" ht="18.75" customHeight="1" x14ac:dyDescent="0.25">
      <c r="A104" s="32">
        <v>28</v>
      </c>
      <c r="B104" s="159" t="s">
        <v>65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35">
        <v>6.25E-2</v>
      </c>
      <c r="W104" s="35">
        <v>5.5555555555555552E-2</v>
      </c>
      <c r="X104" s="35">
        <v>0</v>
      </c>
      <c r="Y104" s="35">
        <v>0.2</v>
      </c>
      <c r="Z104" s="35">
        <v>8.3333333333333329E-2</v>
      </c>
      <c r="AA104" s="35">
        <v>7.1428571428571425E-2</v>
      </c>
      <c r="AB104" s="35">
        <v>5.5555555555555552E-2</v>
      </c>
      <c r="AC104" s="35">
        <f>[2]UAOG!AI108</f>
        <v>0</v>
      </c>
      <c r="AD104" s="35">
        <v>0.9375</v>
      </c>
      <c r="AE104" s="35">
        <v>0.94444444444444442</v>
      </c>
      <c r="AF104" s="35">
        <v>1</v>
      </c>
      <c r="AG104" s="35">
        <v>0.8</v>
      </c>
      <c r="AH104" s="35">
        <v>0.91666666666666663</v>
      </c>
      <c r="AI104" s="35">
        <v>0.9285714285714286</v>
      </c>
      <c r="AJ104" s="35">
        <v>0.94444444444444442</v>
      </c>
      <c r="AK104" s="35">
        <f>[2]UAOG!AJ108</f>
        <v>1</v>
      </c>
      <c r="AL104" s="112">
        <v>3.5625000000000004</v>
      </c>
      <c r="AM104" s="112">
        <v>3.666666666666667</v>
      </c>
      <c r="AN104" s="122">
        <v>3.9285714285714284</v>
      </c>
      <c r="AO104" s="122">
        <v>3.8</v>
      </c>
      <c r="AP104" s="122">
        <v>3.83</v>
      </c>
      <c r="AQ104" s="122">
        <v>4.21</v>
      </c>
      <c r="AR104" s="122">
        <v>3.83</v>
      </c>
      <c r="AS104" s="122">
        <f>[2]UAOG!AK108</f>
        <v>4.29</v>
      </c>
    </row>
    <row r="105" spans="1:45" s="31" customFormat="1" ht="18.75" customHeight="1" x14ac:dyDescent="0.25">
      <c r="A105" s="32">
        <v>29</v>
      </c>
      <c r="B105" s="159" t="s">
        <v>66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5">
        <v>0.1875</v>
      </c>
      <c r="W105" s="35">
        <v>0.1111111111111111</v>
      </c>
      <c r="X105" s="35">
        <v>0.21428571428571427</v>
      </c>
      <c r="Y105" s="35">
        <v>0.1111111111111111</v>
      </c>
      <c r="Z105" s="35">
        <v>0.16666666666666666</v>
      </c>
      <c r="AA105" s="35">
        <v>0.21428571428571427</v>
      </c>
      <c r="AB105" s="35">
        <v>0.16666666666666666</v>
      </c>
      <c r="AC105" s="35">
        <f>[2]UAOG!AI109</f>
        <v>0.21428571428571427</v>
      </c>
      <c r="AD105" s="35">
        <v>0.8125</v>
      </c>
      <c r="AE105" s="35">
        <v>0.88888888888888884</v>
      </c>
      <c r="AF105" s="35">
        <v>0.7857142857142857</v>
      </c>
      <c r="AG105" s="35">
        <v>0.88888888888888884</v>
      </c>
      <c r="AH105" s="35">
        <v>0.83333333333333337</v>
      </c>
      <c r="AI105" s="35">
        <v>0.7857142857142857</v>
      </c>
      <c r="AJ105" s="35">
        <v>0.83333333333333337</v>
      </c>
      <c r="AK105" s="35">
        <f>[2]UAOG!AJ109</f>
        <v>0.7857142857142857</v>
      </c>
      <c r="AL105" s="112">
        <v>3.3124999999999996</v>
      </c>
      <c r="AM105" s="112">
        <v>3.4444444444444446</v>
      </c>
      <c r="AN105" s="122">
        <v>3.6428571428571428</v>
      </c>
      <c r="AO105" s="122">
        <v>3.67</v>
      </c>
      <c r="AP105" s="122">
        <v>3.5</v>
      </c>
      <c r="AQ105" s="122">
        <v>3.64</v>
      </c>
      <c r="AR105" s="122">
        <v>3.67</v>
      </c>
      <c r="AS105" s="122">
        <f>[2]UAOG!AK109</f>
        <v>3.93</v>
      </c>
    </row>
    <row r="106" spans="1:45" s="118" customFormat="1" ht="18.75" customHeight="1" x14ac:dyDescent="0.25">
      <c r="A106" s="162" t="s">
        <v>67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4"/>
      <c r="V106" s="114">
        <v>0.1</v>
      </c>
      <c r="W106" s="114">
        <v>0.12222222222222222</v>
      </c>
      <c r="X106" s="114">
        <v>8.8235294117647065E-2</v>
      </c>
      <c r="Y106" s="114">
        <v>0.10416666666666667</v>
      </c>
      <c r="Z106" s="114">
        <v>0.15</v>
      </c>
      <c r="AA106" s="114">
        <v>0.12857142857142856</v>
      </c>
      <c r="AB106" s="114">
        <v>8.8888888888888892E-2</v>
      </c>
      <c r="AC106" s="114">
        <f>[2]UAOG!AI110</f>
        <v>7.1428571428571425E-2</v>
      </c>
      <c r="AD106" s="114">
        <v>0.88749999999999996</v>
      </c>
      <c r="AE106" s="114">
        <v>0.87777777777777777</v>
      </c>
      <c r="AF106" s="114">
        <v>0.91176470588235292</v>
      </c>
      <c r="AG106" s="114">
        <v>0.89583333333333337</v>
      </c>
      <c r="AH106" s="114">
        <v>0.85</v>
      </c>
      <c r="AI106" s="114">
        <v>0.87142857142857144</v>
      </c>
      <c r="AJ106" s="114">
        <v>0.91111111111111109</v>
      </c>
      <c r="AK106" s="114">
        <f>[2]UAOG!AJ110</f>
        <v>0.9285714285714286</v>
      </c>
      <c r="AL106" s="115">
        <v>3.3941666666666661</v>
      </c>
      <c r="AM106" s="115">
        <v>3.6111111111111116</v>
      </c>
      <c r="AN106" s="121">
        <v>3.7928571428571431</v>
      </c>
      <c r="AO106" s="121">
        <v>3.8379999999999996</v>
      </c>
      <c r="AP106" s="121">
        <v>3.5659999999999998</v>
      </c>
      <c r="AQ106" s="121">
        <v>3.97</v>
      </c>
      <c r="AR106" s="121">
        <v>3.69</v>
      </c>
      <c r="AS106" s="121">
        <f>[2]UAOG!AK110</f>
        <v>4.0860000000000003</v>
      </c>
    </row>
    <row r="107" spans="1:45" s="31" customFormat="1" ht="18.75" customHeight="1" x14ac:dyDescent="0.25">
      <c r="A107" s="60"/>
      <c r="B107" s="61"/>
      <c r="C107" s="61"/>
      <c r="D107" s="23"/>
      <c r="E107" s="65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19"/>
      <c r="AP107" s="119"/>
      <c r="AQ107" s="119"/>
      <c r="AR107" s="119"/>
      <c r="AS107" s="12"/>
    </row>
    <row r="108" spans="1:45" s="31" customFormat="1" ht="37.5" customHeight="1" x14ac:dyDescent="0.25">
      <c r="A108" s="23"/>
      <c r="B108" s="165" t="s">
        <v>68</v>
      </c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7" t="s">
        <v>168</v>
      </c>
      <c r="W108" s="168"/>
      <c r="X108" s="168"/>
      <c r="Y108" s="168"/>
      <c r="Z108" s="168"/>
      <c r="AA108" s="168"/>
      <c r="AB108" s="168"/>
      <c r="AC108" s="169"/>
      <c r="AD108" s="167" t="s">
        <v>137</v>
      </c>
      <c r="AE108" s="168"/>
      <c r="AF108" s="168"/>
      <c r="AG108" s="168"/>
      <c r="AH108" s="168"/>
      <c r="AI108" s="168"/>
      <c r="AJ108" s="168"/>
      <c r="AK108" s="169"/>
      <c r="AL108" s="157" t="s">
        <v>24</v>
      </c>
      <c r="AM108" s="158"/>
      <c r="AN108" s="158"/>
      <c r="AO108" s="158"/>
      <c r="AP108" s="158"/>
      <c r="AQ108" s="158"/>
      <c r="AR108" s="158"/>
      <c r="AS108" s="158"/>
    </row>
    <row r="109" spans="1:45" s="31" customFormat="1" ht="18.75" customHeight="1" x14ac:dyDescent="0.25">
      <c r="A109" s="23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11">
        <v>2009</v>
      </c>
      <c r="W109" s="111">
        <v>2011</v>
      </c>
      <c r="X109" s="111">
        <v>2013</v>
      </c>
      <c r="Y109" s="111">
        <v>2015</v>
      </c>
      <c r="Z109" s="111">
        <v>2017</v>
      </c>
      <c r="AA109" s="111">
        <v>2019</v>
      </c>
      <c r="AB109" s="111">
        <v>2021</v>
      </c>
      <c r="AC109" s="111">
        <v>2023</v>
      </c>
      <c r="AD109" s="111">
        <v>2009</v>
      </c>
      <c r="AE109" s="111">
        <v>2011</v>
      </c>
      <c r="AF109" s="111">
        <v>2013</v>
      </c>
      <c r="AG109" s="111">
        <v>2015</v>
      </c>
      <c r="AH109" s="111">
        <v>2017</v>
      </c>
      <c r="AI109" s="111">
        <v>2019</v>
      </c>
      <c r="AJ109" s="111">
        <v>2021</v>
      </c>
      <c r="AK109" s="111">
        <v>2023</v>
      </c>
      <c r="AL109" s="30">
        <v>2009</v>
      </c>
      <c r="AM109" s="30">
        <v>2011</v>
      </c>
      <c r="AN109" s="30">
        <v>2013</v>
      </c>
      <c r="AO109" s="30">
        <v>2015</v>
      </c>
      <c r="AP109" s="30">
        <v>2017</v>
      </c>
      <c r="AQ109" s="30">
        <v>2019</v>
      </c>
      <c r="AR109" s="30">
        <v>2021</v>
      </c>
      <c r="AS109" s="30">
        <v>2023</v>
      </c>
    </row>
    <row r="110" spans="1:45" s="31" customFormat="1" ht="33.75" customHeight="1" x14ac:dyDescent="0.25">
      <c r="A110" s="32">
        <v>25</v>
      </c>
      <c r="B110" s="159" t="s">
        <v>62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35">
        <v>0.625</v>
      </c>
      <c r="W110" s="35">
        <v>0.4</v>
      </c>
      <c r="X110" s="35">
        <v>0.41666666666666669</v>
      </c>
      <c r="Y110" s="35">
        <v>0.6</v>
      </c>
      <c r="Z110" s="35">
        <v>0.75</v>
      </c>
      <c r="AA110" s="35">
        <v>0.42857142857142855</v>
      </c>
      <c r="AB110" s="35">
        <v>0.35294117647058826</v>
      </c>
      <c r="AC110" s="35">
        <f>[2]UAOG!AI113</f>
        <v>0.38461538461538464</v>
      </c>
      <c r="AD110" s="35">
        <v>0.3125</v>
      </c>
      <c r="AE110" s="35">
        <v>0.6</v>
      </c>
      <c r="AF110" s="35">
        <v>0.58333333333333337</v>
      </c>
      <c r="AG110" s="35">
        <v>0.4</v>
      </c>
      <c r="AH110" s="35">
        <v>0.25</v>
      </c>
      <c r="AI110" s="35">
        <v>0.5714285714285714</v>
      </c>
      <c r="AJ110" s="35">
        <v>0.6470588235294118</v>
      </c>
      <c r="AK110" s="35">
        <f>[2]UAOG!AJ113</f>
        <v>0.61538461538461542</v>
      </c>
      <c r="AL110" s="112">
        <v>2.3333333333333335</v>
      </c>
      <c r="AM110" s="112">
        <v>2.7333333333333334</v>
      </c>
      <c r="AN110" s="122">
        <v>2.75</v>
      </c>
      <c r="AO110" s="122">
        <v>2.2000000000000002</v>
      </c>
      <c r="AP110" s="122">
        <v>2.08</v>
      </c>
      <c r="AQ110" s="122">
        <v>2.71</v>
      </c>
      <c r="AR110" s="122">
        <v>3</v>
      </c>
      <c r="AS110" s="122">
        <f>[2]UAOG!AK113</f>
        <v>2.85</v>
      </c>
    </row>
    <row r="111" spans="1:45" s="31" customFormat="1" ht="18.75" customHeight="1" x14ac:dyDescent="0.25">
      <c r="A111" s="32">
        <v>26</v>
      </c>
      <c r="B111" s="159" t="s">
        <v>63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35">
        <v>0.9375</v>
      </c>
      <c r="W111" s="35">
        <v>0.4375</v>
      </c>
      <c r="X111" s="35">
        <v>0.66666666666666663</v>
      </c>
      <c r="Y111" s="35">
        <v>0.6</v>
      </c>
      <c r="Z111" s="35">
        <v>0.66666666666666663</v>
      </c>
      <c r="AA111" s="35">
        <v>0.42857142857142855</v>
      </c>
      <c r="AB111" s="35">
        <v>0.41176470588235292</v>
      </c>
      <c r="AC111" s="35">
        <f>[2]UAOG!AI114</f>
        <v>0.46153846153846156</v>
      </c>
      <c r="AD111" s="35">
        <v>0</v>
      </c>
      <c r="AE111" s="35">
        <v>0.5625</v>
      </c>
      <c r="AF111" s="35">
        <v>0.33333333333333331</v>
      </c>
      <c r="AG111" s="35">
        <v>0.4</v>
      </c>
      <c r="AH111" s="35">
        <v>0.33333333333333331</v>
      </c>
      <c r="AI111" s="35">
        <v>0.5714285714285714</v>
      </c>
      <c r="AJ111" s="35">
        <v>0.58823529411764708</v>
      </c>
      <c r="AK111" s="35">
        <f>[2]UAOG!AJ114</f>
        <v>0.53846153846153844</v>
      </c>
      <c r="AL111" s="112">
        <v>1.5333333333333332</v>
      </c>
      <c r="AM111" s="112">
        <v>2.625</v>
      </c>
      <c r="AN111" s="122">
        <v>2.166666666666667</v>
      </c>
      <c r="AO111" s="122">
        <v>2.4</v>
      </c>
      <c r="AP111" s="122">
        <v>2.08</v>
      </c>
      <c r="AQ111" s="122">
        <v>2.71</v>
      </c>
      <c r="AR111" s="122">
        <v>2.82</v>
      </c>
      <c r="AS111" s="122">
        <f>[2]UAOG!AK114</f>
        <v>2.62</v>
      </c>
    </row>
    <row r="112" spans="1:45" s="31" customFormat="1" ht="18.75" customHeight="1" x14ac:dyDescent="0.25">
      <c r="A112" s="32">
        <v>27</v>
      </c>
      <c r="B112" s="159" t="s">
        <v>64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35">
        <v>0.4375</v>
      </c>
      <c r="W112" s="35">
        <v>0.22222222222222221</v>
      </c>
      <c r="X112" s="35">
        <v>0.23076923076923078</v>
      </c>
      <c r="Y112" s="35">
        <v>0.5</v>
      </c>
      <c r="Z112" s="35">
        <v>0.75</v>
      </c>
      <c r="AA112" s="35">
        <v>0.5</v>
      </c>
      <c r="AB112" s="35">
        <v>0.35294117647058826</v>
      </c>
      <c r="AC112" s="35">
        <f>[2]UAOG!AI115</f>
        <v>0.30769230769230771</v>
      </c>
      <c r="AD112" s="35">
        <v>0.5</v>
      </c>
      <c r="AE112" s="35">
        <v>0.77777777777777779</v>
      </c>
      <c r="AF112" s="35">
        <v>0.76923076923076927</v>
      </c>
      <c r="AG112" s="35">
        <v>0.5</v>
      </c>
      <c r="AH112" s="35">
        <v>0.25</v>
      </c>
      <c r="AI112" s="35">
        <v>0.5</v>
      </c>
      <c r="AJ112" s="35">
        <v>0.6470588235294118</v>
      </c>
      <c r="AK112" s="35">
        <f>[2]UAOG!AJ115</f>
        <v>0.69230769230769229</v>
      </c>
      <c r="AL112" s="112">
        <v>2.6666666666666665</v>
      </c>
      <c r="AM112" s="112">
        <v>3.333333333333333</v>
      </c>
      <c r="AN112" s="122">
        <v>3.4615384615384612</v>
      </c>
      <c r="AO112" s="122">
        <v>2.9</v>
      </c>
      <c r="AP112" s="122">
        <v>2.25</v>
      </c>
      <c r="AQ112" s="122">
        <v>2.64</v>
      </c>
      <c r="AR112" s="122">
        <v>2.94</v>
      </c>
      <c r="AS112" s="122">
        <f>[2]UAOG!AK115</f>
        <v>3.15</v>
      </c>
    </row>
    <row r="113" spans="1:45" s="31" customFormat="1" ht="18.75" customHeight="1" x14ac:dyDescent="0.25">
      <c r="A113" s="32">
        <v>28</v>
      </c>
      <c r="B113" s="159" t="s">
        <v>65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5">
        <v>0.6875</v>
      </c>
      <c r="W113" s="35">
        <v>0.22222222222222221</v>
      </c>
      <c r="X113" s="35">
        <v>0.30769230769230771</v>
      </c>
      <c r="Y113" s="35">
        <v>0.6</v>
      </c>
      <c r="Z113" s="35">
        <v>0.66666666666666663</v>
      </c>
      <c r="AA113" s="35">
        <v>0.53846153846153844</v>
      </c>
      <c r="AB113" s="35">
        <v>0.41176470588235292</v>
      </c>
      <c r="AC113" s="35">
        <f>[2]UAOG!AI116</f>
        <v>0.46153846153846156</v>
      </c>
      <c r="AD113" s="35">
        <v>0.25</v>
      </c>
      <c r="AE113" s="35">
        <v>0.77777777777777779</v>
      </c>
      <c r="AF113" s="35">
        <v>0.69230769230769229</v>
      </c>
      <c r="AG113" s="35">
        <v>0.4</v>
      </c>
      <c r="AH113" s="35">
        <v>0.33333333333333331</v>
      </c>
      <c r="AI113" s="35">
        <v>0.46153846153846156</v>
      </c>
      <c r="AJ113" s="35">
        <v>0.58823529411764708</v>
      </c>
      <c r="AK113" s="35">
        <f>[2]UAOG!AJ116</f>
        <v>0.53846153846153844</v>
      </c>
      <c r="AL113" s="112">
        <v>2.2000000000000002</v>
      </c>
      <c r="AM113" s="112">
        <v>3.1666666666666665</v>
      </c>
      <c r="AN113" s="122">
        <v>3.3076923076923079</v>
      </c>
      <c r="AO113" s="122">
        <v>2.2000000000000002</v>
      </c>
      <c r="AP113" s="122">
        <v>2.42</v>
      </c>
      <c r="AQ113" s="122">
        <v>2.23</v>
      </c>
      <c r="AR113" s="122">
        <v>2.88</v>
      </c>
      <c r="AS113" s="122">
        <f>[2]UAOG!AK116</f>
        <v>2.69</v>
      </c>
    </row>
    <row r="114" spans="1:45" s="31" customFormat="1" ht="18.75" customHeight="1" x14ac:dyDescent="0.25">
      <c r="A114" s="32">
        <v>29</v>
      </c>
      <c r="B114" s="159" t="s">
        <v>66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5">
        <v>0.5</v>
      </c>
      <c r="W114" s="35">
        <v>0.1875</v>
      </c>
      <c r="X114" s="35">
        <v>0.15384615384615385</v>
      </c>
      <c r="Y114" s="35">
        <v>0.375</v>
      </c>
      <c r="Z114" s="35">
        <v>0.4</v>
      </c>
      <c r="AA114" s="35">
        <v>0.15384615384615385</v>
      </c>
      <c r="AB114" s="35">
        <v>0.1875</v>
      </c>
      <c r="AC114" s="35">
        <f>[2]UAOG!AI117</f>
        <v>7.1428571428571425E-2</v>
      </c>
      <c r="AD114" s="35">
        <v>0.375</v>
      </c>
      <c r="AE114" s="35">
        <v>0.8125</v>
      </c>
      <c r="AF114" s="35">
        <v>0.84615384615384615</v>
      </c>
      <c r="AG114" s="35">
        <v>0.625</v>
      </c>
      <c r="AH114" s="35">
        <v>0.6</v>
      </c>
      <c r="AI114" s="35">
        <v>0.84615384615384615</v>
      </c>
      <c r="AJ114" s="35">
        <v>0.8125</v>
      </c>
      <c r="AK114" s="35">
        <f>[2]UAOG!AJ117</f>
        <v>0.9285714285714286</v>
      </c>
      <c r="AL114" s="112">
        <v>2.5</v>
      </c>
      <c r="AM114" s="112">
        <v>3.4999999999999996</v>
      </c>
      <c r="AN114" s="122">
        <v>3.615384615384615</v>
      </c>
      <c r="AO114" s="122">
        <v>2.75</v>
      </c>
      <c r="AP114" s="122">
        <v>3</v>
      </c>
      <c r="AQ114" s="122">
        <v>3.77</v>
      </c>
      <c r="AR114" s="122">
        <v>4</v>
      </c>
      <c r="AS114" s="122">
        <f>[2]UAOG!AK117</f>
        <v>3.57</v>
      </c>
    </row>
    <row r="115" spans="1:45" s="118" customFormat="1" ht="18.75" customHeight="1" x14ac:dyDescent="0.25">
      <c r="A115" s="162" t="s">
        <v>74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4"/>
      <c r="V115" s="114">
        <v>0.63749999999999996</v>
      </c>
      <c r="W115" s="114">
        <v>0.28915662650602408</v>
      </c>
      <c r="X115" s="114">
        <v>0.34920634920634919</v>
      </c>
      <c r="Y115" s="114">
        <v>0.54166666666666663</v>
      </c>
      <c r="Z115" s="114">
        <v>0.65517241379310343</v>
      </c>
      <c r="AA115" s="114">
        <v>0.41176470588235292</v>
      </c>
      <c r="AB115" s="114">
        <v>0.34523809523809523</v>
      </c>
      <c r="AC115" s="114">
        <f>[2]UAOG!AI118</f>
        <v>0.33333333333333331</v>
      </c>
      <c r="AD115" s="114">
        <v>0.28750000000000003</v>
      </c>
      <c r="AE115" s="114">
        <v>0.71084337349397586</v>
      </c>
      <c r="AF115" s="114">
        <v>0.65079365079365081</v>
      </c>
      <c r="AG115" s="114">
        <v>0.45833333333333331</v>
      </c>
      <c r="AH115" s="114">
        <v>0.34482758620689657</v>
      </c>
      <c r="AI115" s="114">
        <v>0.58823529411764708</v>
      </c>
      <c r="AJ115" s="114">
        <v>0.65476190476190477</v>
      </c>
      <c r="AK115" s="114">
        <f>[2]UAOG!AJ118</f>
        <v>0.66666666666666663</v>
      </c>
      <c r="AL115" s="115">
        <v>2.246666666666667</v>
      </c>
      <c r="AM115" s="115">
        <v>3.0716666666666663</v>
      </c>
      <c r="AN115" s="121">
        <v>3.06025641025641</v>
      </c>
      <c r="AO115" s="121">
        <v>2.4899999999999998</v>
      </c>
      <c r="AP115" s="121">
        <v>2.3660000000000001</v>
      </c>
      <c r="AQ115" s="121">
        <v>2.8120000000000003</v>
      </c>
      <c r="AR115" s="121">
        <v>3.1280000000000001</v>
      </c>
      <c r="AS115" s="121">
        <f>[2]UAOG!AK118</f>
        <v>2.976</v>
      </c>
    </row>
    <row r="116" spans="1:45" s="31" customFormat="1" ht="18.75" customHeight="1" x14ac:dyDescent="0.25">
      <c r="A116" s="60"/>
      <c r="B116" s="61"/>
      <c r="C116" s="61"/>
      <c r="D116" s="23"/>
      <c r="E116" s="65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19"/>
      <c r="AP116" s="119"/>
      <c r="AQ116" s="119"/>
      <c r="AR116" s="119"/>
      <c r="AS116" s="12"/>
    </row>
    <row r="117" spans="1:45" s="31" customFormat="1" ht="37.5" customHeight="1" x14ac:dyDescent="0.25">
      <c r="A117" s="23"/>
      <c r="B117" s="165" t="s">
        <v>75</v>
      </c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7" t="s">
        <v>168</v>
      </c>
      <c r="W117" s="168"/>
      <c r="X117" s="168"/>
      <c r="Y117" s="168"/>
      <c r="Z117" s="168"/>
      <c r="AA117" s="168"/>
      <c r="AB117" s="168"/>
      <c r="AC117" s="169"/>
      <c r="AD117" s="167" t="s">
        <v>137</v>
      </c>
      <c r="AE117" s="168"/>
      <c r="AF117" s="168"/>
      <c r="AG117" s="168"/>
      <c r="AH117" s="168"/>
      <c r="AI117" s="168"/>
      <c r="AJ117" s="168"/>
      <c r="AK117" s="169"/>
      <c r="AL117" s="157" t="s">
        <v>24</v>
      </c>
      <c r="AM117" s="158"/>
      <c r="AN117" s="158"/>
      <c r="AO117" s="158"/>
      <c r="AP117" s="158"/>
      <c r="AQ117" s="158"/>
      <c r="AR117" s="158"/>
      <c r="AS117" s="158"/>
    </row>
    <row r="118" spans="1:45" s="31" customFormat="1" ht="18.75" customHeight="1" x14ac:dyDescent="0.25">
      <c r="A118" s="23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11">
        <v>2009</v>
      </c>
      <c r="W118" s="111">
        <v>2011</v>
      </c>
      <c r="X118" s="111">
        <v>2013</v>
      </c>
      <c r="Y118" s="111">
        <v>2015</v>
      </c>
      <c r="Z118" s="111">
        <v>2017</v>
      </c>
      <c r="AA118" s="111">
        <v>2019</v>
      </c>
      <c r="AB118" s="111">
        <v>2021</v>
      </c>
      <c r="AC118" s="111">
        <v>2023</v>
      </c>
      <c r="AD118" s="111">
        <v>2009</v>
      </c>
      <c r="AE118" s="111">
        <v>2011</v>
      </c>
      <c r="AF118" s="111">
        <v>2013</v>
      </c>
      <c r="AG118" s="111">
        <v>2015</v>
      </c>
      <c r="AH118" s="111">
        <v>2017</v>
      </c>
      <c r="AI118" s="111">
        <v>2019</v>
      </c>
      <c r="AJ118" s="111">
        <v>2021</v>
      </c>
      <c r="AK118" s="111">
        <v>2023</v>
      </c>
      <c r="AL118" s="30">
        <v>2009</v>
      </c>
      <c r="AM118" s="30">
        <v>2011</v>
      </c>
      <c r="AN118" s="30">
        <v>2013</v>
      </c>
      <c r="AO118" s="30">
        <v>2015</v>
      </c>
      <c r="AP118" s="30">
        <v>2017</v>
      </c>
      <c r="AQ118" s="30">
        <v>2019</v>
      </c>
      <c r="AR118" s="30">
        <v>2021</v>
      </c>
      <c r="AS118" s="30">
        <v>2023</v>
      </c>
    </row>
    <row r="119" spans="1:45" s="31" customFormat="1" ht="18.75" customHeight="1" x14ac:dyDescent="0.25">
      <c r="A119" s="32">
        <v>35</v>
      </c>
      <c r="B119" s="159" t="s">
        <v>76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35">
        <v>0.1875</v>
      </c>
      <c r="W119" s="35">
        <v>0.17647058823529413</v>
      </c>
      <c r="X119" s="35">
        <v>0.23076923076923078</v>
      </c>
      <c r="Y119" s="35">
        <v>0.3</v>
      </c>
      <c r="Z119" s="35">
        <v>8.3333333333333329E-2</v>
      </c>
      <c r="AA119" s="35">
        <v>0.2857142857142857</v>
      </c>
      <c r="AB119" s="35">
        <v>0.1111111111111111</v>
      </c>
      <c r="AC119" s="35">
        <f>[2]UAOG!AI121</f>
        <v>0.21428571428571427</v>
      </c>
      <c r="AD119" s="35">
        <v>0.6875</v>
      </c>
      <c r="AE119" s="35">
        <v>0.82352941176470584</v>
      </c>
      <c r="AF119" s="35">
        <v>0.76923076923076927</v>
      </c>
      <c r="AG119" s="35">
        <v>0.7</v>
      </c>
      <c r="AH119" s="35">
        <v>0.91666666666666663</v>
      </c>
      <c r="AI119" s="35">
        <v>0.7142857142857143</v>
      </c>
      <c r="AJ119" s="35">
        <v>0.88888888888888884</v>
      </c>
      <c r="AK119" s="35">
        <f>[2]UAOG!AJ121</f>
        <v>0.7857142857142857</v>
      </c>
      <c r="AL119" s="112">
        <v>3.2857142857142856</v>
      </c>
      <c r="AM119" s="112">
        <v>3.2941176470588234</v>
      </c>
      <c r="AN119" s="122">
        <v>3.2307692307692313</v>
      </c>
      <c r="AO119" s="122">
        <v>3</v>
      </c>
      <c r="AP119" s="122">
        <v>3.42</v>
      </c>
      <c r="AQ119" s="122">
        <v>3.36</v>
      </c>
      <c r="AR119" s="122">
        <v>3.67</v>
      </c>
      <c r="AS119" s="122">
        <f>[2]UAOG!AK121</f>
        <v>3.36</v>
      </c>
    </row>
    <row r="120" spans="1:45" s="31" customFormat="1" ht="18.75" customHeight="1" x14ac:dyDescent="0.25">
      <c r="A120" s="32">
        <v>36</v>
      </c>
      <c r="B120" s="159" t="s">
        <v>77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35">
        <v>6.25E-2</v>
      </c>
      <c r="W120" s="35">
        <v>7.1428571428571425E-2</v>
      </c>
      <c r="X120" s="35">
        <v>0.23076923076923078</v>
      </c>
      <c r="Y120" s="35">
        <v>0.4</v>
      </c>
      <c r="Z120" s="35">
        <v>0.18181818181818182</v>
      </c>
      <c r="AA120" s="35">
        <v>0.30769230769230771</v>
      </c>
      <c r="AB120" s="35">
        <v>7.1428571428571425E-2</v>
      </c>
      <c r="AC120" s="35">
        <f>[2]UAOG!AI122</f>
        <v>0.23076923076923078</v>
      </c>
      <c r="AD120" s="35">
        <v>0.8125</v>
      </c>
      <c r="AE120" s="35">
        <v>0.9285714285714286</v>
      </c>
      <c r="AF120" s="35">
        <v>0.76923076923076927</v>
      </c>
      <c r="AG120" s="35">
        <v>0.6</v>
      </c>
      <c r="AH120" s="35">
        <v>0.81818181818181823</v>
      </c>
      <c r="AI120" s="35">
        <v>0.69230769230769229</v>
      </c>
      <c r="AJ120" s="35">
        <v>0.9285714285714286</v>
      </c>
      <c r="AK120" s="35">
        <f>[2]UAOG!AJ122</f>
        <v>0.76923076923076927</v>
      </c>
      <c r="AL120" s="112">
        <v>3.5714285714285707</v>
      </c>
      <c r="AM120" s="112">
        <v>3.6428571428571428</v>
      </c>
      <c r="AN120" s="122">
        <v>3.2307692307692308</v>
      </c>
      <c r="AO120" s="122">
        <v>2.8</v>
      </c>
      <c r="AP120" s="122">
        <v>3.27</v>
      </c>
      <c r="AQ120" s="122">
        <v>3.23</v>
      </c>
      <c r="AR120" s="122">
        <v>3.57</v>
      </c>
      <c r="AS120" s="122">
        <f>[2]UAOG!AK122</f>
        <v>3.23</v>
      </c>
    </row>
    <row r="121" spans="1:45" s="31" customFormat="1" ht="18.75" customHeight="1" x14ac:dyDescent="0.25">
      <c r="A121" s="32">
        <v>37</v>
      </c>
      <c r="B121" s="159" t="s">
        <v>78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5">
        <v>0.25</v>
      </c>
      <c r="W121" s="35">
        <v>0.26666666666666666</v>
      </c>
      <c r="X121" s="35">
        <v>0.15384615384615385</v>
      </c>
      <c r="Y121" s="35">
        <v>0.33333333333333331</v>
      </c>
      <c r="Z121" s="35">
        <v>0.1</v>
      </c>
      <c r="AA121" s="35">
        <v>0.21428571428571427</v>
      </c>
      <c r="AB121" s="35">
        <v>0.27272727272727271</v>
      </c>
      <c r="AC121" s="35">
        <f>[2]UAOG!AI123</f>
        <v>0.41666666666666669</v>
      </c>
      <c r="AD121" s="35">
        <v>0.5625</v>
      </c>
      <c r="AE121" s="35">
        <v>0.73333333333333328</v>
      </c>
      <c r="AF121" s="35">
        <v>0.84615384615384615</v>
      </c>
      <c r="AG121" s="35">
        <v>0.66666666666666663</v>
      </c>
      <c r="AH121" s="35">
        <v>0.9</v>
      </c>
      <c r="AI121" s="35">
        <v>0.7857142857142857</v>
      </c>
      <c r="AJ121" s="35">
        <v>0.72727272727272729</v>
      </c>
      <c r="AK121" s="35">
        <f>[2]UAOG!AJ123</f>
        <v>0.58333333333333337</v>
      </c>
      <c r="AL121" s="112">
        <v>3.0769230769230771</v>
      </c>
      <c r="AM121" s="112">
        <v>3.3333333333333335</v>
      </c>
      <c r="AN121" s="122">
        <v>3.4615384615384617</v>
      </c>
      <c r="AO121" s="122">
        <v>2.78</v>
      </c>
      <c r="AP121" s="122">
        <v>3.5</v>
      </c>
      <c r="AQ121" s="122">
        <v>3.57</v>
      </c>
      <c r="AR121" s="122">
        <v>3.45</v>
      </c>
      <c r="AS121" s="122">
        <f>[2]UAOG!AK123</f>
        <v>3</v>
      </c>
    </row>
    <row r="122" spans="1:45" s="31" customFormat="1" ht="18.75" customHeight="1" x14ac:dyDescent="0.25">
      <c r="A122" s="32">
        <v>38</v>
      </c>
      <c r="B122" s="159" t="s">
        <v>143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5">
        <v>0.1875</v>
      </c>
      <c r="W122" s="35">
        <v>0.29411764705882354</v>
      </c>
      <c r="X122" s="35">
        <v>7.1428571428571425E-2</v>
      </c>
      <c r="Y122" s="35">
        <v>0.3</v>
      </c>
      <c r="Z122" s="35">
        <v>0.33333333333333331</v>
      </c>
      <c r="AA122" s="35">
        <v>0.30769230769230771</v>
      </c>
      <c r="AB122" s="35">
        <v>0.29411764705882354</v>
      </c>
      <c r="AC122" s="35">
        <f>[2]UAOG!AI124</f>
        <v>0.38461538461538464</v>
      </c>
      <c r="AD122" s="35">
        <v>0.8125</v>
      </c>
      <c r="AE122" s="35">
        <v>0.70588235294117652</v>
      </c>
      <c r="AF122" s="35">
        <v>0.9285714285714286</v>
      </c>
      <c r="AG122" s="35">
        <v>0.7</v>
      </c>
      <c r="AH122" s="35">
        <v>0.66666666666666663</v>
      </c>
      <c r="AI122" s="35">
        <v>0.69230769230769229</v>
      </c>
      <c r="AJ122" s="35">
        <v>0.70588235294117652</v>
      </c>
      <c r="AK122" s="35">
        <f>[2]UAOG!AJ124</f>
        <v>0.61538461538461542</v>
      </c>
      <c r="AL122" s="112">
        <v>3.375</v>
      </c>
      <c r="AM122" s="112">
        <v>3.2352941176470584</v>
      </c>
      <c r="AN122" s="122">
        <v>3.1428571428571432</v>
      </c>
      <c r="AO122" s="122">
        <v>3.2</v>
      </c>
      <c r="AP122" s="122">
        <v>2.75</v>
      </c>
      <c r="AQ122" s="122">
        <v>3</v>
      </c>
      <c r="AR122" s="122">
        <v>3.41</v>
      </c>
      <c r="AS122" s="122">
        <f>[2]UAOG!AK124</f>
        <v>2.92</v>
      </c>
    </row>
    <row r="123" spans="1:45" s="31" customFormat="1" ht="18.75" customHeight="1" x14ac:dyDescent="0.25">
      <c r="A123" s="32">
        <v>39</v>
      </c>
      <c r="B123" s="159" t="s">
        <v>80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5">
        <v>0.375</v>
      </c>
      <c r="W123" s="35">
        <v>0.5</v>
      </c>
      <c r="X123" s="35">
        <v>0.36363636363636365</v>
      </c>
      <c r="Y123" s="35">
        <v>0.5</v>
      </c>
      <c r="Z123" s="35">
        <v>0.36363636363636365</v>
      </c>
      <c r="AA123" s="35">
        <v>0.38461538461538464</v>
      </c>
      <c r="AB123" s="35">
        <v>0.47058823529411764</v>
      </c>
      <c r="AC123" s="35">
        <f>[2]UAOG!AI125</f>
        <v>0.46153846153846156</v>
      </c>
      <c r="AD123" s="35">
        <v>0.5625</v>
      </c>
      <c r="AE123" s="35">
        <v>0.5</v>
      </c>
      <c r="AF123" s="35">
        <v>0.63636363636363635</v>
      </c>
      <c r="AG123" s="35">
        <v>0.5</v>
      </c>
      <c r="AH123" s="35">
        <v>0.63636363636363635</v>
      </c>
      <c r="AI123" s="35">
        <v>0.61538461538461542</v>
      </c>
      <c r="AJ123" s="35">
        <v>0.52941176470588236</v>
      </c>
      <c r="AK123" s="35">
        <f>[2]UAOG!AJ125</f>
        <v>0.53846153846153844</v>
      </c>
      <c r="AL123" s="112">
        <v>2.8000000000000003</v>
      </c>
      <c r="AM123" s="112">
        <v>2.5</v>
      </c>
      <c r="AN123" s="122">
        <v>2.7272727272727271</v>
      </c>
      <c r="AO123" s="122">
        <v>2.8</v>
      </c>
      <c r="AP123" s="122">
        <v>2.36</v>
      </c>
      <c r="AQ123" s="122">
        <v>2.69</v>
      </c>
      <c r="AR123" s="122">
        <v>2.71</v>
      </c>
      <c r="AS123" s="122">
        <f>[2]UAOG!AK125</f>
        <v>2.69</v>
      </c>
    </row>
    <row r="124" spans="1:45" s="31" customFormat="1" ht="32.25" customHeight="1" x14ac:dyDescent="0.25">
      <c r="A124" s="32">
        <v>40</v>
      </c>
      <c r="B124" s="159" t="s">
        <v>81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5">
        <v>0.1875</v>
      </c>
      <c r="W124" s="35">
        <v>0.1111111111111111</v>
      </c>
      <c r="X124" s="35">
        <v>0.14285714285714285</v>
      </c>
      <c r="Y124" s="35">
        <v>0.2</v>
      </c>
      <c r="Z124" s="35">
        <v>0.25</v>
      </c>
      <c r="AA124" s="35">
        <v>0.21428571428571427</v>
      </c>
      <c r="AB124" s="35">
        <v>0.1111111111111111</v>
      </c>
      <c r="AC124" s="35">
        <f>[2]UAOG!AI126</f>
        <v>7.1428571428571425E-2</v>
      </c>
      <c r="AD124" s="35">
        <v>0.8125</v>
      </c>
      <c r="AE124" s="35">
        <v>0.88888888888888884</v>
      </c>
      <c r="AF124" s="35">
        <v>0.8571428571428571</v>
      </c>
      <c r="AG124" s="35">
        <v>0.8</v>
      </c>
      <c r="AH124" s="35">
        <v>0.75</v>
      </c>
      <c r="AI124" s="35">
        <v>0.7857142857142857</v>
      </c>
      <c r="AJ124" s="35">
        <v>0.88888888888888884</v>
      </c>
      <c r="AK124" s="35">
        <f>[2]UAOG!AJ126</f>
        <v>0.9285714285714286</v>
      </c>
      <c r="AL124" s="112">
        <v>3.3125</v>
      </c>
      <c r="AM124" s="112">
        <v>3.2222222222222214</v>
      </c>
      <c r="AN124" s="122">
        <v>3.2142857142857144</v>
      </c>
      <c r="AO124" s="122">
        <v>3.6</v>
      </c>
      <c r="AP124" s="122">
        <v>3.25</v>
      </c>
      <c r="AQ124" s="122">
        <v>3.57</v>
      </c>
      <c r="AR124" s="122">
        <v>3.72</v>
      </c>
      <c r="AS124" s="122">
        <f>[2]UAOG!AK126</f>
        <v>3.64</v>
      </c>
    </row>
    <row r="125" spans="1:45" s="31" customFormat="1" ht="18.75" customHeight="1" x14ac:dyDescent="0.25">
      <c r="A125" s="32">
        <v>41</v>
      </c>
      <c r="B125" s="159" t="s">
        <v>82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5">
        <v>0</v>
      </c>
      <c r="W125" s="35">
        <v>0</v>
      </c>
      <c r="X125" s="35">
        <v>0</v>
      </c>
      <c r="Y125" s="35">
        <v>0.1111111111111111</v>
      </c>
      <c r="Z125" s="35">
        <v>0</v>
      </c>
      <c r="AA125" s="35">
        <v>7.1428571428571425E-2</v>
      </c>
      <c r="AB125" s="35">
        <v>0</v>
      </c>
      <c r="AC125" s="35">
        <f>[2]UAOG!AI127</f>
        <v>7.1428571428571425E-2</v>
      </c>
      <c r="AD125" s="35">
        <v>1</v>
      </c>
      <c r="AE125" s="35">
        <v>1</v>
      </c>
      <c r="AF125" s="35">
        <v>1</v>
      </c>
      <c r="AG125" s="35">
        <v>0.88888888888888884</v>
      </c>
      <c r="AH125" s="35">
        <v>1</v>
      </c>
      <c r="AI125" s="35">
        <v>0.9285714285714286</v>
      </c>
      <c r="AJ125" s="35">
        <v>1</v>
      </c>
      <c r="AK125" s="35">
        <f>[2]UAOG!AJ127</f>
        <v>0.9285714285714286</v>
      </c>
      <c r="AL125" s="112">
        <v>3.9999999999999996</v>
      </c>
      <c r="AM125" s="112">
        <v>4.4444444444444438</v>
      </c>
      <c r="AN125" s="122">
        <v>3.5</v>
      </c>
      <c r="AO125" s="122">
        <v>4</v>
      </c>
      <c r="AP125" s="122">
        <v>4.2699999999999996</v>
      </c>
      <c r="AQ125" s="122">
        <v>4.43</v>
      </c>
      <c r="AR125" s="122">
        <v>4.33</v>
      </c>
      <c r="AS125" s="122">
        <f>[2]UAOG!AK127</f>
        <v>3.93</v>
      </c>
    </row>
    <row r="126" spans="1:45" s="31" customFormat="1" ht="28.5" customHeight="1" x14ac:dyDescent="0.25">
      <c r="A126" s="32">
        <v>42</v>
      </c>
      <c r="B126" s="159" t="s">
        <v>83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5">
        <v>0.375</v>
      </c>
      <c r="W126" s="35">
        <v>0.1111111111111111</v>
      </c>
      <c r="X126" s="35">
        <v>0</v>
      </c>
      <c r="Y126" s="35">
        <v>0.1111111111111111</v>
      </c>
      <c r="Z126" s="35">
        <v>8.3333333333333329E-2</v>
      </c>
      <c r="AA126" s="35">
        <v>7.1428571428571425E-2</v>
      </c>
      <c r="AB126" s="35">
        <v>0</v>
      </c>
      <c r="AC126" s="35">
        <f>[2]UAOG!AI128</f>
        <v>0</v>
      </c>
      <c r="AD126" s="35">
        <v>0.625</v>
      </c>
      <c r="AE126" s="35">
        <v>0.88888888888888884</v>
      </c>
      <c r="AF126" s="35">
        <v>1</v>
      </c>
      <c r="AG126" s="35">
        <v>0.88888888888888884</v>
      </c>
      <c r="AH126" s="35">
        <v>0.91666666666666663</v>
      </c>
      <c r="AI126" s="35">
        <v>0.9285714285714286</v>
      </c>
      <c r="AJ126" s="35">
        <v>1</v>
      </c>
      <c r="AK126" s="35">
        <f>[2]UAOG!AJ128</f>
        <v>1</v>
      </c>
      <c r="AL126" s="112">
        <v>2.9375</v>
      </c>
      <c r="AM126" s="112">
        <v>3.7777777777777781</v>
      </c>
      <c r="AN126" s="122">
        <v>3.7857142857142856</v>
      </c>
      <c r="AO126" s="122">
        <v>4</v>
      </c>
      <c r="AP126" s="122">
        <v>4.17</v>
      </c>
      <c r="AQ126" s="122">
        <v>4.07</v>
      </c>
      <c r="AR126" s="122">
        <v>4.4400000000000004</v>
      </c>
      <c r="AS126" s="122">
        <f>[2]UAOG!AK128</f>
        <v>4.07</v>
      </c>
    </row>
    <row r="127" spans="1:45" s="118" customFormat="1" ht="19.5" customHeight="1" x14ac:dyDescent="0.25">
      <c r="A127" s="162" t="s">
        <v>84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4"/>
      <c r="V127" s="114">
        <v>0.203125</v>
      </c>
      <c r="W127" s="114">
        <v>0.18796992481203006</v>
      </c>
      <c r="X127" s="114">
        <v>0.14150943396226415</v>
      </c>
      <c r="Y127" s="114">
        <v>0.2857142857142857</v>
      </c>
      <c r="Z127" s="114">
        <v>0.17582417582417584</v>
      </c>
      <c r="AA127" s="114">
        <v>0.22935779816513763</v>
      </c>
      <c r="AB127" s="114">
        <v>0.16030534351145037</v>
      </c>
      <c r="AC127" s="114">
        <f>[2]UAOG!AI129</f>
        <v>0.22429906542056074</v>
      </c>
      <c r="AD127" s="114">
        <v>0.734375</v>
      </c>
      <c r="AE127" s="114">
        <v>0.81203007518796988</v>
      </c>
      <c r="AF127" s="114">
        <v>0.85849056603773588</v>
      </c>
      <c r="AG127" s="114">
        <v>0.7142857142857143</v>
      </c>
      <c r="AH127" s="114">
        <v>0.82417582417582413</v>
      </c>
      <c r="AI127" s="114">
        <v>0.77064220183486243</v>
      </c>
      <c r="AJ127" s="114">
        <v>0.83969465648854957</v>
      </c>
      <c r="AK127" s="114">
        <f>[2]UAOG!AJ129</f>
        <v>0.77570093457943923</v>
      </c>
      <c r="AL127" s="115">
        <v>3.2948832417582414</v>
      </c>
      <c r="AM127" s="115">
        <v>3.4312558356676002</v>
      </c>
      <c r="AN127" s="121">
        <v>3.286650849150849</v>
      </c>
      <c r="AO127" s="121">
        <v>3.2725000000000004</v>
      </c>
      <c r="AP127" s="121">
        <v>3.3737499999999994</v>
      </c>
      <c r="AQ127" s="121">
        <v>3.4899999999999998</v>
      </c>
      <c r="AR127" s="121">
        <v>3.6625000000000001</v>
      </c>
      <c r="AS127" s="121">
        <f>[2]UAOG!AK129</f>
        <v>3.355</v>
      </c>
    </row>
    <row r="128" spans="1:45" s="31" customFormat="1" ht="18.75" customHeight="1" x14ac:dyDescent="0.25">
      <c r="A128" s="60"/>
      <c r="B128" s="61"/>
      <c r="C128" s="61"/>
      <c r="D128" s="23"/>
      <c r="E128" s="62"/>
      <c r="F128" s="63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19"/>
      <c r="AP128" s="119"/>
      <c r="AQ128" s="119"/>
      <c r="AR128" s="119"/>
      <c r="AS128" s="12"/>
    </row>
    <row r="129" spans="1:45" s="31" customFormat="1" ht="18.75" customHeight="1" x14ac:dyDescent="0.25">
      <c r="A129" s="60"/>
      <c r="B129" s="61"/>
      <c r="C129" s="61"/>
      <c r="D129" s="23"/>
      <c r="E129" s="65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19"/>
      <c r="AP129" s="119"/>
      <c r="AQ129" s="119"/>
      <c r="AR129" s="119"/>
      <c r="AS129" s="12"/>
    </row>
    <row r="130" spans="1:45" s="31" customFormat="1" ht="37.5" customHeight="1" x14ac:dyDescent="0.25">
      <c r="A130" s="23"/>
      <c r="B130" s="165" t="s">
        <v>85</v>
      </c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7" t="s">
        <v>168</v>
      </c>
      <c r="W130" s="168"/>
      <c r="X130" s="168"/>
      <c r="Y130" s="168"/>
      <c r="Z130" s="168"/>
      <c r="AA130" s="168"/>
      <c r="AB130" s="168"/>
      <c r="AC130" s="169"/>
      <c r="AD130" s="167" t="s">
        <v>137</v>
      </c>
      <c r="AE130" s="168"/>
      <c r="AF130" s="168"/>
      <c r="AG130" s="168"/>
      <c r="AH130" s="168"/>
      <c r="AI130" s="168"/>
      <c r="AJ130" s="168"/>
      <c r="AK130" s="169"/>
      <c r="AL130" s="157" t="s">
        <v>24</v>
      </c>
      <c r="AM130" s="158"/>
      <c r="AN130" s="158"/>
      <c r="AO130" s="158"/>
      <c r="AP130" s="158"/>
      <c r="AQ130" s="158"/>
      <c r="AR130" s="158"/>
      <c r="AS130" s="158"/>
    </row>
    <row r="131" spans="1:45" s="31" customFormat="1" ht="18.75" x14ac:dyDescent="0.25">
      <c r="A131" s="23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11">
        <v>2009</v>
      </c>
      <c r="W131" s="111">
        <v>2011</v>
      </c>
      <c r="X131" s="111">
        <v>2013</v>
      </c>
      <c r="Y131" s="111">
        <v>2015</v>
      </c>
      <c r="Z131" s="111">
        <v>2017</v>
      </c>
      <c r="AA131" s="111">
        <v>2019</v>
      </c>
      <c r="AB131" s="111">
        <v>2021</v>
      </c>
      <c r="AC131" s="111">
        <v>2023</v>
      </c>
      <c r="AD131" s="111">
        <v>2009</v>
      </c>
      <c r="AE131" s="111">
        <v>2011</v>
      </c>
      <c r="AF131" s="111">
        <v>2013</v>
      </c>
      <c r="AG131" s="111">
        <v>2015</v>
      </c>
      <c r="AH131" s="111">
        <v>2017</v>
      </c>
      <c r="AI131" s="111">
        <v>2019</v>
      </c>
      <c r="AJ131" s="111">
        <v>2021</v>
      </c>
      <c r="AK131" s="111">
        <v>2023</v>
      </c>
      <c r="AL131" s="30">
        <v>2009</v>
      </c>
      <c r="AM131" s="30">
        <v>2011</v>
      </c>
      <c r="AN131" s="30">
        <v>2013</v>
      </c>
      <c r="AO131" s="30">
        <v>2015</v>
      </c>
      <c r="AP131" s="30">
        <v>2017</v>
      </c>
      <c r="AQ131" s="30">
        <v>2019</v>
      </c>
      <c r="AR131" s="30">
        <v>2021</v>
      </c>
      <c r="AS131" s="30">
        <v>2023</v>
      </c>
    </row>
    <row r="132" spans="1:45" s="31" customFormat="1" ht="18.75" customHeight="1" x14ac:dyDescent="0.25">
      <c r="A132" s="32">
        <v>43</v>
      </c>
      <c r="B132" s="159" t="s">
        <v>86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35">
        <v>0</v>
      </c>
      <c r="W132" s="35">
        <v>5.5555555555555552E-2</v>
      </c>
      <c r="X132" s="126">
        <v>7.1428571428571425E-2</v>
      </c>
      <c r="Y132" s="126">
        <v>0.1</v>
      </c>
      <c r="Z132" s="126">
        <v>8.3333333333333329E-2</v>
      </c>
      <c r="AA132" s="126">
        <v>7.1428571428571425E-2</v>
      </c>
      <c r="AB132" s="126">
        <v>0</v>
      </c>
      <c r="AC132" s="35">
        <f>[2]UAOG!AI133</f>
        <v>7.1428571428571425E-2</v>
      </c>
      <c r="AD132" s="35">
        <v>0.8125</v>
      </c>
      <c r="AE132" s="35">
        <v>0.94444444444444442</v>
      </c>
      <c r="AF132" s="35">
        <v>0.9285714285714286</v>
      </c>
      <c r="AG132" s="35">
        <v>0.9</v>
      </c>
      <c r="AH132" s="35">
        <v>0.91666666666666663</v>
      </c>
      <c r="AI132" s="35">
        <v>0.9285714285714286</v>
      </c>
      <c r="AJ132" s="35">
        <v>1</v>
      </c>
      <c r="AK132" s="35">
        <f>[2]UAOG!AJ133</f>
        <v>0.9285714285714286</v>
      </c>
      <c r="AL132" s="112">
        <v>3.4615384615384612</v>
      </c>
      <c r="AM132" s="112">
        <v>3.6666666666666661</v>
      </c>
      <c r="AN132" s="122">
        <v>3.6428571428571419</v>
      </c>
      <c r="AO132" s="122">
        <v>3.5</v>
      </c>
      <c r="AP132" s="122">
        <v>3.75</v>
      </c>
      <c r="AQ132" s="122">
        <v>4.1399999999999997</v>
      </c>
      <c r="AR132" s="122">
        <v>3.94</v>
      </c>
      <c r="AS132" s="122">
        <f>[2]UAOG!AK133</f>
        <v>3.86</v>
      </c>
    </row>
    <row r="133" spans="1:45" s="31" customFormat="1" ht="18.75" customHeight="1" x14ac:dyDescent="0.3">
      <c r="A133" s="70"/>
      <c r="B133" s="71"/>
      <c r="C133" s="71"/>
      <c r="D133" s="70"/>
      <c r="E133" s="72"/>
      <c r="F133" s="73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127"/>
      <c r="W133" s="127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9"/>
      <c r="AM133" s="129"/>
      <c r="AN133" s="130"/>
      <c r="AO133" s="130"/>
      <c r="AP133" s="130"/>
      <c r="AQ133" s="130"/>
      <c r="AR133" s="130"/>
      <c r="AS133" s="130"/>
    </row>
    <row r="134" spans="1:45" s="31" customFormat="1" ht="18.75" customHeight="1" x14ac:dyDescent="0.25">
      <c r="A134" s="32">
        <v>44</v>
      </c>
      <c r="B134" s="159" t="s">
        <v>87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35">
        <v>0.1875</v>
      </c>
      <c r="W134" s="35">
        <v>5.5555555555555552E-2</v>
      </c>
      <c r="X134" s="126">
        <v>0.14285714285714285</v>
      </c>
      <c r="Y134" s="126">
        <v>0.3</v>
      </c>
      <c r="Z134" s="126">
        <v>8.3333333333333329E-2</v>
      </c>
      <c r="AA134" s="126">
        <v>0.14285714285714285</v>
      </c>
      <c r="AB134" s="126">
        <v>5.5555555555555552E-2</v>
      </c>
      <c r="AC134" s="35">
        <f>[2]UAOG!AI135</f>
        <v>0.14285714285714285</v>
      </c>
      <c r="AD134" s="35">
        <v>0.8125</v>
      </c>
      <c r="AE134" s="35">
        <v>0.94444444444444442</v>
      </c>
      <c r="AF134" s="35">
        <v>0.8571428571428571</v>
      </c>
      <c r="AG134" s="35">
        <v>0.7</v>
      </c>
      <c r="AH134" s="35">
        <v>0.91666666666666663</v>
      </c>
      <c r="AI134" s="35">
        <v>0.8571428571428571</v>
      </c>
      <c r="AJ134" s="35">
        <v>0.94444444444444442</v>
      </c>
      <c r="AK134" s="35">
        <f>[2]UAOG!AJ135</f>
        <v>0.8571428571428571</v>
      </c>
      <c r="AL134" s="112">
        <v>3.4999999999999996</v>
      </c>
      <c r="AM134" s="112">
        <v>3.8888888888888893</v>
      </c>
      <c r="AN134" s="122">
        <v>3.5</v>
      </c>
      <c r="AO134" s="122">
        <v>3.1</v>
      </c>
      <c r="AP134" s="122">
        <v>3.42</v>
      </c>
      <c r="AQ134" s="122">
        <v>3.57</v>
      </c>
      <c r="AR134" s="122">
        <v>3.67</v>
      </c>
      <c r="AS134" s="122">
        <f>[2]UAOG!AK135</f>
        <v>3.71</v>
      </c>
    </row>
    <row r="135" spans="1:45" s="31" customFormat="1" ht="18.75" customHeight="1" x14ac:dyDescent="0.25">
      <c r="A135" s="32">
        <v>45</v>
      </c>
      <c r="B135" s="159" t="s">
        <v>169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5">
        <v>0</v>
      </c>
      <c r="W135" s="35">
        <v>0</v>
      </c>
      <c r="X135" s="126">
        <v>0</v>
      </c>
      <c r="Y135" s="126">
        <v>0</v>
      </c>
      <c r="Z135" s="126">
        <v>0</v>
      </c>
      <c r="AA135" s="126">
        <v>7.1428571428571425E-2</v>
      </c>
      <c r="AB135" s="126">
        <v>5.5555555555555552E-2</v>
      </c>
      <c r="AC135" s="35">
        <f>[2]UAOG!AI136</f>
        <v>0</v>
      </c>
      <c r="AD135" s="35">
        <v>1</v>
      </c>
      <c r="AE135" s="35">
        <v>1</v>
      </c>
      <c r="AF135" s="35">
        <v>1</v>
      </c>
      <c r="AG135" s="35">
        <v>1</v>
      </c>
      <c r="AH135" s="35">
        <v>1</v>
      </c>
      <c r="AI135" s="35">
        <v>0.9285714285714286</v>
      </c>
      <c r="AJ135" s="35">
        <v>0.94444444444444442</v>
      </c>
      <c r="AK135" s="35">
        <f>[2]UAOG!AJ136</f>
        <v>1</v>
      </c>
      <c r="AL135" s="112">
        <v>4</v>
      </c>
      <c r="AM135" s="112">
        <v>4.2777777777777777</v>
      </c>
      <c r="AN135" s="122">
        <v>4.5000000000000009</v>
      </c>
      <c r="AO135" s="122">
        <v>4.0999999999999996</v>
      </c>
      <c r="AP135" s="122">
        <v>4.25</v>
      </c>
      <c r="AQ135" s="122">
        <v>3.93</v>
      </c>
      <c r="AR135" s="122">
        <v>4.33</v>
      </c>
      <c r="AS135" s="122">
        <f>[2]UAOG!AK136</f>
        <v>4.6399999999999997</v>
      </c>
    </row>
    <row r="136" spans="1:45" s="31" customFormat="1" ht="18.75" customHeight="1" x14ac:dyDescent="0.25">
      <c r="A136" s="32">
        <v>46</v>
      </c>
      <c r="B136" s="159" t="s">
        <v>170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5">
        <v>0</v>
      </c>
      <c r="W136" s="35">
        <v>0.11764705882352941</v>
      </c>
      <c r="X136" s="126">
        <v>0</v>
      </c>
      <c r="Y136" s="126">
        <v>0</v>
      </c>
      <c r="Z136" s="126">
        <v>0</v>
      </c>
      <c r="AA136" s="126">
        <v>0</v>
      </c>
      <c r="AB136" s="126">
        <v>0</v>
      </c>
      <c r="AC136" s="35">
        <f>[2]UAOG!AI137</f>
        <v>0</v>
      </c>
      <c r="AD136" s="35">
        <v>1</v>
      </c>
      <c r="AE136" s="35">
        <v>0.88235294117647056</v>
      </c>
      <c r="AF136" s="35">
        <v>1</v>
      </c>
      <c r="AG136" s="35">
        <v>1</v>
      </c>
      <c r="AH136" s="35">
        <v>1</v>
      </c>
      <c r="AI136" s="35">
        <v>1</v>
      </c>
      <c r="AJ136" s="35">
        <v>1</v>
      </c>
      <c r="AK136" s="35">
        <f>[2]UAOG!AJ137</f>
        <v>1</v>
      </c>
      <c r="AL136" s="112">
        <v>4.5</v>
      </c>
      <c r="AM136" s="112">
        <v>4.117647058823529</v>
      </c>
      <c r="AN136" s="122">
        <v>4.6428571428571432</v>
      </c>
      <c r="AO136" s="122">
        <v>4.5999999999999996</v>
      </c>
      <c r="AP136" s="122">
        <v>4.33</v>
      </c>
      <c r="AQ136" s="122">
        <v>4.5</v>
      </c>
      <c r="AR136" s="122">
        <v>4.6100000000000003</v>
      </c>
      <c r="AS136" s="122">
        <f>[2]UAOG!AK137</f>
        <v>4.6399999999999997</v>
      </c>
    </row>
    <row r="137" spans="1:45" s="31" customFormat="1" ht="18.75" customHeight="1" x14ac:dyDescent="0.25">
      <c r="A137" s="151">
        <v>47</v>
      </c>
      <c r="B137" s="179" t="s">
        <v>90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35"/>
      <c r="W137" s="35"/>
      <c r="X137" s="126"/>
      <c r="Y137" s="126">
        <v>0</v>
      </c>
      <c r="Z137" s="126">
        <v>8.3333333333333329E-2</v>
      </c>
      <c r="AA137" s="126">
        <v>7.1428571428571425E-2</v>
      </c>
      <c r="AB137" s="126">
        <v>0</v>
      </c>
      <c r="AC137" s="35">
        <f>[2]UAOG!AI138</f>
        <v>7.1428571428571425E-2</v>
      </c>
      <c r="AD137" s="35"/>
      <c r="AE137" s="35"/>
      <c r="AF137" s="35"/>
      <c r="AG137" s="35">
        <v>1</v>
      </c>
      <c r="AH137" s="35">
        <v>0.91666666666666663</v>
      </c>
      <c r="AI137" s="35">
        <v>0.9285714285714286</v>
      </c>
      <c r="AJ137" s="35">
        <v>1</v>
      </c>
      <c r="AK137" s="35">
        <f>[2]UAOG!AJ138</f>
        <v>0.9285714285714286</v>
      </c>
      <c r="AL137" s="112"/>
      <c r="AM137" s="112"/>
      <c r="AN137" s="122"/>
      <c r="AO137" s="122">
        <v>3.89</v>
      </c>
      <c r="AP137" s="122">
        <v>3.58</v>
      </c>
      <c r="AQ137" s="122">
        <v>4.3600000000000003</v>
      </c>
      <c r="AR137" s="122">
        <v>4.3099999999999996</v>
      </c>
      <c r="AS137" s="122">
        <f>[2]UAOG!AK138</f>
        <v>4.21</v>
      </c>
    </row>
    <row r="138" spans="1:45" s="118" customFormat="1" ht="19.5" customHeight="1" x14ac:dyDescent="0.25">
      <c r="A138" s="162" t="s">
        <v>91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14">
        <v>4.6875E-2</v>
      </c>
      <c r="W138" s="114">
        <v>5.6338028169014086E-2</v>
      </c>
      <c r="X138" s="131">
        <v>5.3571428571428568E-2</v>
      </c>
      <c r="Y138" s="131">
        <v>8.1632653061224483E-2</v>
      </c>
      <c r="Z138" s="131">
        <v>0.05</v>
      </c>
      <c r="AA138" s="131">
        <v>7.1428571428571425E-2</v>
      </c>
      <c r="AB138" s="131">
        <v>2.2727272727272728E-2</v>
      </c>
      <c r="AC138" s="131">
        <f>[2]UAOG!AI139</f>
        <v>5.7142857142857141E-2</v>
      </c>
      <c r="AD138" s="114">
        <v>0.90625</v>
      </c>
      <c r="AE138" s="114">
        <v>0.94366197183098588</v>
      </c>
      <c r="AF138" s="114">
        <v>0.9464285714285714</v>
      </c>
      <c r="AG138" s="114">
        <v>0.91836734693877553</v>
      </c>
      <c r="AH138" s="114">
        <v>0.95</v>
      </c>
      <c r="AI138" s="114">
        <v>0.9285714285714286</v>
      </c>
      <c r="AJ138" s="114">
        <v>0.97727272727272729</v>
      </c>
      <c r="AK138" s="114">
        <f>[2]UAOG!AJ139</f>
        <v>0.94285714285714284</v>
      </c>
      <c r="AL138" s="115">
        <v>3.865384615384615</v>
      </c>
      <c r="AM138" s="115">
        <v>4.0206971677559906</v>
      </c>
      <c r="AN138" s="121">
        <v>4.2619047619047619</v>
      </c>
      <c r="AO138" s="121">
        <v>4.0666666666666664</v>
      </c>
      <c r="AP138" s="121">
        <v>4.1100000000000003</v>
      </c>
      <c r="AQ138" s="121">
        <v>4.1900000000000004</v>
      </c>
      <c r="AR138" s="121">
        <v>4.293333333333333</v>
      </c>
      <c r="AS138" s="121">
        <f>[2]UAOG!AK139</f>
        <v>4.38</v>
      </c>
    </row>
    <row r="139" spans="1:45" s="31" customFormat="1" ht="18.75" customHeight="1" x14ac:dyDescent="0.25"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19"/>
      <c r="AP139" s="119"/>
      <c r="AQ139" s="119"/>
      <c r="AR139" s="119"/>
      <c r="AS139" s="12"/>
    </row>
    <row r="140" spans="1:45" s="31" customFormat="1" ht="37.5" customHeight="1" x14ac:dyDescent="0.25">
      <c r="A140" s="23"/>
      <c r="B140" s="165" t="s">
        <v>92</v>
      </c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73"/>
      <c r="V140" s="167" t="s">
        <v>168</v>
      </c>
      <c r="W140" s="168"/>
      <c r="X140" s="168"/>
      <c r="Y140" s="168"/>
      <c r="Z140" s="168"/>
      <c r="AA140" s="168"/>
      <c r="AB140" s="168"/>
      <c r="AC140" s="169"/>
      <c r="AD140" s="167" t="s">
        <v>171</v>
      </c>
      <c r="AE140" s="168"/>
      <c r="AF140" s="168"/>
      <c r="AG140" s="168"/>
      <c r="AH140" s="168"/>
      <c r="AI140" s="168"/>
      <c r="AJ140" s="168"/>
      <c r="AK140" s="169"/>
      <c r="AL140" s="157" t="s">
        <v>24</v>
      </c>
      <c r="AM140" s="158"/>
      <c r="AN140" s="158"/>
      <c r="AO140" s="158"/>
      <c r="AP140" s="158"/>
      <c r="AQ140" s="158"/>
      <c r="AR140" s="158"/>
      <c r="AS140" s="158"/>
    </row>
    <row r="141" spans="1:45" s="31" customFormat="1" ht="18.75" customHeight="1" x14ac:dyDescent="0.25">
      <c r="A141" s="23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74"/>
      <c r="V141" s="111">
        <v>2009</v>
      </c>
      <c r="W141" s="111">
        <v>2011</v>
      </c>
      <c r="X141" s="111">
        <v>2013</v>
      </c>
      <c r="Y141" s="111">
        <v>2015</v>
      </c>
      <c r="Z141" s="111">
        <v>2017</v>
      </c>
      <c r="AA141" s="111">
        <v>2019</v>
      </c>
      <c r="AB141" s="111">
        <v>2021</v>
      </c>
      <c r="AC141" s="111">
        <v>2023</v>
      </c>
      <c r="AD141" s="111">
        <v>2009</v>
      </c>
      <c r="AE141" s="111">
        <v>2011</v>
      </c>
      <c r="AF141" s="111">
        <v>2013</v>
      </c>
      <c r="AG141" s="111">
        <v>2015</v>
      </c>
      <c r="AH141" s="111">
        <v>2017</v>
      </c>
      <c r="AI141" s="111">
        <v>2019</v>
      </c>
      <c r="AJ141" s="111">
        <v>2021</v>
      </c>
      <c r="AK141" s="111">
        <v>2023</v>
      </c>
      <c r="AL141" s="30">
        <v>2009</v>
      </c>
      <c r="AM141" s="30">
        <v>2011</v>
      </c>
      <c r="AN141" s="30">
        <v>2013</v>
      </c>
      <c r="AO141" s="30">
        <v>2015</v>
      </c>
      <c r="AP141" s="30">
        <v>2017</v>
      </c>
      <c r="AQ141" s="30">
        <v>2019</v>
      </c>
      <c r="AR141" s="30">
        <v>2021</v>
      </c>
      <c r="AS141" s="30">
        <v>2023</v>
      </c>
    </row>
    <row r="142" spans="1:45" s="31" customFormat="1" ht="18.75" customHeight="1" x14ac:dyDescent="0.25">
      <c r="A142" s="32">
        <v>48</v>
      </c>
      <c r="B142" s="159" t="s">
        <v>93</v>
      </c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35"/>
      <c r="W142" s="35">
        <v>0.11764705882352941</v>
      </c>
      <c r="X142" s="35">
        <v>0</v>
      </c>
      <c r="Y142" s="35">
        <v>0</v>
      </c>
      <c r="Z142" s="35">
        <v>0.41666666666666669</v>
      </c>
      <c r="AA142" s="35">
        <v>0</v>
      </c>
      <c r="AB142" s="35">
        <v>0</v>
      </c>
      <c r="AC142" s="35">
        <f>[2]UAOG!AI143</f>
        <v>7.6923076923076927E-2</v>
      </c>
      <c r="AD142" s="35"/>
      <c r="AE142" s="35">
        <v>0.88235294117647056</v>
      </c>
      <c r="AF142" s="35">
        <v>1</v>
      </c>
      <c r="AG142" s="35">
        <v>1</v>
      </c>
      <c r="AH142" s="35">
        <v>0.58333333333333337</v>
      </c>
      <c r="AI142" s="35">
        <v>1</v>
      </c>
      <c r="AJ142" s="35">
        <v>1</v>
      </c>
      <c r="AK142" s="35">
        <f>[2]UAOG!AJ143</f>
        <v>0.92307692307692313</v>
      </c>
      <c r="AL142" s="112"/>
      <c r="AM142" s="112">
        <v>3.8235294117647056</v>
      </c>
      <c r="AN142" s="132">
        <v>3.9999999999999996</v>
      </c>
      <c r="AO142" s="132">
        <v>4.1100000000000003</v>
      </c>
      <c r="AP142" s="132">
        <v>2.92</v>
      </c>
      <c r="AQ142" s="132">
        <v>3.92</v>
      </c>
      <c r="AR142" s="132">
        <v>4</v>
      </c>
      <c r="AS142" s="132">
        <f>[2]UAOG!AK143</f>
        <v>3.77</v>
      </c>
    </row>
    <row r="143" spans="1:45" s="31" customFormat="1" ht="18.75" customHeight="1" x14ac:dyDescent="0.25">
      <c r="A143" s="32">
        <v>49</v>
      </c>
      <c r="B143" s="159" t="s">
        <v>94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5"/>
      <c r="W143" s="35">
        <v>0.11764705882352941</v>
      </c>
      <c r="X143" s="35">
        <v>0</v>
      </c>
      <c r="Y143" s="35">
        <v>0</v>
      </c>
      <c r="Z143" s="35">
        <v>8.3333333333333329E-2</v>
      </c>
      <c r="AA143" s="35">
        <v>0</v>
      </c>
      <c r="AB143" s="35">
        <v>0.13333333333333333</v>
      </c>
      <c r="AC143" s="35">
        <f>[2]UAOG!AI144</f>
        <v>0</v>
      </c>
      <c r="AD143" s="35"/>
      <c r="AE143" s="35">
        <v>0.88235294117647056</v>
      </c>
      <c r="AF143" s="35">
        <v>1</v>
      </c>
      <c r="AG143" s="35">
        <v>1</v>
      </c>
      <c r="AH143" s="35">
        <v>0.91666666666666663</v>
      </c>
      <c r="AI143" s="35">
        <v>1</v>
      </c>
      <c r="AJ143" s="35">
        <v>0.8666666666666667</v>
      </c>
      <c r="AK143" s="35">
        <f>[2]UAOG!AJ144</f>
        <v>1</v>
      </c>
      <c r="AL143" s="112"/>
      <c r="AM143" s="112">
        <v>3.7647058823529411</v>
      </c>
      <c r="AN143" s="132">
        <v>4</v>
      </c>
      <c r="AO143" s="132">
        <v>4.1100000000000003</v>
      </c>
      <c r="AP143" s="132">
        <v>3.5</v>
      </c>
      <c r="AQ143" s="132">
        <v>4</v>
      </c>
      <c r="AR143" s="132">
        <v>4</v>
      </c>
      <c r="AS143" s="132">
        <f>[2]UAOG!AK144</f>
        <v>3.9</v>
      </c>
    </row>
    <row r="144" spans="1:45" s="31" customFormat="1" ht="18.75" customHeight="1" x14ac:dyDescent="0.25">
      <c r="A144" s="32">
        <v>50</v>
      </c>
      <c r="B144" s="159" t="s">
        <v>95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5"/>
      <c r="W144" s="35">
        <v>0.11764705882352941</v>
      </c>
      <c r="X144" s="35">
        <v>0</v>
      </c>
      <c r="Y144" s="35">
        <v>0</v>
      </c>
      <c r="Z144" s="35">
        <v>0.16666666666666666</v>
      </c>
      <c r="AA144" s="35">
        <v>0</v>
      </c>
      <c r="AB144" s="35">
        <v>0.13333333333333333</v>
      </c>
      <c r="AC144" s="35">
        <f>[2]UAOG!AI145</f>
        <v>0</v>
      </c>
      <c r="AD144" s="35"/>
      <c r="AE144" s="35">
        <v>0.88235294117647056</v>
      </c>
      <c r="AF144" s="35">
        <v>1</v>
      </c>
      <c r="AG144" s="35">
        <v>1</v>
      </c>
      <c r="AH144" s="35">
        <v>0.83333333333333337</v>
      </c>
      <c r="AI144" s="35">
        <v>1</v>
      </c>
      <c r="AJ144" s="35">
        <v>0.8666666666666667</v>
      </c>
      <c r="AK144" s="35">
        <f>[2]UAOG!AJ145</f>
        <v>1</v>
      </c>
      <c r="AL144" s="112"/>
      <c r="AM144" s="112">
        <v>3.7058823529411762</v>
      </c>
      <c r="AN144" s="132">
        <v>3.7692307692307692</v>
      </c>
      <c r="AO144" s="132">
        <v>4</v>
      </c>
      <c r="AP144" s="132">
        <v>3.25</v>
      </c>
      <c r="AQ144" s="132">
        <v>3.86</v>
      </c>
      <c r="AR144" s="132">
        <v>4</v>
      </c>
      <c r="AS144" s="132">
        <f>[2]UAOG!AK145</f>
        <v>3.9</v>
      </c>
    </row>
    <row r="145" spans="1:45" s="31" customFormat="1" ht="18.75" customHeight="1" x14ac:dyDescent="0.25">
      <c r="A145" s="32">
        <v>51</v>
      </c>
      <c r="B145" s="159" t="s">
        <v>96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5"/>
      <c r="W145" s="35">
        <v>5.8823529411764705E-2</v>
      </c>
      <c r="X145" s="35">
        <v>0</v>
      </c>
      <c r="Y145" s="35">
        <v>0</v>
      </c>
      <c r="Z145" s="35">
        <v>0.25</v>
      </c>
      <c r="AA145" s="35">
        <v>0</v>
      </c>
      <c r="AB145" s="35">
        <v>0.25</v>
      </c>
      <c r="AC145" s="35">
        <f>[2]UAOG!AI146</f>
        <v>0</v>
      </c>
      <c r="AD145" s="35"/>
      <c r="AE145" s="35">
        <v>0.94117647058823528</v>
      </c>
      <c r="AF145" s="35">
        <v>1</v>
      </c>
      <c r="AG145" s="35">
        <v>1</v>
      </c>
      <c r="AH145" s="35">
        <v>0.75</v>
      </c>
      <c r="AI145" s="35">
        <v>1</v>
      </c>
      <c r="AJ145" s="35">
        <v>0.75</v>
      </c>
      <c r="AK145" s="35">
        <f>[2]UAOG!AJ146</f>
        <v>1</v>
      </c>
      <c r="AL145" s="112"/>
      <c r="AM145" s="112">
        <v>3.7647058823529411</v>
      </c>
      <c r="AN145" s="132">
        <v>4.1538461538461533</v>
      </c>
      <c r="AO145" s="132">
        <v>3.89</v>
      </c>
      <c r="AP145" s="132">
        <v>3.17</v>
      </c>
      <c r="AQ145" s="132">
        <v>3.86</v>
      </c>
      <c r="AR145" s="132">
        <v>3.69</v>
      </c>
      <c r="AS145" s="132">
        <f>[2]UAOG!AK146</f>
        <v>3.73</v>
      </c>
    </row>
    <row r="146" spans="1:45" s="119" customFormat="1" ht="18.75" customHeight="1" x14ac:dyDescent="0.25">
      <c r="A146" s="152" t="s">
        <v>138</v>
      </c>
      <c r="B146" s="207" t="s">
        <v>160</v>
      </c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153"/>
      <c r="W146" s="153">
        <v>5.8823529411764705E-2</v>
      </c>
      <c r="X146" s="153">
        <v>0</v>
      </c>
      <c r="Y146" s="153"/>
      <c r="Z146" s="153"/>
      <c r="AA146" s="153"/>
      <c r="AB146" s="153"/>
      <c r="AC146" s="35"/>
      <c r="AD146" s="153"/>
      <c r="AE146" s="153">
        <v>0.94117647058823528</v>
      </c>
      <c r="AF146" s="153">
        <v>1</v>
      </c>
      <c r="AG146" s="153"/>
      <c r="AH146" s="153"/>
      <c r="AI146" s="153"/>
      <c r="AJ146" s="153"/>
      <c r="AK146" s="35"/>
      <c r="AL146" s="154"/>
      <c r="AM146" s="154">
        <v>3.8823529411764706</v>
      </c>
      <c r="AN146" s="155">
        <v>3.9999999999999996</v>
      </c>
      <c r="AO146" s="155"/>
      <c r="AP146" s="155"/>
      <c r="AQ146" s="155"/>
      <c r="AR146" s="155"/>
      <c r="AS146" s="155"/>
    </row>
    <row r="147" spans="1:45" s="31" customFormat="1" ht="18.75" customHeight="1" x14ac:dyDescent="0.25">
      <c r="A147" s="32">
        <v>52</v>
      </c>
      <c r="B147" s="159" t="s">
        <v>97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5"/>
      <c r="W147" s="35">
        <v>6.25E-2</v>
      </c>
      <c r="X147" s="35">
        <v>0</v>
      </c>
      <c r="Y147" s="35">
        <v>0</v>
      </c>
      <c r="Z147" s="35">
        <v>0.33333333333333331</v>
      </c>
      <c r="AA147" s="35">
        <v>7.1428571428571425E-2</v>
      </c>
      <c r="AB147" s="35">
        <v>0.1875</v>
      </c>
      <c r="AC147" s="35">
        <f>[2]UAOG!AI147</f>
        <v>0</v>
      </c>
      <c r="AD147" s="35"/>
      <c r="AE147" s="35">
        <v>0.9375</v>
      </c>
      <c r="AF147" s="35">
        <v>1</v>
      </c>
      <c r="AG147" s="35">
        <v>1</v>
      </c>
      <c r="AH147" s="35">
        <v>0.66666666666666663</v>
      </c>
      <c r="AI147" s="35">
        <v>0.9285714285714286</v>
      </c>
      <c r="AJ147" s="35">
        <v>0.8125</v>
      </c>
      <c r="AK147" s="35">
        <f>[2]UAOG!AJ147</f>
        <v>1</v>
      </c>
      <c r="AL147" s="112"/>
      <c r="AM147" s="112">
        <v>3.7499999999999996</v>
      </c>
      <c r="AN147" s="132">
        <v>3.9999999999999996</v>
      </c>
      <c r="AO147" s="132">
        <v>4.1100000000000003</v>
      </c>
      <c r="AP147" s="132">
        <v>3</v>
      </c>
      <c r="AQ147" s="132">
        <v>3.71</v>
      </c>
      <c r="AR147" s="132">
        <v>3.81</v>
      </c>
      <c r="AS147" s="132">
        <f>[2]UAOG!AK147</f>
        <v>3.9</v>
      </c>
    </row>
    <row r="148" spans="1:45" s="31" customFormat="1" ht="18.75" customHeight="1" x14ac:dyDescent="0.25">
      <c r="A148" s="162" t="s">
        <v>98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4"/>
      <c r="V148" s="114"/>
      <c r="W148" s="114">
        <v>8.9108910891089105E-2</v>
      </c>
      <c r="X148" s="114">
        <v>0</v>
      </c>
      <c r="Y148" s="114">
        <v>0</v>
      </c>
      <c r="Z148" s="114">
        <v>0.25</v>
      </c>
      <c r="AA148" s="114">
        <v>1.4705882352941176E-2</v>
      </c>
      <c r="AB148" s="114">
        <v>0.13750000000000001</v>
      </c>
      <c r="AC148" s="114">
        <f>[2]UAOG!AI148</f>
        <v>1.8518518518518517E-2</v>
      </c>
      <c r="AD148" s="114"/>
      <c r="AE148" s="114">
        <v>0.91089108910891092</v>
      </c>
      <c r="AF148" s="114">
        <v>1</v>
      </c>
      <c r="AG148" s="114">
        <v>1</v>
      </c>
      <c r="AH148" s="114">
        <v>0.75</v>
      </c>
      <c r="AI148" s="114">
        <v>0.98529411764705888</v>
      </c>
      <c r="AJ148" s="114">
        <v>0.86250000000000004</v>
      </c>
      <c r="AK148" s="114">
        <f>[2]UAOG!AJ148</f>
        <v>0.98148148148148151</v>
      </c>
      <c r="AL148" s="115"/>
      <c r="AM148" s="115">
        <v>3.7818627450980391</v>
      </c>
      <c r="AN148" s="115">
        <v>3.9871794871794872</v>
      </c>
      <c r="AO148" s="115">
        <v>4.0366666666666662</v>
      </c>
      <c r="AP148" s="115">
        <v>3.03</v>
      </c>
      <c r="AQ148" s="115">
        <v>3.8699999999999997</v>
      </c>
      <c r="AR148" s="115">
        <v>3.9</v>
      </c>
      <c r="AS148" s="115">
        <f>[2]UAOG!AK148</f>
        <v>3.84</v>
      </c>
    </row>
    <row r="149" spans="1:45" s="31" customFormat="1" ht="18.75" customHeight="1" x14ac:dyDescent="0.25"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19"/>
      <c r="AP149" s="119"/>
      <c r="AQ149" s="119"/>
      <c r="AR149" s="119"/>
      <c r="AS149" s="12"/>
    </row>
    <row r="150" spans="1:45" s="31" customFormat="1" ht="18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4"/>
      <c r="AO150" s="119"/>
      <c r="AP150" s="119"/>
      <c r="AQ150" s="119"/>
      <c r="AR150" s="119"/>
      <c r="AS150" s="83"/>
    </row>
    <row r="151" spans="1:45" s="31" customFormat="1" ht="37.5" customHeight="1" x14ac:dyDescent="0.25">
      <c r="A151" s="23"/>
      <c r="B151" s="165" t="s">
        <v>161</v>
      </c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73"/>
      <c r="V151" s="167" t="s">
        <v>136</v>
      </c>
      <c r="W151" s="168"/>
      <c r="X151" s="168"/>
      <c r="Y151" s="168"/>
      <c r="Z151" s="168"/>
      <c r="AA151" s="168"/>
      <c r="AB151" s="168"/>
      <c r="AC151" s="169"/>
      <c r="AD151" s="167" t="s">
        <v>137</v>
      </c>
      <c r="AE151" s="168"/>
      <c r="AF151" s="168"/>
      <c r="AG151" s="168"/>
      <c r="AH151" s="168"/>
      <c r="AI151" s="168"/>
      <c r="AJ151" s="168"/>
      <c r="AK151" s="169"/>
      <c r="AL151" s="157" t="s">
        <v>24</v>
      </c>
      <c r="AM151" s="158"/>
      <c r="AN151" s="158"/>
      <c r="AO151" s="158"/>
      <c r="AP151" s="158"/>
      <c r="AQ151" s="158"/>
      <c r="AR151" s="158"/>
      <c r="AS151" s="158"/>
    </row>
    <row r="152" spans="1:45" s="31" customFormat="1" ht="18.75" x14ac:dyDescent="0.25">
      <c r="A152" s="23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74"/>
      <c r="V152" s="111">
        <v>2009</v>
      </c>
      <c r="W152" s="111">
        <v>2011</v>
      </c>
      <c r="X152" s="111">
        <v>2013</v>
      </c>
      <c r="Y152" s="111">
        <v>2015</v>
      </c>
      <c r="Z152" s="111">
        <v>2017</v>
      </c>
      <c r="AA152" s="111">
        <v>2019</v>
      </c>
      <c r="AB152" s="111">
        <v>2021</v>
      </c>
      <c r="AC152" s="111">
        <v>2023</v>
      </c>
      <c r="AD152" s="111">
        <v>2009</v>
      </c>
      <c r="AE152" s="111">
        <v>2011</v>
      </c>
      <c r="AF152" s="111">
        <v>2013</v>
      </c>
      <c r="AG152" s="111">
        <v>2015</v>
      </c>
      <c r="AH152" s="111">
        <v>2017</v>
      </c>
      <c r="AI152" s="111">
        <v>2019</v>
      </c>
      <c r="AJ152" s="111">
        <v>2021</v>
      </c>
      <c r="AK152" s="111">
        <v>2023</v>
      </c>
      <c r="AL152" s="30">
        <v>2009</v>
      </c>
      <c r="AM152" s="30">
        <v>2011</v>
      </c>
      <c r="AN152" s="30">
        <v>2013</v>
      </c>
      <c r="AO152" s="30">
        <v>2015</v>
      </c>
      <c r="AP152" s="30">
        <v>2017</v>
      </c>
      <c r="AQ152" s="30">
        <v>2019</v>
      </c>
      <c r="AR152" s="30">
        <v>2021</v>
      </c>
      <c r="AS152" s="30">
        <v>2023</v>
      </c>
    </row>
    <row r="153" spans="1:45" s="31" customFormat="1" ht="18.75" customHeight="1" x14ac:dyDescent="0.25">
      <c r="A153" s="32">
        <v>59</v>
      </c>
      <c r="B153" s="159" t="s">
        <v>100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35">
        <v>0</v>
      </c>
      <c r="W153" s="35">
        <v>5.5555555555555552E-2</v>
      </c>
      <c r="X153" s="35">
        <v>0</v>
      </c>
      <c r="Y153" s="35">
        <v>0.1</v>
      </c>
      <c r="Z153" s="35">
        <v>0</v>
      </c>
      <c r="AA153" s="35">
        <v>7.1428571428571425E-2</v>
      </c>
      <c r="AB153" s="35">
        <v>0</v>
      </c>
      <c r="AC153" s="35">
        <f>[2]UAOG!AI153</f>
        <v>0.15384615384615385</v>
      </c>
      <c r="AD153" s="35">
        <v>0.875</v>
      </c>
      <c r="AE153" s="35">
        <v>0.94444444444444442</v>
      </c>
      <c r="AF153" s="35">
        <v>1</v>
      </c>
      <c r="AG153" s="35">
        <v>0.9</v>
      </c>
      <c r="AH153" s="35">
        <v>1</v>
      </c>
      <c r="AI153" s="35">
        <v>0.9285714285714286</v>
      </c>
      <c r="AJ153" s="35">
        <v>1</v>
      </c>
      <c r="AK153" s="35">
        <f>[2]UAOG!AJ153</f>
        <v>0.84615384615384615</v>
      </c>
      <c r="AL153" s="112">
        <v>3.9285714285714284</v>
      </c>
      <c r="AM153" s="112">
        <v>4.1111111111111107</v>
      </c>
      <c r="AN153" s="142">
        <v>4.1428571428571423</v>
      </c>
      <c r="AO153" s="142">
        <v>4.0999999999999996</v>
      </c>
      <c r="AP153" s="142">
        <v>3.92</v>
      </c>
      <c r="AQ153" s="142">
        <v>4.1399999999999997</v>
      </c>
      <c r="AR153" s="142">
        <v>4.25</v>
      </c>
      <c r="AS153" s="142">
        <f>[2]UAOG!AK153</f>
        <v>3.85</v>
      </c>
    </row>
    <row r="154" spans="1:45" s="31" customFormat="1" ht="18.75" customHeight="1" x14ac:dyDescent="0.25">
      <c r="A154" s="32">
        <v>60</v>
      </c>
      <c r="B154" s="159" t="s">
        <v>101</v>
      </c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35">
        <v>6.25E-2</v>
      </c>
      <c r="W154" s="35">
        <v>5.5555555555555552E-2</v>
      </c>
      <c r="X154" s="35">
        <v>0</v>
      </c>
      <c r="Y154" s="35">
        <v>0</v>
      </c>
      <c r="Z154" s="35">
        <v>8.3333333333333329E-2</v>
      </c>
      <c r="AA154" s="35">
        <v>7.1428571428571425E-2</v>
      </c>
      <c r="AB154" s="35">
        <v>0</v>
      </c>
      <c r="AC154" s="35">
        <f>[2]UAOG!AI154</f>
        <v>7.1428571428571425E-2</v>
      </c>
      <c r="AD154" s="35">
        <v>0.875</v>
      </c>
      <c r="AE154" s="35">
        <v>0.94444444444444442</v>
      </c>
      <c r="AF154" s="35">
        <v>1</v>
      </c>
      <c r="AG154" s="35">
        <v>1</v>
      </c>
      <c r="AH154" s="35">
        <v>0.91666666666666663</v>
      </c>
      <c r="AI154" s="35">
        <v>0.9285714285714286</v>
      </c>
      <c r="AJ154" s="35">
        <v>1</v>
      </c>
      <c r="AK154" s="35">
        <f>[2]UAOG!AJ154</f>
        <v>0.9285714285714286</v>
      </c>
      <c r="AL154" s="112">
        <v>4.0666666666666664</v>
      </c>
      <c r="AM154" s="112">
        <v>4.2777777777777777</v>
      </c>
      <c r="AN154" s="142">
        <v>4.2142857142857135</v>
      </c>
      <c r="AO154" s="142">
        <v>4.3</v>
      </c>
      <c r="AP154" s="142">
        <v>4.25</v>
      </c>
      <c r="AQ154" s="142">
        <v>4.1399999999999997</v>
      </c>
      <c r="AR154" s="142">
        <v>4.4400000000000004</v>
      </c>
      <c r="AS154" s="142">
        <f>[2]UAOG!AK154</f>
        <v>4.29</v>
      </c>
    </row>
    <row r="155" spans="1:45" s="119" customFormat="1" ht="18.75" customHeight="1" x14ac:dyDescent="0.25">
      <c r="A155" s="152" t="s">
        <v>138</v>
      </c>
      <c r="B155" s="207" t="s">
        <v>162</v>
      </c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153">
        <v>6.25E-2</v>
      </c>
      <c r="W155" s="153">
        <v>0</v>
      </c>
      <c r="X155" s="153">
        <v>7.1428571428571425E-2</v>
      </c>
      <c r="Y155" s="153"/>
      <c r="Z155" s="153"/>
      <c r="AA155" s="153"/>
      <c r="AB155" s="153"/>
      <c r="AC155" s="153"/>
      <c r="AD155" s="153">
        <v>0.875</v>
      </c>
      <c r="AE155" s="153">
        <v>1</v>
      </c>
      <c r="AF155" s="153">
        <v>0.9285714285714286</v>
      </c>
      <c r="AG155" s="153"/>
      <c r="AH155" s="153"/>
      <c r="AI155" s="153"/>
      <c r="AJ155" s="153"/>
      <c r="AK155" s="153"/>
      <c r="AL155" s="154">
        <v>4.2</v>
      </c>
      <c r="AM155" s="154">
        <v>4.2222222222222223</v>
      </c>
      <c r="AN155" s="156">
        <v>3.8571428571428568</v>
      </c>
      <c r="AO155" s="156"/>
      <c r="AP155" s="156"/>
      <c r="AQ155" s="156"/>
      <c r="AR155" s="156"/>
      <c r="AS155" s="156"/>
    </row>
    <row r="156" spans="1:45" s="119" customFormat="1" ht="34.5" customHeight="1" x14ac:dyDescent="0.25">
      <c r="A156" s="152" t="s">
        <v>138</v>
      </c>
      <c r="B156" s="207" t="s">
        <v>163</v>
      </c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153">
        <v>6.25E-2</v>
      </c>
      <c r="W156" s="153">
        <v>5.8823529411764705E-2</v>
      </c>
      <c r="X156" s="153">
        <v>7.1428571428571425E-2</v>
      </c>
      <c r="Y156" s="153"/>
      <c r="Z156" s="153"/>
      <c r="AA156" s="153"/>
      <c r="AB156" s="153"/>
      <c r="AC156" s="153"/>
      <c r="AD156" s="153">
        <v>0.8125</v>
      </c>
      <c r="AE156" s="153">
        <v>0.94117647058823528</v>
      </c>
      <c r="AF156" s="153">
        <v>0.9285714285714286</v>
      </c>
      <c r="AG156" s="153"/>
      <c r="AH156" s="153"/>
      <c r="AI156" s="153"/>
      <c r="AJ156" s="153"/>
      <c r="AK156" s="153"/>
      <c r="AL156" s="154">
        <v>3.714285714285714</v>
      </c>
      <c r="AM156" s="154">
        <v>3.5882352941176467</v>
      </c>
      <c r="AN156" s="156">
        <v>3.6428571428571423</v>
      </c>
      <c r="AO156" s="156"/>
      <c r="AP156" s="156"/>
      <c r="AQ156" s="156"/>
      <c r="AR156" s="156"/>
      <c r="AS156" s="156"/>
    </row>
    <row r="157" spans="1:45" s="119" customFormat="1" ht="18.75" customHeight="1" x14ac:dyDescent="0.25">
      <c r="A157" s="152">
        <v>61</v>
      </c>
      <c r="B157" s="207" t="s">
        <v>102</v>
      </c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153">
        <v>0.125</v>
      </c>
      <c r="W157" s="153">
        <v>0.16666666666666666</v>
      </c>
      <c r="X157" s="153">
        <v>7.1428571428571425E-2</v>
      </c>
      <c r="Y157" s="153">
        <v>0</v>
      </c>
      <c r="Z157" s="153">
        <v>0</v>
      </c>
      <c r="AA157" s="153">
        <v>8.3333333333333329E-2</v>
      </c>
      <c r="AB157" s="153">
        <v>0.11764705882352941</v>
      </c>
      <c r="AC157" s="35">
        <f>[2]UAOG!AI157</f>
        <v>7.1428571428571425E-2</v>
      </c>
      <c r="AD157" s="153">
        <v>0.8125</v>
      </c>
      <c r="AE157" s="153">
        <v>0.83333333333333337</v>
      </c>
      <c r="AF157" s="153">
        <v>0.9285714285714286</v>
      </c>
      <c r="AG157" s="153">
        <v>1</v>
      </c>
      <c r="AH157" s="153">
        <v>1</v>
      </c>
      <c r="AI157" s="153">
        <v>0.91666666666666663</v>
      </c>
      <c r="AJ157" s="153">
        <v>0.88235294117647056</v>
      </c>
      <c r="AK157" s="35">
        <f>[2]UAOG!AJ157</f>
        <v>0.9285714285714286</v>
      </c>
      <c r="AL157" s="154">
        <v>3.7333333333333329</v>
      </c>
      <c r="AM157" s="154">
        <v>3.5555555555555554</v>
      </c>
      <c r="AN157" s="156">
        <v>3.8571428571428568</v>
      </c>
      <c r="AO157" s="156">
        <v>4.2</v>
      </c>
      <c r="AP157" s="156">
        <v>3.92</v>
      </c>
      <c r="AQ157" s="156">
        <v>3.83</v>
      </c>
      <c r="AR157" s="156">
        <v>3.88</v>
      </c>
      <c r="AS157" s="156">
        <f>[2]UAOG!AK157</f>
        <v>4</v>
      </c>
    </row>
    <row r="158" spans="1:45" s="119" customFormat="1" ht="18.75" customHeight="1" x14ac:dyDescent="0.25">
      <c r="A158" s="152" t="s">
        <v>138</v>
      </c>
      <c r="B158" s="207" t="s">
        <v>164</v>
      </c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153">
        <v>0.1875</v>
      </c>
      <c r="W158" s="153">
        <v>5.5555555555555552E-2</v>
      </c>
      <c r="X158" s="153">
        <v>0</v>
      </c>
      <c r="Y158" s="153"/>
      <c r="Z158" s="153"/>
      <c r="AA158" s="153"/>
      <c r="AB158" s="153"/>
      <c r="AC158" s="153"/>
      <c r="AD158" s="153">
        <v>0.75</v>
      </c>
      <c r="AE158" s="153">
        <v>0.94444444444444442</v>
      </c>
      <c r="AF158" s="153">
        <v>1</v>
      </c>
      <c r="AG158" s="153"/>
      <c r="AH158" s="153"/>
      <c r="AI158" s="153"/>
      <c r="AJ158" s="153"/>
      <c r="AK158" s="153"/>
      <c r="AL158" s="154">
        <v>3.8666666666666663</v>
      </c>
      <c r="AM158" s="154">
        <v>3.8888888888888893</v>
      </c>
      <c r="AN158" s="156">
        <v>4.3571428571428577</v>
      </c>
      <c r="AO158" s="156"/>
      <c r="AP158" s="156"/>
      <c r="AQ158" s="156"/>
      <c r="AR158" s="156"/>
      <c r="AS158" s="156"/>
    </row>
    <row r="159" spans="1:45" s="31" customFormat="1" ht="18.75" customHeight="1" x14ac:dyDescent="0.25">
      <c r="A159" s="151">
        <v>62</v>
      </c>
      <c r="B159" s="159" t="s">
        <v>103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1"/>
      <c r="V159" s="35"/>
      <c r="W159" s="35"/>
      <c r="X159" s="35"/>
      <c r="Y159" s="35">
        <v>0.1</v>
      </c>
      <c r="Z159" s="35">
        <v>0</v>
      </c>
      <c r="AA159" s="153">
        <v>0</v>
      </c>
      <c r="AB159" s="153">
        <v>0</v>
      </c>
      <c r="AC159" s="35">
        <f>[2]UAOG!AI156</f>
        <v>0.15384615384615385</v>
      </c>
      <c r="AD159" s="35"/>
      <c r="AE159" s="35"/>
      <c r="AF159" s="35"/>
      <c r="AG159" s="35">
        <v>0.9</v>
      </c>
      <c r="AH159" s="35">
        <v>1</v>
      </c>
      <c r="AI159" s="153">
        <v>1</v>
      </c>
      <c r="AJ159" s="153">
        <v>1</v>
      </c>
      <c r="AK159" s="35">
        <f>[2]UAOG!AJ156</f>
        <v>0.84615384615384615</v>
      </c>
      <c r="AL159" s="112"/>
      <c r="AM159" s="112"/>
      <c r="AN159" s="142"/>
      <c r="AO159" s="142">
        <v>3.8</v>
      </c>
      <c r="AP159" s="142">
        <v>3.92</v>
      </c>
      <c r="AQ159" s="156">
        <v>4.07</v>
      </c>
      <c r="AR159" s="156">
        <v>4.13</v>
      </c>
      <c r="AS159" s="156">
        <f>[2]UAOG!AK156</f>
        <v>3.69</v>
      </c>
    </row>
    <row r="160" spans="1:45" s="31" customFormat="1" ht="18.75" customHeight="1" x14ac:dyDescent="0.25">
      <c r="A160" s="151">
        <v>63</v>
      </c>
      <c r="B160" s="159" t="s">
        <v>104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1"/>
      <c r="V160" s="35"/>
      <c r="W160" s="35"/>
      <c r="X160" s="35"/>
      <c r="Y160" s="35">
        <v>0</v>
      </c>
      <c r="Z160" s="35">
        <v>0</v>
      </c>
      <c r="AA160" s="153">
        <v>7.1428571428571425E-2</v>
      </c>
      <c r="AB160" s="153">
        <v>5.8823529411764705E-2</v>
      </c>
      <c r="AC160" s="35">
        <f>[2]UAOG!AI157</f>
        <v>7.1428571428571425E-2</v>
      </c>
      <c r="AD160" s="35"/>
      <c r="AE160" s="35"/>
      <c r="AF160" s="35"/>
      <c r="AG160" s="35">
        <v>1</v>
      </c>
      <c r="AH160" s="35">
        <v>1</v>
      </c>
      <c r="AI160" s="153">
        <v>0.9285714285714286</v>
      </c>
      <c r="AJ160" s="153">
        <v>0.94117647058823528</v>
      </c>
      <c r="AK160" s="35">
        <f>[2]UAOG!AJ157</f>
        <v>0.9285714285714286</v>
      </c>
      <c r="AL160" s="112"/>
      <c r="AM160" s="112"/>
      <c r="AN160" s="142"/>
      <c r="AO160" s="142">
        <v>4.0999999999999996</v>
      </c>
      <c r="AP160" s="142">
        <v>4.25</v>
      </c>
      <c r="AQ160" s="156">
        <v>4.1399999999999997</v>
      </c>
      <c r="AR160" s="156">
        <v>4.12</v>
      </c>
      <c r="AS160" s="156">
        <f>[2]UAOG!AK157</f>
        <v>4</v>
      </c>
    </row>
    <row r="161" spans="1:45" s="31" customFormat="1" ht="18.75" customHeight="1" x14ac:dyDescent="0.25">
      <c r="A161" s="151">
        <v>64</v>
      </c>
      <c r="B161" s="159" t="s">
        <v>105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1"/>
      <c r="V161" s="35"/>
      <c r="W161" s="35"/>
      <c r="X161" s="35"/>
      <c r="Y161" s="35">
        <v>0.2</v>
      </c>
      <c r="Z161" s="35">
        <v>0</v>
      </c>
      <c r="AA161" s="35">
        <v>0</v>
      </c>
      <c r="AB161" s="35">
        <v>5.8823529411764705E-2</v>
      </c>
      <c r="AC161" s="35">
        <f>[2]UAOG!AI158</f>
        <v>7.1428571428571425E-2</v>
      </c>
      <c r="AD161" s="35"/>
      <c r="AE161" s="35"/>
      <c r="AF161" s="35"/>
      <c r="AG161" s="35">
        <v>0.8</v>
      </c>
      <c r="AH161" s="35">
        <v>1</v>
      </c>
      <c r="AI161" s="35">
        <v>1</v>
      </c>
      <c r="AJ161" s="35">
        <v>0.94117647058823528</v>
      </c>
      <c r="AK161" s="35">
        <f>[2]UAOG!AJ158</f>
        <v>0.9285714285714286</v>
      </c>
      <c r="AL161" s="112"/>
      <c r="AM161" s="112"/>
      <c r="AN161" s="142"/>
      <c r="AO161" s="142">
        <v>3.6</v>
      </c>
      <c r="AP161" s="142">
        <v>3.92</v>
      </c>
      <c r="AQ161" s="142">
        <v>3.92</v>
      </c>
      <c r="AR161" s="142">
        <v>3.94</v>
      </c>
      <c r="AS161" s="142">
        <f>[2]UAOG!AK158</f>
        <v>3.79</v>
      </c>
    </row>
    <row r="162" spans="1:45" s="31" customFormat="1" ht="18.75" customHeight="1" x14ac:dyDescent="0.25">
      <c r="A162" s="151">
        <v>65</v>
      </c>
      <c r="B162" s="159" t="s">
        <v>106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1"/>
      <c r="V162" s="35"/>
      <c r="W162" s="35"/>
      <c r="X162" s="35"/>
      <c r="Y162" s="35">
        <v>0</v>
      </c>
      <c r="Z162" s="35">
        <v>0</v>
      </c>
      <c r="AA162" s="35">
        <v>0</v>
      </c>
      <c r="AB162" s="35">
        <v>5.5555555555555552E-2</v>
      </c>
      <c r="AC162" s="35">
        <f>[2]UAOG!AI159</f>
        <v>0</v>
      </c>
      <c r="AD162" s="35"/>
      <c r="AE162" s="35"/>
      <c r="AF162" s="35"/>
      <c r="AG162" s="35">
        <v>1</v>
      </c>
      <c r="AH162" s="35">
        <v>1</v>
      </c>
      <c r="AI162" s="35">
        <v>1</v>
      </c>
      <c r="AJ162" s="35">
        <v>0.94444444444444442</v>
      </c>
      <c r="AK162" s="35">
        <f>[2]UAOG!AJ159</f>
        <v>1</v>
      </c>
      <c r="AL162" s="112"/>
      <c r="AM162" s="112"/>
      <c r="AN162" s="142"/>
      <c r="AO162" s="142">
        <v>4.3</v>
      </c>
      <c r="AP162" s="142">
        <v>4.18</v>
      </c>
      <c r="AQ162" s="142">
        <v>4.3600000000000003</v>
      </c>
      <c r="AR162" s="142">
        <v>4.28</v>
      </c>
      <c r="AS162" s="142">
        <f>[2]UAOG!AK159</f>
        <v>4.43</v>
      </c>
    </row>
    <row r="163" spans="1:45" s="118" customFormat="1" ht="19.5" customHeight="1" x14ac:dyDescent="0.25">
      <c r="A163" s="162" t="s">
        <v>165</v>
      </c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4"/>
      <c r="V163" s="114">
        <v>8.3333333333333343E-2</v>
      </c>
      <c r="W163" s="114">
        <v>6.5420560747663545E-2</v>
      </c>
      <c r="X163" s="114">
        <v>3.5714285714285712E-2</v>
      </c>
      <c r="Y163" s="114">
        <v>5.7142857142857141E-2</v>
      </c>
      <c r="Z163" s="114">
        <v>1.2048192771084338E-2</v>
      </c>
      <c r="AA163" s="114">
        <v>4.2105263157894736E-2</v>
      </c>
      <c r="AB163" s="114">
        <v>4.2735042735042736E-2</v>
      </c>
      <c r="AC163" s="114">
        <f>[2]UAOG!AI160</f>
        <v>9.4736842105263161E-2</v>
      </c>
      <c r="AD163" s="114">
        <v>0.83333333333333337</v>
      </c>
      <c r="AE163" s="114">
        <v>0.93457943925233644</v>
      </c>
      <c r="AF163" s="114">
        <v>0.9642857142857143</v>
      </c>
      <c r="AG163" s="114">
        <v>0.94285714285714284</v>
      </c>
      <c r="AH163" s="114">
        <v>0.98795180722891562</v>
      </c>
      <c r="AI163" s="114">
        <v>0.95789473684210524</v>
      </c>
      <c r="AJ163" s="114">
        <v>0.95726495726495731</v>
      </c>
      <c r="AK163" s="114">
        <f>[2]UAOG!AJ160</f>
        <v>0.90526315789473688</v>
      </c>
      <c r="AL163" s="115">
        <v>3.9182539682539681</v>
      </c>
      <c r="AM163" s="115">
        <v>3.9406318082788676</v>
      </c>
      <c r="AN163" s="121">
        <v>4.0119047619047619</v>
      </c>
      <c r="AO163" s="121">
        <v>4.0571428571428578</v>
      </c>
      <c r="AP163" s="121">
        <v>4.0514285714285716</v>
      </c>
      <c r="AQ163" s="121">
        <v>4.0857142857142863</v>
      </c>
      <c r="AR163" s="121">
        <v>4.1485714285714286</v>
      </c>
      <c r="AS163" s="121">
        <f>[2]UAOG!AK160</f>
        <v>3.9742857142857142</v>
      </c>
    </row>
    <row r="164" spans="1:45" ht="18.75" x14ac:dyDescent="0.25"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83"/>
      <c r="AH164" s="83"/>
      <c r="AI164" s="83"/>
      <c r="AJ164" s="83"/>
      <c r="AK164" s="145"/>
      <c r="AL164" s="83"/>
      <c r="AM164" s="83"/>
      <c r="AN164" s="92"/>
      <c r="AO164" s="146"/>
      <c r="AP164" s="146"/>
      <c r="AQ164" s="146"/>
      <c r="AR164" s="146"/>
      <c r="AS164" s="145"/>
    </row>
    <row r="165" spans="1:45" s="31" customFormat="1" ht="37.5" customHeight="1" x14ac:dyDescent="0.25">
      <c r="A165" s="23"/>
      <c r="B165" s="165" t="s">
        <v>108</v>
      </c>
      <c r="C165" s="165"/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7" t="s">
        <v>168</v>
      </c>
      <c r="W165" s="168"/>
      <c r="X165" s="168"/>
      <c r="Y165" s="168"/>
      <c r="Z165" s="168"/>
      <c r="AA165" s="168"/>
      <c r="AB165" s="168"/>
      <c r="AC165" s="169"/>
      <c r="AD165" s="167" t="s">
        <v>137</v>
      </c>
      <c r="AE165" s="168"/>
      <c r="AF165" s="168"/>
      <c r="AG165" s="168"/>
      <c r="AH165" s="168"/>
      <c r="AI165" s="168"/>
      <c r="AJ165" s="168"/>
      <c r="AK165" s="169"/>
      <c r="AL165" s="157" t="s">
        <v>24</v>
      </c>
      <c r="AM165" s="158"/>
      <c r="AN165" s="158"/>
      <c r="AO165" s="158"/>
      <c r="AP165" s="158"/>
      <c r="AQ165" s="158"/>
      <c r="AR165" s="158"/>
      <c r="AS165" s="158"/>
    </row>
    <row r="166" spans="1:45" s="31" customFormat="1" ht="18.75" customHeight="1" x14ac:dyDescent="0.25">
      <c r="A166" s="23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11">
        <v>2009</v>
      </c>
      <c r="W166" s="111">
        <v>2011</v>
      </c>
      <c r="X166" s="111">
        <v>2013</v>
      </c>
      <c r="Y166" s="111">
        <v>2015</v>
      </c>
      <c r="Z166" s="111">
        <v>2017</v>
      </c>
      <c r="AA166" s="111">
        <v>2019</v>
      </c>
      <c r="AB166" s="111">
        <v>2021</v>
      </c>
      <c r="AC166" s="111">
        <v>2023</v>
      </c>
      <c r="AD166" s="111">
        <v>2009</v>
      </c>
      <c r="AE166" s="111">
        <v>2011</v>
      </c>
      <c r="AF166" s="111">
        <v>2013</v>
      </c>
      <c r="AG166" s="111">
        <v>2015</v>
      </c>
      <c r="AH166" s="111">
        <v>2017</v>
      </c>
      <c r="AI166" s="111">
        <v>2019</v>
      </c>
      <c r="AJ166" s="111">
        <v>2021</v>
      </c>
      <c r="AK166" s="111">
        <v>2023</v>
      </c>
      <c r="AL166" s="30">
        <v>2009</v>
      </c>
      <c r="AM166" s="30">
        <v>2011</v>
      </c>
      <c r="AN166" s="30">
        <v>2013</v>
      </c>
      <c r="AO166" s="30">
        <v>2015</v>
      </c>
      <c r="AP166" s="30">
        <v>2017</v>
      </c>
      <c r="AQ166" s="30">
        <v>2019</v>
      </c>
      <c r="AR166" s="30">
        <v>2021</v>
      </c>
      <c r="AS166" s="30">
        <v>2023</v>
      </c>
    </row>
    <row r="167" spans="1:45" s="31" customFormat="1" ht="18.75" x14ac:dyDescent="0.25">
      <c r="A167" s="32">
        <v>60</v>
      </c>
      <c r="B167" s="159" t="s">
        <v>166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47"/>
      <c r="W167" s="35">
        <v>5.5555555555555552E-2</v>
      </c>
      <c r="X167" s="35">
        <v>0.14285714285714285</v>
      </c>
      <c r="Y167" s="35">
        <v>0.1</v>
      </c>
      <c r="Z167" s="35">
        <v>0.16666666666666666</v>
      </c>
      <c r="AA167" s="35">
        <v>0</v>
      </c>
      <c r="AB167" s="35">
        <v>0.1875</v>
      </c>
      <c r="AC167" s="35">
        <f>[2]UAOG!AI163</f>
        <v>0.15384615384615385</v>
      </c>
      <c r="AD167" s="35"/>
      <c r="AE167" s="35">
        <v>0.94444444444444442</v>
      </c>
      <c r="AF167" s="35">
        <v>0.8571428571428571</v>
      </c>
      <c r="AG167" s="35">
        <v>0.9</v>
      </c>
      <c r="AH167" s="35">
        <v>0.83333333333333337</v>
      </c>
      <c r="AI167" s="35">
        <v>1</v>
      </c>
      <c r="AJ167" s="35">
        <v>0.8125</v>
      </c>
      <c r="AK167" s="35">
        <f>[2]UAOG!AJ163</f>
        <v>0.84615384615384615</v>
      </c>
      <c r="AL167" s="112"/>
      <c r="AM167" s="112">
        <v>3.7777777777777772</v>
      </c>
      <c r="AN167" s="142">
        <v>3.6428571428571423</v>
      </c>
      <c r="AO167" s="142">
        <v>3.6</v>
      </c>
      <c r="AP167" s="142">
        <v>3.33</v>
      </c>
      <c r="AQ167" s="142">
        <v>4.07</v>
      </c>
      <c r="AR167" s="142">
        <v>3.75</v>
      </c>
      <c r="AS167" s="142">
        <f>[2]UAOG!AK163</f>
        <v>3.62</v>
      </c>
    </row>
    <row r="170" spans="1:45" x14ac:dyDescent="0.25">
      <c r="A170" t="s">
        <v>172</v>
      </c>
    </row>
    <row r="171" spans="1:45" x14ac:dyDescent="0.25"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</row>
  </sheetData>
  <sheetProtection sheet="1" objects="1" scenarios="1"/>
  <mergeCells count="151">
    <mergeCell ref="A2:U2"/>
    <mergeCell ref="A7:AN7"/>
    <mergeCell ref="A8:AN8"/>
    <mergeCell ref="A9:U9"/>
    <mergeCell ref="A10:AN10"/>
    <mergeCell ref="A11:AN11"/>
    <mergeCell ref="A30:C30"/>
    <mergeCell ref="A31:C31"/>
    <mergeCell ref="A32:C32"/>
    <mergeCell ref="A37:C38"/>
    <mergeCell ref="D37:K37"/>
    <mergeCell ref="A39:C39"/>
    <mergeCell ref="F20:M20"/>
    <mergeCell ref="A22:E22"/>
    <mergeCell ref="A23:E23"/>
    <mergeCell ref="A26:G26"/>
    <mergeCell ref="A28:C29"/>
    <mergeCell ref="D28:K28"/>
    <mergeCell ref="A47:C47"/>
    <mergeCell ref="V52:AK53"/>
    <mergeCell ref="AL52:AS53"/>
    <mergeCell ref="B54:U55"/>
    <mergeCell ref="V54:AC54"/>
    <mergeCell ref="AD54:AK54"/>
    <mergeCell ref="AL54:AS54"/>
    <mergeCell ref="A40:C40"/>
    <mergeCell ref="A41:C41"/>
    <mergeCell ref="A43:C44"/>
    <mergeCell ref="D43:G43"/>
    <mergeCell ref="A45:C45"/>
    <mergeCell ref="A46:C46"/>
    <mergeCell ref="V65:AC65"/>
    <mergeCell ref="AD65:AK65"/>
    <mergeCell ref="AL65:AS65"/>
    <mergeCell ref="B56:U56"/>
    <mergeCell ref="B57:U57"/>
    <mergeCell ref="B58:U58"/>
    <mergeCell ref="B59:U59"/>
    <mergeCell ref="B60:U60"/>
    <mergeCell ref="B61:U61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81:AC81"/>
    <mergeCell ref="AD81:AK81"/>
    <mergeCell ref="AL81:AS81"/>
    <mergeCell ref="B74:U75"/>
    <mergeCell ref="V74:AC74"/>
    <mergeCell ref="AD74:AK74"/>
    <mergeCell ref="AL74:AS74"/>
    <mergeCell ref="B76:U76"/>
    <mergeCell ref="B77:U77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AL93:AS93"/>
    <mergeCell ref="B95:U95"/>
    <mergeCell ref="B96:U96"/>
    <mergeCell ref="A97:U97"/>
    <mergeCell ref="B99:U100"/>
    <mergeCell ref="V99:AC99"/>
    <mergeCell ref="AD99:AK99"/>
    <mergeCell ref="AL99:AS99"/>
    <mergeCell ref="B89:U89"/>
    <mergeCell ref="B90:U90"/>
    <mergeCell ref="A91:U91"/>
    <mergeCell ref="B93:U94"/>
    <mergeCell ref="V93:AC93"/>
    <mergeCell ref="AD93:AK93"/>
    <mergeCell ref="AL108:AS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B112:U112"/>
    <mergeCell ref="B113:U113"/>
    <mergeCell ref="B114:U114"/>
    <mergeCell ref="A115:U115"/>
    <mergeCell ref="B117:U118"/>
    <mergeCell ref="V117:AC117"/>
    <mergeCell ref="B108:U109"/>
    <mergeCell ref="V108:AC108"/>
    <mergeCell ref="AD108:AK108"/>
    <mergeCell ref="B123:U123"/>
    <mergeCell ref="B124:U124"/>
    <mergeCell ref="B125:U125"/>
    <mergeCell ref="B126:U126"/>
    <mergeCell ref="A127:U127"/>
    <mergeCell ref="B130:U131"/>
    <mergeCell ref="AD117:AK117"/>
    <mergeCell ref="AL117:AS117"/>
    <mergeCell ref="B119:U119"/>
    <mergeCell ref="B120:U120"/>
    <mergeCell ref="B121:U121"/>
    <mergeCell ref="B122:U122"/>
    <mergeCell ref="B136:U136"/>
    <mergeCell ref="B137:U137"/>
    <mergeCell ref="A138:U138"/>
    <mergeCell ref="B140:U141"/>
    <mergeCell ref="V140:AC140"/>
    <mergeCell ref="AD140:AK140"/>
    <mergeCell ref="V130:AC130"/>
    <mergeCell ref="AD130:AK130"/>
    <mergeCell ref="AL130:AS130"/>
    <mergeCell ref="B132:U132"/>
    <mergeCell ref="B134:U134"/>
    <mergeCell ref="B135:U135"/>
    <mergeCell ref="V151:AC151"/>
    <mergeCell ref="AD151:AK151"/>
    <mergeCell ref="AL151:AS151"/>
    <mergeCell ref="AL140:AS140"/>
    <mergeCell ref="B142:U142"/>
    <mergeCell ref="B143:U143"/>
    <mergeCell ref="B144:U144"/>
    <mergeCell ref="B145:U145"/>
    <mergeCell ref="B146:U146"/>
    <mergeCell ref="B153:U153"/>
    <mergeCell ref="B154:U154"/>
    <mergeCell ref="B155:U155"/>
    <mergeCell ref="B156:U156"/>
    <mergeCell ref="B157:U157"/>
    <mergeCell ref="B158:U158"/>
    <mergeCell ref="B147:U147"/>
    <mergeCell ref="A148:U148"/>
    <mergeCell ref="B151:U152"/>
    <mergeCell ref="V165:AC165"/>
    <mergeCell ref="AD165:AK165"/>
    <mergeCell ref="AL165:AS165"/>
    <mergeCell ref="B167:U167"/>
    <mergeCell ref="B159:U159"/>
    <mergeCell ref="B160:U160"/>
    <mergeCell ref="B161:U161"/>
    <mergeCell ref="B162:U162"/>
    <mergeCell ref="A163:U163"/>
    <mergeCell ref="B165:U166"/>
  </mergeCells>
  <printOptions horizontalCentered="1" verticalCentered="1"/>
  <pageMargins left="0" right="0" top="0" bottom="0" header="0.31496062992125984" footer="0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984A4-6885-492C-9F76-1053089C5D84}">
  <sheetPr>
    <pageSetUpPr fitToPage="1"/>
  </sheetPr>
  <dimension ref="A2:AQ199"/>
  <sheetViews>
    <sheetView showGridLines="0" topLeftCell="A5" zoomScale="60" zoomScaleNormal="60" workbookViewId="0">
      <pane xSplit="1" topLeftCell="B1" activePane="topRight" state="frozen"/>
      <selection pane="topRight" activeCell="AB175" sqref="AB175"/>
    </sheetView>
  </sheetViews>
  <sheetFormatPr baseColWidth="10" defaultRowHeight="15" x14ac:dyDescent="0.25"/>
  <cols>
    <col min="2" max="2" width="13.28515625" customWidth="1"/>
    <col min="6" max="6" width="19.140625" customWidth="1"/>
    <col min="8" max="8" width="11.4257812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bestFit="1" customWidth="1"/>
    <col min="22" max="22" width="10.7109375" bestFit="1" customWidth="1"/>
    <col min="23" max="23" width="6" bestFit="1" customWidth="1"/>
    <col min="24" max="25" width="7.5703125" bestFit="1" customWidth="1"/>
    <col min="26" max="26" width="6" bestFit="1" customWidth="1"/>
    <col min="27" max="27" width="8" bestFit="1" customWidth="1"/>
    <col min="28" max="28" width="10.7109375" bestFit="1" customWidth="1"/>
    <col min="29" max="29" width="11.5703125" bestFit="1" customWidth="1"/>
    <col min="30" max="30" width="10.7109375" bestFit="1" customWidth="1"/>
    <col min="31" max="32" width="12.42578125" bestFit="1" customWidth="1"/>
    <col min="33" max="33" width="11.140625" bestFit="1" customWidth="1"/>
    <col min="34" max="34" width="10.7109375" bestFit="1" customWidth="1"/>
    <col min="35" max="35" width="17.42578125" customWidth="1"/>
    <col min="36" max="36" width="16.85546875" customWidth="1"/>
    <col min="37" max="37" width="8.7109375" bestFit="1" customWidth="1"/>
    <col min="38" max="38" width="14.85546875" bestFit="1" customWidth="1"/>
    <col min="39" max="39" width="11.42578125" bestFit="1" customWidth="1"/>
    <col min="40" max="40" width="9.140625" bestFit="1" customWidth="1"/>
    <col min="43" max="43" width="43.5703125" customWidth="1"/>
  </cols>
  <sheetData>
    <row r="2" spans="1:40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7" spans="1:40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 x14ac:dyDescent="0.25">
      <c r="A8" s="204" t="s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0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40" x14ac:dyDescent="0.25">
      <c r="A10" s="206" t="s">
        <v>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0" x14ac:dyDescent="0.25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4" spans="1:40" ht="33.75" x14ac:dyDescent="0.5">
      <c r="A14" s="197" t="s">
        <v>3</v>
      </c>
      <c r="B14" s="197"/>
      <c r="C14" s="197"/>
      <c r="D14" s="197"/>
      <c r="E14" s="197"/>
      <c r="F14" s="2">
        <v>14</v>
      </c>
    </row>
    <row r="15" spans="1:40" ht="33.75" x14ac:dyDescent="0.45">
      <c r="A15" s="197" t="s">
        <v>4</v>
      </c>
      <c r="B15" s="197"/>
      <c r="C15" s="197"/>
      <c r="D15" s="197"/>
      <c r="E15" s="197"/>
      <c r="F15" s="3">
        <f>+F14/28</f>
        <v>0.5</v>
      </c>
    </row>
    <row r="16" spans="1:40" ht="36" customHeight="1" x14ac:dyDescent="0.5">
      <c r="A16" s="4"/>
      <c r="B16" s="4"/>
      <c r="C16" s="4"/>
      <c r="D16" s="4"/>
      <c r="E16" s="4"/>
      <c r="F16" s="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7" ht="33.75" x14ac:dyDescent="0.25">
      <c r="A17" s="199" t="s">
        <v>5</v>
      </c>
      <c r="B17" s="199"/>
      <c r="C17" s="199"/>
      <c r="D17" s="199"/>
      <c r="E17" s="199"/>
      <c r="F17" s="199"/>
      <c r="G17" s="199"/>
      <c r="Q17" s="8"/>
      <c r="R17" s="8"/>
      <c r="S17" s="8"/>
      <c r="T17" s="8"/>
      <c r="U17" s="9"/>
      <c r="V17" s="10"/>
      <c r="W17" s="8"/>
      <c r="X17" s="8"/>
      <c r="Y17" s="8"/>
      <c r="Z17" s="8"/>
      <c r="AA17" s="9"/>
      <c r="AB17" s="10"/>
    </row>
    <row r="18" spans="1:37" ht="34.5" customHeight="1" x14ac:dyDescent="0.5">
      <c r="B18" s="4"/>
      <c r="C18" s="4"/>
      <c r="D18" s="4"/>
      <c r="E18" s="4"/>
      <c r="F18" s="4"/>
      <c r="G18" s="5"/>
      <c r="O18" s="11"/>
      <c r="P18" s="11"/>
      <c r="Q18" s="8"/>
      <c r="R18" s="8"/>
      <c r="S18" s="8"/>
      <c r="T18" s="8"/>
      <c r="U18" s="12"/>
      <c r="V18" s="10"/>
      <c r="W18" s="8"/>
      <c r="X18" s="8"/>
    </row>
    <row r="19" spans="1:37" ht="34.5" customHeight="1" x14ac:dyDescent="0.5">
      <c r="B19" s="4"/>
      <c r="C19" s="4"/>
      <c r="D19" s="4"/>
      <c r="E19" s="4"/>
      <c r="F19" s="4"/>
      <c r="G19" s="5"/>
      <c r="O19" s="11"/>
      <c r="P19" s="11"/>
      <c r="Q19" s="8"/>
      <c r="R19" s="8"/>
      <c r="S19" s="8"/>
      <c r="T19" s="8"/>
      <c r="U19" s="12"/>
      <c r="V19" s="187" t="s">
        <v>6</v>
      </c>
      <c r="W19" s="187"/>
      <c r="X19" s="187"/>
      <c r="Y19" s="187"/>
      <c r="AD19" s="13"/>
      <c r="AE19" s="13"/>
      <c r="AF19" s="13"/>
      <c r="AG19" s="13"/>
    </row>
    <row r="20" spans="1:37" ht="34.5" customHeight="1" x14ac:dyDescent="0.5">
      <c r="B20" s="4"/>
      <c r="C20" s="4"/>
      <c r="D20" s="4"/>
      <c r="E20" s="4"/>
      <c r="F20" s="4"/>
      <c r="G20" s="5"/>
      <c r="O20" s="11"/>
      <c r="P20" s="11"/>
      <c r="Q20" s="8"/>
      <c r="R20" s="8"/>
      <c r="S20" s="8"/>
      <c r="T20" s="8"/>
      <c r="U20" s="12"/>
      <c r="V20" s="181" t="s">
        <v>7</v>
      </c>
      <c r="W20" s="181"/>
      <c r="X20" s="181"/>
      <c r="Y20" s="14">
        <v>2</v>
      </c>
      <c r="AD20" s="13"/>
      <c r="AE20" s="13"/>
      <c r="AF20" s="13"/>
      <c r="AG20" s="13"/>
    </row>
    <row r="21" spans="1:37" ht="34.5" customHeight="1" x14ac:dyDescent="0.5">
      <c r="B21" s="4"/>
      <c r="C21" s="4"/>
      <c r="D21" s="4"/>
      <c r="E21" s="4"/>
      <c r="F21" s="4"/>
      <c r="G21" s="5"/>
      <c r="O21" s="11"/>
      <c r="P21" s="11"/>
      <c r="Q21" s="8"/>
      <c r="R21" s="8"/>
      <c r="S21" s="8"/>
      <c r="T21" s="8"/>
      <c r="U21" s="12"/>
      <c r="V21" s="181" t="s">
        <v>8</v>
      </c>
      <c r="W21" s="181"/>
      <c r="X21" s="181"/>
      <c r="Y21" s="14">
        <v>12</v>
      </c>
      <c r="AD21" s="13"/>
      <c r="AE21" s="13"/>
      <c r="AF21" s="13"/>
      <c r="AG21" s="13"/>
    </row>
    <row r="22" spans="1:37" ht="34.5" customHeight="1" x14ac:dyDescent="0.5">
      <c r="B22" s="4"/>
      <c r="C22" s="4"/>
      <c r="D22" s="4"/>
      <c r="E22" s="4"/>
      <c r="F22" s="4"/>
      <c r="G22" s="5"/>
      <c r="O22" s="11"/>
      <c r="P22" s="11"/>
      <c r="Q22" s="8"/>
      <c r="R22" s="8"/>
      <c r="S22" s="8"/>
      <c r="T22" s="8"/>
      <c r="U22" s="12"/>
      <c r="V22" s="10"/>
      <c r="W22" s="8"/>
      <c r="X22" s="8"/>
    </row>
    <row r="23" spans="1:37" ht="36.75" customHeight="1" x14ac:dyDescent="0.25">
      <c r="E23" s="4"/>
      <c r="F23" s="6"/>
      <c r="G23" s="6"/>
      <c r="T23" s="8"/>
      <c r="U23" s="8"/>
      <c r="V23" s="8"/>
      <c r="W23" s="8"/>
      <c r="X23" s="12"/>
      <c r="Y23" s="8"/>
      <c r="Z23" s="12"/>
      <c r="AA23" s="10"/>
    </row>
    <row r="24" spans="1:37" ht="24" customHeight="1" x14ac:dyDescent="0.25">
      <c r="E24" s="4"/>
      <c r="F24" s="15"/>
      <c r="G24" s="15"/>
      <c r="T24" s="8"/>
      <c r="U24" s="8"/>
      <c r="V24" s="8"/>
      <c r="W24" s="8"/>
      <c r="X24" s="12"/>
      <c r="Y24" s="8"/>
      <c r="Z24" s="12"/>
      <c r="AA24" s="10"/>
    </row>
    <row r="25" spans="1:37" ht="26.25" customHeight="1" x14ac:dyDescent="0.25">
      <c r="E25" s="4"/>
      <c r="F25" s="15"/>
      <c r="G25" s="15"/>
      <c r="T25" s="8"/>
      <c r="U25" s="8"/>
      <c r="V25" s="8"/>
      <c r="W25" s="8"/>
      <c r="X25" s="12"/>
      <c r="Y25" s="8"/>
      <c r="Z25" s="12"/>
      <c r="AA25" s="10"/>
    </row>
    <row r="26" spans="1:37" ht="26.25" customHeight="1" x14ac:dyDescent="0.35">
      <c r="E26" s="4"/>
      <c r="F26" s="4"/>
      <c r="G26" s="4"/>
      <c r="H26" s="16"/>
      <c r="I26" s="16"/>
      <c r="J26" s="16"/>
      <c r="K26" s="17"/>
      <c r="AI26" s="18"/>
      <c r="AJ26" s="19"/>
      <c r="AK26" s="20"/>
    </row>
    <row r="27" spans="1:37" ht="26.25" customHeight="1" x14ac:dyDescent="0.35">
      <c r="E27" s="190" t="s">
        <v>9</v>
      </c>
      <c r="F27" s="191"/>
      <c r="G27" s="191"/>
      <c r="H27" s="241"/>
      <c r="I27" s="16"/>
      <c r="J27" s="16"/>
      <c r="K27" s="17"/>
      <c r="T27" s="21"/>
      <c r="U27" s="21"/>
      <c r="AI27" s="18"/>
      <c r="AJ27" s="19"/>
      <c r="AK27" s="20"/>
    </row>
    <row r="28" spans="1:37" ht="26.25" customHeight="1" x14ac:dyDescent="0.35">
      <c r="E28" s="181" t="s">
        <v>10</v>
      </c>
      <c r="F28" s="181"/>
      <c r="G28" s="181"/>
      <c r="H28" s="14">
        <v>12</v>
      </c>
      <c r="I28" s="16"/>
      <c r="J28" s="16"/>
      <c r="K28" s="17"/>
      <c r="T28" s="21"/>
      <c r="U28" s="21"/>
      <c r="AI28" s="18"/>
      <c r="AJ28" s="19"/>
      <c r="AK28" s="20"/>
    </row>
    <row r="29" spans="1:37" ht="19.5" customHeight="1" x14ac:dyDescent="0.25">
      <c r="E29" s="181" t="s">
        <v>11</v>
      </c>
      <c r="F29" s="181"/>
      <c r="G29" s="181"/>
      <c r="H29" s="14">
        <v>2</v>
      </c>
      <c r="T29" s="8"/>
      <c r="U29" s="8"/>
    </row>
    <row r="30" spans="1:37" ht="21" x14ac:dyDescent="0.25">
      <c r="T30" s="8"/>
      <c r="U30" s="8"/>
      <c r="V30" s="187" t="s">
        <v>12</v>
      </c>
      <c r="W30" s="187"/>
      <c r="X30" s="187"/>
      <c r="Y30" s="187"/>
    </row>
    <row r="31" spans="1:37" ht="21" x14ac:dyDescent="0.25">
      <c r="V31" s="181" t="s">
        <v>13</v>
      </c>
      <c r="W31" s="181"/>
      <c r="X31" s="181"/>
      <c r="Y31" s="14">
        <v>14</v>
      </c>
    </row>
    <row r="32" spans="1:37" ht="21" x14ac:dyDescent="0.25">
      <c r="V32" s="181" t="s">
        <v>14</v>
      </c>
      <c r="W32" s="181"/>
      <c r="X32" s="181"/>
      <c r="Y32" s="14"/>
    </row>
    <row r="59" spans="22:40" x14ac:dyDescent="0.25">
      <c r="AI59" s="22"/>
    </row>
    <row r="60" spans="22:40" x14ac:dyDescent="0.25">
      <c r="AI60" s="22"/>
    </row>
    <row r="62" spans="22:40" ht="15.75" thickBot="1" x14ac:dyDescent="0.3"/>
    <row r="63" spans="22:40" ht="15" customHeight="1" x14ac:dyDescent="0.25">
      <c r="V63" s="229" t="s">
        <v>15</v>
      </c>
      <c r="W63" s="230"/>
      <c r="X63" s="230"/>
      <c r="Y63" s="230"/>
      <c r="Z63" s="230"/>
      <c r="AA63" s="231"/>
      <c r="AC63" s="235" t="s">
        <v>16</v>
      </c>
      <c r="AD63" s="235"/>
      <c r="AE63" s="235"/>
      <c r="AF63" s="235"/>
      <c r="AG63" s="235"/>
      <c r="AH63" s="235"/>
      <c r="AI63" s="236" t="s">
        <v>17</v>
      </c>
      <c r="AJ63" s="237"/>
      <c r="AK63" s="240" t="s">
        <v>18</v>
      </c>
      <c r="AL63" s="240"/>
      <c r="AM63" s="240"/>
      <c r="AN63" s="240"/>
    </row>
    <row r="64" spans="22:40" ht="15.75" thickBot="1" x14ac:dyDescent="0.3">
      <c r="V64" s="232"/>
      <c r="W64" s="233"/>
      <c r="X64" s="233"/>
      <c r="Y64" s="233"/>
      <c r="Z64" s="233"/>
      <c r="AA64" s="234"/>
      <c r="AC64" s="235"/>
      <c r="AD64" s="235"/>
      <c r="AE64" s="235"/>
      <c r="AF64" s="235"/>
      <c r="AG64" s="235"/>
      <c r="AH64" s="235"/>
      <c r="AI64" s="238"/>
      <c r="AJ64" s="239"/>
      <c r="AK64" s="240"/>
      <c r="AL64" s="240"/>
      <c r="AM64" s="240"/>
      <c r="AN64" s="240"/>
    </row>
    <row r="65" spans="1:43" s="31" customFormat="1" ht="40.5" customHeight="1" x14ac:dyDescent="0.25">
      <c r="A65" s="23"/>
      <c r="B65" s="166" t="s">
        <v>19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24">
        <v>1</v>
      </c>
      <c r="W65" s="24">
        <v>2</v>
      </c>
      <c r="X65" s="24">
        <v>3</v>
      </c>
      <c r="Y65" s="24">
        <v>4</v>
      </c>
      <c r="Z65" s="24">
        <v>5</v>
      </c>
      <c r="AA65" s="24" t="s">
        <v>20</v>
      </c>
      <c r="AB65" s="25" t="s">
        <v>21</v>
      </c>
      <c r="AC65" s="24">
        <v>1</v>
      </c>
      <c r="AD65" s="24">
        <v>2</v>
      </c>
      <c r="AE65" s="24">
        <v>3</v>
      </c>
      <c r="AF65" s="24">
        <v>4</v>
      </c>
      <c r="AG65" s="24">
        <v>5</v>
      </c>
      <c r="AH65" s="26" t="s">
        <v>20</v>
      </c>
      <c r="AI65" s="27" t="s">
        <v>22</v>
      </c>
      <c r="AJ65" s="28" t="s">
        <v>23</v>
      </c>
      <c r="AK65" s="29" t="s">
        <v>24</v>
      </c>
      <c r="AL65" s="30" t="s">
        <v>25</v>
      </c>
      <c r="AM65" s="30" t="s">
        <v>26</v>
      </c>
      <c r="AN65" s="30" t="s">
        <v>27</v>
      </c>
    </row>
    <row r="66" spans="1:43" s="31" customFormat="1" ht="20.100000000000001" customHeight="1" x14ac:dyDescent="0.25">
      <c r="A66" s="32">
        <v>1</v>
      </c>
      <c r="B66" s="159" t="s">
        <v>28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33">
        <f>+'[2]Datos UAOG'!B3</f>
        <v>0</v>
      </c>
      <c r="W66" s="33">
        <f>+'[2]Datos UAOG'!C3</f>
        <v>3</v>
      </c>
      <c r="X66" s="33">
        <f>+'[2]Datos UAOG'!D3</f>
        <v>3</v>
      </c>
      <c r="Y66" s="33">
        <f>+'[2]Datos UAOG'!E3</f>
        <v>2</v>
      </c>
      <c r="Z66" s="33">
        <f>+'[2]Datos UAOG'!F3</f>
        <v>6</v>
      </c>
      <c r="AA66" s="33">
        <f>+'[2]Datos UAOG'!G3</f>
        <v>0</v>
      </c>
      <c r="AB66" s="34">
        <f>SUM(V66:AA66)</f>
        <v>14</v>
      </c>
      <c r="AC66" s="35">
        <f t="shared" ref="AC66:AH73" si="0">V66/$AB66</f>
        <v>0</v>
      </c>
      <c r="AD66" s="35">
        <f t="shared" si="0"/>
        <v>0.21428571428571427</v>
      </c>
      <c r="AE66" s="35">
        <f t="shared" si="0"/>
        <v>0.21428571428571427</v>
      </c>
      <c r="AF66" s="35">
        <f t="shared" si="0"/>
        <v>0.14285714285714285</v>
      </c>
      <c r="AG66" s="35">
        <f t="shared" si="0"/>
        <v>0.42857142857142855</v>
      </c>
      <c r="AH66" s="36">
        <f t="shared" si="0"/>
        <v>0</v>
      </c>
      <c r="AI66" s="37">
        <f t="shared" ref="AI66:AI73" si="1">(V66+W66)/(V66+W66+X66+Y66+Z66)</f>
        <v>0.21428571428571427</v>
      </c>
      <c r="AJ66" s="38">
        <f t="shared" ref="AJ66:AJ73" si="2">(X66+Y66+Z66)/(V66+W66+X66+Y66+Z66)</f>
        <v>0.7857142857142857</v>
      </c>
      <c r="AK66" s="39">
        <f>+'[2]Datos UAOG'!O3</f>
        <v>3.79</v>
      </c>
      <c r="AL66" s="39">
        <f>+'[2]Datos UAOG'!P3</f>
        <v>1.25</v>
      </c>
      <c r="AM66" s="40">
        <f>+'[2]Datos UAOG'!Q3</f>
        <v>4</v>
      </c>
      <c r="AN66" s="40">
        <f>+'[2]Datos UAOG'!R3</f>
        <v>5</v>
      </c>
    </row>
    <row r="67" spans="1:43" s="31" customFormat="1" ht="20.100000000000001" customHeight="1" x14ac:dyDescent="0.25">
      <c r="A67" s="32">
        <v>2</v>
      </c>
      <c r="B67" s="159" t="s">
        <v>29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3">
        <f>+'[2]Datos UAOG'!B4</f>
        <v>0</v>
      </c>
      <c r="W67" s="33">
        <f>+'[2]Datos UAOG'!C4</f>
        <v>3</v>
      </c>
      <c r="X67" s="33">
        <f>+'[2]Datos UAOG'!D4</f>
        <v>4</v>
      </c>
      <c r="Y67" s="33">
        <f>+'[2]Datos UAOG'!E4</f>
        <v>4</v>
      </c>
      <c r="Z67" s="33">
        <f>+'[2]Datos UAOG'!F4</f>
        <v>3</v>
      </c>
      <c r="AA67" s="33">
        <f>+'[2]Datos UAOG'!G4</f>
        <v>0</v>
      </c>
      <c r="AB67" s="34">
        <f t="shared" ref="AB67:AB72" si="3">SUM(V67:AA67)</f>
        <v>14</v>
      </c>
      <c r="AC67" s="35">
        <f t="shared" si="0"/>
        <v>0</v>
      </c>
      <c r="AD67" s="35">
        <f t="shared" si="0"/>
        <v>0.21428571428571427</v>
      </c>
      <c r="AE67" s="35">
        <f t="shared" si="0"/>
        <v>0.2857142857142857</v>
      </c>
      <c r="AF67" s="35">
        <f t="shared" si="0"/>
        <v>0.2857142857142857</v>
      </c>
      <c r="AG67" s="35">
        <f t="shared" si="0"/>
        <v>0.21428571428571427</v>
      </c>
      <c r="AH67" s="36">
        <f t="shared" si="0"/>
        <v>0</v>
      </c>
      <c r="AI67" s="37">
        <f t="shared" si="1"/>
        <v>0.21428571428571427</v>
      </c>
      <c r="AJ67" s="38">
        <f t="shared" si="2"/>
        <v>0.7857142857142857</v>
      </c>
      <c r="AK67" s="39">
        <f>+'[2]Datos UAOG'!O4</f>
        <v>3.5</v>
      </c>
      <c r="AL67" s="39">
        <f>+'[2]Datos UAOG'!P4</f>
        <v>1.0900000000000001</v>
      </c>
      <c r="AM67" s="40">
        <f>+'[2]Datos UAOG'!Q4</f>
        <v>4</v>
      </c>
      <c r="AN67" s="40">
        <f>+'[2]Datos UAOG'!R4</f>
        <v>3</v>
      </c>
    </row>
    <row r="68" spans="1:43" s="31" customFormat="1" ht="20.100000000000001" customHeight="1" x14ac:dyDescent="0.25">
      <c r="A68" s="32">
        <v>3</v>
      </c>
      <c r="B68" s="159" t="s">
        <v>30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3">
        <f>+'[2]Datos UAOG'!B5</f>
        <v>0</v>
      </c>
      <c r="W68" s="33">
        <f>+'[2]Datos UAOG'!C5</f>
        <v>3</v>
      </c>
      <c r="X68" s="33">
        <f>+'[2]Datos UAOG'!D5</f>
        <v>2</v>
      </c>
      <c r="Y68" s="33">
        <f>+'[2]Datos UAOG'!E5</f>
        <v>4</v>
      </c>
      <c r="Z68" s="33">
        <f>+'[2]Datos UAOG'!F5</f>
        <v>5</v>
      </c>
      <c r="AA68" s="33">
        <f>+'[2]Datos UAOG'!G5</f>
        <v>0</v>
      </c>
      <c r="AB68" s="34">
        <f t="shared" si="3"/>
        <v>14</v>
      </c>
      <c r="AC68" s="35">
        <f t="shared" si="0"/>
        <v>0</v>
      </c>
      <c r="AD68" s="35">
        <f t="shared" si="0"/>
        <v>0.21428571428571427</v>
      </c>
      <c r="AE68" s="35">
        <f t="shared" si="0"/>
        <v>0.14285714285714285</v>
      </c>
      <c r="AF68" s="35">
        <f t="shared" si="0"/>
        <v>0.2857142857142857</v>
      </c>
      <c r="AG68" s="35">
        <f t="shared" si="0"/>
        <v>0.35714285714285715</v>
      </c>
      <c r="AH68" s="36">
        <f t="shared" si="0"/>
        <v>0</v>
      </c>
      <c r="AI68" s="37">
        <f t="shared" si="1"/>
        <v>0.21428571428571427</v>
      </c>
      <c r="AJ68" s="38">
        <f t="shared" si="2"/>
        <v>0.7857142857142857</v>
      </c>
      <c r="AK68" s="39">
        <f>+'[2]Datos UAOG'!O5</f>
        <v>3.79</v>
      </c>
      <c r="AL68" s="39">
        <f>+'[2]Datos UAOG'!P5</f>
        <v>1.19</v>
      </c>
      <c r="AM68" s="40">
        <f>+'[2]Datos UAOG'!Q5</f>
        <v>4</v>
      </c>
      <c r="AN68" s="40">
        <f>+'[2]Datos UAOG'!R5</f>
        <v>5</v>
      </c>
    </row>
    <row r="69" spans="1:43" s="31" customFormat="1" ht="20.100000000000001" customHeight="1" x14ac:dyDescent="0.25">
      <c r="A69" s="32">
        <v>4</v>
      </c>
      <c r="B69" s="159" t="s">
        <v>31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3">
        <f>+'[2]Datos UAOG'!B6</f>
        <v>0</v>
      </c>
      <c r="W69" s="33">
        <f>+'[2]Datos UAOG'!C6</f>
        <v>1</v>
      </c>
      <c r="X69" s="33">
        <f>+'[2]Datos UAOG'!D6</f>
        <v>2</v>
      </c>
      <c r="Y69" s="33">
        <f>+'[2]Datos UAOG'!E6</f>
        <v>4</v>
      </c>
      <c r="Z69" s="33">
        <f>+'[2]Datos UAOG'!F6</f>
        <v>7</v>
      </c>
      <c r="AA69" s="33">
        <f>+'[2]Datos UAOG'!G6</f>
        <v>0</v>
      </c>
      <c r="AB69" s="34">
        <f t="shared" si="3"/>
        <v>14</v>
      </c>
      <c r="AC69" s="35">
        <f t="shared" si="0"/>
        <v>0</v>
      </c>
      <c r="AD69" s="35">
        <f t="shared" si="0"/>
        <v>7.1428571428571425E-2</v>
      </c>
      <c r="AE69" s="35">
        <f t="shared" si="0"/>
        <v>0.14285714285714285</v>
      </c>
      <c r="AF69" s="35">
        <f t="shared" si="0"/>
        <v>0.2857142857142857</v>
      </c>
      <c r="AG69" s="35">
        <f t="shared" si="0"/>
        <v>0.5</v>
      </c>
      <c r="AH69" s="36">
        <f t="shared" si="0"/>
        <v>0</v>
      </c>
      <c r="AI69" s="37">
        <f t="shared" si="1"/>
        <v>7.1428571428571425E-2</v>
      </c>
      <c r="AJ69" s="38">
        <f t="shared" si="2"/>
        <v>0.9285714285714286</v>
      </c>
      <c r="AK69" s="39">
        <f>+'[2]Datos UAOG'!O6</f>
        <v>4.21</v>
      </c>
      <c r="AL69" s="39">
        <f>+'[2]Datos UAOG'!P6</f>
        <v>0.97</v>
      </c>
      <c r="AM69" s="40">
        <f>+'[2]Datos UAOG'!Q6</f>
        <v>5</v>
      </c>
      <c r="AN69" s="40">
        <f>+'[2]Datos UAOG'!R6</f>
        <v>5</v>
      </c>
      <c r="AQ69" s="41"/>
    </row>
    <row r="70" spans="1:43" s="31" customFormat="1" ht="20.100000000000001" customHeight="1" x14ac:dyDescent="0.25">
      <c r="A70" s="32">
        <v>5</v>
      </c>
      <c r="B70" s="159" t="s">
        <v>32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3">
        <f>+'[2]Datos UAOG'!B7</f>
        <v>0</v>
      </c>
      <c r="W70" s="33">
        <f>+'[2]Datos UAOG'!C7</f>
        <v>0</v>
      </c>
      <c r="X70" s="33">
        <f>+'[2]Datos UAOG'!D7</f>
        <v>2</v>
      </c>
      <c r="Y70" s="33">
        <f>+'[2]Datos UAOG'!E7</f>
        <v>5</v>
      </c>
      <c r="Z70" s="33">
        <f>+'[2]Datos UAOG'!F7</f>
        <v>7</v>
      </c>
      <c r="AA70" s="33">
        <f>+'[2]Datos UAOG'!G7</f>
        <v>0</v>
      </c>
      <c r="AB70" s="34">
        <f t="shared" si="3"/>
        <v>14</v>
      </c>
      <c r="AC70" s="35">
        <f t="shared" si="0"/>
        <v>0</v>
      </c>
      <c r="AD70" s="35">
        <f t="shared" si="0"/>
        <v>0</v>
      </c>
      <c r="AE70" s="35">
        <f t="shared" si="0"/>
        <v>0.14285714285714285</v>
      </c>
      <c r="AF70" s="35">
        <f t="shared" si="0"/>
        <v>0.35714285714285715</v>
      </c>
      <c r="AG70" s="35">
        <f t="shared" si="0"/>
        <v>0.5</v>
      </c>
      <c r="AH70" s="36">
        <f t="shared" si="0"/>
        <v>0</v>
      </c>
      <c r="AI70" s="37">
        <f t="shared" si="1"/>
        <v>0</v>
      </c>
      <c r="AJ70" s="38">
        <f t="shared" si="2"/>
        <v>1</v>
      </c>
      <c r="AK70" s="39">
        <f>+'[2]Datos UAOG'!O7</f>
        <v>4.3600000000000003</v>
      </c>
      <c r="AL70" s="39">
        <f>+'[2]Datos UAOG'!P7</f>
        <v>0.74</v>
      </c>
      <c r="AM70" s="40">
        <f>+'[2]Datos UAOG'!Q7</f>
        <v>5</v>
      </c>
      <c r="AN70" s="40">
        <f>+'[2]Datos UAOG'!R7</f>
        <v>5</v>
      </c>
    </row>
    <row r="71" spans="1:43" s="31" customFormat="1" ht="20.100000000000001" customHeight="1" x14ac:dyDescent="0.25">
      <c r="A71" s="32">
        <v>6</v>
      </c>
      <c r="B71" s="159" t="s">
        <v>33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3">
        <f>+'[2]Datos UAOG'!B8</f>
        <v>0</v>
      </c>
      <c r="W71" s="33">
        <f>+'[2]Datos UAOG'!C8</f>
        <v>0</v>
      </c>
      <c r="X71" s="33">
        <f>+'[2]Datos UAOG'!D8</f>
        <v>2</v>
      </c>
      <c r="Y71" s="33">
        <f>+'[2]Datos UAOG'!E8</f>
        <v>5</v>
      </c>
      <c r="Z71" s="33">
        <f>+'[2]Datos UAOG'!F8</f>
        <v>7</v>
      </c>
      <c r="AA71" s="33">
        <f>+'[2]Datos UAOG'!G8</f>
        <v>0</v>
      </c>
      <c r="AB71" s="34">
        <f t="shared" si="3"/>
        <v>14</v>
      </c>
      <c r="AC71" s="35">
        <f t="shared" si="0"/>
        <v>0</v>
      </c>
      <c r="AD71" s="35">
        <f t="shared" si="0"/>
        <v>0</v>
      </c>
      <c r="AE71" s="35">
        <f t="shared" si="0"/>
        <v>0.14285714285714285</v>
      </c>
      <c r="AF71" s="35">
        <f t="shared" si="0"/>
        <v>0.35714285714285715</v>
      </c>
      <c r="AG71" s="35">
        <f t="shared" si="0"/>
        <v>0.5</v>
      </c>
      <c r="AH71" s="36">
        <f t="shared" si="0"/>
        <v>0</v>
      </c>
      <c r="AI71" s="37">
        <f t="shared" si="1"/>
        <v>0</v>
      </c>
      <c r="AJ71" s="38">
        <f t="shared" si="2"/>
        <v>1</v>
      </c>
      <c r="AK71" s="39">
        <f>+'[2]Datos UAOG'!O8</f>
        <v>4.3600000000000003</v>
      </c>
      <c r="AL71" s="39">
        <f>+'[2]Datos UAOG'!P8</f>
        <v>0.74</v>
      </c>
      <c r="AM71" s="40">
        <f>+'[2]Datos UAOG'!Q8</f>
        <v>5</v>
      </c>
      <c r="AN71" s="40">
        <f>+'[2]Datos UAOG'!R8</f>
        <v>5</v>
      </c>
    </row>
    <row r="72" spans="1:43" s="31" customFormat="1" ht="20.100000000000001" customHeight="1" x14ac:dyDescent="0.25">
      <c r="A72" s="32">
        <v>7</v>
      </c>
      <c r="B72" s="159" t="s">
        <v>34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33">
        <f>+'[2]Datos UAOG'!B9</f>
        <v>2</v>
      </c>
      <c r="W72" s="33">
        <f>+'[2]Datos UAOG'!C9</f>
        <v>2</v>
      </c>
      <c r="X72" s="33">
        <f>+'[2]Datos UAOG'!D9</f>
        <v>3</v>
      </c>
      <c r="Y72" s="33">
        <f>+'[2]Datos UAOG'!E9</f>
        <v>5</v>
      </c>
      <c r="Z72" s="33">
        <f>+'[2]Datos UAOG'!F9</f>
        <v>2</v>
      </c>
      <c r="AA72" s="33">
        <f>+'[2]Datos UAOG'!G9</f>
        <v>0</v>
      </c>
      <c r="AB72" s="34">
        <f t="shared" si="3"/>
        <v>14</v>
      </c>
      <c r="AC72" s="35">
        <f t="shared" si="0"/>
        <v>0.14285714285714285</v>
      </c>
      <c r="AD72" s="35">
        <f t="shared" si="0"/>
        <v>0.14285714285714285</v>
      </c>
      <c r="AE72" s="35">
        <f t="shared" si="0"/>
        <v>0.21428571428571427</v>
      </c>
      <c r="AF72" s="35">
        <f t="shared" si="0"/>
        <v>0.35714285714285715</v>
      </c>
      <c r="AG72" s="35">
        <f t="shared" si="0"/>
        <v>0.14285714285714285</v>
      </c>
      <c r="AH72" s="36">
        <f t="shared" si="0"/>
        <v>0</v>
      </c>
      <c r="AI72" s="37">
        <f t="shared" si="1"/>
        <v>0.2857142857142857</v>
      </c>
      <c r="AJ72" s="38">
        <f t="shared" si="2"/>
        <v>0.7142857142857143</v>
      </c>
      <c r="AK72" s="39">
        <f>+'[2]Datos UAOG'!O9</f>
        <v>3.21</v>
      </c>
      <c r="AL72" s="39">
        <f>+'[2]Datos UAOG'!P9</f>
        <v>1.31</v>
      </c>
      <c r="AM72" s="40">
        <f>+'[2]Datos UAOG'!Q9</f>
        <v>4</v>
      </c>
      <c r="AN72" s="40">
        <f>+'[2]Datos UAOG'!R9</f>
        <v>4</v>
      </c>
      <c r="AQ72" s="41"/>
    </row>
    <row r="73" spans="1:43" s="31" customFormat="1" ht="25.5" customHeight="1" thickBot="1" x14ac:dyDescent="0.3">
      <c r="A73" s="227" t="s">
        <v>35</v>
      </c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8"/>
      <c r="V73" s="42">
        <f t="shared" ref="V73:AB73" si="4">SUM(V66:V72)</f>
        <v>2</v>
      </c>
      <c r="W73" s="42">
        <f t="shared" si="4"/>
        <v>12</v>
      </c>
      <c r="X73" s="42">
        <f t="shared" si="4"/>
        <v>18</v>
      </c>
      <c r="Y73" s="42">
        <f t="shared" si="4"/>
        <v>29</v>
      </c>
      <c r="Z73" s="42">
        <f t="shared" si="4"/>
        <v>37</v>
      </c>
      <c r="AA73" s="42">
        <f t="shared" si="4"/>
        <v>0</v>
      </c>
      <c r="AB73" s="43">
        <f t="shared" si="4"/>
        <v>98</v>
      </c>
      <c r="AC73" s="44">
        <f t="shared" si="0"/>
        <v>2.0408163265306121E-2</v>
      </c>
      <c r="AD73" s="44">
        <f t="shared" si="0"/>
        <v>0.12244897959183673</v>
      </c>
      <c r="AE73" s="44">
        <f t="shared" si="0"/>
        <v>0.18367346938775511</v>
      </c>
      <c r="AF73" s="44">
        <f t="shared" si="0"/>
        <v>0.29591836734693877</v>
      </c>
      <c r="AG73" s="44">
        <f t="shared" si="0"/>
        <v>0.37755102040816324</v>
      </c>
      <c r="AH73" s="45">
        <f t="shared" si="0"/>
        <v>0</v>
      </c>
      <c r="AI73" s="46">
        <f t="shared" si="1"/>
        <v>0.14285714285714285</v>
      </c>
      <c r="AJ73" s="47">
        <f t="shared" si="2"/>
        <v>0.8571428571428571</v>
      </c>
      <c r="AK73" s="48">
        <f>AVERAGE(AK66:AK72)</f>
        <v>3.8885714285714283</v>
      </c>
      <c r="AL73" s="49"/>
      <c r="AM73" s="43">
        <f>MEDIAN(AM66:AM72)</f>
        <v>4</v>
      </c>
      <c r="AN73" s="50"/>
    </row>
    <row r="74" spans="1:43" s="31" customFormat="1" ht="15" customHeight="1" thickBot="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Q74" s="41"/>
    </row>
    <row r="75" spans="1:43" s="31" customFormat="1" ht="36.75" customHeight="1" x14ac:dyDescent="0.25">
      <c r="A75" s="23"/>
      <c r="B75" s="166" t="s">
        <v>36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74"/>
      <c r="V75" s="53">
        <v>1</v>
      </c>
      <c r="W75" s="53">
        <v>2</v>
      </c>
      <c r="X75" s="53">
        <v>3</v>
      </c>
      <c r="Y75" s="53">
        <v>4</v>
      </c>
      <c r="Z75" s="53">
        <v>5</v>
      </c>
      <c r="AA75" s="53" t="s">
        <v>20</v>
      </c>
      <c r="AB75" s="54" t="s">
        <v>21</v>
      </c>
      <c r="AC75" s="24">
        <v>1</v>
      </c>
      <c r="AD75" s="24">
        <v>2</v>
      </c>
      <c r="AE75" s="24">
        <v>3</v>
      </c>
      <c r="AF75" s="24">
        <v>4</v>
      </c>
      <c r="AG75" s="24">
        <v>5</v>
      </c>
      <c r="AH75" s="26" t="s">
        <v>20</v>
      </c>
      <c r="AI75" s="27" t="s">
        <v>22</v>
      </c>
      <c r="AJ75" s="28" t="s">
        <v>23</v>
      </c>
      <c r="AK75" s="29" t="s">
        <v>24</v>
      </c>
      <c r="AL75" s="30" t="s">
        <v>25</v>
      </c>
      <c r="AM75" s="30" t="s">
        <v>26</v>
      </c>
      <c r="AN75" s="30" t="s">
        <v>27</v>
      </c>
      <c r="AQ75" s="41"/>
    </row>
    <row r="76" spans="1:43" s="31" customFormat="1" ht="33" customHeight="1" x14ac:dyDescent="0.25">
      <c r="A76" s="32">
        <v>8</v>
      </c>
      <c r="B76" s="159" t="s">
        <v>37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3">
        <f>+'[2]Datos UAOG'!B10</f>
        <v>1</v>
      </c>
      <c r="W76" s="33">
        <f>+'[2]Datos UAOG'!C10</f>
        <v>2</v>
      </c>
      <c r="X76" s="33">
        <f>+'[2]Datos UAOG'!D10</f>
        <v>4</v>
      </c>
      <c r="Y76" s="33">
        <f>+'[2]Datos UAOG'!E10</f>
        <v>5</v>
      </c>
      <c r="Z76" s="33">
        <f>+'[2]Datos UAOG'!F10</f>
        <v>2</v>
      </c>
      <c r="AA76" s="33">
        <f>+'[2]Datos UAOG'!G10</f>
        <v>0</v>
      </c>
      <c r="AB76" s="34">
        <f>SUM(V76:AA76)</f>
        <v>14</v>
      </c>
      <c r="AC76" s="35">
        <f t="shared" ref="AC76:AH81" si="5">V76/$AB76</f>
        <v>7.1428571428571425E-2</v>
      </c>
      <c r="AD76" s="35">
        <f t="shared" si="5"/>
        <v>0.14285714285714285</v>
      </c>
      <c r="AE76" s="35">
        <f t="shared" si="5"/>
        <v>0.2857142857142857</v>
      </c>
      <c r="AF76" s="35">
        <f t="shared" si="5"/>
        <v>0.35714285714285715</v>
      </c>
      <c r="AG76" s="35">
        <f t="shared" si="5"/>
        <v>0.14285714285714285</v>
      </c>
      <c r="AH76" s="36">
        <f t="shared" si="5"/>
        <v>0</v>
      </c>
      <c r="AI76" s="37">
        <f t="shared" ref="AI76:AI81" si="6">(V76+W76)/(V76+W76+X76+Y76+Z76)</f>
        <v>0.21428571428571427</v>
      </c>
      <c r="AJ76" s="38">
        <f t="shared" ref="AJ76:AJ81" si="7">(X76+Y76+Z76)/(V76+W76+X76+Y76+Z76)</f>
        <v>0.7857142857142857</v>
      </c>
      <c r="AK76" s="39">
        <f>+'[2]Datos UAOG'!O10</f>
        <v>3.36</v>
      </c>
      <c r="AL76" s="39">
        <f>+'[2]Datos UAOG'!P10</f>
        <v>1.1499999999999999</v>
      </c>
      <c r="AM76" s="40">
        <f>+'[2]Datos UAOG'!Q10</f>
        <v>4</v>
      </c>
      <c r="AN76" s="40">
        <f>+'[2]Datos UAOG'!R10</f>
        <v>4</v>
      </c>
      <c r="AQ76" s="41"/>
    </row>
    <row r="77" spans="1:43" s="31" customFormat="1" ht="18.75" x14ac:dyDescent="0.25">
      <c r="A77" s="32">
        <v>9</v>
      </c>
      <c r="B77" s="159" t="s">
        <v>38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3">
        <f>+'[2]Datos UAOG'!B11</f>
        <v>0</v>
      </c>
      <c r="W77" s="33">
        <f>+'[2]Datos UAOG'!C11</f>
        <v>2</v>
      </c>
      <c r="X77" s="33">
        <f>+'[2]Datos UAOG'!D11</f>
        <v>2</v>
      </c>
      <c r="Y77" s="33">
        <f>+'[2]Datos UAOG'!E11</f>
        <v>6</v>
      </c>
      <c r="Z77" s="33">
        <f>+'[2]Datos UAOG'!F11</f>
        <v>4</v>
      </c>
      <c r="AA77" s="33">
        <f>+'[2]Datos UAOG'!G11</f>
        <v>0</v>
      </c>
      <c r="AB77" s="34">
        <f>SUM(V77:AA77)</f>
        <v>14</v>
      </c>
      <c r="AC77" s="35">
        <f t="shared" si="5"/>
        <v>0</v>
      </c>
      <c r="AD77" s="35">
        <f t="shared" si="5"/>
        <v>0.14285714285714285</v>
      </c>
      <c r="AE77" s="35">
        <f t="shared" si="5"/>
        <v>0.14285714285714285</v>
      </c>
      <c r="AF77" s="35">
        <f t="shared" si="5"/>
        <v>0.42857142857142855</v>
      </c>
      <c r="AG77" s="35">
        <f t="shared" si="5"/>
        <v>0.2857142857142857</v>
      </c>
      <c r="AH77" s="36">
        <f t="shared" si="5"/>
        <v>0</v>
      </c>
      <c r="AI77" s="37">
        <f t="shared" si="6"/>
        <v>0.14285714285714285</v>
      </c>
      <c r="AJ77" s="38">
        <f t="shared" si="7"/>
        <v>0.8571428571428571</v>
      </c>
      <c r="AK77" s="39">
        <f>+'[2]Datos UAOG'!O11</f>
        <v>3.86</v>
      </c>
      <c r="AL77" s="39">
        <f>+'[2]Datos UAOG'!P11</f>
        <v>1.03</v>
      </c>
      <c r="AM77" s="40">
        <f>+'[2]Datos UAOG'!Q11</f>
        <v>4</v>
      </c>
      <c r="AN77" s="40">
        <f>+'[2]Datos UAOG'!R11</f>
        <v>4</v>
      </c>
    </row>
    <row r="78" spans="1:43" s="31" customFormat="1" ht="18.75" x14ac:dyDescent="0.25">
      <c r="A78" s="32">
        <v>10</v>
      </c>
      <c r="B78" s="159" t="s">
        <v>39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3">
        <f>+'[2]Datos UAOG'!B12</f>
        <v>0</v>
      </c>
      <c r="W78" s="33">
        <f>+'[2]Datos UAOG'!C12</f>
        <v>0</v>
      </c>
      <c r="X78" s="33">
        <f>+'[2]Datos UAOG'!D12</f>
        <v>1</v>
      </c>
      <c r="Y78" s="33">
        <f>+'[2]Datos UAOG'!E12</f>
        <v>9</v>
      </c>
      <c r="Z78" s="33">
        <f>+'[2]Datos UAOG'!F12</f>
        <v>4</v>
      </c>
      <c r="AA78" s="33">
        <f>+'[2]Datos UAOG'!G12</f>
        <v>0</v>
      </c>
      <c r="AB78" s="34">
        <f>SUM(V78:AA78)</f>
        <v>14</v>
      </c>
      <c r="AC78" s="35">
        <f t="shared" si="5"/>
        <v>0</v>
      </c>
      <c r="AD78" s="35">
        <f t="shared" si="5"/>
        <v>0</v>
      </c>
      <c r="AE78" s="35">
        <f t="shared" si="5"/>
        <v>7.1428571428571425E-2</v>
      </c>
      <c r="AF78" s="35">
        <f t="shared" si="5"/>
        <v>0.6428571428571429</v>
      </c>
      <c r="AG78" s="35">
        <f t="shared" si="5"/>
        <v>0.2857142857142857</v>
      </c>
      <c r="AH78" s="36">
        <f t="shared" si="5"/>
        <v>0</v>
      </c>
      <c r="AI78" s="37">
        <f t="shared" si="6"/>
        <v>0</v>
      </c>
      <c r="AJ78" s="38">
        <f t="shared" si="7"/>
        <v>1</v>
      </c>
      <c r="AK78" s="39">
        <f>+'[2]Datos UAOG'!O12</f>
        <v>4.21</v>
      </c>
      <c r="AL78" s="39">
        <f>+'[2]Datos UAOG'!P12</f>
        <v>0.57999999999999996</v>
      </c>
      <c r="AM78" s="40">
        <f>+'[2]Datos UAOG'!Q12</f>
        <v>4</v>
      </c>
      <c r="AN78" s="40">
        <f>+'[2]Datos UAOG'!R12</f>
        <v>4</v>
      </c>
    </row>
    <row r="79" spans="1:43" s="31" customFormat="1" ht="18.75" x14ac:dyDescent="0.25">
      <c r="A79" s="32">
        <v>11</v>
      </c>
      <c r="B79" s="159" t="s">
        <v>40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33">
        <f>+'[2]Datos UAOG'!B13</f>
        <v>0</v>
      </c>
      <c r="W79" s="33">
        <f>+'[2]Datos UAOG'!C13</f>
        <v>0</v>
      </c>
      <c r="X79" s="33">
        <f>+'[2]Datos UAOG'!D13</f>
        <v>2</v>
      </c>
      <c r="Y79" s="33">
        <f>+'[2]Datos UAOG'!E13</f>
        <v>7</v>
      </c>
      <c r="Z79" s="33">
        <f>+'[2]Datos UAOG'!F13</f>
        <v>5</v>
      </c>
      <c r="AA79" s="33">
        <f>+'[2]Datos UAOG'!G13</f>
        <v>0</v>
      </c>
      <c r="AB79" s="34">
        <f>SUM(V79:AA79)</f>
        <v>14</v>
      </c>
      <c r="AC79" s="35">
        <f t="shared" si="5"/>
        <v>0</v>
      </c>
      <c r="AD79" s="35">
        <f t="shared" si="5"/>
        <v>0</v>
      </c>
      <c r="AE79" s="35">
        <f t="shared" si="5"/>
        <v>0.14285714285714285</v>
      </c>
      <c r="AF79" s="35">
        <f t="shared" si="5"/>
        <v>0.5</v>
      </c>
      <c r="AG79" s="35">
        <f t="shared" si="5"/>
        <v>0.35714285714285715</v>
      </c>
      <c r="AH79" s="36">
        <f t="shared" si="5"/>
        <v>0</v>
      </c>
      <c r="AI79" s="37">
        <f t="shared" si="6"/>
        <v>0</v>
      </c>
      <c r="AJ79" s="38">
        <f t="shared" si="7"/>
        <v>1</v>
      </c>
      <c r="AK79" s="39">
        <f>+'[2]Datos UAOG'!O13</f>
        <v>4.21</v>
      </c>
      <c r="AL79" s="39">
        <f>+'[2]Datos UAOG'!P13</f>
        <v>0.7</v>
      </c>
      <c r="AM79" s="40">
        <f>+'[2]Datos UAOG'!Q13</f>
        <v>4</v>
      </c>
      <c r="AN79" s="40">
        <f>+'[2]Datos UAOG'!R13</f>
        <v>4</v>
      </c>
    </row>
    <row r="80" spans="1:43" s="31" customFormat="1" ht="18.75" x14ac:dyDescent="0.25">
      <c r="A80" s="32">
        <v>12</v>
      </c>
      <c r="B80" s="159" t="s">
        <v>41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33">
        <f>+'[2]Datos UAOG'!B14</f>
        <v>1</v>
      </c>
      <c r="W80" s="33">
        <f>+'[2]Datos UAOG'!C14</f>
        <v>2</v>
      </c>
      <c r="X80" s="33">
        <f>+'[2]Datos UAOG'!D14</f>
        <v>1</v>
      </c>
      <c r="Y80" s="33">
        <f>+'[2]Datos UAOG'!E14</f>
        <v>4</v>
      </c>
      <c r="Z80" s="33">
        <f>+'[2]Datos UAOG'!F14</f>
        <v>6</v>
      </c>
      <c r="AA80" s="33">
        <f>+'[2]Datos UAOG'!G14</f>
        <v>0</v>
      </c>
      <c r="AB80" s="34">
        <f>SUM(V80:AA80)</f>
        <v>14</v>
      </c>
      <c r="AC80" s="35">
        <f t="shared" si="5"/>
        <v>7.1428571428571425E-2</v>
      </c>
      <c r="AD80" s="35">
        <f t="shared" si="5"/>
        <v>0.14285714285714285</v>
      </c>
      <c r="AE80" s="35">
        <f t="shared" si="5"/>
        <v>7.1428571428571425E-2</v>
      </c>
      <c r="AF80" s="35">
        <f t="shared" si="5"/>
        <v>0.2857142857142857</v>
      </c>
      <c r="AG80" s="35">
        <f t="shared" si="5"/>
        <v>0.42857142857142855</v>
      </c>
      <c r="AH80" s="36">
        <f t="shared" si="5"/>
        <v>0</v>
      </c>
      <c r="AI80" s="37">
        <f t="shared" si="6"/>
        <v>0.21428571428571427</v>
      </c>
      <c r="AJ80" s="38">
        <f t="shared" si="7"/>
        <v>0.7857142857142857</v>
      </c>
      <c r="AK80" s="39">
        <f>+'[2]Datos UAOG'!O14</f>
        <v>3.86</v>
      </c>
      <c r="AL80" s="39">
        <f>+'[2]Datos UAOG'!P14</f>
        <v>1.35</v>
      </c>
      <c r="AM80" s="40">
        <f>+'[2]Datos UAOG'!Q14</f>
        <v>4</v>
      </c>
      <c r="AN80" s="40">
        <f>+'[2]Datos UAOG'!R14</f>
        <v>5</v>
      </c>
    </row>
    <row r="81" spans="1:43" s="31" customFormat="1" ht="19.5" thickBot="1" x14ac:dyDescent="0.3">
      <c r="A81" s="180" t="s">
        <v>42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43">
        <f t="shared" ref="V81:AB81" si="8">SUM(V76:V80)</f>
        <v>2</v>
      </c>
      <c r="W81" s="43">
        <f t="shared" si="8"/>
        <v>6</v>
      </c>
      <c r="X81" s="43">
        <f t="shared" si="8"/>
        <v>10</v>
      </c>
      <c r="Y81" s="43">
        <f t="shared" si="8"/>
        <v>31</v>
      </c>
      <c r="Z81" s="43">
        <f t="shared" si="8"/>
        <v>21</v>
      </c>
      <c r="AA81" s="43">
        <f t="shared" si="8"/>
        <v>0</v>
      </c>
      <c r="AB81" s="43">
        <f t="shared" si="8"/>
        <v>70</v>
      </c>
      <c r="AC81" s="44">
        <f t="shared" si="5"/>
        <v>2.8571428571428571E-2</v>
      </c>
      <c r="AD81" s="44">
        <f t="shared" si="5"/>
        <v>8.5714285714285715E-2</v>
      </c>
      <c r="AE81" s="44">
        <f t="shared" si="5"/>
        <v>0.14285714285714285</v>
      </c>
      <c r="AF81" s="44">
        <f t="shared" si="5"/>
        <v>0.44285714285714284</v>
      </c>
      <c r="AG81" s="44">
        <f t="shared" si="5"/>
        <v>0.3</v>
      </c>
      <c r="AH81" s="45">
        <f t="shared" si="5"/>
        <v>0</v>
      </c>
      <c r="AI81" s="46">
        <f t="shared" si="6"/>
        <v>0.11428571428571428</v>
      </c>
      <c r="AJ81" s="47">
        <f t="shared" si="7"/>
        <v>0.88571428571428568</v>
      </c>
      <c r="AK81" s="48">
        <f>AVERAGE(AK76:AK80)</f>
        <v>3.9</v>
      </c>
      <c r="AL81" s="49"/>
      <c r="AM81" s="43">
        <f>MEDIAN(AM76:AM80)</f>
        <v>4</v>
      </c>
      <c r="AN81" s="50"/>
    </row>
    <row r="82" spans="1:43" s="31" customFormat="1" ht="19.5" thickBot="1" x14ac:dyDescent="0.3">
      <c r="A82" s="55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</row>
    <row r="83" spans="1:43" s="31" customFormat="1" ht="37.5" x14ac:dyDescent="0.25">
      <c r="A83" s="23"/>
      <c r="B83" s="166" t="s">
        <v>43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74"/>
      <c r="V83" s="24">
        <v>1</v>
      </c>
      <c r="W83" s="24">
        <v>2</v>
      </c>
      <c r="X83" s="24">
        <v>3</v>
      </c>
      <c r="Y83" s="24">
        <v>4</v>
      </c>
      <c r="Z83" s="24">
        <v>5</v>
      </c>
      <c r="AA83" s="24" t="s">
        <v>20</v>
      </c>
      <c r="AB83" s="58" t="s">
        <v>21</v>
      </c>
      <c r="AC83" s="24">
        <v>1</v>
      </c>
      <c r="AD83" s="24">
        <v>2</v>
      </c>
      <c r="AE83" s="24">
        <v>3</v>
      </c>
      <c r="AF83" s="24">
        <v>4</v>
      </c>
      <c r="AG83" s="24">
        <v>5</v>
      </c>
      <c r="AH83" s="26" t="s">
        <v>20</v>
      </c>
      <c r="AI83" s="27" t="s">
        <v>22</v>
      </c>
      <c r="AJ83" s="28" t="s">
        <v>23</v>
      </c>
      <c r="AK83" s="29" t="s">
        <v>24</v>
      </c>
      <c r="AL83" s="30" t="s">
        <v>25</v>
      </c>
      <c r="AM83" s="30" t="s">
        <v>26</v>
      </c>
      <c r="AN83" s="30" t="s">
        <v>27</v>
      </c>
    </row>
    <row r="84" spans="1:43" s="31" customFormat="1" ht="32.25" customHeight="1" x14ac:dyDescent="0.25">
      <c r="A84" s="32">
        <v>13</v>
      </c>
      <c r="B84" s="159" t="s">
        <v>44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3">
        <f>+'[2]Datos UAOG'!B15</f>
        <v>1</v>
      </c>
      <c r="W84" s="33">
        <f>+'[2]Datos UAOG'!C15</f>
        <v>2</v>
      </c>
      <c r="X84" s="33">
        <f>+'[2]Datos UAOG'!D15</f>
        <v>2</v>
      </c>
      <c r="Y84" s="33">
        <f>+'[2]Datos UAOG'!E15</f>
        <v>5</v>
      </c>
      <c r="Z84" s="33">
        <f>+'[2]Datos UAOG'!F15</f>
        <v>4</v>
      </c>
      <c r="AA84" s="33">
        <f>+'[2]Datos UAOG'!G15</f>
        <v>0</v>
      </c>
      <c r="AB84" s="34">
        <f>SUM(V84:AA84)</f>
        <v>14</v>
      </c>
      <c r="AC84" s="35">
        <f t="shared" ref="AC84:AH87" si="9">V84/$AB84</f>
        <v>7.1428571428571425E-2</v>
      </c>
      <c r="AD84" s="35">
        <f t="shared" si="9"/>
        <v>0.14285714285714285</v>
      </c>
      <c r="AE84" s="35">
        <f t="shared" si="9"/>
        <v>0.14285714285714285</v>
      </c>
      <c r="AF84" s="35">
        <f t="shared" si="9"/>
        <v>0.35714285714285715</v>
      </c>
      <c r="AG84" s="35">
        <f t="shared" si="9"/>
        <v>0.2857142857142857</v>
      </c>
      <c r="AH84" s="36">
        <f t="shared" si="9"/>
        <v>0</v>
      </c>
      <c r="AI84" s="37">
        <f>(V84+W84)/(V84+W84+X84+Y84+Z84)</f>
        <v>0.21428571428571427</v>
      </c>
      <c r="AJ84" s="38">
        <f>(X84+Y84+Z84)/(V84+W84+X84+Y84+Z84)</f>
        <v>0.7857142857142857</v>
      </c>
      <c r="AK84" s="39">
        <f>+'[2]Datos UAOG'!O15</f>
        <v>3.64</v>
      </c>
      <c r="AL84" s="39">
        <f>+'[2]Datos UAOG'!P15</f>
        <v>1.28</v>
      </c>
      <c r="AM84" s="40">
        <f>+'[2]Datos UAOG'!Q15</f>
        <v>4</v>
      </c>
      <c r="AN84" s="40">
        <f>+'[2]Datos UAOG'!R15</f>
        <v>4</v>
      </c>
    </row>
    <row r="85" spans="1:43" s="31" customFormat="1" ht="18.75" x14ac:dyDescent="0.25">
      <c r="A85" s="32">
        <v>14</v>
      </c>
      <c r="B85" s="159" t="s">
        <v>45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3">
        <f>+'[2]Datos UAOG'!B16</f>
        <v>1</v>
      </c>
      <c r="W85" s="33">
        <f>+'[2]Datos UAOG'!C16</f>
        <v>1</v>
      </c>
      <c r="X85" s="33">
        <f>+'[2]Datos UAOG'!D16</f>
        <v>2</v>
      </c>
      <c r="Y85" s="33">
        <f>+'[2]Datos UAOG'!E16</f>
        <v>7</v>
      </c>
      <c r="Z85" s="33">
        <f>+'[2]Datos UAOG'!F16</f>
        <v>3</v>
      </c>
      <c r="AA85" s="33">
        <f>+'[2]Datos UAOG'!G16</f>
        <v>0</v>
      </c>
      <c r="AB85" s="34">
        <f>SUM(V85:AA85)</f>
        <v>14</v>
      </c>
      <c r="AC85" s="35">
        <f t="shared" si="9"/>
        <v>7.1428571428571425E-2</v>
      </c>
      <c r="AD85" s="35">
        <f t="shared" si="9"/>
        <v>7.1428571428571425E-2</v>
      </c>
      <c r="AE85" s="35">
        <f t="shared" si="9"/>
        <v>0.14285714285714285</v>
      </c>
      <c r="AF85" s="35">
        <f t="shared" si="9"/>
        <v>0.5</v>
      </c>
      <c r="AG85" s="35">
        <f t="shared" si="9"/>
        <v>0.21428571428571427</v>
      </c>
      <c r="AH85" s="36">
        <f t="shared" si="9"/>
        <v>0</v>
      </c>
      <c r="AI85" s="37">
        <f>(V85+W85)/(V85+W85+X85+Y85+Z85)</f>
        <v>0.14285714285714285</v>
      </c>
      <c r="AJ85" s="38">
        <f>(X85+Y85+Z85)/(V85+W85+X85+Y85+Z85)</f>
        <v>0.8571428571428571</v>
      </c>
      <c r="AK85" s="39">
        <f>+'[2]Datos UAOG'!O16</f>
        <v>3.71</v>
      </c>
      <c r="AL85" s="39">
        <f>+'[2]Datos UAOG'!P16</f>
        <v>1.1399999999999999</v>
      </c>
      <c r="AM85" s="40">
        <f>+'[2]Datos UAOG'!Q16</f>
        <v>4</v>
      </c>
      <c r="AN85" s="40">
        <f>+'[2]Datos UAOG'!R16</f>
        <v>4</v>
      </c>
    </row>
    <row r="86" spans="1:43" s="31" customFormat="1" ht="18.75" x14ac:dyDescent="0.25">
      <c r="A86" s="32">
        <v>15</v>
      </c>
      <c r="B86" s="159" t="s">
        <v>46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3">
        <f>+'[2]Datos UAOG'!B17</f>
        <v>0</v>
      </c>
      <c r="W86" s="33">
        <f>+'[2]Datos UAOG'!C17</f>
        <v>1</v>
      </c>
      <c r="X86" s="33">
        <f>+'[2]Datos UAOG'!D17</f>
        <v>2</v>
      </c>
      <c r="Y86" s="33">
        <f>+'[2]Datos UAOG'!E17</f>
        <v>5</v>
      </c>
      <c r="Z86" s="33">
        <f>+'[2]Datos UAOG'!F17</f>
        <v>6</v>
      </c>
      <c r="AA86" s="33">
        <f>+'[2]Datos UAOG'!G17</f>
        <v>0</v>
      </c>
      <c r="AB86" s="34">
        <f>SUM(V86:AA86)</f>
        <v>14</v>
      </c>
      <c r="AC86" s="35">
        <f t="shared" si="9"/>
        <v>0</v>
      </c>
      <c r="AD86" s="35">
        <f t="shared" si="9"/>
        <v>7.1428571428571425E-2</v>
      </c>
      <c r="AE86" s="35">
        <f t="shared" si="9"/>
        <v>0.14285714285714285</v>
      </c>
      <c r="AF86" s="35">
        <f t="shared" si="9"/>
        <v>0.35714285714285715</v>
      </c>
      <c r="AG86" s="35">
        <f t="shared" si="9"/>
        <v>0.42857142857142855</v>
      </c>
      <c r="AH86" s="36">
        <f t="shared" si="9"/>
        <v>0</v>
      </c>
      <c r="AI86" s="37">
        <f>(V86+W86)/(V86+W86+X86+Y86+Z86)</f>
        <v>7.1428571428571425E-2</v>
      </c>
      <c r="AJ86" s="38">
        <f>(X86+Y86+Z86)/(V86+W86+X86+Y86+Z86)</f>
        <v>0.9285714285714286</v>
      </c>
      <c r="AK86" s="39">
        <f>+'[2]Datos UAOG'!O17</f>
        <v>4.1399999999999997</v>
      </c>
      <c r="AL86" s="39">
        <f>+'[2]Datos UAOG'!P17</f>
        <v>0.95</v>
      </c>
      <c r="AM86" s="40">
        <f>+'[2]Datos UAOG'!Q17</f>
        <v>4</v>
      </c>
      <c r="AN86" s="40">
        <f>+'[2]Datos UAOG'!R17</f>
        <v>5</v>
      </c>
    </row>
    <row r="87" spans="1:43" s="31" customFormat="1" ht="19.5" thickBot="1" x14ac:dyDescent="0.3">
      <c r="A87" s="180" t="s">
        <v>47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42">
        <f t="shared" ref="V87:AB87" si="10">SUM(V84:V86)</f>
        <v>2</v>
      </c>
      <c r="W87" s="42">
        <f t="shared" si="10"/>
        <v>4</v>
      </c>
      <c r="X87" s="42">
        <f t="shared" si="10"/>
        <v>6</v>
      </c>
      <c r="Y87" s="42">
        <f t="shared" si="10"/>
        <v>17</v>
      </c>
      <c r="Z87" s="42">
        <f t="shared" si="10"/>
        <v>13</v>
      </c>
      <c r="AA87" s="42">
        <f t="shared" si="10"/>
        <v>0</v>
      </c>
      <c r="AB87" s="43">
        <f t="shared" si="10"/>
        <v>42</v>
      </c>
      <c r="AC87" s="44">
        <f t="shared" si="9"/>
        <v>4.7619047619047616E-2</v>
      </c>
      <c r="AD87" s="44">
        <f t="shared" si="9"/>
        <v>9.5238095238095233E-2</v>
      </c>
      <c r="AE87" s="44">
        <f t="shared" si="9"/>
        <v>0.14285714285714285</v>
      </c>
      <c r="AF87" s="44">
        <f t="shared" si="9"/>
        <v>0.40476190476190477</v>
      </c>
      <c r="AG87" s="44">
        <f t="shared" si="9"/>
        <v>0.30952380952380953</v>
      </c>
      <c r="AH87" s="45">
        <f t="shared" si="9"/>
        <v>0</v>
      </c>
      <c r="AI87" s="46">
        <f>(V87+W87)/(V87+W87+X87+Y87+Z87)</f>
        <v>0.14285714285714285</v>
      </c>
      <c r="AJ87" s="47">
        <f>(X87+Y87+Z87)/(V87+W87+X87+Y87+Z87)</f>
        <v>0.8571428571428571</v>
      </c>
      <c r="AK87" s="48">
        <f>AVERAGE(AK84:AK86)</f>
        <v>3.8299999999999996</v>
      </c>
      <c r="AL87" s="49"/>
      <c r="AM87" s="59">
        <f>MEDIAN(AM84:AM86)</f>
        <v>4</v>
      </c>
      <c r="AN87" s="50"/>
    </row>
    <row r="88" spans="1:43" s="31" customFormat="1" ht="19.5" thickBot="1" x14ac:dyDescent="0.3">
      <c r="A88" s="55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</row>
    <row r="89" spans="1:43" s="31" customFormat="1" ht="37.5" x14ac:dyDescent="0.25">
      <c r="A89" s="23"/>
      <c r="B89" s="166" t="s">
        <v>48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74"/>
      <c r="V89" s="24">
        <v>1</v>
      </c>
      <c r="W89" s="24">
        <v>2</v>
      </c>
      <c r="X89" s="24">
        <v>3</v>
      </c>
      <c r="Y89" s="24">
        <v>4</v>
      </c>
      <c r="Z89" s="24">
        <v>5</v>
      </c>
      <c r="AA89" s="24" t="s">
        <v>20</v>
      </c>
      <c r="AB89" s="58" t="s">
        <v>21</v>
      </c>
      <c r="AC89" s="24">
        <v>1</v>
      </c>
      <c r="AD89" s="24">
        <v>2</v>
      </c>
      <c r="AE89" s="24">
        <v>3</v>
      </c>
      <c r="AF89" s="24">
        <v>4</v>
      </c>
      <c r="AG89" s="24">
        <v>5</v>
      </c>
      <c r="AH89" s="26" t="s">
        <v>20</v>
      </c>
      <c r="AI89" s="27" t="s">
        <v>22</v>
      </c>
      <c r="AJ89" s="28" t="s">
        <v>23</v>
      </c>
      <c r="AK89" s="29" t="s">
        <v>24</v>
      </c>
      <c r="AL89" s="30" t="s">
        <v>25</v>
      </c>
      <c r="AM89" s="30" t="s">
        <v>26</v>
      </c>
      <c r="AN89" s="30" t="s">
        <v>27</v>
      </c>
      <c r="AQ89" s="41"/>
    </row>
    <row r="90" spans="1:43" s="31" customFormat="1" ht="18.75" x14ac:dyDescent="0.25">
      <c r="A90" s="32">
        <v>16</v>
      </c>
      <c r="B90" s="159" t="s">
        <v>49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3">
        <f>+'[2]Datos UAOG'!B18</f>
        <v>0</v>
      </c>
      <c r="W90" s="33">
        <f>+'[2]Datos UAOG'!C18</f>
        <v>2</v>
      </c>
      <c r="X90" s="33">
        <f>+'[2]Datos UAOG'!D18</f>
        <v>2</v>
      </c>
      <c r="Y90" s="33">
        <f>+'[2]Datos UAOG'!E18</f>
        <v>6</v>
      </c>
      <c r="Z90" s="33">
        <f>+'[2]Datos UAOG'!F18</f>
        <v>4</v>
      </c>
      <c r="AA90" s="33">
        <f>+'[2]Datos UAOG'!G18</f>
        <v>0</v>
      </c>
      <c r="AB90" s="34">
        <f t="shared" ref="AB90:AB96" si="11">SUM(V90:AA90)</f>
        <v>14</v>
      </c>
      <c r="AC90" s="35">
        <f t="shared" ref="AC90:AH97" si="12">V90/$AB90</f>
        <v>0</v>
      </c>
      <c r="AD90" s="35">
        <f t="shared" si="12"/>
        <v>0.14285714285714285</v>
      </c>
      <c r="AE90" s="35">
        <f t="shared" si="12"/>
        <v>0.14285714285714285</v>
      </c>
      <c r="AF90" s="35">
        <f t="shared" si="12"/>
        <v>0.42857142857142855</v>
      </c>
      <c r="AG90" s="35">
        <f t="shared" si="12"/>
        <v>0.2857142857142857</v>
      </c>
      <c r="AH90" s="36">
        <f t="shared" si="12"/>
        <v>0</v>
      </c>
      <c r="AI90" s="37">
        <f t="shared" ref="AI90:AI97" si="13">(V90+W90)/(V90+W90+X90+Y90+Z90)</f>
        <v>0.14285714285714285</v>
      </c>
      <c r="AJ90" s="38">
        <f t="shared" ref="AJ90:AJ97" si="14">(X90+Y90+Z90)/(V90+W90+X90+Y90+Z90)</f>
        <v>0.8571428571428571</v>
      </c>
      <c r="AK90" s="39">
        <f>+'[2]Datos UAOG'!O18</f>
        <v>3.86</v>
      </c>
      <c r="AL90" s="39">
        <f>+'[2]Datos UAOG'!P18</f>
        <v>1.03</v>
      </c>
      <c r="AM90" s="40">
        <f>+'[2]Datos UAOG'!Q18</f>
        <v>4</v>
      </c>
      <c r="AN90" s="40">
        <f>+'[2]Datos UAOG'!R18</f>
        <v>4</v>
      </c>
    </row>
    <row r="91" spans="1:43" s="31" customFormat="1" ht="18.75" x14ac:dyDescent="0.25">
      <c r="A91" s="32">
        <v>17</v>
      </c>
      <c r="B91" s="159" t="s">
        <v>50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33">
        <f>+'[2]Datos UAOG'!B19</f>
        <v>2</v>
      </c>
      <c r="W91" s="33">
        <f>+'[2]Datos UAOG'!C19</f>
        <v>3</v>
      </c>
      <c r="X91" s="33">
        <f>+'[2]Datos UAOG'!D19</f>
        <v>5</v>
      </c>
      <c r="Y91" s="33">
        <f>+'[2]Datos UAOG'!E19</f>
        <v>3</v>
      </c>
      <c r="Z91" s="33">
        <f>+'[2]Datos UAOG'!F19</f>
        <v>1</v>
      </c>
      <c r="AA91" s="33">
        <f>+'[2]Datos UAOG'!G19</f>
        <v>0</v>
      </c>
      <c r="AB91" s="34">
        <f t="shared" si="11"/>
        <v>14</v>
      </c>
      <c r="AC91" s="35">
        <f t="shared" si="12"/>
        <v>0.14285714285714285</v>
      </c>
      <c r="AD91" s="35">
        <f t="shared" si="12"/>
        <v>0.21428571428571427</v>
      </c>
      <c r="AE91" s="35">
        <f t="shared" si="12"/>
        <v>0.35714285714285715</v>
      </c>
      <c r="AF91" s="35">
        <f t="shared" si="12"/>
        <v>0.21428571428571427</v>
      </c>
      <c r="AG91" s="35">
        <f t="shared" si="12"/>
        <v>7.1428571428571425E-2</v>
      </c>
      <c r="AH91" s="36">
        <f t="shared" si="12"/>
        <v>0</v>
      </c>
      <c r="AI91" s="37">
        <f t="shared" si="13"/>
        <v>0.35714285714285715</v>
      </c>
      <c r="AJ91" s="38">
        <f t="shared" si="14"/>
        <v>0.6428571428571429</v>
      </c>
      <c r="AK91" s="39">
        <f>+'[2]Datos UAOG'!O19</f>
        <v>2.86</v>
      </c>
      <c r="AL91" s="39">
        <f>+'[2]Datos UAOG'!P19</f>
        <v>1.17</v>
      </c>
      <c r="AM91" s="40">
        <f>+'[2]Datos UAOG'!Q19</f>
        <v>3</v>
      </c>
      <c r="AN91" s="40">
        <f>+'[2]Datos UAOG'!R19</f>
        <v>3</v>
      </c>
      <c r="AQ91" s="41"/>
    </row>
    <row r="92" spans="1:43" s="31" customFormat="1" ht="18.75" x14ac:dyDescent="0.25">
      <c r="A92" s="32">
        <v>18</v>
      </c>
      <c r="B92" s="159" t="s">
        <v>51</v>
      </c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33">
        <f>+'[2]Datos UAOG'!B20</f>
        <v>2</v>
      </c>
      <c r="W92" s="33">
        <f>+'[2]Datos UAOG'!C20</f>
        <v>4</v>
      </c>
      <c r="X92" s="33">
        <f>+'[2]Datos UAOG'!D20</f>
        <v>5</v>
      </c>
      <c r="Y92" s="33">
        <f>+'[2]Datos UAOG'!E20</f>
        <v>2</v>
      </c>
      <c r="Z92" s="33">
        <f>+'[2]Datos UAOG'!F20</f>
        <v>1</v>
      </c>
      <c r="AA92" s="33">
        <f>+'[2]Datos UAOG'!G20</f>
        <v>0</v>
      </c>
      <c r="AB92" s="34">
        <f t="shared" si="11"/>
        <v>14</v>
      </c>
      <c r="AC92" s="35">
        <f t="shared" si="12"/>
        <v>0.14285714285714285</v>
      </c>
      <c r="AD92" s="35">
        <f t="shared" si="12"/>
        <v>0.2857142857142857</v>
      </c>
      <c r="AE92" s="35">
        <f t="shared" si="12"/>
        <v>0.35714285714285715</v>
      </c>
      <c r="AF92" s="35">
        <f t="shared" si="12"/>
        <v>0.14285714285714285</v>
      </c>
      <c r="AG92" s="35">
        <f t="shared" si="12"/>
        <v>7.1428571428571425E-2</v>
      </c>
      <c r="AH92" s="36">
        <f t="shared" si="12"/>
        <v>0</v>
      </c>
      <c r="AI92" s="37">
        <f t="shared" si="13"/>
        <v>0.42857142857142855</v>
      </c>
      <c r="AJ92" s="38">
        <f t="shared" si="14"/>
        <v>0.5714285714285714</v>
      </c>
      <c r="AK92" s="39">
        <f>+'[2]Datos UAOG'!O20</f>
        <v>2.71</v>
      </c>
      <c r="AL92" s="39">
        <f>+'[2]Datos UAOG'!P20</f>
        <v>1.1399999999999999</v>
      </c>
      <c r="AM92" s="40">
        <f>+'[2]Datos UAOG'!Q20</f>
        <v>3</v>
      </c>
      <c r="AN92" s="40">
        <f>+'[2]Datos UAOG'!R20</f>
        <v>3</v>
      </c>
    </row>
    <row r="93" spans="1:43" s="31" customFormat="1" ht="18.75" x14ac:dyDescent="0.25">
      <c r="A93" s="32">
        <v>19</v>
      </c>
      <c r="B93" s="159" t="s">
        <v>52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33">
        <f>+'[2]Datos UAOG'!B21</f>
        <v>3</v>
      </c>
      <c r="W93" s="33">
        <f>+'[2]Datos UAOG'!C21</f>
        <v>6</v>
      </c>
      <c r="X93" s="33">
        <f>+'[2]Datos UAOG'!D21</f>
        <v>3</v>
      </c>
      <c r="Y93" s="33">
        <f>+'[2]Datos UAOG'!E21</f>
        <v>1</v>
      </c>
      <c r="Z93" s="33">
        <f>+'[2]Datos UAOG'!F21</f>
        <v>1</v>
      </c>
      <c r="AA93" s="33">
        <f>+'[2]Datos UAOG'!G21</f>
        <v>0</v>
      </c>
      <c r="AB93" s="34">
        <f t="shared" si="11"/>
        <v>14</v>
      </c>
      <c r="AC93" s="35">
        <f t="shared" si="12"/>
        <v>0.21428571428571427</v>
      </c>
      <c r="AD93" s="35">
        <f t="shared" si="12"/>
        <v>0.42857142857142855</v>
      </c>
      <c r="AE93" s="35">
        <f t="shared" si="12"/>
        <v>0.21428571428571427</v>
      </c>
      <c r="AF93" s="35">
        <f t="shared" si="12"/>
        <v>7.1428571428571425E-2</v>
      </c>
      <c r="AG93" s="35">
        <f t="shared" si="12"/>
        <v>7.1428571428571425E-2</v>
      </c>
      <c r="AH93" s="36">
        <f t="shared" si="12"/>
        <v>0</v>
      </c>
      <c r="AI93" s="37">
        <f t="shared" si="13"/>
        <v>0.6428571428571429</v>
      </c>
      <c r="AJ93" s="38">
        <f t="shared" si="14"/>
        <v>0.35714285714285715</v>
      </c>
      <c r="AK93" s="39">
        <f>+'[2]Datos UAOG'!O21</f>
        <v>2.36</v>
      </c>
      <c r="AL93" s="39">
        <f>+'[2]Datos UAOG'!P21</f>
        <v>1.1499999999999999</v>
      </c>
      <c r="AM93" s="40">
        <f>+'[2]Datos UAOG'!Q21</f>
        <v>2</v>
      </c>
      <c r="AN93" s="40">
        <f>+'[2]Datos UAOG'!R21</f>
        <v>2</v>
      </c>
    </row>
    <row r="94" spans="1:43" s="31" customFormat="1" ht="18.75" x14ac:dyDescent="0.25">
      <c r="A94" s="32">
        <v>20</v>
      </c>
      <c r="B94" s="159" t="s">
        <v>53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33">
        <f>+'[2]Datos UAOG'!B22</f>
        <v>1</v>
      </c>
      <c r="W94" s="33">
        <f>+'[2]Datos UAOG'!C22</f>
        <v>2</v>
      </c>
      <c r="X94" s="33">
        <f>+'[2]Datos UAOG'!D22</f>
        <v>5</v>
      </c>
      <c r="Y94" s="33">
        <f>+'[2]Datos UAOG'!E22</f>
        <v>3</v>
      </c>
      <c r="Z94" s="33">
        <f>+'[2]Datos UAOG'!F22</f>
        <v>3</v>
      </c>
      <c r="AA94" s="33">
        <f>+'[2]Datos UAOG'!G22</f>
        <v>0</v>
      </c>
      <c r="AB94" s="34">
        <f t="shared" si="11"/>
        <v>14</v>
      </c>
      <c r="AC94" s="35">
        <f t="shared" si="12"/>
        <v>7.1428571428571425E-2</v>
      </c>
      <c r="AD94" s="35">
        <f t="shared" si="12"/>
        <v>0.14285714285714285</v>
      </c>
      <c r="AE94" s="35">
        <f t="shared" si="12"/>
        <v>0.35714285714285715</v>
      </c>
      <c r="AF94" s="35">
        <f t="shared" si="12"/>
        <v>0.21428571428571427</v>
      </c>
      <c r="AG94" s="35">
        <f t="shared" si="12"/>
        <v>0.21428571428571427</v>
      </c>
      <c r="AH94" s="36">
        <f t="shared" si="12"/>
        <v>0</v>
      </c>
      <c r="AI94" s="37">
        <f t="shared" si="13"/>
        <v>0.21428571428571427</v>
      </c>
      <c r="AJ94" s="38">
        <f t="shared" si="14"/>
        <v>0.7857142857142857</v>
      </c>
      <c r="AK94" s="39">
        <f>+'[2]Datos UAOG'!O22</f>
        <v>3.36</v>
      </c>
      <c r="AL94" s="39">
        <f>+'[2]Datos UAOG'!P22</f>
        <v>1.22</v>
      </c>
      <c r="AM94" s="40">
        <f>+'[2]Datos UAOG'!Q22</f>
        <v>3</v>
      </c>
      <c r="AN94" s="40">
        <f>+'[2]Datos UAOG'!R22</f>
        <v>3</v>
      </c>
    </row>
    <row r="95" spans="1:43" s="31" customFormat="1" ht="18.75" x14ac:dyDescent="0.25">
      <c r="A95" s="32">
        <v>21</v>
      </c>
      <c r="B95" s="159" t="s">
        <v>54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3">
        <f>+'[2]Datos UAOG'!B23</f>
        <v>1</v>
      </c>
      <c r="W95" s="33">
        <f>+'[2]Datos UAOG'!C23</f>
        <v>3</v>
      </c>
      <c r="X95" s="33">
        <f>+'[2]Datos UAOG'!D23</f>
        <v>2</v>
      </c>
      <c r="Y95" s="33">
        <f>+'[2]Datos UAOG'!E23</f>
        <v>5</v>
      </c>
      <c r="Z95" s="33">
        <f>+'[2]Datos UAOG'!F23</f>
        <v>3</v>
      </c>
      <c r="AA95" s="33">
        <f>+'[2]Datos UAOG'!G23</f>
        <v>0</v>
      </c>
      <c r="AB95" s="34">
        <f t="shared" si="11"/>
        <v>14</v>
      </c>
      <c r="AC95" s="35">
        <f t="shared" si="12"/>
        <v>7.1428571428571425E-2</v>
      </c>
      <c r="AD95" s="35">
        <f t="shared" si="12"/>
        <v>0.21428571428571427</v>
      </c>
      <c r="AE95" s="35">
        <f t="shared" si="12"/>
        <v>0.14285714285714285</v>
      </c>
      <c r="AF95" s="35">
        <f t="shared" si="12"/>
        <v>0.35714285714285715</v>
      </c>
      <c r="AG95" s="35">
        <f t="shared" si="12"/>
        <v>0.21428571428571427</v>
      </c>
      <c r="AH95" s="36">
        <f t="shared" si="12"/>
        <v>0</v>
      </c>
      <c r="AI95" s="37">
        <f t="shared" si="13"/>
        <v>0.2857142857142857</v>
      </c>
      <c r="AJ95" s="38">
        <f t="shared" si="14"/>
        <v>0.7142857142857143</v>
      </c>
      <c r="AK95" s="39">
        <f>+'[2]Datos UAOG'!O23</f>
        <v>3.43</v>
      </c>
      <c r="AL95" s="39">
        <f>+'[2]Datos UAOG'!P23</f>
        <v>1.28</v>
      </c>
      <c r="AM95" s="40">
        <f>+'[2]Datos UAOG'!Q23</f>
        <v>4</v>
      </c>
      <c r="AN95" s="40">
        <f>+'[2]Datos UAOG'!R23</f>
        <v>4</v>
      </c>
    </row>
    <row r="96" spans="1:43" s="31" customFormat="1" ht="18.75" x14ac:dyDescent="0.25">
      <c r="A96" s="32">
        <v>22</v>
      </c>
      <c r="B96" s="159" t="s">
        <v>55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3">
        <f>+'[2]Datos UAOG'!B24</f>
        <v>2</v>
      </c>
      <c r="W96" s="33">
        <f>+'[2]Datos UAOG'!C24</f>
        <v>4</v>
      </c>
      <c r="X96" s="33">
        <f>+'[2]Datos UAOG'!D24</f>
        <v>3</v>
      </c>
      <c r="Y96" s="33">
        <f>+'[2]Datos UAOG'!E24</f>
        <v>2</v>
      </c>
      <c r="Z96" s="33">
        <f>+'[2]Datos UAOG'!F24</f>
        <v>2</v>
      </c>
      <c r="AA96" s="33">
        <f>+'[2]Datos UAOG'!G24</f>
        <v>1</v>
      </c>
      <c r="AB96" s="34">
        <f t="shared" si="11"/>
        <v>14</v>
      </c>
      <c r="AC96" s="35">
        <f t="shared" si="12"/>
        <v>0.14285714285714285</v>
      </c>
      <c r="AD96" s="35">
        <f t="shared" si="12"/>
        <v>0.2857142857142857</v>
      </c>
      <c r="AE96" s="35">
        <f t="shared" si="12"/>
        <v>0.21428571428571427</v>
      </c>
      <c r="AF96" s="35">
        <f t="shared" si="12"/>
        <v>0.14285714285714285</v>
      </c>
      <c r="AG96" s="35">
        <f t="shared" si="12"/>
        <v>0.14285714285714285</v>
      </c>
      <c r="AH96" s="36">
        <f t="shared" si="12"/>
        <v>7.1428571428571425E-2</v>
      </c>
      <c r="AI96" s="37">
        <f t="shared" si="13"/>
        <v>0.46153846153846156</v>
      </c>
      <c r="AJ96" s="38">
        <f t="shared" si="14"/>
        <v>0.53846153846153844</v>
      </c>
      <c r="AK96" s="39">
        <f>+'[2]Datos UAOG'!O24</f>
        <v>2.85</v>
      </c>
      <c r="AL96" s="39">
        <f>+'[2]Datos UAOG'!P24</f>
        <v>1.34</v>
      </c>
      <c r="AM96" s="40">
        <f>+'[2]Datos UAOG'!Q24</f>
        <v>3</v>
      </c>
      <c r="AN96" s="40">
        <f>+'[2]Datos UAOG'!R24</f>
        <v>2</v>
      </c>
    </row>
    <row r="97" spans="1:43" s="31" customFormat="1" ht="19.5" thickBot="1" x14ac:dyDescent="0.3">
      <c r="A97" s="180" t="s">
        <v>56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42">
        <f t="shared" ref="V97:AB97" si="15">SUM(V90:V96)</f>
        <v>11</v>
      </c>
      <c r="W97" s="42">
        <f t="shared" si="15"/>
        <v>24</v>
      </c>
      <c r="X97" s="42">
        <f t="shared" si="15"/>
        <v>25</v>
      </c>
      <c r="Y97" s="42">
        <f t="shared" si="15"/>
        <v>22</v>
      </c>
      <c r="Z97" s="42">
        <f t="shared" si="15"/>
        <v>15</v>
      </c>
      <c r="AA97" s="42">
        <f t="shared" si="15"/>
        <v>1</v>
      </c>
      <c r="AB97" s="43">
        <f t="shared" si="15"/>
        <v>98</v>
      </c>
      <c r="AC97" s="44">
        <f t="shared" si="12"/>
        <v>0.11224489795918367</v>
      </c>
      <c r="AD97" s="44">
        <f t="shared" si="12"/>
        <v>0.24489795918367346</v>
      </c>
      <c r="AE97" s="44">
        <f t="shared" si="12"/>
        <v>0.25510204081632654</v>
      </c>
      <c r="AF97" s="44">
        <f t="shared" si="12"/>
        <v>0.22448979591836735</v>
      </c>
      <c r="AG97" s="44">
        <f t="shared" si="12"/>
        <v>0.15306122448979592</v>
      </c>
      <c r="AH97" s="45">
        <f t="shared" si="12"/>
        <v>1.020408163265306E-2</v>
      </c>
      <c r="AI97" s="46">
        <f t="shared" si="13"/>
        <v>0.36082474226804123</v>
      </c>
      <c r="AJ97" s="47">
        <f t="shared" si="14"/>
        <v>0.63917525773195871</v>
      </c>
      <c r="AK97" s="48">
        <f>AVERAGE(AK90:AK96)</f>
        <v>3.0614285714285714</v>
      </c>
      <c r="AL97" s="49"/>
      <c r="AM97" s="43">
        <f>MEDIAN(AM90:AM96)</f>
        <v>3</v>
      </c>
      <c r="AN97" s="50"/>
    </row>
    <row r="98" spans="1:43" s="31" customFormat="1" ht="19.5" thickBot="1" x14ac:dyDescent="0.3">
      <c r="A98" s="60"/>
      <c r="B98" s="61"/>
      <c r="C98" s="61"/>
      <c r="D98" s="23"/>
      <c r="E98" s="62"/>
      <c r="F98" s="63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</row>
    <row r="99" spans="1:43" s="31" customFormat="1" ht="37.5" x14ac:dyDescent="0.25">
      <c r="A99" s="23"/>
      <c r="B99" s="166" t="s">
        <v>57</v>
      </c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24">
        <v>1</v>
      </c>
      <c r="W99" s="24">
        <v>2</v>
      </c>
      <c r="X99" s="24">
        <v>3</v>
      </c>
      <c r="Y99" s="24">
        <v>4</v>
      </c>
      <c r="Z99" s="24">
        <v>5</v>
      </c>
      <c r="AA99" s="24" t="s">
        <v>20</v>
      </c>
      <c r="AB99" s="58" t="s">
        <v>21</v>
      </c>
      <c r="AC99" s="24">
        <v>1</v>
      </c>
      <c r="AD99" s="24">
        <v>2</v>
      </c>
      <c r="AE99" s="24">
        <v>3</v>
      </c>
      <c r="AF99" s="24">
        <v>4</v>
      </c>
      <c r="AG99" s="24">
        <v>5</v>
      </c>
      <c r="AH99" s="26" t="s">
        <v>20</v>
      </c>
      <c r="AI99" s="27" t="s">
        <v>22</v>
      </c>
      <c r="AJ99" s="28" t="s">
        <v>23</v>
      </c>
      <c r="AK99" s="29" t="s">
        <v>24</v>
      </c>
      <c r="AL99" s="30" t="s">
        <v>25</v>
      </c>
      <c r="AM99" s="30" t="s">
        <v>26</v>
      </c>
      <c r="AN99" s="30" t="s">
        <v>27</v>
      </c>
    </row>
    <row r="100" spans="1:43" s="31" customFormat="1" ht="20.100000000000001" customHeight="1" x14ac:dyDescent="0.25">
      <c r="A100" s="32">
        <v>23</v>
      </c>
      <c r="B100" s="159" t="s">
        <v>58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33">
        <f>+'[2]Datos UAOG'!B25</f>
        <v>0</v>
      </c>
      <c r="W100" s="33">
        <f>+'[2]Datos UAOG'!C25</f>
        <v>1</v>
      </c>
      <c r="X100" s="33">
        <f>+'[2]Datos UAOG'!D25</f>
        <v>0</v>
      </c>
      <c r="Y100" s="33">
        <f>+'[2]Datos UAOG'!E25</f>
        <v>7</v>
      </c>
      <c r="Z100" s="33">
        <f>+'[2]Datos UAOG'!F25</f>
        <v>6</v>
      </c>
      <c r="AA100" s="33">
        <f>+'[2]Datos UAOG'!G25</f>
        <v>0</v>
      </c>
      <c r="AB100" s="34">
        <f>SUM(V100:AA100)</f>
        <v>14</v>
      </c>
      <c r="AC100" s="35">
        <f t="shared" ref="AC100:AH102" si="16">V100/$AB100</f>
        <v>0</v>
      </c>
      <c r="AD100" s="35">
        <f t="shared" si="16"/>
        <v>7.1428571428571425E-2</v>
      </c>
      <c r="AE100" s="35">
        <f t="shared" si="16"/>
        <v>0</v>
      </c>
      <c r="AF100" s="35">
        <f t="shared" si="16"/>
        <v>0.5</v>
      </c>
      <c r="AG100" s="35">
        <f t="shared" si="16"/>
        <v>0.42857142857142855</v>
      </c>
      <c r="AH100" s="36">
        <f t="shared" si="16"/>
        <v>0</v>
      </c>
      <c r="AI100" s="37">
        <f>(V100+W100)/(V100+W100+X100+Y100+Z100)</f>
        <v>7.1428571428571425E-2</v>
      </c>
      <c r="AJ100" s="38">
        <f>(X100+Y100+Z100)/(V100+W100+X100+Y100+Z100)</f>
        <v>0.9285714285714286</v>
      </c>
      <c r="AK100" s="39">
        <f>+'[2]Datos UAOG'!O25</f>
        <v>4.29</v>
      </c>
      <c r="AL100" s="39">
        <f>+'[2]Datos UAOG'!P25</f>
        <v>0.83</v>
      </c>
      <c r="AM100" s="40">
        <f>+'[2]Datos UAOG'!Q25</f>
        <v>4</v>
      </c>
      <c r="AN100" s="40">
        <f>+'[2]Datos UAOG'!R25</f>
        <v>4</v>
      </c>
    </row>
    <row r="101" spans="1:43" s="31" customFormat="1" ht="20.100000000000001" customHeight="1" x14ac:dyDescent="0.25">
      <c r="A101" s="32">
        <v>24</v>
      </c>
      <c r="B101" s="159" t="s">
        <v>59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3">
        <f>+'[2]Datos UAOG'!B26</f>
        <v>0</v>
      </c>
      <c r="W101" s="33">
        <f>+'[2]Datos UAOG'!C26</f>
        <v>1</v>
      </c>
      <c r="X101" s="33">
        <f>+'[2]Datos UAOG'!D26</f>
        <v>1</v>
      </c>
      <c r="Y101" s="33">
        <f>+'[2]Datos UAOG'!E26</f>
        <v>5</v>
      </c>
      <c r="Z101" s="33">
        <f>+'[2]Datos UAOG'!F26</f>
        <v>7</v>
      </c>
      <c r="AA101" s="33">
        <f>+'[2]Datos UAOG'!G26</f>
        <v>0</v>
      </c>
      <c r="AB101" s="34">
        <f>SUM(V101:AA101)</f>
        <v>14</v>
      </c>
      <c r="AC101" s="35">
        <f t="shared" si="16"/>
        <v>0</v>
      </c>
      <c r="AD101" s="35">
        <f t="shared" si="16"/>
        <v>7.1428571428571425E-2</v>
      </c>
      <c r="AE101" s="35">
        <f t="shared" si="16"/>
        <v>7.1428571428571425E-2</v>
      </c>
      <c r="AF101" s="35">
        <f t="shared" si="16"/>
        <v>0.35714285714285715</v>
      </c>
      <c r="AG101" s="35">
        <f t="shared" si="16"/>
        <v>0.5</v>
      </c>
      <c r="AH101" s="36">
        <f t="shared" si="16"/>
        <v>0</v>
      </c>
      <c r="AI101" s="37">
        <f>(V101+W101)/(V101+W101+X101+Y101+Z101)</f>
        <v>7.1428571428571425E-2</v>
      </c>
      <c r="AJ101" s="38">
        <f>(X101+Y101+Z101)/(V101+W101+X101+Y101+Z101)</f>
        <v>0.9285714285714286</v>
      </c>
      <c r="AK101" s="39">
        <f>+'[2]Datos UAOG'!O26</f>
        <v>4.29</v>
      </c>
      <c r="AL101" s="39">
        <f>+'[2]Datos UAOG'!P26</f>
        <v>0.91</v>
      </c>
      <c r="AM101" s="40">
        <f>+'[2]Datos UAOG'!Q26</f>
        <v>5</v>
      </c>
      <c r="AN101" s="40">
        <f>+'[2]Datos UAOG'!R26</f>
        <v>5</v>
      </c>
    </row>
    <row r="102" spans="1:43" s="31" customFormat="1" ht="19.5" thickBot="1" x14ac:dyDescent="0.3">
      <c r="A102" s="180" t="s">
        <v>60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42">
        <f t="shared" ref="V102:AB102" si="17">SUM(V100:V101)</f>
        <v>0</v>
      </c>
      <c r="W102" s="42">
        <f t="shared" si="17"/>
        <v>2</v>
      </c>
      <c r="X102" s="42">
        <f t="shared" si="17"/>
        <v>1</v>
      </c>
      <c r="Y102" s="42">
        <f t="shared" si="17"/>
        <v>12</v>
      </c>
      <c r="Z102" s="42">
        <f t="shared" si="17"/>
        <v>13</v>
      </c>
      <c r="AA102" s="42">
        <f t="shared" si="17"/>
        <v>0</v>
      </c>
      <c r="AB102" s="43">
        <f t="shared" si="17"/>
        <v>28</v>
      </c>
      <c r="AC102" s="44">
        <f t="shared" si="16"/>
        <v>0</v>
      </c>
      <c r="AD102" s="44">
        <f t="shared" si="16"/>
        <v>7.1428571428571425E-2</v>
      </c>
      <c r="AE102" s="44">
        <f t="shared" si="16"/>
        <v>3.5714285714285712E-2</v>
      </c>
      <c r="AF102" s="44">
        <f t="shared" si="16"/>
        <v>0.42857142857142855</v>
      </c>
      <c r="AG102" s="44">
        <f t="shared" si="16"/>
        <v>0.4642857142857143</v>
      </c>
      <c r="AH102" s="45">
        <f t="shared" si="16"/>
        <v>0</v>
      </c>
      <c r="AI102" s="46">
        <f>(V102+W102)/(V102+W102+X102+Y102+Z102)</f>
        <v>7.1428571428571425E-2</v>
      </c>
      <c r="AJ102" s="47">
        <f>(X102+Y102+Z102)/(V102+W102+X102+Y102+Z102)</f>
        <v>0.9285714285714286</v>
      </c>
      <c r="AK102" s="48">
        <f>AVERAGE(AK100:AK101)</f>
        <v>4.29</v>
      </c>
      <c r="AL102" s="49"/>
      <c r="AM102" s="59">
        <f>MEDIAN(AM100:AM101)</f>
        <v>4.5</v>
      </c>
      <c r="AN102" s="50"/>
    </row>
    <row r="103" spans="1:43" s="31" customFormat="1" ht="19.5" thickBot="1" x14ac:dyDescent="0.3">
      <c r="A103" s="60"/>
      <c r="B103" s="61"/>
      <c r="C103" s="61"/>
      <c r="D103" s="23"/>
      <c r="E103" s="65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Q103" s="41"/>
    </row>
    <row r="104" spans="1:43" s="31" customFormat="1" ht="37.5" x14ac:dyDescent="0.25">
      <c r="A104" s="23"/>
      <c r="B104" s="166" t="s">
        <v>61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74"/>
      <c r="V104" s="24">
        <v>1</v>
      </c>
      <c r="W104" s="24">
        <v>2</v>
      </c>
      <c r="X104" s="24">
        <v>3</v>
      </c>
      <c r="Y104" s="24">
        <v>4</v>
      </c>
      <c r="Z104" s="24">
        <v>5</v>
      </c>
      <c r="AA104" s="24" t="s">
        <v>20</v>
      </c>
      <c r="AB104" s="58" t="s">
        <v>21</v>
      </c>
      <c r="AC104" s="24">
        <v>1</v>
      </c>
      <c r="AD104" s="24">
        <v>2</v>
      </c>
      <c r="AE104" s="24">
        <v>3</v>
      </c>
      <c r="AF104" s="24">
        <v>4</v>
      </c>
      <c r="AG104" s="24">
        <v>5</v>
      </c>
      <c r="AH104" s="26" t="s">
        <v>20</v>
      </c>
      <c r="AI104" s="27" t="s">
        <v>22</v>
      </c>
      <c r="AJ104" s="28" t="s">
        <v>23</v>
      </c>
      <c r="AK104" s="29" t="s">
        <v>24</v>
      </c>
      <c r="AL104" s="30" t="s">
        <v>25</v>
      </c>
      <c r="AM104" s="30" t="s">
        <v>26</v>
      </c>
      <c r="AN104" s="30" t="s">
        <v>27</v>
      </c>
    </row>
    <row r="105" spans="1:43" s="31" customFormat="1" ht="18" customHeight="1" x14ac:dyDescent="0.25">
      <c r="A105" s="32">
        <v>25</v>
      </c>
      <c r="B105" s="159" t="s">
        <v>62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3">
        <f>+'[2]Datos UAOG'!B27</f>
        <v>0</v>
      </c>
      <c r="W105" s="33">
        <f>+'[2]Datos UAOG'!C27</f>
        <v>1</v>
      </c>
      <c r="X105" s="33">
        <f>+'[2]Datos UAOG'!D27</f>
        <v>3</v>
      </c>
      <c r="Y105" s="33">
        <f>+'[2]Datos UAOG'!E27</f>
        <v>5</v>
      </c>
      <c r="Z105" s="33">
        <f>+'[2]Datos UAOG'!F27</f>
        <v>5</v>
      </c>
      <c r="AA105" s="33">
        <f>+'[2]Datos UAOG'!G27</f>
        <v>0</v>
      </c>
      <c r="AB105" s="34">
        <f>SUM(V105:AA105)</f>
        <v>14</v>
      </c>
      <c r="AC105" s="35">
        <f t="shared" ref="AC105:AH110" si="18">V105/$AB105</f>
        <v>0</v>
      </c>
      <c r="AD105" s="35">
        <f t="shared" si="18"/>
        <v>7.1428571428571425E-2</v>
      </c>
      <c r="AE105" s="35">
        <f t="shared" si="18"/>
        <v>0.21428571428571427</v>
      </c>
      <c r="AF105" s="35">
        <f t="shared" si="18"/>
        <v>0.35714285714285715</v>
      </c>
      <c r="AG105" s="35">
        <f t="shared" si="18"/>
        <v>0.35714285714285715</v>
      </c>
      <c r="AH105" s="36">
        <f t="shared" si="18"/>
        <v>0</v>
      </c>
      <c r="AI105" s="37">
        <f t="shared" ref="AI105:AI110" si="19">(V105+W105)/(V105+W105+X105+Y105+Z105)</f>
        <v>7.1428571428571425E-2</v>
      </c>
      <c r="AJ105" s="38">
        <f t="shared" ref="AJ105:AJ110" si="20">(X105+Y105+Z105)/(V105+W105+X105+Y105+Z105)</f>
        <v>0.9285714285714286</v>
      </c>
      <c r="AK105" s="39">
        <f>+'[2]Datos UAOG'!O27</f>
        <v>4</v>
      </c>
      <c r="AL105" s="39">
        <f>+'[2]Datos UAOG'!P27</f>
        <v>0.96</v>
      </c>
      <c r="AM105" s="40">
        <f>+'[2]Datos UAOG'!Q27</f>
        <v>4</v>
      </c>
      <c r="AN105" s="40">
        <f>+'[2]Datos UAOG'!R27</f>
        <v>4</v>
      </c>
    </row>
    <row r="106" spans="1:43" s="31" customFormat="1" ht="18" customHeight="1" x14ac:dyDescent="0.25">
      <c r="A106" s="32">
        <v>26</v>
      </c>
      <c r="B106" s="159" t="s">
        <v>63</v>
      </c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33">
        <f>+'[2]Datos UAOG'!B28</f>
        <v>0</v>
      </c>
      <c r="W106" s="33">
        <f>+'[2]Datos UAOG'!C28</f>
        <v>1</v>
      </c>
      <c r="X106" s="33">
        <f>+'[2]Datos UAOG'!D28</f>
        <v>3</v>
      </c>
      <c r="Y106" s="33">
        <f>+'[2]Datos UAOG'!E28</f>
        <v>4</v>
      </c>
      <c r="Z106" s="33">
        <f>+'[2]Datos UAOG'!F28</f>
        <v>6</v>
      </c>
      <c r="AA106" s="33">
        <f>+'[2]Datos UAOG'!G28</f>
        <v>0</v>
      </c>
      <c r="AB106" s="34">
        <f>SUM(V106:AA106)</f>
        <v>14</v>
      </c>
      <c r="AC106" s="35">
        <f t="shared" si="18"/>
        <v>0</v>
      </c>
      <c r="AD106" s="35">
        <f t="shared" si="18"/>
        <v>7.1428571428571425E-2</v>
      </c>
      <c r="AE106" s="35">
        <f t="shared" si="18"/>
        <v>0.21428571428571427</v>
      </c>
      <c r="AF106" s="35">
        <f t="shared" si="18"/>
        <v>0.2857142857142857</v>
      </c>
      <c r="AG106" s="35">
        <f t="shared" si="18"/>
        <v>0.42857142857142855</v>
      </c>
      <c r="AH106" s="36">
        <f t="shared" si="18"/>
        <v>0</v>
      </c>
      <c r="AI106" s="37">
        <f t="shared" si="19"/>
        <v>7.1428571428571425E-2</v>
      </c>
      <c r="AJ106" s="38">
        <f t="shared" si="20"/>
        <v>0.9285714285714286</v>
      </c>
      <c r="AK106" s="39">
        <f>+'[2]Datos UAOG'!O28</f>
        <v>4.07</v>
      </c>
      <c r="AL106" s="39">
        <f>+'[2]Datos UAOG'!P28</f>
        <v>1</v>
      </c>
      <c r="AM106" s="40">
        <f>+'[2]Datos UAOG'!Q28</f>
        <v>4</v>
      </c>
      <c r="AN106" s="40">
        <f>+'[2]Datos UAOG'!R28</f>
        <v>5</v>
      </c>
    </row>
    <row r="107" spans="1:43" s="31" customFormat="1" ht="18" customHeight="1" x14ac:dyDescent="0.25">
      <c r="A107" s="32">
        <v>27</v>
      </c>
      <c r="B107" s="159" t="s">
        <v>64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33">
        <f>+'[2]Datos UAOG'!B29</f>
        <v>0</v>
      </c>
      <c r="W107" s="33">
        <f>+'[2]Datos UAOG'!C29</f>
        <v>0</v>
      </c>
      <c r="X107" s="33">
        <f>+'[2]Datos UAOG'!D29</f>
        <v>4</v>
      </c>
      <c r="Y107" s="33">
        <f>+'[2]Datos UAOG'!E29</f>
        <v>4</v>
      </c>
      <c r="Z107" s="33">
        <f>+'[2]Datos UAOG'!F29</f>
        <v>6</v>
      </c>
      <c r="AA107" s="33">
        <f>+'[2]Datos UAOG'!G29</f>
        <v>0</v>
      </c>
      <c r="AB107" s="34">
        <f>SUM(V107:AA107)</f>
        <v>14</v>
      </c>
      <c r="AC107" s="35">
        <f t="shared" si="18"/>
        <v>0</v>
      </c>
      <c r="AD107" s="35">
        <f t="shared" si="18"/>
        <v>0</v>
      </c>
      <c r="AE107" s="35">
        <f t="shared" si="18"/>
        <v>0.2857142857142857</v>
      </c>
      <c r="AF107" s="35">
        <f t="shared" si="18"/>
        <v>0.2857142857142857</v>
      </c>
      <c r="AG107" s="35">
        <f t="shared" si="18"/>
        <v>0.42857142857142855</v>
      </c>
      <c r="AH107" s="36">
        <f t="shared" si="18"/>
        <v>0</v>
      </c>
      <c r="AI107" s="37">
        <f t="shared" si="19"/>
        <v>0</v>
      </c>
      <c r="AJ107" s="38">
        <f t="shared" si="20"/>
        <v>1</v>
      </c>
      <c r="AK107" s="39">
        <f>+'[2]Datos UAOG'!O29</f>
        <v>4.1399999999999997</v>
      </c>
      <c r="AL107" s="39">
        <f>+'[2]Datos UAOG'!P29</f>
        <v>0.86</v>
      </c>
      <c r="AM107" s="40">
        <f>+'[2]Datos UAOG'!Q29</f>
        <v>4</v>
      </c>
      <c r="AN107" s="40">
        <f>+'[2]Datos UAOG'!R29</f>
        <v>5</v>
      </c>
    </row>
    <row r="108" spans="1:43" s="31" customFormat="1" ht="18" customHeight="1" x14ac:dyDescent="0.25">
      <c r="A108" s="32">
        <v>28</v>
      </c>
      <c r="B108" s="159" t="s">
        <v>65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33">
        <f>+'[2]Datos UAOG'!B30</f>
        <v>0</v>
      </c>
      <c r="W108" s="33">
        <f>+'[2]Datos UAOG'!C30</f>
        <v>0</v>
      </c>
      <c r="X108" s="33">
        <f>+'[2]Datos UAOG'!D30</f>
        <v>3</v>
      </c>
      <c r="Y108" s="33">
        <f>+'[2]Datos UAOG'!E30</f>
        <v>4</v>
      </c>
      <c r="Z108" s="33">
        <f>+'[2]Datos UAOG'!F30</f>
        <v>7</v>
      </c>
      <c r="AA108" s="33">
        <f>+'[2]Datos UAOG'!G30</f>
        <v>0</v>
      </c>
      <c r="AB108" s="34">
        <f>SUM(V108:AA108)</f>
        <v>14</v>
      </c>
      <c r="AC108" s="35">
        <f t="shared" si="18"/>
        <v>0</v>
      </c>
      <c r="AD108" s="35">
        <f t="shared" si="18"/>
        <v>0</v>
      </c>
      <c r="AE108" s="35">
        <f t="shared" si="18"/>
        <v>0.21428571428571427</v>
      </c>
      <c r="AF108" s="35">
        <f t="shared" si="18"/>
        <v>0.2857142857142857</v>
      </c>
      <c r="AG108" s="35">
        <f t="shared" si="18"/>
        <v>0.5</v>
      </c>
      <c r="AH108" s="36">
        <f t="shared" si="18"/>
        <v>0</v>
      </c>
      <c r="AI108" s="37">
        <f t="shared" si="19"/>
        <v>0</v>
      </c>
      <c r="AJ108" s="38">
        <f t="shared" si="20"/>
        <v>1</v>
      </c>
      <c r="AK108" s="39">
        <f>+'[2]Datos UAOG'!O30</f>
        <v>4.29</v>
      </c>
      <c r="AL108" s="39">
        <f>+'[2]Datos UAOG'!P30</f>
        <v>0.83</v>
      </c>
      <c r="AM108" s="40">
        <f>+'[2]Datos UAOG'!Q30</f>
        <v>5</v>
      </c>
      <c r="AN108" s="40">
        <f>+'[2]Datos UAOG'!R30</f>
        <v>5</v>
      </c>
      <c r="AQ108" s="41"/>
    </row>
    <row r="109" spans="1:43" s="31" customFormat="1" ht="18" customHeight="1" x14ac:dyDescent="0.25">
      <c r="A109" s="32">
        <v>29</v>
      </c>
      <c r="B109" s="159" t="s">
        <v>66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33">
        <f>+'[2]Datos UAOG'!B31</f>
        <v>0</v>
      </c>
      <c r="W109" s="33">
        <f>+'[2]Datos UAOG'!C31</f>
        <v>3</v>
      </c>
      <c r="X109" s="33">
        <f>+'[2]Datos UAOG'!D31</f>
        <v>1</v>
      </c>
      <c r="Y109" s="33">
        <f>+'[2]Datos UAOG'!E31</f>
        <v>4</v>
      </c>
      <c r="Z109" s="33">
        <f>+'[2]Datos UAOG'!F31</f>
        <v>6</v>
      </c>
      <c r="AA109" s="33">
        <f>+'[2]Datos UAOG'!G31</f>
        <v>0</v>
      </c>
      <c r="AB109" s="34">
        <f>SUM(V109:AA109)</f>
        <v>14</v>
      </c>
      <c r="AC109" s="35">
        <f t="shared" si="18"/>
        <v>0</v>
      </c>
      <c r="AD109" s="35">
        <f t="shared" si="18"/>
        <v>0.21428571428571427</v>
      </c>
      <c r="AE109" s="35">
        <f t="shared" si="18"/>
        <v>7.1428571428571425E-2</v>
      </c>
      <c r="AF109" s="35">
        <f t="shared" si="18"/>
        <v>0.2857142857142857</v>
      </c>
      <c r="AG109" s="35">
        <f t="shared" si="18"/>
        <v>0.42857142857142855</v>
      </c>
      <c r="AH109" s="36">
        <f t="shared" si="18"/>
        <v>0</v>
      </c>
      <c r="AI109" s="37">
        <f t="shared" si="19"/>
        <v>0.21428571428571427</v>
      </c>
      <c r="AJ109" s="38">
        <f t="shared" si="20"/>
        <v>0.7857142857142857</v>
      </c>
      <c r="AK109" s="39">
        <f>+'[2]Datos UAOG'!O31</f>
        <v>3.93</v>
      </c>
      <c r="AL109" s="39">
        <f>+'[2]Datos UAOG'!P31</f>
        <v>1.21</v>
      </c>
      <c r="AM109" s="40">
        <f>+'[2]Datos UAOG'!Q31</f>
        <v>4</v>
      </c>
      <c r="AN109" s="40">
        <f>+'[2]Datos UAOG'!R31</f>
        <v>5</v>
      </c>
    </row>
    <row r="110" spans="1:43" s="31" customFormat="1" ht="19.5" thickBot="1" x14ac:dyDescent="0.3">
      <c r="A110" s="180" t="s">
        <v>67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43">
        <f t="shared" ref="V110:AB110" si="21">SUM(V105:V109)</f>
        <v>0</v>
      </c>
      <c r="W110" s="43">
        <f t="shared" si="21"/>
        <v>5</v>
      </c>
      <c r="X110" s="43">
        <f t="shared" si="21"/>
        <v>14</v>
      </c>
      <c r="Y110" s="43">
        <f t="shared" si="21"/>
        <v>21</v>
      </c>
      <c r="Z110" s="43">
        <f t="shared" si="21"/>
        <v>30</v>
      </c>
      <c r="AA110" s="43">
        <f t="shared" si="21"/>
        <v>0</v>
      </c>
      <c r="AB110" s="66">
        <f t="shared" si="21"/>
        <v>70</v>
      </c>
      <c r="AC110" s="35">
        <f t="shared" si="18"/>
        <v>0</v>
      </c>
      <c r="AD110" s="35">
        <f t="shared" si="18"/>
        <v>7.1428571428571425E-2</v>
      </c>
      <c r="AE110" s="35">
        <f t="shared" si="18"/>
        <v>0.2</v>
      </c>
      <c r="AF110" s="35">
        <f t="shared" si="18"/>
        <v>0.3</v>
      </c>
      <c r="AG110" s="35">
        <f t="shared" si="18"/>
        <v>0.42857142857142855</v>
      </c>
      <c r="AH110" s="36">
        <f t="shared" si="18"/>
        <v>0</v>
      </c>
      <c r="AI110" s="46">
        <f t="shared" si="19"/>
        <v>7.1428571428571425E-2</v>
      </c>
      <c r="AJ110" s="47">
        <f t="shared" si="20"/>
        <v>0.9285714285714286</v>
      </c>
      <c r="AK110" s="48">
        <f>AVERAGE(AK105:AK109)</f>
        <v>4.0860000000000003</v>
      </c>
      <c r="AL110" s="49"/>
      <c r="AM110" s="43">
        <f>MEDIAN(AM105:AM109)</f>
        <v>4</v>
      </c>
      <c r="AN110" s="50"/>
      <c r="AQ110" s="41"/>
    </row>
    <row r="111" spans="1:43" s="31" customFormat="1" ht="19.5" thickBot="1" x14ac:dyDescent="0.3">
      <c r="A111" s="60"/>
      <c r="B111" s="61"/>
      <c r="C111" s="61"/>
      <c r="D111" s="23"/>
      <c r="E111" s="65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</row>
    <row r="112" spans="1:43" s="31" customFormat="1" ht="37.5" x14ac:dyDescent="0.25">
      <c r="A112" s="23"/>
      <c r="B112" s="166" t="s">
        <v>68</v>
      </c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74"/>
      <c r="V112" s="24">
        <v>1</v>
      </c>
      <c r="W112" s="24">
        <v>2</v>
      </c>
      <c r="X112" s="24">
        <v>3</v>
      </c>
      <c r="Y112" s="24">
        <v>4</v>
      </c>
      <c r="Z112" s="24">
        <v>5</v>
      </c>
      <c r="AA112" s="24" t="s">
        <v>20</v>
      </c>
      <c r="AB112" s="58" t="s">
        <v>21</v>
      </c>
      <c r="AC112" s="24">
        <v>1</v>
      </c>
      <c r="AD112" s="24">
        <v>2</v>
      </c>
      <c r="AE112" s="24">
        <v>3</v>
      </c>
      <c r="AF112" s="24">
        <v>4</v>
      </c>
      <c r="AG112" s="24">
        <v>5</v>
      </c>
      <c r="AH112" s="26" t="s">
        <v>20</v>
      </c>
      <c r="AI112" s="27" t="s">
        <v>22</v>
      </c>
      <c r="AJ112" s="28" t="s">
        <v>23</v>
      </c>
      <c r="AK112" s="29" t="s">
        <v>24</v>
      </c>
      <c r="AL112" s="30" t="s">
        <v>25</v>
      </c>
      <c r="AM112" s="30" t="s">
        <v>26</v>
      </c>
      <c r="AN112" s="30" t="s">
        <v>27</v>
      </c>
    </row>
    <row r="113" spans="1:43" s="31" customFormat="1" ht="20.100000000000001" customHeight="1" x14ac:dyDescent="0.25">
      <c r="A113" s="32">
        <v>30</v>
      </c>
      <c r="B113" s="159" t="s">
        <v>69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3">
        <f>+'[2]Datos UAOG'!B32</f>
        <v>3</v>
      </c>
      <c r="W113" s="33">
        <f>+'[2]Datos UAOG'!C32</f>
        <v>2</v>
      </c>
      <c r="X113" s="33">
        <f>+'[2]Datos UAOG'!D32</f>
        <v>3</v>
      </c>
      <c r="Y113" s="33">
        <f>+'[2]Datos UAOG'!E32</f>
        <v>4</v>
      </c>
      <c r="Z113" s="33">
        <f>+'[2]Datos UAOG'!F32</f>
        <v>1</v>
      </c>
      <c r="AA113" s="33">
        <f>+'[2]Datos UAOG'!G32</f>
        <v>1</v>
      </c>
      <c r="AB113" s="34">
        <f>SUM(V113:AA113)</f>
        <v>14</v>
      </c>
      <c r="AC113" s="35">
        <f t="shared" ref="AC113:AH118" si="22">V113/$AB113</f>
        <v>0.21428571428571427</v>
      </c>
      <c r="AD113" s="35">
        <f t="shared" si="22"/>
        <v>0.14285714285714285</v>
      </c>
      <c r="AE113" s="35">
        <f t="shared" si="22"/>
        <v>0.21428571428571427</v>
      </c>
      <c r="AF113" s="35">
        <f t="shared" si="22"/>
        <v>0.2857142857142857</v>
      </c>
      <c r="AG113" s="35">
        <f t="shared" si="22"/>
        <v>7.1428571428571425E-2</v>
      </c>
      <c r="AH113" s="36">
        <f t="shared" si="22"/>
        <v>7.1428571428571425E-2</v>
      </c>
      <c r="AI113" s="37">
        <f t="shared" ref="AI113:AI118" si="23">(V113+W113)/(V113+W113+X113+Y113+Z113)</f>
        <v>0.38461538461538464</v>
      </c>
      <c r="AJ113" s="38">
        <f t="shared" ref="AJ113:AJ118" si="24">(X113+Y113+Z113)/(V113+W113+X113+Y113+Z113)</f>
        <v>0.61538461538461542</v>
      </c>
      <c r="AK113" s="39">
        <f>+'[2]Datos UAOG'!O32</f>
        <v>2.85</v>
      </c>
      <c r="AL113" s="39">
        <f>+'[2]Datos UAOG'!P32</f>
        <v>1.34</v>
      </c>
      <c r="AM113" s="40">
        <f>+'[2]Datos UAOG'!Q32</f>
        <v>3</v>
      </c>
      <c r="AN113" s="40">
        <f>+'[2]Datos UAOG'!R32</f>
        <v>4</v>
      </c>
      <c r="AQ113" s="67"/>
    </row>
    <row r="114" spans="1:43" s="31" customFormat="1" ht="20.100000000000001" customHeight="1" x14ac:dyDescent="0.25">
      <c r="A114" s="32">
        <v>31</v>
      </c>
      <c r="B114" s="159" t="s">
        <v>70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3">
        <f>+'[2]Datos UAOG'!B33</f>
        <v>3</v>
      </c>
      <c r="W114" s="33">
        <f>+'[2]Datos UAOG'!C33</f>
        <v>3</v>
      </c>
      <c r="X114" s="33">
        <f>+'[2]Datos UAOG'!D33</f>
        <v>3</v>
      </c>
      <c r="Y114" s="33">
        <f>+'[2]Datos UAOG'!E33</f>
        <v>4</v>
      </c>
      <c r="Z114" s="33">
        <f>+'[2]Datos UAOG'!F33</f>
        <v>0</v>
      </c>
      <c r="AA114" s="33">
        <f>+'[2]Datos UAOG'!G33</f>
        <v>1</v>
      </c>
      <c r="AB114" s="34">
        <f>SUM(V114:AA114)</f>
        <v>14</v>
      </c>
      <c r="AC114" s="35">
        <f t="shared" si="22"/>
        <v>0.21428571428571427</v>
      </c>
      <c r="AD114" s="35">
        <f t="shared" si="22"/>
        <v>0.21428571428571427</v>
      </c>
      <c r="AE114" s="35">
        <f t="shared" si="22"/>
        <v>0.21428571428571427</v>
      </c>
      <c r="AF114" s="35">
        <f t="shared" si="22"/>
        <v>0.2857142857142857</v>
      </c>
      <c r="AG114" s="35">
        <f t="shared" si="22"/>
        <v>0</v>
      </c>
      <c r="AH114" s="36">
        <f t="shared" si="22"/>
        <v>7.1428571428571425E-2</v>
      </c>
      <c r="AI114" s="37">
        <f t="shared" si="23"/>
        <v>0.46153846153846156</v>
      </c>
      <c r="AJ114" s="38">
        <f t="shared" si="24"/>
        <v>0.53846153846153844</v>
      </c>
      <c r="AK114" s="39">
        <f>+'[2]Datos UAOG'!O33</f>
        <v>2.62</v>
      </c>
      <c r="AL114" s="39">
        <f>+'[2]Datos UAOG'!P33</f>
        <v>1.19</v>
      </c>
      <c r="AM114" s="40">
        <f>+'[2]Datos UAOG'!Q33</f>
        <v>3</v>
      </c>
      <c r="AN114" s="40">
        <f>+'[2]Datos UAOG'!R33</f>
        <v>4</v>
      </c>
    </row>
    <row r="115" spans="1:43" s="31" customFormat="1" ht="20.100000000000001" customHeight="1" x14ac:dyDescent="0.25">
      <c r="A115" s="32">
        <v>32</v>
      </c>
      <c r="B115" s="159" t="s">
        <v>71</v>
      </c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33">
        <f>+'[2]Datos UAOG'!B34</f>
        <v>1</v>
      </c>
      <c r="W115" s="33">
        <f>+'[2]Datos UAOG'!C34</f>
        <v>3</v>
      </c>
      <c r="X115" s="33">
        <f>+'[2]Datos UAOG'!D34</f>
        <v>3</v>
      </c>
      <c r="Y115" s="33">
        <f>+'[2]Datos UAOG'!E34</f>
        <v>5</v>
      </c>
      <c r="Z115" s="33">
        <f>+'[2]Datos UAOG'!F34</f>
        <v>1</v>
      </c>
      <c r="AA115" s="33">
        <f>+'[2]Datos UAOG'!G34</f>
        <v>1</v>
      </c>
      <c r="AB115" s="34">
        <f>SUM(V115:AA115)</f>
        <v>14</v>
      </c>
      <c r="AC115" s="35">
        <f t="shared" si="22"/>
        <v>7.1428571428571425E-2</v>
      </c>
      <c r="AD115" s="35">
        <f t="shared" si="22"/>
        <v>0.21428571428571427</v>
      </c>
      <c r="AE115" s="35">
        <f t="shared" si="22"/>
        <v>0.21428571428571427</v>
      </c>
      <c r="AF115" s="35">
        <f t="shared" si="22"/>
        <v>0.35714285714285715</v>
      </c>
      <c r="AG115" s="35">
        <f t="shared" si="22"/>
        <v>7.1428571428571425E-2</v>
      </c>
      <c r="AH115" s="36">
        <f t="shared" si="22"/>
        <v>7.1428571428571425E-2</v>
      </c>
      <c r="AI115" s="37">
        <f t="shared" si="23"/>
        <v>0.30769230769230771</v>
      </c>
      <c r="AJ115" s="38">
        <f t="shared" si="24"/>
        <v>0.69230769230769229</v>
      </c>
      <c r="AK115" s="39">
        <f>+'[2]Datos UAOG'!O34</f>
        <v>3.15</v>
      </c>
      <c r="AL115" s="39">
        <f>+'[2]Datos UAOG'!P34</f>
        <v>1.1399999999999999</v>
      </c>
      <c r="AM115" s="40">
        <f>+'[2]Datos UAOG'!Q34</f>
        <v>3</v>
      </c>
      <c r="AN115" s="40">
        <f>+'[2]Datos UAOG'!R34</f>
        <v>4</v>
      </c>
    </row>
    <row r="116" spans="1:43" s="31" customFormat="1" ht="20.100000000000001" customHeight="1" x14ac:dyDescent="0.25">
      <c r="A116" s="32">
        <v>33</v>
      </c>
      <c r="B116" s="159" t="s">
        <v>72</v>
      </c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33">
        <f>+'[2]Datos UAOG'!B35</f>
        <v>3</v>
      </c>
      <c r="W116" s="33">
        <f>+'[2]Datos UAOG'!C35</f>
        <v>3</v>
      </c>
      <c r="X116" s="33">
        <f>+'[2]Datos UAOG'!D35</f>
        <v>3</v>
      </c>
      <c r="Y116" s="33">
        <f>+'[2]Datos UAOG'!E35</f>
        <v>3</v>
      </c>
      <c r="Z116" s="33">
        <f>+'[2]Datos UAOG'!F35</f>
        <v>1</v>
      </c>
      <c r="AA116" s="33">
        <f>+'[2]Datos UAOG'!G35</f>
        <v>1</v>
      </c>
      <c r="AB116" s="34">
        <f>SUM(V116:AA116)</f>
        <v>14</v>
      </c>
      <c r="AC116" s="35">
        <f t="shared" si="22"/>
        <v>0.21428571428571427</v>
      </c>
      <c r="AD116" s="35">
        <f t="shared" si="22"/>
        <v>0.21428571428571427</v>
      </c>
      <c r="AE116" s="35">
        <f t="shared" si="22"/>
        <v>0.21428571428571427</v>
      </c>
      <c r="AF116" s="35">
        <f t="shared" si="22"/>
        <v>0.21428571428571427</v>
      </c>
      <c r="AG116" s="35">
        <f t="shared" si="22"/>
        <v>7.1428571428571425E-2</v>
      </c>
      <c r="AH116" s="36">
        <f t="shared" si="22"/>
        <v>7.1428571428571425E-2</v>
      </c>
      <c r="AI116" s="37">
        <f t="shared" si="23"/>
        <v>0.46153846153846156</v>
      </c>
      <c r="AJ116" s="38">
        <f t="shared" si="24"/>
        <v>0.53846153846153844</v>
      </c>
      <c r="AK116" s="39">
        <f>+'[2]Datos UAOG'!O35</f>
        <v>2.69</v>
      </c>
      <c r="AL116" s="39">
        <f>+'[2]Datos UAOG'!P35</f>
        <v>1.32</v>
      </c>
      <c r="AM116" s="40">
        <f>+'[2]Datos UAOG'!Q35</f>
        <v>3</v>
      </c>
      <c r="AN116" s="40">
        <f>+'[2]Datos UAOG'!R35</f>
        <v>1</v>
      </c>
      <c r="AQ116" s="41"/>
    </row>
    <row r="117" spans="1:43" s="31" customFormat="1" ht="20.100000000000001" customHeight="1" x14ac:dyDescent="0.25">
      <c r="A117" s="32">
        <v>34</v>
      </c>
      <c r="B117" s="159" t="s">
        <v>73</v>
      </c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33">
        <f>+'[2]Datos UAOG'!B36</f>
        <v>1</v>
      </c>
      <c r="W117" s="33">
        <f>+'[2]Datos UAOG'!C36</f>
        <v>0</v>
      </c>
      <c r="X117" s="33">
        <f>+'[2]Datos UAOG'!D36</f>
        <v>5</v>
      </c>
      <c r="Y117" s="33">
        <f>+'[2]Datos UAOG'!E36</f>
        <v>6</v>
      </c>
      <c r="Z117" s="33">
        <f>+'[2]Datos UAOG'!F36</f>
        <v>2</v>
      </c>
      <c r="AA117" s="33">
        <f>+'[2]Datos UAOG'!G36</f>
        <v>0</v>
      </c>
      <c r="AB117" s="34">
        <f>SUM(V117:AA117)</f>
        <v>14</v>
      </c>
      <c r="AC117" s="35">
        <f t="shared" si="22"/>
        <v>7.1428571428571425E-2</v>
      </c>
      <c r="AD117" s="35">
        <f t="shared" si="22"/>
        <v>0</v>
      </c>
      <c r="AE117" s="35">
        <f t="shared" si="22"/>
        <v>0.35714285714285715</v>
      </c>
      <c r="AF117" s="35">
        <f t="shared" si="22"/>
        <v>0.42857142857142855</v>
      </c>
      <c r="AG117" s="35">
        <f t="shared" si="22"/>
        <v>0.14285714285714285</v>
      </c>
      <c r="AH117" s="36">
        <f t="shared" si="22"/>
        <v>0</v>
      </c>
      <c r="AI117" s="37">
        <f t="shared" si="23"/>
        <v>7.1428571428571425E-2</v>
      </c>
      <c r="AJ117" s="38">
        <f t="shared" si="24"/>
        <v>0.9285714285714286</v>
      </c>
      <c r="AK117" s="39">
        <f>+'[2]Datos UAOG'!O36</f>
        <v>3.57</v>
      </c>
      <c r="AL117" s="39">
        <f>+'[2]Datos UAOG'!P36</f>
        <v>1.02</v>
      </c>
      <c r="AM117" s="40">
        <f>+'[2]Datos UAOG'!Q36</f>
        <v>4</v>
      </c>
      <c r="AN117" s="40">
        <f>+'[2]Datos UAOG'!R36</f>
        <v>4</v>
      </c>
    </row>
    <row r="118" spans="1:43" s="31" customFormat="1" ht="19.5" thickBot="1" x14ac:dyDescent="0.3">
      <c r="A118" s="180" t="s">
        <v>74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43">
        <f t="shared" ref="V118:AB118" si="25">SUM(V113:V117)</f>
        <v>11</v>
      </c>
      <c r="W118" s="43">
        <f t="shared" si="25"/>
        <v>11</v>
      </c>
      <c r="X118" s="43">
        <f t="shared" si="25"/>
        <v>17</v>
      </c>
      <c r="Y118" s="43">
        <f t="shared" si="25"/>
        <v>22</v>
      </c>
      <c r="Z118" s="43">
        <f t="shared" si="25"/>
        <v>5</v>
      </c>
      <c r="AA118" s="43">
        <f t="shared" si="25"/>
        <v>4</v>
      </c>
      <c r="AB118" s="66">
        <f t="shared" si="25"/>
        <v>70</v>
      </c>
      <c r="AC118" s="44">
        <f t="shared" si="22"/>
        <v>0.15714285714285714</v>
      </c>
      <c r="AD118" s="44">
        <f t="shared" si="22"/>
        <v>0.15714285714285714</v>
      </c>
      <c r="AE118" s="44">
        <f t="shared" si="22"/>
        <v>0.24285714285714285</v>
      </c>
      <c r="AF118" s="44">
        <f t="shared" si="22"/>
        <v>0.31428571428571428</v>
      </c>
      <c r="AG118" s="44">
        <f t="shared" si="22"/>
        <v>7.1428571428571425E-2</v>
      </c>
      <c r="AH118" s="45">
        <f t="shared" si="22"/>
        <v>5.7142857142857141E-2</v>
      </c>
      <c r="AI118" s="46">
        <f t="shared" si="23"/>
        <v>0.33333333333333331</v>
      </c>
      <c r="AJ118" s="47">
        <f t="shared" si="24"/>
        <v>0.66666666666666663</v>
      </c>
      <c r="AK118" s="48">
        <f>AVERAGE(AK113:AK117)</f>
        <v>2.976</v>
      </c>
      <c r="AL118" s="49"/>
      <c r="AM118" s="43">
        <f>MEDIAN(AM113:AM117)</f>
        <v>3</v>
      </c>
      <c r="AN118" s="50"/>
    </row>
    <row r="119" spans="1:43" s="31" customFormat="1" ht="19.5" thickBot="1" x14ac:dyDescent="0.3">
      <c r="A119" s="60"/>
      <c r="B119" s="61"/>
      <c r="C119" s="61"/>
      <c r="D119" s="23"/>
      <c r="E119" s="65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</row>
    <row r="120" spans="1:43" s="31" customFormat="1" ht="37.5" x14ac:dyDescent="0.25">
      <c r="A120" s="23"/>
      <c r="B120" s="166" t="s">
        <v>75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74"/>
      <c r="V120" s="24">
        <v>1</v>
      </c>
      <c r="W120" s="24">
        <v>2</v>
      </c>
      <c r="X120" s="24">
        <v>3</v>
      </c>
      <c r="Y120" s="24">
        <v>4</v>
      </c>
      <c r="Z120" s="24">
        <v>5</v>
      </c>
      <c r="AA120" s="24" t="s">
        <v>20</v>
      </c>
      <c r="AB120" s="58" t="s">
        <v>21</v>
      </c>
      <c r="AC120" s="24">
        <v>1</v>
      </c>
      <c r="AD120" s="24">
        <v>2</v>
      </c>
      <c r="AE120" s="24">
        <v>3</v>
      </c>
      <c r="AF120" s="24">
        <v>4</v>
      </c>
      <c r="AG120" s="24">
        <v>5</v>
      </c>
      <c r="AH120" s="26" t="s">
        <v>20</v>
      </c>
      <c r="AI120" s="27" t="s">
        <v>22</v>
      </c>
      <c r="AJ120" s="28" t="s">
        <v>23</v>
      </c>
      <c r="AK120" s="29" t="s">
        <v>24</v>
      </c>
      <c r="AL120" s="30" t="s">
        <v>25</v>
      </c>
      <c r="AM120" s="30" t="s">
        <v>26</v>
      </c>
      <c r="AN120" s="30" t="s">
        <v>27</v>
      </c>
    </row>
    <row r="121" spans="1:43" s="31" customFormat="1" ht="18" customHeight="1" x14ac:dyDescent="0.25">
      <c r="A121" s="32">
        <v>35</v>
      </c>
      <c r="B121" s="159" t="s">
        <v>76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3">
        <f>+'[2]Datos UAOG'!B37</f>
        <v>2</v>
      </c>
      <c r="W121" s="33">
        <f>+'[2]Datos UAOG'!C37</f>
        <v>1</v>
      </c>
      <c r="X121" s="33">
        <f>+'[2]Datos UAOG'!D37</f>
        <v>2</v>
      </c>
      <c r="Y121" s="33">
        <f>+'[2]Datos UAOG'!E37</f>
        <v>8</v>
      </c>
      <c r="Z121" s="33">
        <f>+'[2]Datos UAOG'!F37</f>
        <v>1</v>
      </c>
      <c r="AA121" s="33">
        <f>+'[2]Datos UAOG'!G37</f>
        <v>0</v>
      </c>
      <c r="AB121" s="34">
        <f t="shared" ref="AB121:AB128" si="26">SUM(V121:AA121)</f>
        <v>14</v>
      </c>
      <c r="AC121" s="35">
        <f t="shared" ref="AC121:AH129" si="27">V121/$AB121</f>
        <v>0.14285714285714285</v>
      </c>
      <c r="AD121" s="35">
        <f t="shared" si="27"/>
        <v>7.1428571428571425E-2</v>
      </c>
      <c r="AE121" s="35">
        <f t="shared" si="27"/>
        <v>0.14285714285714285</v>
      </c>
      <c r="AF121" s="35">
        <f t="shared" si="27"/>
        <v>0.5714285714285714</v>
      </c>
      <c r="AG121" s="35">
        <f t="shared" si="27"/>
        <v>7.1428571428571425E-2</v>
      </c>
      <c r="AH121" s="36">
        <f t="shared" si="27"/>
        <v>0</v>
      </c>
      <c r="AI121" s="37">
        <f t="shared" ref="AI121:AI129" si="28">(V121+W121)/(V121+W121+X121+Y121+Z121)</f>
        <v>0.21428571428571427</v>
      </c>
      <c r="AJ121" s="38">
        <f t="shared" ref="AJ121:AJ129" si="29">(X121+Y121+Z121)/(V121+W121+X121+Y121+Z121)</f>
        <v>0.7857142857142857</v>
      </c>
      <c r="AK121" s="39">
        <f>+'[2]Datos UAOG'!O37</f>
        <v>3.36</v>
      </c>
      <c r="AL121" s="39">
        <f>+'[2]Datos UAOG'!P37</f>
        <v>1.22</v>
      </c>
      <c r="AM121" s="40">
        <f>+'[2]Datos UAOG'!Q37</f>
        <v>4</v>
      </c>
      <c r="AN121" s="40">
        <f>+'[2]Datos UAOG'!R37</f>
        <v>4</v>
      </c>
      <c r="AQ121" s="41"/>
    </row>
    <row r="122" spans="1:43" s="31" customFormat="1" ht="18" customHeight="1" x14ac:dyDescent="0.25">
      <c r="A122" s="32">
        <v>36</v>
      </c>
      <c r="B122" s="159" t="s">
        <v>77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3">
        <f>+'[2]Datos UAOG'!B38</f>
        <v>1</v>
      </c>
      <c r="W122" s="33">
        <f>+'[2]Datos UAOG'!C38</f>
        <v>2</v>
      </c>
      <c r="X122" s="33">
        <f>+'[2]Datos UAOG'!D38</f>
        <v>4</v>
      </c>
      <c r="Y122" s="33">
        <f>+'[2]Datos UAOG'!E38</f>
        <v>5</v>
      </c>
      <c r="Z122" s="33">
        <f>+'[2]Datos UAOG'!F38</f>
        <v>1</v>
      </c>
      <c r="AA122" s="33">
        <f>+'[2]Datos UAOG'!G38</f>
        <v>1</v>
      </c>
      <c r="AB122" s="34">
        <f t="shared" si="26"/>
        <v>14</v>
      </c>
      <c r="AC122" s="35">
        <f t="shared" si="27"/>
        <v>7.1428571428571425E-2</v>
      </c>
      <c r="AD122" s="35">
        <f t="shared" si="27"/>
        <v>0.14285714285714285</v>
      </c>
      <c r="AE122" s="35">
        <f t="shared" si="27"/>
        <v>0.2857142857142857</v>
      </c>
      <c r="AF122" s="35">
        <f t="shared" si="27"/>
        <v>0.35714285714285715</v>
      </c>
      <c r="AG122" s="35">
        <f t="shared" si="27"/>
        <v>7.1428571428571425E-2</v>
      </c>
      <c r="AH122" s="36">
        <f t="shared" si="27"/>
        <v>7.1428571428571425E-2</v>
      </c>
      <c r="AI122" s="37">
        <f t="shared" si="28"/>
        <v>0.23076923076923078</v>
      </c>
      <c r="AJ122" s="38">
        <f t="shared" si="29"/>
        <v>0.76923076923076927</v>
      </c>
      <c r="AK122" s="39">
        <f>+'[2]Datos UAOG'!O38</f>
        <v>3.23</v>
      </c>
      <c r="AL122" s="39">
        <f>+'[2]Datos UAOG'!P38</f>
        <v>1.0900000000000001</v>
      </c>
      <c r="AM122" s="40">
        <f>+'[2]Datos UAOG'!Q38</f>
        <v>3</v>
      </c>
      <c r="AN122" s="40">
        <f>+'[2]Datos UAOG'!R38</f>
        <v>4</v>
      </c>
    </row>
    <row r="123" spans="1:43" s="31" customFormat="1" ht="18" customHeight="1" x14ac:dyDescent="0.25">
      <c r="A123" s="32">
        <v>37</v>
      </c>
      <c r="B123" s="159" t="s">
        <v>78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3">
        <f>+'[2]Datos UAOG'!B39</f>
        <v>2</v>
      </c>
      <c r="W123" s="33">
        <f>+'[2]Datos UAOG'!C39</f>
        <v>3</v>
      </c>
      <c r="X123" s="33">
        <f>+'[2]Datos UAOG'!D39</f>
        <v>1</v>
      </c>
      <c r="Y123" s="33">
        <f>+'[2]Datos UAOG'!E39</f>
        <v>5</v>
      </c>
      <c r="Z123" s="33">
        <f>+'[2]Datos UAOG'!F39</f>
        <v>1</v>
      </c>
      <c r="AA123" s="33">
        <f>+'[2]Datos UAOG'!G39</f>
        <v>2</v>
      </c>
      <c r="AB123" s="34">
        <f t="shared" si="26"/>
        <v>14</v>
      </c>
      <c r="AC123" s="35">
        <f t="shared" si="27"/>
        <v>0.14285714285714285</v>
      </c>
      <c r="AD123" s="35">
        <f t="shared" si="27"/>
        <v>0.21428571428571427</v>
      </c>
      <c r="AE123" s="35">
        <f t="shared" si="27"/>
        <v>7.1428571428571425E-2</v>
      </c>
      <c r="AF123" s="35">
        <f t="shared" si="27"/>
        <v>0.35714285714285715</v>
      </c>
      <c r="AG123" s="35">
        <f t="shared" si="27"/>
        <v>7.1428571428571425E-2</v>
      </c>
      <c r="AH123" s="36">
        <f t="shared" si="27"/>
        <v>0.14285714285714285</v>
      </c>
      <c r="AI123" s="37">
        <f t="shared" si="28"/>
        <v>0.41666666666666669</v>
      </c>
      <c r="AJ123" s="38">
        <f t="shared" si="29"/>
        <v>0.58333333333333337</v>
      </c>
      <c r="AK123" s="39">
        <f>+'[2]Datos UAOG'!O39</f>
        <v>3</v>
      </c>
      <c r="AL123" s="39">
        <f>+'[2]Datos UAOG'!P39</f>
        <v>1.35</v>
      </c>
      <c r="AM123" s="40">
        <f>+'[2]Datos UAOG'!Q39</f>
        <v>4</v>
      </c>
      <c r="AN123" s="40">
        <f>+'[2]Datos UAOG'!R39</f>
        <v>4</v>
      </c>
      <c r="AQ123" s="67"/>
    </row>
    <row r="124" spans="1:43" s="31" customFormat="1" ht="18" customHeight="1" x14ac:dyDescent="0.25">
      <c r="A124" s="32">
        <v>38</v>
      </c>
      <c r="B124" s="159" t="s">
        <v>79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3">
        <f>+'[2]Datos UAOG'!B40</f>
        <v>3</v>
      </c>
      <c r="W124" s="33">
        <f>+'[2]Datos UAOG'!C40</f>
        <v>2</v>
      </c>
      <c r="X124" s="33">
        <f>+'[2]Datos UAOG'!D40</f>
        <v>2</v>
      </c>
      <c r="Y124" s="33">
        <f>+'[2]Datos UAOG'!E40</f>
        <v>5</v>
      </c>
      <c r="Z124" s="33">
        <f>+'[2]Datos UAOG'!F40</f>
        <v>1</v>
      </c>
      <c r="AA124" s="33">
        <f>+'[2]Datos UAOG'!G40</f>
        <v>1</v>
      </c>
      <c r="AB124" s="34">
        <f t="shared" si="26"/>
        <v>14</v>
      </c>
      <c r="AC124" s="35">
        <f t="shared" si="27"/>
        <v>0.21428571428571427</v>
      </c>
      <c r="AD124" s="35">
        <f t="shared" si="27"/>
        <v>0.14285714285714285</v>
      </c>
      <c r="AE124" s="35">
        <f t="shared" si="27"/>
        <v>0.14285714285714285</v>
      </c>
      <c r="AF124" s="35">
        <f t="shared" si="27"/>
        <v>0.35714285714285715</v>
      </c>
      <c r="AG124" s="35">
        <f t="shared" si="27"/>
        <v>7.1428571428571425E-2</v>
      </c>
      <c r="AH124" s="36">
        <f t="shared" si="27"/>
        <v>7.1428571428571425E-2</v>
      </c>
      <c r="AI124" s="37">
        <f t="shared" si="28"/>
        <v>0.38461538461538464</v>
      </c>
      <c r="AJ124" s="38">
        <f t="shared" si="29"/>
        <v>0.61538461538461542</v>
      </c>
      <c r="AK124" s="39">
        <f>+'[2]Datos UAOG'!O40</f>
        <v>2.92</v>
      </c>
      <c r="AL124" s="39">
        <f>+'[2]Datos UAOG'!P40</f>
        <v>1.38</v>
      </c>
      <c r="AM124" s="40">
        <f>+'[2]Datos UAOG'!Q40</f>
        <v>3</v>
      </c>
      <c r="AN124" s="40">
        <f>+'[2]Datos UAOG'!R40</f>
        <v>4</v>
      </c>
    </row>
    <row r="125" spans="1:43" s="31" customFormat="1" ht="18" customHeight="1" x14ac:dyDescent="0.25">
      <c r="A125" s="32">
        <v>39</v>
      </c>
      <c r="B125" s="159" t="s">
        <v>80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3">
        <f>+'[2]Datos UAOG'!B41</f>
        <v>4</v>
      </c>
      <c r="W125" s="33">
        <f>+'[2]Datos UAOG'!C41</f>
        <v>2</v>
      </c>
      <c r="X125" s="33">
        <f>+'[2]Datos UAOG'!D41</f>
        <v>2</v>
      </c>
      <c r="Y125" s="33">
        <f>+'[2]Datos UAOG'!E41</f>
        <v>4</v>
      </c>
      <c r="Z125" s="33">
        <f>+'[2]Datos UAOG'!F41</f>
        <v>1</v>
      </c>
      <c r="AA125" s="33">
        <f>+'[2]Datos UAOG'!G41</f>
        <v>1</v>
      </c>
      <c r="AB125" s="34">
        <f t="shared" si="26"/>
        <v>14</v>
      </c>
      <c r="AC125" s="35">
        <f t="shared" si="27"/>
        <v>0.2857142857142857</v>
      </c>
      <c r="AD125" s="35">
        <f t="shared" si="27"/>
        <v>0.14285714285714285</v>
      </c>
      <c r="AE125" s="35">
        <f t="shared" si="27"/>
        <v>0.14285714285714285</v>
      </c>
      <c r="AF125" s="35">
        <f t="shared" si="27"/>
        <v>0.2857142857142857</v>
      </c>
      <c r="AG125" s="35">
        <f t="shared" si="27"/>
        <v>7.1428571428571425E-2</v>
      </c>
      <c r="AH125" s="36">
        <f t="shared" si="27"/>
        <v>7.1428571428571425E-2</v>
      </c>
      <c r="AI125" s="37">
        <f t="shared" si="28"/>
        <v>0.46153846153846156</v>
      </c>
      <c r="AJ125" s="38">
        <f t="shared" si="29"/>
        <v>0.53846153846153844</v>
      </c>
      <c r="AK125" s="39">
        <f>+'[2]Datos UAOG'!O41</f>
        <v>2.69</v>
      </c>
      <c r="AL125" s="39">
        <f>+'[2]Datos UAOG'!P41</f>
        <v>1.44</v>
      </c>
      <c r="AM125" s="40">
        <f>+'[2]Datos UAOG'!Q41</f>
        <v>3</v>
      </c>
      <c r="AN125" s="40">
        <f>+'[2]Datos UAOG'!R41</f>
        <v>1</v>
      </c>
    </row>
    <row r="126" spans="1:43" s="31" customFormat="1" ht="27" customHeight="1" x14ac:dyDescent="0.25">
      <c r="A126" s="32">
        <v>40</v>
      </c>
      <c r="B126" s="159" t="s">
        <v>81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3">
        <f>+'[2]Datos UAOG'!B42</f>
        <v>0</v>
      </c>
      <c r="W126" s="33">
        <f>+'[2]Datos UAOG'!C42</f>
        <v>1</v>
      </c>
      <c r="X126" s="33">
        <f>+'[2]Datos UAOG'!D42</f>
        <v>5</v>
      </c>
      <c r="Y126" s="33">
        <f>+'[2]Datos UAOG'!E42</f>
        <v>6</v>
      </c>
      <c r="Z126" s="33">
        <f>+'[2]Datos UAOG'!F42</f>
        <v>2</v>
      </c>
      <c r="AA126" s="33">
        <f>+'[2]Datos UAOG'!G42</f>
        <v>0</v>
      </c>
      <c r="AB126" s="34">
        <f t="shared" si="26"/>
        <v>14</v>
      </c>
      <c r="AC126" s="35">
        <f t="shared" si="27"/>
        <v>0</v>
      </c>
      <c r="AD126" s="35">
        <f t="shared" si="27"/>
        <v>7.1428571428571425E-2</v>
      </c>
      <c r="AE126" s="35">
        <f t="shared" si="27"/>
        <v>0.35714285714285715</v>
      </c>
      <c r="AF126" s="35">
        <f t="shared" si="27"/>
        <v>0.42857142857142855</v>
      </c>
      <c r="AG126" s="35">
        <f t="shared" si="27"/>
        <v>0.14285714285714285</v>
      </c>
      <c r="AH126" s="36">
        <f t="shared" si="27"/>
        <v>0</v>
      </c>
      <c r="AI126" s="37">
        <f t="shared" si="28"/>
        <v>7.1428571428571425E-2</v>
      </c>
      <c r="AJ126" s="38">
        <f t="shared" si="29"/>
        <v>0.9285714285714286</v>
      </c>
      <c r="AK126" s="39">
        <f>+'[2]Datos UAOG'!O42</f>
        <v>3.64</v>
      </c>
      <c r="AL126" s="39">
        <f>+'[2]Datos UAOG'!P42</f>
        <v>0.84</v>
      </c>
      <c r="AM126" s="40">
        <f>+'[2]Datos UAOG'!Q42</f>
        <v>4</v>
      </c>
      <c r="AN126" s="40">
        <f>+'[2]Datos UAOG'!R42</f>
        <v>4</v>
      </c>
    </row>
    <row r="127" spans="1:43" s="31" customFormat="1" ht="18" customHeight="1" x14ac:dyDescent="0.25">
      <c r="A127" s="32">
        <v>41</v>
      </c>
      <c r="B127" s="159" t="s">
        <v>82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33">
        <f>+'[2]Datos UAOG'!B43</f>
        <v>0</v>
      </c>
      <c r="W127" s="33">
        <f>+'[2]Datos UAOG'!C43</f>
        <v>1</v>
      </c>
      <c r="X127" s="33">
        <f>+'[2]Datos UAOG'!D43</f>
        <v>2</v>
      </c>
      <c r="Y127" s="33">
        <f>+'[2]Datos UAOG'!E43</f>
        <v>8</v>
      </c>
      <c r="Z127" s="33">
        <f>+'[2]Datos UAOG'!F43</f>
        <v>3</v>
      </c>
      <c r="AA127" s="33">
        <f>+'[2]Datos UAOG'!G43</f>
        <v>0</v>
      </c>
      <c r="AB127" s="34">
        <f t="shared" si="26"/>
        <v>14</v>
      </c>
      <c r="AC127" s="35">
        <f t="shared" si="27"/>
        <v>0</v>
      </c>
      <c r="AD127" s="35">
        <f t="shared" si="27"/>
        <v>7.1428571428571425E-2</v>
      </c>
      <c r="AE127" s="35">
        <f t="shared" si="27"/>
        <v>0.14285714285714285</v>
      </c>
      <c r="AF127" s="35">
        <f t="shared" si="27"/>
        <v>0.5714285714285714</v>
      </c>
      <c r="AG127" s="35">
        <f t="shared" si="27"/>
        <v>0.21428571428571427</v>
      </c>
      <c r="AH127" s="36">
        <f t="shared" si="27"/>
        <v>0</v>
      </c>
      <c r="AI127" s="37">
        <f t="shared" si="28"/>
        <v>7.1428571428571425E-2</v>
      </c>
      <c r="AJ127" s="38">
        <f t="shared" si="29"/>
        <v>0.9285714285714286</v>
      </c>
      <c r="AK127" s="39">
        <f>+'[2]Datos UAOG'!O43</f>
        <v>3.93</v>
      </c>
      <c r="AL127" s="39">
        <f>+'[2]Datos UAOG'!P43</f>
        <v>0.83</v>
      </c>
      <c r="AM127" s="40">
        <f>+'[2]Datos UAOG'!Q43</f>
        <v>4</v>
      </c>
      <c r="AN127" s="40">
        <f>+'[2]Datos UAOG'!R43</f>
        <v>4</v>
      </c>
    </row>
    <row r="128" spans="1:43" s="31" customFormat="1" ht="30.75" customHeight="1" x14ac:dyDescent="0.25">
      <c r="A128" s="32">
        <v>42</v>
      </c>
      <c r="B128" s="159" t="s">
        <v>83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33">
        <f>+'[2]Datos UAOG'!B44</f>
        <v>0</v>
      </c>
      <c r="W128" s="33">
        <f>+'[2]Datos UAOG'!C44</f>
        <v>0</v>
      </c>
      <c r="X128" s="33">
        <f>+'[2]Datos UAOG'!D44</f>
        <v>4</v>
      </c>
      <c r="Y128" s="33">
        <f>+'[2]Datos UAOG'!E44</f>
        <v>5</v>
      </c>
      <c r="Z128" s="33">
        <f>+'[2]Datos UAOG'!F44</f>
        <v>5</v>
      </c>
      <c r="AA128" s="33">
        <f>+'[2]Datos UAOG'!G44</f>
        <v>0</v>
      </c>
      <c r="AB128" s="34">
        <f t="shared" si="26"/>
        <v>14</v>
      </c>
      <c r="AC128" s="35">
        <f t="shared" si="27"/>
        <v>0</v>
      </c>
      <c r="AD128" s="35">
        <f t="shared" si="27"/>
        <v>0</v>
      </c>
      <c r="AE128" s="35">
        <f t="shared" si="27"/>
        <v>0.2857142857142857</v>
      </c>
      <c r="AF128" s="35">
        <f t="shared" si="27"/>
        <v>0.35714285714285715</v>
      </c>
      <c r="AG128" s="35">
        <f t="shared" si="27"/>
        <v>0.35714285714285715</v>
      </c>
      <c r="AH128" s="36">
        <f t="shared" si="27"/>
        <v>0</v>
      </c>
      <c r="AI128" s="37">
        <f t="shared" si="28"/>
        <v>0</v>
      </c>
      <c r="AJ128" s="38">
        <f t="shared" si="29"/>
        <v>1</v>
      </c>
      <c r="AK128" s="39">
        <f>+'[2]Datos UAOG'!O44</f>
        <v>4.07</v>
      </c>
      <c r="AL128" s="39">
        <f>+'[2]Datos UAOG'!P44</f>
        <v>0.83</v>
      </c>
      <c r="AM128" s="40">
        <f>+'[2]Datos UAOG'!Q44</f>
        <v>4</v>
      </c>
      <c r="AN128" s="40">
        <f>+'[2]Datos UAOG'!R44</f>
        <v>4</v>
      </c>
    </row>
    <row r="129" spans="1:43" s="31" customFormat="1" ht="19.5" customHeight="1" thickBot="1" x14ac:dyDescent="0.3">
      <c r="A129" s="162" t="s">
        <v>84</v>
      </c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4"/>
      <c r="V129" s="43">
        <f t="shared" ref="V129:AB129" si="30">SUM(V121:V128)</f>
        <v>12</v>
      </c>
      <c r="W129" s="43">
        <f t="shared" si="30"/>
        <v>12</v>
      </c>
      <c r="X129" s="43">
        <f t="shared" si="30"/>
        <v>22</v>
      </c>
      <c r="Y129" s="43">
        <f t="shared" si="30"/>
        <v>46</v>
      </c>
      <c r="Z129" s="43">
        <f t="shared" si="30"/>
        <v>15</v>
      </c>
      <c r="AA129" s="43">
        <f t="shared" si="30"/>
        <v>5</v>
      </c>
      <c r="AB129" s="66">
        <f t="shared" si="30"/>
        <v>112</v>
      </c>
      <c r="AC129" s="44">
        <f t="shared" si="27"/>
        <v>0.10714285714285714</v>
      </c>
      <c r="AD129" s="44">
        <f t="shared" si="27"/>
        <v>0.10714285714285714</v>
      </c>
      <c r="AE129" s="44">
        <f t="shared" si="27"/>
        <v>0.19642857142857142</v>
      </c>
      <c r="AF129" s="44">
        <f t="shared" si="27"/>
        <v>0.4107142857142857</v>
      </c>
      <c r="AG129" s="44">
        <f t="shared" si="27"/>
        <v>0.13392857142857142</v>
      </c>
      <c r="AH129" s="45">
        <f t="shared" si="27"/>
        <v>4.4642857142857144E-2</v>
      </c>
      <c r="AI129" s="46">
        <f t="shared" si="28"/>
        <v>0.22429906542056074</v>
      </c>
      <c r="AJ129" s="47">
        <f t="shared" si="29"/>
        <v>0.77570093457943923</v>
      </c>
      <c r="AK129" s="48">
        <f>AVERAGE(AK121:AK128)</f>
        <v>3.355</v>
      </c>
      <c r="AL129" s="49"/>
      <c r="AM129" s="43">
        <f>MEDIAN(AM121:AM128)</f>
        <v>4</v>
      </c>
      <c r="AN129" s="50"/>
    </row>
    <row r="130" spans="1:43" s="31" customFormat="1" ht="18.75" x14ac:dyDescent="0.25">
      <c r="A130" s="60"/>
      <c r="B130" s="61"/>
      <c r="C130" s="61"/>
      <c r="D130" s="23"/>
      <c r="E130" s="62"/>
      <c r="F130" s="63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</row>
    <row r="131" spans="1:43" s="31" customFormat="1" ht="19.5" thickBot="1" x14ac:dyDescent="0.3">
      <c r="A131" s="60"/>
      <c r="B131" s="61"/>
      <c r="C131" s="61"/>
      <c r="D131" s="23"/>
      <c r="E131" s="65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Q131" s="68"/>
    </row>
    <row r="132" spans="1:43" s="31" customFormat="1" ht="37.5" x14ac:dyDescent="0.25">
      <c r="A132" s="23"/>
      <c r="B132" s="166" t="s">
        <v>85</v>
      </c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74"/>
      <c r="V132" s="24">
        <v>1</v>
      </c>
      <c r="W132" s="24">
        <v>2</v>
      </c>
      <c r="X132" s="24">
        <v>3</v>
      </c>
      <c r="Y132" s="24">
        <v>4</v>
      </c>
      <c r="Z132" s="24">
        <v>5</v>
      </c>
      <c r="AA132" s="24" t="s">
        <v>20</v>
      </c>
      <c r="AB132" s="25" t="s">
        <v>21</v>
      </c>
      <c r="AC132" s="53">
        <v>1</v>
      </c>
      <c r="AD132" s="53">
        <v>2</v>
      </c>
      <c r="AE132" s="53">
        <v>3</v>
      </c>
      <c r="AF132" s="53">
        <v>4</v>
      </c>
      <c r="AG132" s="53">
        <v>5</v>
      </c>
      <c r="AH132" s="69" t="s">
        <v>20</v>
      </c>
      <c r="AI132" s="27" t="s">
        <v>22</v>
      </c>
      <c r="AJ132" s="28" t="s">
        <v>23</v>
      </c>
      <c r="AK132" s="29" t="s">
        <v>24</v>
      </c>
      <c r="AL132" s="30" t="s">
        <v>25</v>
      </c>
      <c r="AM132" s="30" t="s">
        <v>26</v>
      </c>
      <c r="AN132" s="30" t="s">
        <v>27</v>
      </c>
    </row>
    <row r="133" spans="1:43" s="31" customFormat="1" ht="22.5" customHeight="1" x14ac:dyDescent="0.25">
      <c r="A133" s="32">
        <v>43</v>
      </c>
      <c r="B133" s="159" t="s">
        <v>86</v>
      </c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33">
        <f>+'[2]Datos UAOG'!B45</f>
        <v>0</v>
      </c>
      <c r="W133" s="33">
        <f>+'[2]Datos UAOG'!C45</f>
        <v>1</v>
      </c>
      <c r="X133" s="33">
        <f>+'[2]Datos UAOG'!D45</f>
        <v>3</v>
      </c>
      <c r="Y133" s="33">
        <f>+'[2]Datos UAOG'!E45</f>
        <v>7</v>
      </c>
      <c r="Z133" s="33">
        <f>+'[2]Datos UAOG'!F45</f>
        <v>3</v>
      </c>
      <c r="AA133" s="33">
        <f>+'[2]Datos UAOG'!G45</f>
        <v>0</v>
      </c>
      <c r="AB133" s="34">
        <f t="shared" ref="AB133:AB138" si="31">SUM(V133:AA133)</f>
        <v>14</v>
      </c>
      <c r="AC133" s="35">
        <f t="shared" ref="AC133:AH133" si="32">V133/$AB133</f>
        <v>0</v>
      </c>
      <c r="AD133" s="35">
        <f t="shared" si="32"/>
        <v>7.1428571428571425E-2</v>
      </c>
      <c r="AE133" s="35">
        <f t="shared" si="32"/>
        <v>0.21428571428571427</v>
      </c>
      <c r="AF133" s="35">
        <f t="shared" si="32"/>
        <v>0.5</v>
      </c>
      <c r="AG133" s="35">
        <f t="shared" si="32"/>
        <v>0.21428571428571427</v>
      </c>
      <c r="AH133" s="36">
        <f t="shared" si="32"/>
        <v>0</v>
      </c>
      <c r="AI133" s="37">
        <f>(V133+W133)/(V133+W133+X133+Y133+Z133)</f>
        <v>7.1428571428571425E-2</v>
      </c>
      <c r="AJ133" s="38">
        <f>(X133+Y133+Z133)/(V133+W133+X133+Y133+Z133)</f>
        <v>0.9285714285714286</v>
      </c>
      <c r="AK133" s="39">
        <f>+'[2]Datos UAOG'!O45</f>
        <v>3.86</v>
      </c>
      <c r="AL133" s="39">
        <f>+'[2]Datos UAOG'!P45</f>
        <v>0.86</v>
      </c>
      <c r="AM133" s="40">
        <f>+'[2]Datos UAOG'!Q45</f>
        <v>4</v>
      </c>
      <c r="AN133" s="40">
        <f>+'[2]Datos UAOG'!R45</f>
        <v>4</v>
      </c>
    </row>
    <row r="134" spans="1:43" s="31" customFormat="1" ht="18.75" x14ac:dyDescent="0.25">
      <c r="A134" s="70"/>
      <c r="B134" s="71"/>
      <c r="C134" s="71"/>
      <c r="D134" s="70"/>
      <c r="E134" s="72"/>
      <c r="F134" s="73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12"/>
      <c r="W134" s="12"/>
      <c r="X134" s="12"/>
      <c r="Y134" s="12"/>
      <c r="Z134" s="12"/>
      <c r="AA134" s="75"/>
      <c r="AB134" s="75"/>
      <c r="AC134" s="76"/>
      <c r="AD134" s="76"/>
      <c r="AE134" s="76"/>
      <c r="AF134" s="76"/>
      <c r="AG134" s="76"/>
      <c r="AH134" s="77"/>
      <c r="AI134" s="78"/>
      <c r="AJ134" s="79"/>
      <c r="AK134" s="12"/>
      <c r="AL134" s="12"/>
      <c r="AM134" s="12"/>
      <c r="AN134" s="12"/>
    </row>
    <row r="135" spans="1:43" s="31" customFormat="1" ht="30.75" customHeight="1" x14ac:dyDescent="0.25">
      <c r="A135" s="32">
        <v>44</v>
      </c>
      <c r="B135" s="159" t="s">
        <v>87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3">
        <f>+'[2]Datos UAOG'!B46</f>
        <v>1</v>
      </c>
      <c r="W135" s="33">
        <f>+'[2]Datos UAOG'!C46</f>
        <v>1</v>
      </c>
      <c r="X135" s="33">
        <f>+'[2]Datos UAOG'!D46</f>
        <v>2</v>
      </c>
      <c r="Y135" s="33">
        <f>+'[2]Datos UAOG'!E46</f>
        <v>7</v>
      </c>
      <c r="Z135" s="33">
        <f>+'[2]Datos UAOG'!F46</f>
        <v>3</v>
      </c>
      <c r="AA135" s="33">
        <f>+'[2]Datos UAOG'!G46</f>
        <v>0</v>
      </c>
      <c r="AB135" s="34">
        <f t="shared" si="31"/>
        <v>14</v>
      </c>
      <c r="AC135" s="35">
        <f t="shared" ref="AC135:AH139" si="33">V135/$AB135</f>
        <v>7.1428571428571425E-2</v>
      </c>
      <c r="AD135" s="35">
        <f t="shared" si="33"/>
        <v>7.1428571428571425E-2</v>
      </c>
      <c r="AE135" s="35">
        <f t="shared" si="33"/>
        <v>0.14285714285714285</v>
      </c>
      <c r="AF135" s="35">
        <f t="shared" si="33"/>
        <v>0.5</v>
      </c>
      <c r="AG135" s="35">
        <f t="shared" si="33"/>
        <v>0.21428571428571427</v>
      </c>
      <c r="AH135" s="36">
        <f t="shared" si="33"/>
        <v>0</v>
      </c>
      <c r="AI135" s="37">
        <f>(V135+W135)/(V135+W135+X135+Y135+Z135)</f>
        <v>0.14285714285714285</v>
      </c>
      <c r="AJ135" s="38">
        <f>(X135+Y135+Z135)/(V135+W135+X135+Y135+Z135)</f>
        <v>0.8571428571428571</v>
      </c>
      <c r="AK135" s="39">
        <f>+'[2]Datos UAOG'!O46</f>
        <v>3.71</v>
      </c>
      <c r="AL135" s="39">
        <f>+'[2]Datos UAOG'!P46</f>
        <v>1.1399999999999999</v>
      </c>
      <c r="AM135" s="40">
        <f>+'[2]Datos UAOG'!Q46</f>
        <v>4</v>
      </c>
      <c r="AN135" s="40">
        <f>+'[2]Datos UAOG'!R46</f>
        <v>4</v>
      </c>
      <c r="AQ135" s="68"/>
    </row>
    <row r="136" spans="1:43" s="31" customFormat="1" ht="18" customHeight="1" x14ac:dyDescent="0.25">
      <c r="A136" s="32">
        <v>45</v>
      </c>
      <c r="B136" s="159" t="s">
        <v>88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3">
        <f>+'[2]Datos UAOG'!B47</f>
        <v>0</v>
      </c>
      <c r="W136" s="33">
        <f>+'[2]Datos UAOG'!C47</f>
        <v>0</v>
      </c>
      <c r="X136" s="33">
        <f>+'[2]Datos UAOG'!D47</f>
        <v>1</v>
      </c>
      <c r="Y136" s="33">
        <f>+'[2]Datos UAOG'!E47</f>
        <v>3</v>
      </c>
      <c r="Z136" s="33">
        <f>+'[2]Datos UAOG'!F47</f>
        <v>10</v>
      </c>
      <c r="AA136" s="33">
        <f>+'[2]Datos UAOG'!G47</f>
        <v>0</v>
      </c>
      <c r="AB136" s="34">
        <f t="shared" si="31"/>
        <v>14</v>
      </c>
      <c r="AC136" s="35">
        <f t="shared" si="33"/>
        <v>0</v>
      </c>
      <c r="AD136" s="35">
        <f t="shared" si="33"/>
        <v>0</v>
      </c>
      <c r="AE136" s="35">
        <f t="shared" si="33"/>
        <v>7.1428571428571425E-2</v>
      </c>
      <c r="AF136" s="35">
        <f t="shared" si="33"/>
        <v>0.21428571428571427</v>
      </c>
      <c r="AG136" s="35">
        <f t="shared" si="33"/>
        <v>0.7142857142857143</v>
      </c>
      <c r="AH136" s="36">
        <f t="shared" si="33"/>
        <v>0</v>
      </c>
      <c r="AI136" s="37">
        <f>(V136+W136)/(V136+W136+X136+Y136+Z136)</f>
        <v>0</v>
      </c>
      <c r="AJ136" s="38">
        <f>(X136+Y136+Z136)/(V136+W136+X136+Y136+Z136)</f>
        <v>1</v>
      </c>
      <c r="AK136" s="39">
        <f>+'[2]Datos UAOG'!O47</f>
        <v>4.6399999999999997</v>
      </c>
      <c r="AL136" s="39">
        <f>+'[2]Datos UAOG'!P47</f>
        <v>0.63</v>
      </c>
      <c r="AM136" s="40">
        <f>+'[2]Datos UAOG'!Q47</f>
        <v>5</v>
      </c>
      <c r="AN136" s="40">
        <f>+'[2]Datos UAOG'!R47</f>
        <v>5</v>
      </c>
    </row>
    <row r="137" spans="1:43" s="31" customFormat="1" ht="18" customHeight="1" x14ac:dyDescent="0.25">
      <c r="A137" s="32">
        <v>46</v>
      </c>
      <c r="B137" s="159" t="s">
        <v>89</v>
      </c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33">
        <f>+'[2]Datos UAOG'!B48</f>
        <v>0</v>
      </c>
      <c r="W137" s="33">
        <f>+'[2]Datos UAOG'!C48</f>
        <v>0</v>
      </c>
      <c r="X137" s="33">
        <f>+'[2]Datos UAOG'!D48</f>
        <v>1</v>
      </c>
      <c r="Y137" s="33">
        <f>+'[2]Datos UAOG'!E48</f>
        <v>3</v>
      </c>
      <c r="Z137" s="33">
        <f>+'[2]Datos UAOG'!F48</f>
        <v>10</v>
      </c>
      <c r="AA137" s="33">
        <f>+'[2]Datos UAOG'!G48</f>
        <v>0</v>
      </c>
      <c r="AB137" s="34">
        <f t="shared" si="31"/>
        <v>14</v>
      </c>
      <c r="AC137" s="35">
        <f t="shared" si="33"/>
        <v>0</v>
      </c>
      <c r="AD137" s="35">
        <f t="shared" si="33"/>
        <v>0</v>
      </c>
      <c r="AE137" s="35">
        <f t="shared" si="33"/>
        <v>7.1428571428571425E-2</v>
      </c>
      <c r="AF137" s="35">
        <f t="shared" si="33"/>
        <v>0.21428571428571427</v>
      </c>
      <c r="AG137" s="35">
        <f t="shared" si="33"/>
        <v>0.7142857142857143</v>
      </c>
      <c r="AH137" s="36">
        <f t="shared" si="33"/>
        <v>0</v>
      </c>
      <c r="AI137" s="37">
        <f>(V137+W137)/(V137+W137+X137+Y137+Z137)</f>
        <v>0</v>
      </c>
      <c r="AJ137" s="38">
        <f>(X137+Y137+Z137)/(V137+W137+X137+Y137+Z137)</f>
        <v>1</v>
      </c>
      <c r="AK137" s="39">
        <f>+'[2]Datos UAOG'!O48</f>
        <v>4.6399999999999997</v>
      </c>
      <c r="AL137" s="39">
        <f>+'[2]Datos UAOG'!P48</f>
        <v>0.63</v>
      </c>
      <c r="AM137" s="40">
        <f>+'[2]Datos UAOG'!Q48</f>
        <v>5</v>
      </c>
      <c r="AN137" s="40">
        <f>+'[2]Datos UAOG'!R48</f>
        <v>5</v>
      </c>
    </row>
    <row r="138" spans="1:43" s="31" customFormat="1" ht="18" customHeight="1" x14ac:dyDescent="0.25">
      <c r="A138" s="32">
        <v>47</v>
      </c>
      <c r="B138" s="179" t="s">
        <v>90</v>
      </c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33">
        <f>+'[2]Datos UAOG'!B49</f>
        <v>1</v>
      </c>
      <c r="W138" s="33">
        <f>+'[2]Datos UAOG'!C49</f>
        <v>0</v>
      </c>
      <c r="X138" s="33">
        <f>+'[2]Datos UAOG'!D49</f>
        <v>1</v>
      </c>
      <c r="Y138" s="33">
        <f>+'[2]Datos UAOG'!E49</f>
        <v>5</v>
      </c>
      <c r="Z138" s="33">
        <f>+'[2]Datos UAOG'!F49</f>
        <v>7</v>
      </c>
      <c r="AA138" s="33">
        <f>+'[2]Datos UAOG'!G49</f>
        <v>0</v>
      </c>
      <c r="AB138" s="34">
        <f t="shared" si="31"/>
        <v>14</v>
      </c>
      <c r="AC138" s="35">
        <f t="shared" si="33"/>
        <v>7.1428571428571425E-2</v>
      </c>
      <c r="AD138" s="35">
        <f t="shared" si="33"/>
        <v>0</v>
      </c>
      <c r="AE138" s="35">
        <f t="shared" si="33"/>
        <v>7.1428571428571425E-2</v>
      </c>
      <c r="AF138" s="35">
        <f t="shared" si="33"/>
        <v>0.35714285714285715</v>
      </c>
      <c r="AG138" s="35">
        <f t="shared" si="33"/>
        <v>0.5</v>
      </c>
      <c r="AH138" s="36">
        <f t="shared" si="33"/>
        <v>0</v>
      </c>
      <c r="AI138" s="37">
        <f>(V138+W138)/(V138+W138+X138+Y138+Z138)</f>
        <v>7.1428571428571425E-2</v>
      </c>
      <c r="AJ138" s="38">
        <f>(X138+Y138+Z138)/(V138+W138+X138+Y138+Z138)</f>
        <v>0.9285714285714286</v>
      </c>
      <c r="AK138" s="39">
        <f>+'[2]Datos UAOG'!O49</f>
        <v>4.21</v>
      </c>
      <c r="AL138" s="39">
        <f>+'[2]Datos UAOG'!P49</f>
        <v>1.1200000000000001</v>
      </c>
      <c r="AM138" s="40">
        <f>+'[2]Datos UAOG'!Q49</f>
        <v>5</v>
      </c>
      <c r="AN138" s="40">
        <f>+'[2]Datos UAOG'!R49</f>
        <v>5</v>
      </c>
    </row>
    <row r="139" spans="1:43" s="31" customFormat="1" ht="19.5" customHeight="1" thickBot="1" x14ac:dyDescent="0.3">
      <c r="A139" s="162" t="s">
        <v>91</v>
      </c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4"/>
      <c r="V139" s="59">
        <f>SUM(V133:V138)</f>
        <v>2</v>
      </c>
      <c r="W139" s="59">
        <f t="shared" ref="W139:AB139" si="34">SUM(W133:W138)</f>
        <v>2</v>
      </c>
      <c r="X139" s="59">
        <f t="shared" si="34"/>
        <v>8</v>
      </c>
      <c r="Y139" s="59">
        <f t="shared" si="34"/>
        <v>25</v>
      </c>
      <c r="Z139" s="59">
        <f t="shared" si="34"/>
        <v>33</v>
      </c>
      <c r="AA139" s="59">
        <f t="shared" si="34"/>
        <v>0</v>
      </c>
      <c r="AB139" s="59">
        <f t="shared" si="34"/>
        <v>70</v>
      </c>
      <c r="AC139" s="44">
        <f t="shared" si="33"/>
        <v>2.8571428571428571E-2</v>
      </c>
      <c r="AD139" s="44">
        <f t="shared" si="33"/>
        <v>2.8571428571428571E-2</v>
      </c>
      <c r="AE139" s="44">
        <f t="shared" si="33"/>
        <v>0.11428571428571428</v>
      </c>
      <c r="AF139" s="44">
        <f t="shared" si="33"/>
        <v>0.35714285714285715</v>
      </c>
      <c r="AG139" s="44">
        <f t="shared" si="33"/>
        <v>0.47142857142857142</v>
      </c>
      <c r="AH139" s="45">
        <f t="shared" si="33"/>
        <v>0</v>
      </c>
      <c r="AI139" s="46">
        <f>(V139+W139)/(V139+W139+X139+Y139+Z139)</f>
        <v>5.7142857142857141E-2</v>
      </c>
      <c r="AJ139" s="47">
        <f>(X139+Y139+Z139)/(V139+W139+X139+Y139+Z139)</f>
        <v>0.94285714285714284</v>
      </c>
      <c r="AK139" s="48">
        <f>AVERAGE(AK133,AK136:AK137)</f>
        <v>4.38</v>
      </c>
      <c r="AL139" s="49"/>
      <c r="AM139" s="43">
        <f>MEDIAN(AM133,AM136:AM137)</f>
        <v>5</v>
      </c>
      <c r="AN139" s="50"/>
    </row>
    <row r="140" spans="1:43" s="31" customFormat="1" ht="19.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1"/>
      <c r="W140" s="81"/>
      <c r="X140" s="81"/>
      <c r="Y140" s="81"/>
      <c r="Z140" s="81"/>
      <c r="AA140" s="81"/>
      <c r="AB140" s="81"/>
      <c r="AC140" s="82"/>
      <c r="AD140" s="82"/>
      <c r="AE140" s="82"/>
      <c r="AF140" s="82"/>
      <c r="AG140" s="82"/>
      <c r="AH140" s="82"/>
      <c r="AI140" s="83"/>
      <c r="AJ140" s="83"/>
      <c r="AK140" s="84"/>
      <c r="AL140" s="84"/>
      <c r="AM140" s="12"/>
      <c r="AN140" s="12"/>
    </row>
    <row r="141" spans="1:43" s="31" customFormat="1" ht="19.5" thickBot="1" x14ac:dyDescent="0.3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</row>
    <row r="142" spans="1:43" s="31" customFormat="1" ht="37.5" customHeight="1" x14ac:dyDescent="0.25">
      <c r="A142" s="23"/>
      <c r="B142" s="166" t="s">
        <v>92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74"/>
      <c r="V142" s="24">
        <v>1</v>
      </c>
      <c r="W142" s="24">
        <v>2</v>
      </c>
      <c r="X142" s="24">
        <v>3</v>
      </c>
      <c r="Y142" s="24">
        <v>4</v>
      </c>
      <c r="Z142" s="24">
        <v>5</v>
      </c>
      <c r="AA142" s="24" t="s">
        <v>20</v>
      </c>
      <c r="AB142" s="58" t="s">
        <v>21</v>
      </c>
      <c r="AC142" s="24">
        <v>1</v>
      </c>
      <c r="AD142" s="24">
        <v>2</v>
      </c>
      <c r="AE142" s="24">
        <v>3</v>
      </c>
      <c r="AF142" s="24">
        <v>4</v>
      </c>
      <c r="AG142" s="24">
        <v>5</v>
      </c>
      <c r="AH142" s="26" t="s">
        <v>20</v>
      </c>
      <c r="AI142" s="27" t="s">
        <v>22</v>
      </c>
      <c r="AJ142" s="28" t="s">
        <v>23</v>
      </c>
      <c r="AK142" s="29" t="s">
        <v>24</v>
      </c>
      <c r="AL142" s="30" t="s">
        <v>25</v>
      </c>
      <c r="AM142" s="30" t="s">
        <v>26</v>
      </c>
      <c r="AN142" s="30" t="s">
        <v>27</v>
      </c>
    </row>
    <row r="143" spans="1:43" s="31" customFormat="1" ht="18" customHeight="1" x14ac:dyDescent="0.25">
      <c r="A143" s="32">
        <v>48</v>
      </c>
      <c r="B143" s="159" t="s">
        <v>93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3">
        <f>+'[2]Datos UAOG'!B61</f>
        <v>0</v>
      </c>
      <c r="W143" s="33">
        <f>+'[2]Datos UAOG'!C61</f>
        <v>1</v>
      </c>
      <c r="X143" s="33">
        <f>+'[2]Datos UAOG'!D61</f>
        <v>5</v>
      </c>
      <c r="Y143" s="33">
        <f>+'[2]Datos UAOG'!E61</f>
        <v>3</v>
      </c>
      <c r="Z143" s="33">
        <f>+'[2]Datos UAOG'!F61</f>
        <v>4</v>
      </c>
      <c r="AA143" s="33">
        <f>+'[2]Datos UAOG'!G61</f>
        <v>1</v>
      </c>
      <c r="AB143" s="34">
        <f>SUM(V143:AA143)</f>
        <v>14</v>
      </c>
      <c r="AC143" s="35">
        <f t="shared" ref="AC143:AH148" si="35">V143/$AB143</f>
        <v>0</v>
      </c>
      <c r="AD143" s="35">
        <f t="shared" si="35"/>
        <v>7.1428571428571425E-2</v>
      </c>
      <c r="AE143" s="35">
        <f t="shared" si="35"/>
        <v>0.35714285714285715</v>
      </c>
      <c r="AF143" s="35">
        <f t="shared" si="35"/>
        <v>0.21428571428571427</v>
      </c>
      <c r="AG143" s="35">
        <f t="shared" si="35"/>
        <v>0.2857142857142857</v>
      </c>
      <c r="AH143" s="36">
        <f t="shared" si="35"/>
        <v>7.1428571428571425E-2</v>
      </c>
      <c r="AI143" s="37">
        <f t="shared" ref="AI143:AI148" si="36">(V143+W143)/(V143+W143+X143+Y143+Z143)</f>
        <v>7.6923076923076927E-2</v>
      </c>
      <c r="AJ143" s="38">
        <f t="shared" ref="AJ143:AJ148" si="37">(X143+Y143+Z143)/(V143+W143+X143+Y143+Z143)</f>
        <v>0.92307692307692313</v>
      </c>
      <c r="AK143" s="39">
        <f>+'[2]Datos UAOG'!O61</f>
        <v>3.77</v>
      </c>
      <c r="AL143" s="39">
        <f>+'[2]Datos UAOG'!P61</f>
        <v>1.01</v>
      </c>
      <c r="AM143" s="40">
        <f>+'[2]Datos UAOG'!Q61</f>
        <v>4</v>
      </c>
      <c r="AN143" s="40">
        <f>+'[2]Datos UAOG'!R61</f>
        <v>3</v>
      </c>
      <c r="AO143" s="85"/>
    </row>
    <row r="144" spans="1:43" s="31" customFormat="1" ht="18" customHeight="1" x14ac:dyDescent="0.25">
      <c r="A144" s="32">
        <v>49</v>
      </c>
      <c r="B144" s="159" t="s">
        <v>94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3">
        <f>+'[2]Datos UAOG'!B62</f>
        <v>0</v>
      </c>
      <c r="W144" s="33">
        <f>+'[2]Datos UAOG'!C62</f>
        <v>0</v>
      </c>
      <c r="X144" s="33">
        <f>+'[2]Datos UAOG'!D62</f>
        <v>4</v>
      </c>
      <c r="Y144" s="33">
        <f>+'[2]Datos UAOG'!E62</f>
        <v>3</v>
      </c>
      <c r="Z144" s="33">
        <f>+'[2]Datos UAOG'!F62</f>
        <v>3</v>
      </c>
      <c r="AA144" s="33">
        <f>+'[2]Datos UAOG'!G62</f>
        <v>4</v>
      </c>
      <c r="AB144" s="34">
        <f>SUM(V144:AA144)</f>
        <v>14</v>
      </c>
      <c r="AC144" s="35">
        <f t="shared" si="35"/>
        <v>0</v>
      </c>
      <c r="AD144" s="35">
        <f t="shared" si="35"/>
        <v>0</v>
      </c>
      <c r="AE144" s="35">
        <f t="shared" si="35"/>
        <v>0.2857142857142857</v>
      </c>
      <c r="AF144" s="35">
        <f t="shared" si="35"/>
        <v>0.21428571428571427</v>
      </c>
      <c r="AG144" s="35">
        <f t="shared" si="35"/>
        <v>0.21428571428571427</v>
      </c>
      <c r="AH144" s="36">
        <f t="shared" si="35"/>
        <v>0.2857142857142857</v>
      </c>
      <c r="AI144" s="37">
        <f t="shared" si="36"/>
        <v>0</v>
      </c>
      <c r="AJ144" s="38">
        <f t="shared" si="37"/>
        <v>1</v>
      </c>
      <c r="AK144" s="39">
        <f>+'[2]Datos UAOG'!O62</f>
        <v>3.9</v>
      </c>
      <c r="AL144" s="39">
        <f>+'[2]Datos UAOG'!P62</f>
        <v>0.88</v>
      </c>
      <c r="AM144" s="40">
        <f>+'[2]Datos UAOG'!Q62</f>
        <v>4</v>
      </c>
      <c r="AN144" s="40">
        <f>+'[2]Datos UAOG'!R62</f>
        <v>3</v>
      </c>
      <c r="AO144" s="85"/>
    </row>
    <row r="145" spans="1:41" s="31" customFormat="1" ht="18" customHeight="1" x14ac:dyDescent="0.25">
      <c r="A145" s="32">
        <v>50</v>
      </c>
      <c r="B145" s="159" t="s">
        <v>95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3">
        <f>+'[2]Datos UAOG'!B63</f>
        <v>0</v>
      </c>
      <c r="W145" s="33">
        <f>+'[2]Datos UAOG'!C63</f>
        <v>0</v>
      </c>
      <c r="X145" s="33">
        <f>+'[2]Datos UAOG'!D63</f>
        <v>4</v>
      </c>
      <c r="Y145" s="33">
        <f>+'[2]Datos UAOG'!E63</f>
        <v>3</v>
      </c>
      <c r="Z145" s="33">
        <f>+'[2]Datos UAOG'!F63</f>
        <v>3</v>
      </c>
      <c r="AA145" s="33">
        <f>+'[2]Datos UAOG'!G63</f>
        <v>4</v>
      </c>
      <c r="AB145" s="34">
        <f>SUM(V145:AA145)</f>
        <v>14</v>
      </c>
      <c r="AC145" s="35">
        <f t="shared" si="35"/>
        <v>0</v>
      </c>
      <c r="AD145" s="35">
        <f t="shared" si="35"/>
        <v>0</v>
      </c>
      <c r="AE145" s="35">
        <f t="shared" si="35"/>
        <v>0.2857142857142857</v>
      </c>
      <c r="AF145" s="35">
        <f t="shared" si="35"/>
        <v>0.21428571428571427</v>
      </c>
      <c r="AG145" s="35">
        <f t="shared" si="35"/>
        <v>0.21428571428571427</v>
      </c>
      <c r="AH145" s="36">
        <f t="shared" si="35"/>
        <v>0.2857142857142857</v>
      </c>
      <c r="AI145" s="37">
        <f t="shared" si="36"/>
        <v>0</v>
      </c>
      <c r="AJ145" s="38">
        <f t="shared" si="37"/>
        <v>1</v>
      </c>
      <c r="AK145" s="39">
        <f>+'[2]Datos UAOG'!O63</f>
        <v>3.9</v>
      </c>
      <c r="AL145" s="39">
        <f>+'[2]Datos UAOG'!P63</f>
        <v>0.88</v>
      </c>
      <c r="AM145" s="40">
        <f>+'[2]Datos UAOG'!Q63</f>
        <v>4</v>
      </c>
      <c r="AN145" s="40">
        <f>+'[2]Datos UAOG'!R63</f>
        <v>3</v>
      </c>
      <c r="AO145" s="85"/>
    </row>
    <row r="146" spans="1:41" s="31" customFormat="1" ht="18" customHeight="1" x14ac:dyDescent="0.25">
      <c r="A146" s="32">
        <v>51</v>
      </c>
      <c r="B146" s="159" t="s">
        <v>96</v>
      </c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33">
        <f>+'[2]Datos UAOG'!B64</f>
        <v>0</v>
      </c>
      <c r="W146" s="33">
        <f>+'[2]Datos UAOG'!C64</f>
        <v>0</v>
      </c>
      <c r="X146" s="33">
        <f>+'[2]Datos UAOG'!D64</f>
        <v>5</v>
      </c>
      <c r="Y146" s="33">
        <f>+'[2]Datos UAOG'!E64</f>
        <v>4</v>
      </c>
      <c r="Z146" s="33">
        <f>+'[2]Datos UAOG'!F64</f>
        <v>2</v>
      </c>
      <c r="AA146" s="33">
        <f>+'[2]Datos UAOG'!G64</f>
        <v>3</v>
      </c>
      <c r="AB146" s="34">
        <f>SUM(V146:AA146)</f>
        <v>14</v>
      </c>
      <c r="AC146" s="35">
        <f t="shared" si="35"/>
        <v>0</v>
      </c>
      <c r="AD146" s="35">
        <f t="shared" si="35"/>
        <v>0</v>
      </c>
      <c r="AE146" s="35">
        <f t="shared" si="35"/>
        <v>0.35714285714285715</v>
      </c>
      <c r="AF146" s="35">
        <f t="shared" si="35"/>
        <v>0.2857142857142857</v>
      </c>
      <c r="AG146" s="35">
        <f t="shared" si="35"/>
        <v>0.14285714285714285</v>
      </c>
      <c r="AH146" s="36">
        <f t="shared" si="35"/>
        <v>0.21428571428571427</v>
      </c>
      <c r="AI146" s="37">
        <f t="shared" si="36"/>
        <v>0</v>
      </c>
      <c r="AJ146" s="38">
        <f t="shared" si="37"/>
        <v>1</v>
      </c>
      <c r="AK146" s="39">
        <f>+'[2]Datos UAOG'!O64</f>
        <v>3.73</v>
      </c>
      <c r="AL146" s="39">
        <f>+'[2]Datos UAOG'!P64</f>
        <v>0.79</v>
      </c>
      <c r="AM146" s="40">
        <f>+'[2]Datos UAOG'!Q64</f>
        <v>4</v>
      </c>
      <c r="AN146" s="40">
        <f>+'[2]Datos UAOG'!R64</f>
        <v>3</v>
      </c>
      <c r="AO146" s="85"/>
    </row>
    <row r="147" spans="1:41" s="31" customFormat="1" ht="30.75" customHeight="1" x14ac:dyDescent="0.25">
      <c r="A147" s="32">
        <v>52</v>
      </c>
      <c r="B147" s="159" t="s">
        <v>97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3">
        <f>+'[2]Datos UAOG'!B65</f>
        <v>0</v>
      </c>
      <c r="W147" s="33">
        <f>+'[2]Datos UAOG'!C65</f>
        <v>0</v>
      </c>
      <c r="X147" s="33">
        <f>+'[2]Datos UAOG'!D65</f>
        <v>3</v>
      </c>
      <c r="Y147" s="33">
        <f>+'[2]Datos UAOG'!E65</f>
        <v>5</v>
      </c>
      <c r="Z147" s="33">
        <f>+'[2]Datos UAOG'!F65</f>
        <v>2</v>
      </c>
      <c r="AA147" s="33">
        <f>+'[2]Datos UAOG'!G65</f>
        <v>4</v>
      </c>
      <c r="AB147" s="34">
        <f>SUM(V147:AA147)</f>
        <v>14</v>
      </c>
      <c r="AC147" s="35">
        <f t="shared" si="35"/>
        <v>0</v>
      </c>
      <c r="AD147" s="35">
        <f t="shared" si="35"/>
        <v>0</v>
      </c>
      <c r="AE147" s="35">
        <f t="shared" si="35"/>
        <v>0.21428571428571427</v>
      </c>
      <c r="AF147" s="35">
        <f t="shared" si="35"/>
        <v>0.35714285714285715</v>
      </c>
      <c r="AG147" s="35">
        <f t="shared" si="35"/>
        <v>0.14285714285714285</v>
      </c>
      <c r="AH147" s="36">
        <f t="shared" si="35"/>
        <v>0.2857142857142857</v>
      </c>
      <c r="AI147" s="37">
        <f t="shared" si="36"/>
        <v>0</v>
      </c>
      <c r="AJ147" s="38">
        <f t="shared" si="37"/>
        <v>1</v>
      </c>
      <c r="AK147" s="39">
        <f>+'[2]Datos UAOG'!O65</f>
        <v>3.9</v>
      </c>
      <c r="AL147" s="39">
        <f>+'[2]Datos UAOG'!P65</f>
        <v>0.74</v>
      </c>
      <c r="AM147" s="40">
        <f>+'[2]Datos UAOG'!Q65</f>
        <v>4</v>
      </c>
      <c r="AN147" s="40">
        <f>+'[2]Datos UAOG'!R65</f>
        <v>4</v>
      </c>
      <c r="AO147" s="85"/>
    </row>
    <row r="148" spans="1:41" s="31" customFormat="1" ht="19.5" customHeight="1" thickBot="1" x14ac:dyDescent="0.3">
      <c r="A148" s="162" t="s">
        <v>98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43">
        <f t="shared" ref="V148:AB148" si="38">SUM(V143:V147)</f>
        <v>0</v>
      </c>
      <c r="W148" s="43">
        <f t="shared" si="38"/>
        <v>1</v>
      </c>
      <c r="X148" s="43">
        <f t="shared" si="38"/>
        <v>21</v>
      </c>
      <c r="Y148" s="43">
        <f t="shared" si="38"/>
        <v>18</v>
      </c>
      <c r="Z148" s="43">
        <f t="shared" si="38"/>
        <v>14</v>
      </c>
      <c r="AA148" s="43">
        <f t="shared" si="38"/>
        <v>16</v>
      </c>
      <c r="AB148" s="66">
        <f t="shared" si="38"/>
        <v>70</v>
      </c>
      <c r="AC148" s="44">
        <f t="shared" si="35"/>
        <v>0</v>
      </c>
      <c r="AD148" s="44">
        <f t="shared" si="35"/>
        <v>1.4285714285714285E-2</v>
      </c>
      <c r="AE148" s="44">
        <f t="shared" si="35"/>
        <v>0.3</v>
      </c>
      <c r="AF148" s="44">
        <f t="shared" si="35"/>
        <v>0.25714285714285712</v>
      </c>
      <c r="AG148" s="44">
        <f t="shared" si="35"/>
        <v>0.2</v>
      </c>
      <c r="AH148" s="45">
        <f t="shared" si="35"/>
        <v>0.22857142857142856</v>
      </c>
      <c r="AI148" s="46">
        <f t="shared" si="36"/>
        <v>1.8518518518518517E-2</v>
      </c>
      <c r="AJ148" s="47">
        <f t="shared" si="37"/>
        <v>0.98148148148148151</v>
      </c>
      <c r="AK148" s="48">
        <f>AVERAGE(AK143:AK147)</f>
        <v>3.84</v>
      </c>
      <c r="AL148" s="49"/>
      <c r="AM148" s="43">
        <f>MEDIAN(AM143:AM147)</f>
        <v>4</v>
      </c>
      <c r="AN148" s="50"/>
    </row>
    <row r="149" spans="1:41" s="31" customFormat="1" ht="18.75" x14ac:dyDescent="0.25"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</row>
    <row r="150" spans="1:41" s="31" customFormat="1" ht="18.75" x14ac:dyDescent="0.25"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</row>
    <row r="151" spans="1:41" s="31" customFormat="1" ht="19.5" thickBot="1" x14ac:dyDescent="0.3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12"/>
      <c r="W151" s="12"/>
      <c r="X151" s="12"/>
      <c r="Y151" s="12"/>
      <c r="Z151" s="12"/>
      <c r="AA151" s="12"/>
      <c r="AB151" s="12"/>
      <c r="AC151" s="82"/>
      <c r="AD151" s="82"/>
      <c r="AE151" s="82"/>
      <c r="AF151" s="82"/>
      <c r="AG151" s="82"/>
      <c r="AH151" s="82"/>
      <c r="AI151" s="83"/>
      <c r="AJ151" s="83"/>
      <c r="AK151" s="84"/>
      <c r="AL151" s="84"/>
      <c r="AM151" s="12"/>
      <c r="AN151" s="12"/>
    </row>
    <row r="152" spans="1:41" s="31" customFormat="1" ht="37.5" x14ac:dyDescent="0.25">
      <c r="A152" s="23"/>
      <c r="B152" s="226" t="s">
        <v>99</v>
      </c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4">
        <v>1</v>
      </c>
      <c r="W152" s="24">
        <v>2</v>
      </c>
      <c r="X152" s="24">
        <v>3</v>
      </c>
      <c r="Y152" s="24">
        <v>4</v>
      </c>
      <c r="Z152" s="24">
        <v>5</v>
      </c>
      <c r="AA152" s="24" t="s">
        <v>20</v>
      </c>
      <c r="AB152" s="86" t="s">
        <v>21</v>
      </c>
      <c r="AC152" s="87">
        <v>1</v>
      </c>
      <c r="AD152" s="87">
        <v>2</v>
      </c>
      <c r="AE152" s="87">
        <v>3</v>
      </c>
      <c r="AF152" s="87">
        <v>4</v>
      </c>
      <c r="AG152" s="87">
        <v>5</v>
      </c>
      <c r="AH152" s="88" t="s">
        <v>20</v>
      </c>
      <c r="AI152" s="27" t="s">
        <v>22</v>
      </c>
      <c r="AJ152" s="28" t="s">
        <v>23</v>
      </c>
      <c r="AK152" s="29" t="s">
        <v>24</v>
      </c>
      <c r="AL152" s="30" t="s">
        <v>25</v>
      </c>
      <c r="AM152" s="30" t="s">
        <v>26</v>
      </c>
      <c r="AN152" s="30" t="s">
        <v>27</v>
      </c>
    </row>
    <row r="153" spans="1:41" s="31" customFormat="1" ht="20.100000000000001" customHeight="1" x14ac:dyDescent="0.25">
      <c r="A153" s="32">
        <v>53</v>
      </c>
      <c r="B153" s="159" t="s">
        <v>100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1"/>
      <c r="V153" s="33">
        <f>+'[2]Datos UAOG'!B66</f>
        <v>1</v>
      </c>
      <c r="W153" s="33">
        <f>+'[2]Datos UAOG'!C66</f>
        <v>1</v>
      </c>
      <c r="X153" s="33">
        <f>+'[2]Datos UAOG'!D66</f>
        <v>0</v>
      </c>
      <c r="Y153" s="33">
        <f>+'[2]Datos UAOG'!E66</f>
        <v>8</v>
      </c>
      <c r="Z153" s="33">
        <f>+'[2]Datos UAOG'!F66</f>
        <v>3</v>
      </c>
      <c r="AA153" s="33">
        <f>+'[2]Datos UAOG'!G66</f>
        <v>1</v>
      </c>
      <c r="AB153" s="34">
        <f t="shared" ref="AB153:AB159" si="39">SUM(V153:AA153)</f>
        <v>14</v>
      </c>
      <c r="AC153" s="35">
        <f t="shared" ref="AC153:AH160" si="40">V153/$AB153</f>
        <v>7.1428571428571425E-2</v>
      </c>
      <c r="AD153" s="35">
        <f t="shared" si="40"/>
        <v>7.1428571428571425E-2</v>
      </c>
      <c r="AE153" s="35">
        <f t="shared" si="40"/>
        <v>0</v>
      </c>
      <c r="AF153" s="35">
        <f t="shared" si="40"/>
        <v>0.5714285714285714</v>
      </c>
      <c r="AG153" s="35">
        <f t="shared" si="40"/>
        <v>0.21428571428571427</v>
      </c>
      <c r="AH153" s="36">
        <f t="shared" si="40"/>
        <v>7.1428571428571425E-2</v>
      </c>
      <c r="AI153" s="37">
        <f t="shared" ref="AI153:AI160" si="41">(V153+W153)/(V153+W153+X153+Y153+Z153)</f>
        <v>0.15384615384615385</v>
      </c>
      <c r="AJ153" s="38">
        <f t="shared" ref="AJ153:AJ160" si="42">(X153+Y153+Z153)/(V153+W153+X153+Y153+Z153)</f>
        <v>0.84615384615384615</v>
      </c>
      <c r="AK153" s="39">
        <f>+'[2]Datos UAOG'!O66</f>
        <v>3.85</v>
      </c>
      <c r="AL153" s="39">
        <f>+'[2]Datos UAOG'!P66</f>
        <v>1.1399999999999999</v>
      </c>
      <c r="AM153" s="40">
        <f>+'[2]Datos UAOG'!Q66</f>
        <v>4</v>
      </c>
      <c r="AN153" s="40">
        <f>+'[2]Datos UAOG'!R66</f>
        <v>4</v>
      </c>
    </row>
    <row r="154" spans="1:41" s="31" customFormat="1" ht="20.100000000000001" customHeight="1" x14ac:dyDescent="0.25">
      <c r="A154" s="32">
        <v>54</v>
      </c>
      <c r="B154" s="159" t="s">
        <v>101</v>
      </c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1"/>
      <c r="V154" s="33">
        <f>+'[2]Datos UAOG'!B67</f>
        <v>0</v>
      </c>
      <c r="W154" s="33">
        <f>+'[2]Datos UAOG'!C67</f>
        <v>1</v>
      </c>
      <c r="X154" s="33">
        <f>+'[2]Datos UAOG'!D67</f>
        <v>1</v>
      </c>
      <c r="Y154" s="33">
        <f>+'[2]Datos UAOG'!E67</f>
        <v>5</v>
      </c>
      <c r="Z154" s="33">
        <f>+'[2]Datos UAOG'!F67</f>
        <v>7</v>
      </c>
      <c r="AA154" s="33">
        <f>+'[2]Datos UAOG'!G67</f>
        <v>0</v>
      </c>
      <c r="AB154" s="34">
        <f t="shared" si="39"/>
        <v>14</v>
      </c>
      <c r="AC154" s="35">
        <f t="shared" si="40"/>
        <v>0</v>
      </c>
      <c r="AD154" s="35">
        <f t="shared" si="40"/>
        <v>7.1428571428571425E-2</v>
      </c>
      <c r="AE154" s="35">
        <f t="shared" si="40"/>
        <v>7.1428571428571425E-2</v>
      </c>
      <c r="AF154" s="35">
        <f t="shared" si="40"/>
        <v>0.35714285714285715</v>
      </c>
      <c r="AG154" s="35">
        <f t="shared" si="40"/>
        <v>0.5</v>
      </c>
      <c r="AH154" s="36">
        <f t="shared" si="40"/>
        <v>0</v>
      </c>
      <c r="AI154" s="37">
        <f t="shared" si="41"/>
        <v>7.1428571428571425E-2</v>
      </c>
      <c r="AJ154" s="38">
        <f t="shared" si="42"/>
        <v>0.9285714285714286</v>
      </c>
      <c r="AK154" s="39">
        <f>+'[2]Datos UAOG'!O67</f>
        <v>4.29</v>
      </c>
      <c r="AL154" s="39">
        <f>+'[2]Datos UAOG'!P67</f>
        <v>0.91</v>
      </c>
      <c r="AM154" s="40">
        <f>+'[2]Datos UAOG'!Q67</f>
        <v>5</v>
      </c>
      <c r="AN154" s="40">
        <f>+'[2]Datos UAOG'!R67</f>
        <v>5</v>
      </c>
    </row>
    <row r="155" spans="1:41" s="31" customFormat="1" ht="20.100000000000001" customHeight="1" x14ac:dyDescent="0.25">
      <c r="A155" s="32">
        <v>55</v>
      </c>
      <c r="B155" s="159" t="s">
        <v>102</v>
      </c>
      <c r="C155" s="16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1"/>
      <c r="V155" s="33">
        <f>+'[2]Datos UAOG'!B68</f>
        <v>1</v>
      </c>
      <c r="W155" s="33">
        <f>+'[2]Datos UAOG'!C68</f>
        <v>1</v>
      </c>
      <c r="X155" s="33">
        <f>+'[2]Datos UAOG'!D68</f>
        <v>1</v>
      </c>
      <c r="Y155" s="33">
        <f>+'[2]Datos UAOG'!E68</f>
        <v>7</v>
      </c>
      <c r="Z155" s="33">
        <f>+'[2]Datos UAOG'!F68</f>
        <v>3</v>
      </c>
      <c r="AA155" s="33">
        <f>+'[2]Datos UAOG'!G68</f>
        <v>1</v>
      </c>
      <c r="AB155" s="34">
        <f t="shared" si="39"/>
        <v>14</v>
      </c>
      <c r="AC155" s="35">
        <f t="shared" si="40"/>
        <v>7.1428571428571425E-2</v>
      </c>
      <c r="AD155" s="35">
        <f t="shared" si="40"/>
        <v>7.1428571428571425E-2</v>
      </c>
      <c r="AE155" s="35">
        <f t="shared" si="40"/>
        <v>7.1428571428571425E-2</v>
      </c>
      <c r="AF155" s="35">
        <f t="shared" si="40"/>
        <v>0.5</v>
      </c>
      <c r="AG155" s="35">
        <f t="shared" si="40"/>
        <v>0.21428571428571427</v>
      </c>
      <c r="AH155" s="36">
        <f t="shared" si="40"/>
        <v>7.1428571428571425E-2</v>
      </c>
      <c r="AI155" s="37">
        <f t="shared" si="41"/>
        <v>0.15384615384615385</v>
      </c>
      <c r="AJ155" s="38">
        <f t="shared" si="42"/>
        <v>0.84615384615384615</v>
      </c>
      <c r="AK155" s="39">
        <f>+'[2]Datos UAOG'!O68</f>
        <v>3.77</v>
      </c>
      <c r="AL155" s="39">
        <f>+'[2]Datos UAOG'!P68</f>
        <v>1.17</v>
      </c>
      <c r="AM155" s="40">
        <f>+'[2]Datos UAOG'!Q68</f>
        <v>4</v>
      </c>
      <c r="AN155" s="40">
        <f>+'[2]Datos UAOG'!R68</f>
        <v>4</v>
      </c>
    </row>
    <row r="156" spans="1:41" s="31" customFormat="1" ht="20.100000000000001" customHeight="1" x14ac:dyDescent="0.25">
      <c r="A156" s="32">
        <v>56</v>
      </c>
      <c r="B156" s="159" t="s">
        <v>103</v>
      </c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1"/>
      <c r="V156" s="33">
        <f>+'[2]Datos UAOG'!B69</f>
        <v>0</v>
      </c>
      <c r="W156" s="33">
        <f>+'[2]Datos UAOG'!C69</f>
        <v>2</v>
      </c>
      <c r="X156" s="33">
        <f>+'[2]Datos UAOG'!D69</f>
        <v>4</v>
      </c>
      <c r="Y156" s="33">
        <f>+'[2]Datos UAOG'!E69</f>
        <v>3</v>
      </c>
      <c r="Z156" s="33">
        <f>+'[2]Datos UAOG'!F69</f>
        <v>4</v>
      </c>
      <c r="AA156" s="33">
        <f>+'[2]Datos UAOG'!G69</f>
        <v>1</v>
      </c>
      <c r="AB156" s="34">
        <f t="shared" si="39"/>
        <v>14</v>
      </c>
      <c r="AC156" s="35">
        <f t="shared" si="40"/>
        <v>0</v>
      </c>
      <c r="AD156" s="35">
        <f t="shared" si="40"/>
        <v>0.14285714285714285</v>
      </c>
      <c r="AE156" s="35">
        <f t="shared" si="40"/>
        <v>0.2857142857142857</v>
      </c>
      <c r="AF156" s="35">
        <f t="shared" si="40"/>
        <v>0.21428571428571427</v>
      </c>
      <c r="AG156" s="35">
        <f t="shared" si="40"/>
        <v>0.2857142857142857</v>
      </c>
      <c r="AH156" s="36">
        <f t="shared" si="40"/>
        <v>7.1428571428571425E-2</v>
      </c>
      <c r="AI156" s="37">
        <f t="shared" si="41"/>
        <v>0.15384615384615385</v>
      </c>
      <c r="AJ156" s="38">
        <f t="shared" si="42"/>
        <v>0.84615384615384615</v>
      </c>
      <c r="AK156" s="39">
        <f>+'[2]Datos UAOG'!O69</f>
        <v>3.69</v>
      </c>
      <c r="AL156" s="39">
        <f>+'[2]Datos UAOG'!P69</f>
        <v>1.1100000000000001</v>
      </c>
      <c r="AM156" s="40">
        <f>+'[2]Datos UAOG'!Q69</f>
        <v>4</v>
      </c>
      <c r="AN156" s="40">
        <f>+'[2]Datos UAOG'!R69</f>
        <v>3</v>
      </c>
    </row>
    <row r="157" spans="1:41" s="31" customFormat="1" ht="20.100000000000001" customHeight="1" x14ac:dyDescent="0.25">
      <c r="A157" s="32">
        <v>57</v>
      </c>
      <c r="B157" s="159" t="s">
        <v>104</v>
      </c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1"/>
      <c r="V157" s="33">
        <f>+'[2]Datos UAOG'!B70</f>
        <v>0</v>
      </c>
      <c r="W157" s="33">
        <f>+'[2]Datos UAOG'!C70</f>
        <v>1</v>
      </c>
      <c r="X157" s="33">
        <f>+'[2]Datos UAOG'!D70</f>
        <v>2</v>
      </c>
      <c r="Y157" s="33">
        <f>+'[2]Datos UAOG'!E70</f>
        <v>7</v>
      </c>
      <c r="Z157" s="33">
        <f>+'[2]Datos UAOG'!F70</f>
        <v>4</v>
      </c>
      <c r="AA157" s="33">
        <f>+'[2]Datos UAOG'!G70</f>
        <v>0</v>
      </c>
      <c r="AB157" s="34">
        <f t="shared" si="39"/>
        <v>14</v>
      </c>
      <c r="AC157" s="35">
        <f t="shared" si="40"/>
        <v>0</v>
      </c>
      <c r="AD157" s="35">
        <f t="shared" si="40"/>
        <v>7.1428571428571425E-2</v>
      </c>
      <c r="AE157" s="35">
        <f t="shared" si="40"/>
        <v>0.14285714285714285</v>
      </c>
      <c r="AF157" s="35">
        <f t="shared" si="40"/>
        <v>0.5</v>
      </c>
      <c r="AG157" s="35">
        <f t="shared" si="40"/>
        <v>0.2857142857142857</v>
      </c>
      <c r="AH157" s="36">
        <f t="shared" si="40"/>
        <v>0</v>
      </c>
      <c r="AI157" s="37">
        <f t="shared" si="41"/>
        <v>7.1428571428571425E-2</v>
      </c>
      <c r="AJ157" s="38">
        <f t="shared" si="42"/>
        <v>0.9285714285714286</v>
      </c>
      <c r="AK157" s="39">
        <f>+'[2]Datos UAOG'!O70</f>
        <v>4</v>
      </c>
      <c r="AL157" s="39">
        <f>+'[2]Datos UAOG'!P70</f>
        <v>0.88</v>
      </c>
      <c r="AM157" s="40">
        <f>+'[2]Datos UAOG'!Q70</f>
        <v>4</v>
      </c>
      <c r="AN157" s="40">
        <f>+'[2]Datos UAOG'!R70</f>
        <v>4</v>
      </c>
    </row>
    <row r="158" spans="1:41" s="31" customFormat="1" ht="20.100000000000001" customHeight="1" x14ac:dyDescent="0.25">
      <c r="A158" s="32">
        <v>58</v>
      </c>
      <c r="B158" s="159" t="s">
        <v>105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1"/>
      <c r="V158" s="33">
        <f>+'[2]Datos UAOG'!B71</f>
        <v>0</v>
      </c>
      <c r="W158" s="33">
        <f>+'[2]Datos UAOG'!C71</f>
        <v>1</v>
      </c>
      <c r="X158" s="33">
        <f>+'[2]Datos UAOG'!D71</f>
        <v>4</v>
      </c>
      <c r="Y158" s="33">
        <f>+'[2]Datos UAOG'!E71</f>
        <v>6</v>
      </c>
      <c r="Z158" s="33">
        <f>+'[2]Datos UAOG'!F71</f>
        <v>3</v>
      </c>
      <c r="AA158" s="33">
        <f>+'[2]Datos UAOG'!G71</f>
        <v>0</v>
      </c>
      <c r="AB158" s="34">
        <f t="shared" si="39"/>
        <v>14</v>
      </c>
      <c r="AC158" s="35">
        <f t="shared" si="40"/>
        <v>0</v>
      </c>
      <c r="AD158" s="35">
        <f t="shared" si="40"/>
        <v>7.1428571428571425E-2</v>
      </c>
      <c r="AE158" s="35">
        <f t="shared" si="40"/>
        <v>0.2857142857142857</v>
      </c>
      <c r="AF158" s="35">
        <f t="shared" si="40"/>
        <v>0.42857142857142855</v>
      </c>
      <c r="AG158" s="35">
        <f t="shared" si="40"/>
        <v>0.21428571428571427</v>
      </c>
      <c r="AH158" s="36">
        <f t="shared" si="40"/>
        <v>0</v>
      </c>
      <c r="AI158" s="37">
        <f t="shared" si="41"/>
        <v>7.1428571428571425E-2</v>
      </c>
      <c r="AJ158" s="38">
        <f t="shared" si="42"/>
        <v>0.9285714285714286</v>
      </c>
      <c r="AK158" s="39">
        <f>+'[2]Datos UAOG'!O71</f>
        <v>3.79</v>
      </c>
      <c r="AL158" s="39">
        <f>+'[2]Datos UAOG'!P71</f>
        <v>0.89</v>
      </c>
      <c r="AM158" s="40">
        <f>+'[2]Datos UAOG'!Q71</f>
        <v>4</v>
      </c>
      <c r="AN158" s="40">
        <f>+'[2]Datos UAOG'!R71</f>
        <v>4</v>
      </c>
    </row>
    <row r="159" spans="1:41" s="31" customFormat="1" ht="20.100000000000001" customHeight="1" x14ac:dyDescent="0.25">
      <c r="A159" s="32">
        <v>59</v>
      </c>
      <c r="B159" s="159" t="s">
        <v>106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1"/>
      <c r="V159" s="33">
        <f>+'[2]Datos UAOG'!B72</f>
        <v>0</v>
      </c>
      <c r="W159" s="33">
        <f>+'[2]Datos UAOG'!C72</f>
        <v>0</v>
      </c>
      <c r="X159" s="33">
        <f>+'[2]Datos UAOG'!D72</f>
        <v>1</v>
      </c>
      <c r="Y159" s="33">
        <f>+'[2]Datos UAOG'!E72</f>
        <v>6</v>
      </c>
      <c r="Z159" s="33">
        <f>+'[2]Datos UAOG'!F72</f>
        <v>7</v>
      </c>
      <c r="AA159" s="33">
        <f>+'[2]Datos UAOG'!G72</f>
        <v>0</v>
      </c>
      <c r="AB159" s="34">
        <f t="shared" si="39"/>
        <v>14</v>
      </c>
      <c r="AC159" s="35">
        <f t="shared" si="40"/>
        <v>0</v>
      </c>
      <c r="AD159" s="35">
        <f t="shared" si="40"/>
        <v>0</v>
      </c>
      <c r="AE159" s="35">
        <f t="shared" si="40"/>
        <v>7.1428571428571425E-2</v>
      </c>
      <c r="AF159" s="35">
        <f t="shared" si="40"/>
        <v>0.42857142857142855</v>
      </c>
      <c r="AG159" s="35">
        <f t="shared" si="40"/>
        <v>0.5</v>
      </c>
      <c r="AH159" s="36">
        <f t="shared" si="40"/>
        <v>0</v>
      </c>
      <c r="AI159" s="37">
        <f t="shared" si="41"/>
        <v>0</v>
      </c>
      <c r="AJ159" s="38">
        <f t="shared" si="42"/>
        <v>1</v>
      </c>
      <c r="AK159" s="39">
        <f>+'[2]Datos UAOG'!O72</f>
        <v>4.43</v>
      </c>
      <c r="AL159" s="39">
        <f>+'[2]Datos UAOG'!P72</f>
        <v>0.65</v>
      </c>
      <c r="AM159" s="40">
        <f>+'[2]Datos UAOG'!Q72</f>
        <v>5</v>
      </c>
      <c r="AN159" s="40">
        <f>+'[2]Datos UAOG'!R72</f>
        <v>5</v>
      </c>
    </row>
    <row r="160" spans="1:41" s="31" customFormat="1" ht="19.5" customHeight="1" thickBot="1" x14ac:dyDescent="0.3">
      <c r="A160" s="162" t="s">
        <v>107</v>
      </c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4"/>
      <c r="V160" s="59">
        <f t="shared" ref="V160:AB160" si="43">SUM(V153:V159)</f>
        <v>2</v>
      </c>
      <c r="W160" s="59">
        <f t="shared" si="43"/>
        <v>7</v>
      </c>
      <c r="X160" s="59">
        <f t="shared" si="43"/>
        <v>13</v>
      </c>
      <c r="Y160" s="59">
        <f t="shared" si="43"/>
        <v>42</v>
      </c>
      <c r="Z160" s="59">
        <f t="shared" si="43"/>
        <v>31</v>
      </c>
      <c r="AA160" s="59">
        <f t="shared" si="43"/>
        <v>3</v>
      </c>
      <c r="AB160" s="66">
        <f t="shared" si="43"/>
        <v>98</v>
      </c>
      <c r="AC160" s="44">
        <f t="shared" si="40"/>
        <v>2.0408163265306121E-2</v>
      </c>
      <c r="AD160" s="44">
        <f t="shared" si="40"/>
        <v>7.1428571428571425E-2</v>
      </c>
      <c r="AE160" s="44">
        <f t="shared" si="40"/>
        <v>0.1326530612244898</v>
      </c>
      <c r="AF160" s="44">
        <f t="shared" si="40"/>
        <v>0.42857142857142855</v>
      </c>
      <c r="AG160" s="44">
        <f t="shared" si="40"/>
        <v>0.31632653061224492</v>
      </c>
      <c r="AH160" s="45">
        <f t="shared" si="40"/>
        <v>3.0612244897959183E-2</v>
      </c>
      <c r="AI160" s="46">
        <f t="shared" si="41"/>
        <v>9.4736842105263161E-2</v>
      </c>
      <c r="AJ160" s="47">
        <f t="shared" si="42"/>
        <v>0.90526315789473688</v>
      </c>
      <c r="AK160" s="48">
        <f>AVERAGE(AK153:AK159)</f>
        <v>3.9742857142857142</v>
      </c>
      <c r="AL160" s="49"/>
      <c r="AM160" s="43">
        <f>MEDIAN(AM153:AM159)</f>
        <v>4</v>
      </c>
      <c r="AN160" s="50"/>
    </row>
    <row r="161" spans="1:40" ht="19.5" thickBot="1" x14ac:dyDescent="0.3">
      <c r="V161" s="75"/>
      <c r="W161" s="75"/>
      <c r="X161" s="75"/>
      <c r="Y161" s="75"/>
      <c r="Z161" s="75"/>
      <c r="AA161" s="75"/>
      <c r="AB161" s="89"/>
      <c r="AC161" s="35"/>
      <c r="AD161" s="35"/>
      <c r="AE161" s="35"/>
      <c r="AF161" s="35"/>
      <c r="AG161" s="35"/>
      <c r="AH161" s="35"/>
      <c r="AI161" s="90"/>
      <c r="AJ161" s="91"/>
      <c r="AK161" s="92"/>
      <c r="AL161" s="93"/>
      <c r="AM161" s="94"/>
      <c r="AN161" s="75"/>
    </row>
    <row r="162" spans="1:40" s="31" customFormat="1" ht="37.5" x14ac:dyDescent="0.25">
      <c r="A162" s="23"/>
      <c r="B162" s="166" t="s">
        <v>108</v>
      </c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74"/>
      <c r="V162" s="24">
        <v>1</v>
      </c>
      <c r="W162" s="24">
        <v>2</v>
      </c>
      <c r="X162" s="24">
        <v>3</v>
      </c>
      <c r="Y162" s="24">
        <v>4</v>
      </c>
      <c r="Z162" s="24">
        <v>5</v>
      </c>
      <c r="AA162" s="24" t="s">
        <v>20</v>
      </c>
      <c r="AB162" s="25" t="s">
        <v>21</v>
      </c>
      <c r="AC162" s="53">
        <v>1</v>
      </c>
      <c r="AD162" s="53">
        <v>2</v>
      </c>
      <c r="AE162" s="53">
        <v>3</v>
      </c>
      <c r="AF162" s="53">
        <v>4</v>
      </c>
      <c r="AG162" s="53">
        <v>5</v>
      </c>
      <c r="AH162" s="69" t="s">
        <v>20</v>
      </c>
      <c r="AI162" s="27" t="s">
        <v>22</v>
      </c>
      <c r="AJ162" s="28" t="s">
        <v>23</v>
      </c>
      <c r="AK162" s="29" t="s">
        <v>24</v>
      </c>
      <c r="AL162" s="30" t="s">
        <v>25</v>
      </c>
      <c r="AM162" s="30" t="s">
        <v>26</v>
      </c>
      <c r="AN162" s="30" t="s">
        <v>27</v>
      </c>
    </row>
    <row r="163" spans="1:40" s="31" customFormat="1" ht="19.5" thickBot="1" x14ac:dyDescent="0.3">
      <c r="A163" s="32">
        <v>60</v>
      </c>
      <c r="B163" s="159" t="s">
        <v>109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33">
        <f>+'[2]Datos UAOG'!B73</f>
        <v>1</v>
      </c>
      <c r="W163" s="33">
        <f>+'[2]Datos UAOG'!C73</f>
        <v>1</v>
      </c>
      <c r="X163" s="33">
        <f>+'[2]Datos UAOG'!D73</f>
        <v>4</v>
      </c>
      <c r="Y163" s="33">
        <f>+'[2]Datos UAOG'!E73</f>
        <v>3</v>
      </c>
      <c r="Z163" s="33">
        <f>+'[2]Datos UAOG'!F73</f>
        <v>4</v>
      </c>
      <c r="AA163" s="33">
        <f>+'[2]Datos UAOG'!G73</f>
        <v>1</v>
      </c>
      <c r="AB163" s="34">
        <f>SUM(V163:AA163)</f>
        <v>14</v>
      </c>
      <c r="AC163" s="35">
        <f t="shared" ref="AC163:AH163" si="44">V163/$AB163</f>
        <v>7.1428571428571425E-2</v>
      </c>
      <c r="AD163" s="35">
        <f t="shared" si="44"/>
        <v>7.1428571428571425E-2</v>
      </c>
      <c r="AE163" s="35">
        <f t="shared" si="44"/>
        <v>0.2857142857142857</v>
      </c>
      <c r="AF163" s="35">
        <f t="shared" si="44"/>
        <v>0.21428571428571427</v>
      </c>
      <c r="AG163" s="35">
        <f t="shared" si="44"/>
        <v>0.2857142857142857</v>
      </c>
      <c r="AH163" s="36">
        <f t="shared" si="44"/>
        <v>7.1428571428571425E-2</v>
      </c>
      <c r="AI163" s="95">
        <f>(V163+W163)/(V163+W163+X163+Y163+Z163)</f>
        <v>0.15384615384615385</v>
      </c>
      <c r="AJ163" s="96">
        <f>(X163+Y163+Z163)/(V163+W163+X163+Y163+Z163)</f>
        <v>0.84615384615384615</v>
      </c>
      <c r="AK163" s="39">
        <f>+'[2]Datos UAOG'!O73</f>
        <v>3.62</v>
      </c>
      <c r="AL163" s="39">
        <f>+'[2]Datos UAOG'!P73</f>
        <v>1.26</v>
      </c>
      <c r="AM163" s="40">
        <f>+'[2]Datos UAOG'!Q73</f>
        <v>4</v>
      </c>
      <c r="AN163" s="40">
        <f>+'[2]Datos UAOG'!R73</f>
        <v>3</v>
      </c>
    </row>
    <row r="165" spans="1:40" ht="21" x14ac:dyDescent="0.25">
      <c r="A165" s="225" t="s">
        <v>110</v>
      </c>
      <c r="B165" s="22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</row>
    <row r="166" spans="1:40" x14ac:dyDescent="0.25">
      <c r="A166" t="s">
        <v>111</v>
      </c>
    </row>
    <row r="167" spans="1:40" x14ac:dyDescent="0.25">
      <c r="A167" t="s">
        <v>112</v>
      </c>
    </row>
    <row r="168" spans="1:40" x14ac:dyDescent="0.25">
      <c r="A168" t="s">
        <v>113</v>
      </c>
    </row>
    <row r="171" spans="1:40" ht="21" x14ac:dyDescent="0.25">
      <c r="A171" s="225" t="s">
        <v>114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</row>
    <row r="172" spans="1:40" x14ac:dyDescent="0.25">
      <c r="A172" t="s">
        <v>115</v>
      </c>
    </row>
    <row r="173" spans="1:40" x14ac:dyDescent="0.25">
      <c r="A173" t="s">
        <v>116</v>
      </c>
    </row>
    <row r="176" spans="1:40" ht="21" x14ac:dyDescent="0.25">
      <c r="A176" s="225" t="s">
        <v>117</v>
      </c>
      <c r="B176" s="225"/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</row>
    <row r="177" spans="1:29" x14ac:dyDescent="0.25">
      <c r="A177" t="s">
        <v>118</v>
      </c>
    </row>
    <row r="180" spans="1:29" ht="21" x14ac:dyDescent="0.25">
      <c r="A180" s="225" t="s">
        <v>119</v>
      </c>
      <c r="B180" s="225"/>
      <c r="C180" s="225"/>
      <c r="D180" s="225"/>
      <c r="E180" s="225"/>
      <c r="F180" s="225"/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  <c r="Y180" s="225"/>
      <c r="Z180" s="225"/>
      <c r="AA180" s="225"/>
      <c r="AB180" s="225"/>
      <c r="AC180" s="225"/>
    </row>
    <row r="181" spans="1:29" x14ac:dyDescent="0.25">
      <c r="A181" t="s">
        <v>120</v>
      </c>
    </row>
    <row r="185" spans="1:29" ht="21" customHeight="1" x14ac:dyDescent="0.25">
      <c r="A185" s="225" t="s">
        <v>121</v>
      </c>
      <c r="B185" s="225"/>
      <c r="C185" s="225"/>
      <c r="D185" s="225"/>
      <c r="E185" s="225"/>
      <c r="F185" s="225"/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  <c r="R185" s="225"/>
      <c r="S185" s="225"/>
      <c r="T185" s="225"/>
      <c r="U185" s="225"/>
      <c r="V185" s="225"/>
      <c r="W185" s="225"/>
      <c r="X185" s="225"/>
      <c r="Y185" s="225"/>
      <c r="Z185" s="225"/>
      <c r="AA185" s="225"/>
      <c r="AB185" s="225"/>
      <c r="AC185" s="225"/>
    </row>
    <row r="189" spans="1:29" ht="21" x14ac:dyDescent="0.25">
      <c r="A189" s="225" t="s">
        <v>122</v>
      </c>
      <c r="B189" s="225"/>
      <c r="C189" s="225"/>
      <c r="D189" s="225"/>
      <c r="E189" s="225"/>
      <c r="F189" s="225"/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25"/>
      <c r="Z189" s="225"/>
      <c r="AA189" s="225"/>
      <c r="AB189" s="225"/>
      <c r="AC189" s="225"/>
    </row>
    <row r="190" spans="1:29" x14ac:dyDescent="0.25">
      <c r="A190" t="s">
        <v>123</v>
      </c>
    </row>
    <row r="193" spans="1:29" ht="21" x14ac:dyDescent="0.25">
      <c r="A193" s="225" t="s">
        <v>124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225"/>
      <c r="U193" s="225"/>
      <c r="V193" s="225"/>
      <c r="W193" s="225"/>
      <c r="X193" s="225"/>
      <c r="Y193" s="225"/>
      <c r="Z193" s="225"/>
      <c r="AA193" s="225"/>
      <c r="AB193" s="225"/>
      <c r="AC193" s="225"/>
    </row>
    <row r="196" spans="1:29" ht="21" customHeight="1" x14ac:dyDescent="0.25">
      <c r="A196" s="225" t="s">
        <v>125</v>
      </c>
      <c r="B196" s="225"/>
      <c r="C196" s="225"/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5"/>
      <c r="AC196" s="225"/>
    </row>
    <row r="199" spans="1:29" ht="21" customHeight="1" x14ac:dyDescent="0.25">
      <c r="A199" s="225" t="s">
        <v>126</v>
      </c>
      <c r="B199" s="225"/>
      <c r="C199" s="225"/>
      <c r="D199" s="225"/>
      <c r="E199" s="225"/>
      <c r="F199" s="225"/>
      <c r="G199" s="225"/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  <c r="R199" s="225"/>
      <c r="S199" s="225"/>
      <c r="T199" s="225"/>
      <c r="U199" s="225"/>
      <c r="V199" s="225"/>
      <c r="W199" s="225"/>
      <c r="X199" s="225"/>
      <c r="Y199" s="225"/>
      <c r="Z199" s="225"/>
      <c r="AA199" s="225"/>
      <c r="AB199" s="225"/>
      <c r="AC199" s="225"/>
    </row>
  </sheetData>
  <sheetProtection sheet="1" objects="1" scenarios="1"/>
  <mergeCells count="114">
    <mergeCell ref="A14:E14"/>
    <mergeCell ref="A15:E15"/>
    <mergeCell ref="A17:G17"/>
    <mergeCell ref="V19:Y19"/>
    <mergeCell ref="V20:X20"/>
    <mergeCell ref="V21:X21"/>
    <mergeCell ref="A2:AE2"/>
    <mergeCell ref="A7:AN7"/>
    <mergeCell ref="A8:AN8"/>
    <mergeCell ref="A9:AE9"/>
    <mergeCell ref="A10:AN10"/>
    <mergeCell ref="A11:AN11"/>
    <mergeCell ref="AK63:AN64"/>
    <mergeCell ref="B65:U65"/>
    <mergeCell ref="B66:U66"/>
    <mergeCell ref="E27:H27"/>
    <mergeCell ref="E28:G28"/>
    <mergeCell ref="E29:G29"/>
    <mergeCell ref="V30:Y30"/>
    <mergeCell ref="V31:X31"/>
    <mergeCell ref="V32:X32"/>
    <mergeCell ref="B67:U67"/>
    <mergeCell ref="B68:U68"/>
    <mergeCell ref="B69:U69"/>
    <mergeCell ref="B70:U70"/>
    <mergeCell ref="B71:U71"/>
    <mergeCell ref="B72:U72"/>
    <mergeCell ref="V63:AA64"/>
    <mergeCell ref="AC63:AH64"/>
    <mergeCell ref="AI63:AJ64"/>
    <mergeCell ref="B80:U80"/>
    <mergeCell ref="A81:U81"/>
    <mergeCell ref="B83:U83"/>
    <mergeCell ref="B84:U84"/>
    <mergeCell ref="B85:U85"/>
    <mergeCell ref="B86:U86"/>
    <mergeCell ref="A73:U73"/>
    <mergeCell ref="B75:U75"/>
    <mergeCell ref="B76:U76"/>
    <mergeCell ref="B77:U77"/>
    <mergeCell ref="B78:U78"/>
    <mergeCell ref="B79:U79"/>
    <mergeCell ref="B94:U94"/>
    <mergeCell ref="B95:U95"/>
    <mergeCell ref="B96:U96"/>
    <mergeCell ref="A97:U97"/>
    <mergeCell ref="B99:U99"/>
    <mergeCell ref="B100:U100"/>
    <mergeCell ref="A87:U87"/>
    <mergeCell ref="B89:U89"/>
    <mergeCell ref="B90:U90"/>
    <mergeCell ref="B91:U91"/>
    <mergeCell ref="B92:U92"/>
    <mergeCell ref="B93:U93"/>
    <mergeCell ref="B108:U108"/>
    <mergeCell ref="B109:U109"/>
    <mergeCell ref="A110:U110"/>
    <mergeCell ref="B112:U112"/>
    <mergeCell ref="B113:U113"/>
    <mergeCell ref="B114:U114"/>
    <mergeCell ref="B101:U101"/>
    <mergeCell ref="A102:U102"/>
    <mergeCell ref="B104:U104"/>
    <mergeCell ref="B105:U105"/>
    <mergeCell ref="B106:U106"/>
    <mergeCell ref="B107:U107"/>
    <mergeCell ref="B122:U122"/>
    <mergeCell ref="B123:U123"/>
    <mergeCell ref="B124:U124"/>
    <mergeCell ref="B125:U125"/>
    <mergeCell ref="B126:U126"/>
    <mergeCell ref="B127:U127"/>
    <mergeCell ref="B115:U115"/>
    <mergeCell ref="B116:U116"/>
    <mergeCell ref="B117:U117"/>
    <mergeCell ref="A118:U118"/>
    <mergeCell ref="B120:U120"/>
    <mergeCell ref="B121:U121"/>
    <mergeCell ref="B137:U137"/>
    <mergeCell ref="B138:U138"/>
    <mergeCell ref="A139:U139"/>
    <mergeCell ref="B142:U142"/>
    <mergeCell ref="B143:U143"/>
    <mergeCell ref="B144:U144"/>
    <mergeCell ref="B128:U128"/>
    <mergeCell ref="A129:U129"/>
    <mergeCell ref="B132:U132"/>
    <mergeCell ref="B133:U133"/>
    <mergeCell ref="B135:U135"/>
    <mergeCell ref="B136:U136"/>
    <mergeCell ref="B154:U154"/>
    <mergeCell ref="B155:U155"/>
    <mergeCell ref="B156:U156"/>
    <mergeCell ref="B157:U157"/>
    <mergeCell ref="B158:U158"/>
    <mergeCell ref="B159:U159"/>
    <mergeCell ref="B145:U145"/>
    <mergeCell ref="B146:U146"/>
    <mergeCell ref="B147:U147"/>
    <mergeCell ref="A148:U148"/>
    <mergeCell ref="B152:U152"/>
    <mergeCell ref="B153:U153"/>
    <mergeCell ref="A180:AC180"/>
    <mergeCell ref="A185:AC185"/>
    <mergeCell ref="A189:AC189"/>
    <mergeCell ref="A193:AC193"/>
    <mergeCell ref="A196:AC196"/>
    <mergeCell ref="A199:AC199"/>
    <mergeCell ref="A160:U160"/>
    <mergeCell ref="B162:U162"/>
    <mergeCell ref="B163:U163"/>
    <mergeCell ref="A165:AC165"/>
    <mergeCell ref="A171:AC171"/>
    <mergeCell ref="A176:AC176"/>
  </mergeCells>
  <pageMargins left="0.70866141732283472" right="0.70866141732283472" top="0.74803149606299213" bottom="0.74803149606299213" header="0.31496062992125984" footer="0.31496062992125984"/>
  <pageSetup paperSize="9" scale="3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Evolutiva GLOBAL </vt:lpstr>
      <vt:lpstr>Ev. UAOG</vt:lpstr>
      <vt:lpstr>UAOG</vt:lpstr>
      <vt:lpstr>'Ev. UAOG'!Área_de_impresión</vt:lpstr>
      <vt:lpstr>'Evolutiva GLOBAL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2023-10-24T07:35:42Z</dcterms:created>
  <dcterms:modified xsi:type="dcterms:W3CDTF">2023-11-23T09:05:03Z</dcterms:modified>
</cp:coreProperties>
</file>