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4\CLIENTES\PASADOS A SIGCSUA\"/>
    </mc:Choice>
  </mc:AlternateContent>
  <xr:revisionPtr revIDLastSave="0" documentId="13_ncr:1_{D1670816-CCA2-48B0-9463-56021D238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R32" i="1" s="1"/>
  <c r="AB34" i="1"/>
  <c r="AC34" i="1"/>
  <c r="AD34" i="1"/>
  <c r="AB32" i="1"/>
  <c r="AC32" i="1"/>
  <c r="AD32" i="1"/>
  <c r="AA34" i="1"/>
  <c r="AA32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A25" i="1"/>
  <c r="AA26" i="1"/>
  <c r="AA27" i="1"/>
  <c r="AA28" i="1"/>
  <c r="AA24" i="1"/>
  <c r="R34" i="1"/>
  <c r="M34" i="1"/>
  <c r="N34" i="1"/>
  <c r="O34" i="1"/>
  <c r="P34" i="1"/>
  <c r="Q34" i="1"/>
  <c r="M32" i="1"/>
  <c r="N32" i="1"/>
  <c r="O32" i="1"/>
  <c r="Q32" i="1"/>
  <c r="L34" i="1"/>
  <c r="L32" i="1"/>
  <c r="R25" i="1"/>
  <c r="R26" i="1"/>
  <c r="R27" i="1"/>
  <c r="R28" i="1"/>
  <c r="R24" i="1"/>
  <c r="L25" i="1"/>
  <c r="M25" i="1"/>
  <c r="N25" i="1"/>
  <c r="O25" i="1"/>
  <c r="P25" i="1"/>
  <c r="Q25" i="1"/>
  <c r="L26" i="1"/>
  <c r="M26" i="1"/>
  <c r="N26" i="1"/>
  <c r="O26" i="1"/>
  <c r="P26" i="1"/>
  <c r="Q26" i="1"/>
  <c r="L27" i="1"/>
  <c r="M27" i="1"/>
  <c r="N27" i="1"/>
  <c r="O27" i="1"/>
  <c r="P27" i="1"/>
  <c r="Q27" i="1"/>
  <c r="L28" i="1"/>
  <c r="M28" i="1"/>
  <c r="N28" i="1"/>
  <c r="O28" i="1"/>
  <c r="P28" i="1"/>
  <c r="Q28" i="1"/>
  <c r="M24" i="1"/>
  <c r="N24" i="1"/>
  <c r="O24" i="1"/>
  <c r="P24" i="1"/>
  <c r="Q24" i="1"/>
  <c r="L24" i="1"/>
  <c r="D13" i="1" l="1"/>
  <c r="AC29" i="1" l="1"/>
  <c r="Z34" i="1" l="1"/>
  <c r="Y34" i="1"/>
  <c r="Z32" i="1"/>
  <c r="Y32" i="1"/>
  <c r="T34" i="1"/>
  <c r="U34" i="1"/>
  <c r="V34" i="1"/>
  <c r="W34" i="1"/>
  <c r="X34" i="1"/>
  <c r="S34" i="1"/>
  <c r="T32" i="1"/>
  <c r="U32" i="1"/>
  <c r="V32" i="1"/>
  <c r="W32" i="1"/>
  <c r="X32" i="1"/>
  <c r="S32" i="1"/>
  <c r="Y25" i="1" l="1"/>
  <c r="Z25" i="1"/>
  <c r="Y26" i="1"/>
  <c r="Z26" i="1"/>
  <c r="Y27" i="1"/>
  <c r="Z27" i="1"/>
  <c r="Y28" i="1"/>
  <c r="Z28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T24" i="1"/>
  <c r="U24" i="1"/>
  <c r="V24" i="1"/>
  <c r="W24" i="1"/>
  <c r="X24" i="1"/>
  <c r="S24" i="1"/>
  <c r="AA29" i="1" l="1"/>
  <c r="Z24" i="1"/>
  <c r="Y24" i="1"/>
  <c r="M29" i="1"/>
  <c r="N29" i="1"/>
  <c r="O29" i="1"/>
  <c r="P29" i="1"/>
  <c r="Q29" i="1"/>
  <c r="L29" i="1"/>
  <c r="Y29" i="1" l="1"/>
  <c r="Z29" i="1"/>
  <c r="R29" i="1"/>
  <c r="S29" i="1" s="1"/>
  <c r="U29" i="1" l="1"/>
  <c r="T29" i="1"/>
  <c r="V29" i="1"/>
  <c r="X29" i="1"/>
  <c r="W29" i="1"/>
</calcChain>
</file>

<file path=xl/sharedStrings.xml><?xml version="1.0" encoding="utf-8"?>
<sst xmlns="http://schemas.openxmlformats.org/spreadsheetml/2006/main" count="98" uniqueCount="62">
  <si>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</si>
  <si>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</si>
  <si>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</si>
  <si>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</si>
  <si>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</si>
  <si>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</si>
  <si>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</si>
  <si>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</si>
  <si>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</si>
  <si>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</si>
  <si>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</si>
  <si>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</si>
  <si>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</si>
  <si>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</si>
  <si>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</si>
  <si>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</si>
  <si>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</si>
  <si>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</si>
  <si>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</si>
  <si>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</si>
  <si>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</si>
  <si>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t xml:space="preserve">2. La adecuación del tiempo de prestación del servicio en la emisión de los informes. : </t>
  </si>
  <si>
    <t>SERVICIO JURÍDICO</t>
  </si>
  <si>
    <t xml:space="preserve">1. Atención personalizada. 
</t>
  </si>
  <si>
    <t xml:space="preserve">2. Fiabilidad en el servicio prestado. 
</t>
  </si>
  <si>
    <t xml:space="preserve">3. Adecuación del tiempo en la emisión de informes. 
</t>
  </si>
  <si>
    <t xml:space="preserve">4. Seguridad y confidencialidad en el tratamiento de datos. 
</t>
  </si>
  <si>
    <t xml:space="preserve">5. Claridad y comprensibilidad de los informes. 
</t>
  </si>
  <si>
    <t>7.Nivel de satisfacción global sobre las mejoras percibidas.</t>
  </si>
  <si>
    <t>Muy insatisfecho(1)</t>
  </si>
  <si>
    <t>Insatisfecho(2)</t>
  </si>
  <si>
    <t>Algo satisfecho(3)</t>
  </si>
  <si>
    <t>Bastante satisfecho(4)</t>
  </si>
  <si>
    <t>Muy satisfecho(5)</t>
  </si>
  <si>
    <t>insatisfecho (2)</t>
  </si>
  <si>
    <t>Desviación Típica</t>
  </si>
  <si>
    <t>6.Nivel de satisfacción global sobre los servicios prestados.</t>
  </si>
  <si>
    <t>Nº DE ENCUESTAS RECIBIDAS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</si>
  <si>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</si>
  <si>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</si>
  <si>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</si>
  <si>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t>Nº ÓPTIMO DE ENCUESTAS RECIBIDAS*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</si>
  <si>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</si>
  <si>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</si>
  <si>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>Indique algún comentario o sugerencia para ayudarnos a mejorar la prestación del servicio</t>
  </si>
  <si>
    <t>Es un Servicio con una profesionalidad fuera de lo común y un trato humano excepcional.</t>
  </si>
  <si>
    <t>AÑO 2024</t>
  </si>
  <si>
    <t>NS/NC</t>
  </si>
  <si>
    <t>[1. Atención personalizada. ] Para conocer su grado de satisfacción con el servicio prestado, le agradecerímos responda a las siguientes preguntas, teniendo en cuenta que "1" significa "totalmente insatisfecho" y "5" "totalmente satisfecho". Si el enun</t>
  </si>
  <si>
    <t>[2. Fiabilidad en el servicio prestado. ] Para conocer su grado de satisfacción con el servicio prestado, le agradecerímos responda a las siguientes preguntas, teniendo en cuenta que "1" significa "totalmente insatisfecho" y "5" "totalmente satisfecho".</t>
  </si>
  <si>
    <t>[3. Adecuación del tiempo en la emisión de informes. ] Para conocer su grado de satisfacción con el servicio prestado, le agradecerímos responda a las siguientes preguntas, teniendo en cuenta que "1" significa "totalmente insatisfecho" y "5" "totalmen</t>
  </si>
  <si>
    <t>[4. Seguridad y confidencialidad en el tratamiento de datos. ] Para conocer su grado de satisfacción con el servicio prestado, le agradecerímos responda a las siguientes preguntas, teniendo en cuenta que "1" significa "totalmente insatisfecho" y "5" "to</t>
  </si>
  <si>
    <t>[5. Claridad y comprensibilidad de los informes. ] Para conocer su grado de satisfacción con el servicio prestado, le agradecerímos responda a las siguientes preguntas, teniendo en cuenta que "1" significa "totalmente insatisfecho" y "5" "totalmente sat</t>
  </si>
  <si>
    <t>[6.Nivel de satisfacción global sobre los servicios prestados.] Para conocer su grado de satisfacción con el servicio prestado, le agradecerímos responda a las siguientes preguntas, teniendo en cuenta que "1" significa "totalmente insatisfecho" y "5" "</t>
  </si>
  <si>
    <t>[7.Nivel de satisfacción global sobre las mejoras percibidas.] Para conocer su grado de satisfacción con el servicio prestado, le agradecerímos responda a las siguientes preguntas, teniendo en cuenta que "1" significa "totalmente insatisfecho" y "5" "t</t>
  </si>
  <si>
    <r>
      <t xml:space="preserve">* </t>
    </r>
    <r>
      <rPr>
        <b/>
        <sz val="14"/>
        <rFont val="Calibri"/>
        <family val="2"/>
        <scheme val="minor"/>
      </rPr>
      <t>Tasa de respuesta (sobre el nº óptimo):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</si>
  <si>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Dar mi enhorabuena personal tanto a Felicidad como a Jesús, que nos aportan muchísima tranquilidad con su buen hacer.</t>
  </si>
  <si>
    <t>El servicio funciona de manera excelente gracias a la labor de la jefa de servicios, Dña. Felicidad Perea Castro, quien desempeña su trabajo de manera ejemplar. Gracias a su apoyo y dedicación, he podido resolver satisfactoriamente todos los problemas que he encontrado en el Departamento de Ciencias de la Salud.</t>
  </si>
  <si>
    <t>Excelente servicio y atención.</t>
  </si>
  <si>
    <t>La profesionalidad es máxima y el trato cercano y amable. No se puede pedir más de un Servicio universitario.</t>
  </si>
  <si>
    <t>Excelente atención,</t>
  </si>
  <si>
    <t>Quiero destacar el gran trabajo y disposición de Rosa María Anguita. Ha sido excepcional,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</si>
</sst>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9" formatCode="##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10" fillId="0" borderId="0"/>
    <xf numFmtId="0" fontId="17" fillId="0" borderId="0"/>
  </cellStyleXfs>
  <cellXfs count="79">
    <xf numFmtId="0" fontId="0" fillId="0" borderId="0" xfId="0"/>
    <xf numFmtId="0" fontId="3" fillId="0" borderId="0" xfId="1" applyAlignment="1"/>
    <xf numFmtId="10" fontId="2" fillId="0" borderId="0" xfId="1" applyNumberFormat="1" applyFont="1" applyAlignment="1"/>
    <xf numFmtId="0" fontId="3" fillId="0" borderId="0" xfId="1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2"/>
    <xf numFmtId="164" fontId="11" fillId="0" borderId="0" xfId="4" applyNumberFormat="1" applyFont="1" applyBorder="1" applyAlignment="1">
      <alignment horizontal="right" vertical="top"/>
    </xf>
    <xf numFmtId="10" fontId="11" fillId="0" borderId="0" xfId="3" applyNumberFormat="1" applyFont="1" applyBorder="1" applyAlignment="1">
      <alignment horizontal="right" vertical="top"/>
    </xf>
    <xf numFmtId="10" fontId="7" fillId="0" borderId="0" xfId="0" applyNumberFormat="1" applyFont="1" applyBorder="1" applyAlignment="1">
      <alignment horizontal="center" vertical="center" wrapText="1"/>
    </xf>
    <xf numFmtId="165" fontId="11" fillId="0" borderId="0" xfId="2" applyNumberFormat="1" applyFont="1" applyBorder="1" applyAlignment="1">
      <alignment horizontal="right" vertical="top"/>
    </xf>
    <xf numFmtId="164" fontId="11" fillId="0" borderId="0" xfId="2" applyNumberFormat="1" applyFont="1" applyBorder="1" applyAlignment="1">
      <alignment horizontal="right" vertical="top"/>
    </xf>
    <xf numFmtId="0" fontId="12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7" fillId="0" borderId="0" xfId="0" applyFont="1"/>
    <xf numFmtId="0" fontId="17" fillId="0" borderId="0" xfId="5"/>
    <xf numFmtId="164" fontId="16" fillId="7" borderId="10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164" fontId="11" fillId="0" borderId="0" xfId="4" applyNumberFormat="1" applyFont="1" applyBorder="1" applyAlignment="1">
      <alignment horizontal="center" vertical="center"/>
    </xf>
    <xf numFmtId="165" fontId="11" fillId="0" borderId="0" xfId="2" applyNumberFormat="1" applyFont="1" applyBorder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 shrinkToFit="1"/>
    </xf>
    <xf numFmtId="10" fontId="4" fillId="9" borderId="1" xfId="0" applyNumberFormat="1" applyFont="1" applyFill="1" applyBorder="1" applyAlignment="1">
      <alignment horizontal="center" vertical="center" wrapText="1" shrinkToFit="1"/>
    </xf>
    <xf numFmtId="0" fontId="13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164" fontId="14" fillId="4" borderId="13" xfId="2" applyNumberFormat="1" applyFont="1" applyFill="1" applyBorder="1" applyAlignment="1">
      <alignment horizontal="center" vertical="center" wrapText="1"/>
    </xf>
    <xf numFmtId="10" fontId="15" fillId="4" borderId="13" xfId="0" applyNumberFormat="1" applyFont="1" applyFill="1" applyBorder="1" applyAlignment="1">
      <alignment horizontal="center" vertical="center" wrapText="1"/>
    </xf>
    <xf numFmtId="165" fontId="14" fillId="4" borderId="13" xfId="2" applyNumberFormat="1" applyFont="1" applyFill="1" applyBorder="1" applyAlignment="1">
      <alignment horizontal="center" vertical="center" wrapText="1"/>
    </xf>
    <xf numFmtId="165" fontId="16" fillId="7" borderId="13" xfId="2" applyNumberFormat="1" applyFont="1" applyFill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164" fontId="11" fillId="0" borderId="2" xfId="5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10" fontId="11" fillId="0" borderId="1" xfId="3" applyNumberFormat="1" applyFont="1" applyBorder="1" applyAlignment="1">
      <alignment horizontal="center" vertical="center" wrapText="1"/>
    </xf>
    <xf numFmtId="10" fontId="11" fillId="0" borderId="1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22" fillId="10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/>
    <xf numFmtId="0" fontId="4" fillId="0" borderId="0" xfId="0" applyFont="1"/>
    <xf numFmtId="10" fontId="4" fillId="9" borderId="1" xfId="3" applyNumberFormat="1" applyFont="1" applyFill="1" applyBorder="1" applyAlignment="1">
      <alignment horizontal="center" vertical="center" wrapText="1" shrinkToFit="1"/>
    </xf>
    <xf numFmtId="10" fontId="21" fillId="3" borderId="1" xfId="3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4" fontId="21" fillId="3" borderId="1" xfId="2" applyNumberFormat="1" applyFont="1" applyFill="1" applyBorder="1" applyAlignment="1">
      <alignment horizontal="center" vertical="center" wrapText="1"/>
    </xf>
    <xf numFmtId="10" fontId="19" fillId="5" borderId="1" xfId="0" applyNumberFormat="1" applyFont="1" applyFill="1" applyBorder="1" applyAlignment="1">
      <alignment horizontal="center" vertical="center" wrapText="1"/>
    </xf>
    <xf numFmtId="164" fontId="11" fillId="7" borderId="8" xfId="4" applyNumberFormat="1" applyFont="1" applyFill="1" applyBorder="1" applyAlignment="1">
      <alignment horizontal="center" vertical="center" wrapText="1"/>
    </xf>
    <xf numFmtId="164" fontId="11" fillId="7" borderId="0" xfId="4" applyNumberFormat="1" applyFont="1" applyFill="1" applyBorder="1" applyAlignment="1">
      <alignment horizontal="center" vertical="center" wrapText="1"/>
    </xf>
    <xf numFmtId="164" fontId="21" fillId="3" borderId="1" xfId="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/>
    </xf>
    <xf numFmtId="0" fontId="20" fillId="7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8" borderId="2" xfId="0" applyFont="1" applyFill="1" applyBorder="1" applyAlignment="1">
      <alignment horizontal="center" vertical="center" wrapText="1" shrinkToFit="1"/>
    </xf>
    <xf numFmtId="0" fontId="4" fillId="8" borderId="4" xfId="0" applyFont="1" applyFill="1" applyBorder="1" applyAlignment="1">
      <alignment horizontal="center" vertical="center" wrapText="1" shrinkToFit="1"/>
    </xf>
    <xf numFmtId="0" fontId="4" fillId="8" borderId="5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169" fontId="11" fillId="0" borderId="1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0" fontId="0" fillId="3" borderId="0" xfId="0" applyFill="1"/>
  </cellXfs>
  <cellStyles count="6">
    <cellStyle name="Cabecera Vicerrectorado" xfId="1" xr:uid="{00000000-0005-0000-0000-000000000000}"/>
    <cellStyle name="Normal" xfId="0" builtinId="0"/>
    <cellStyle name="Normal_Hoja1" xfId="2" xr:uid="{00000000-0005-0000-0000-000002000000}"/>
    <cellStyle name="Normal_Hoja1_1" xfId="4" xr:uid="{00000000-0005-0000-0000-000003000000}"/>
    <cellStyle name="Normal_Hoja1_2" xfId="5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2400"/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01400961243489"/>
          <c:y val="0.13282402490386375"/>
          <c:w val="0.66354443194600699"/>
          <c:h val="0.76112506866874208"/>
        </c:manualLayout>
      </c:layout>
      <c:bar3DChart>
        <c:barDir val="bar"/>
        <c:grouping val="clustered"/>
        <c:varyColors val="0"/>
        <c:ser>
          <c:idx val="0"/>
          <c:order val="0"/>
          <c:tx>
            <c:v>Valoración Global</c:v>
          </c:tx>
          <c:invertIfNegative val="0"/>
          <c:cat>
            <c:strRef>
              <c:f>Hoja1!$S$30:$X$30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  <c:pt idx="4">
                  <c:v>0.82857142857142863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5-47A1-8846-2EE928B6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3673320"/>
        <c:axId val="233673712"/>
        <c:axId val="0"/>
      </c:bar3DChart>
      <c:catAx>
        <c:axId val="23367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ES"/>
          </a:p>
        </c:txPr>
        <c:crossAx val="233673712"/>
        <c:crosses val="autoZero"/>
        <c:auto val="1"/>
        <c:lblAlgn val="ctr"/>
        <c:lblOffset val="100"/>
        <c:noMultiLvlLbl val="0"/>
      </c:catAx>
      <c:valAx>
        <c:axId val="233673712"/>
        <c:scaling>
          <c:orientation val="minMax"/>
          <c:max val="1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ES"/>
          </a:p>
        </c:txPr>
        <c:crossAx val="233673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2400"/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95011272392077"/>
          <c:y val="0.18457961659386218"/>
          <c:w val="0.6958552691491845"/>
          <c:h val="0.7131258451350827"/>
        </c:manualLayout>
      </c:layout>
      <c:bar3DChart>
        <c:barDir val="bar"/>
        <c:grouping val="clustered"/>
        <c:varyColors val="0"/>
        <c:ser>
          <c:idx val="0"/>
          <c:order val="0"/>
          <c:tx>
            <c:v>Valoración Mejora</c:v>
          </c:tx>
          <c:invertIfNegative val="0"/>
          <c:cat>
            <c:strRef>
              <c:f>Hoja1!$S$30:$X$31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Hoja1!$S$34:$X$34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2.8571428571428571E-2</c:v>
                </c:pt>
                <c:pt idx="3">
                  <c:v>0.11428571428571428</c:v>
                </c:pt>
                <c:pt idx="4">
                  <c:v>0.77142857142857146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9-4E13-8D9D-76A54EBC3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3674496"/>
        <c:axId val="233674888"/>
        <c:axId val="0"/>
      </c:bar3DChart>
      <c:catAx>
        <c:axId val="233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ES"/>
          </a:p>
        </c:txPr>
        <c:crossAx val="233674888"/>
        <c:crosses val="autoZero"/>
        <c:auto val="1"/>
        <c:lblAlgn val="ctr"/>
        <c:lblOffset val="100"/>
        <c:noMultiLvlLbl val="0"/>
      </c:catAx>
      <c:valAx>
        <c:axId val="233674888"/>
        <c:scaling>
          <c:orientation val="minMax"/>
          <c:max val="1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33674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192522</xdr:colOff>
      <xdr:row>0</xdr:row>
      <xdr:rowOff>114301</xdr:rowOff>
    </xdr:from>
    <xdr:to>
      <xdr:col>16</xdr:col>
      <xdr:colOff>299027</xdr:colOff>
      <xdr:row>2</xdr:row>
      <xdr:rowOff>14585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1797" y="114301"/>
          <a:ext cx="1078055" cy="833734"/>
        </a:xfrm>
        <a:prstGeom prst="rect">
          <a:avLst/>
        </a:prstGeom>
      </xdr:spPr>
    </xdr:pic>
    <xdr:clientData/>
  </xdr:twoCellAnchor>
  <xdr:twoCellAnchor>
    <xdr:from>
      <xdr:col>2</xdr:col>
      <xdr:colOff>15875</xdr:colOff>
      <xdr:row>35</xdr:row>
      <xdr:rowOff>174625</xdr:rowOff>
    </xdr:from>
    <xdr:to>
      <xdr:col>13</xdr:col>
      <xdr:colOff>15875</xdr:colOff>
      <xdr:row>57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15874</xdr:colOff>
      <xdr:row>36</xdr:row>
      <xdr:rowOff>111125</xdr:rowOff>
    </xdr:from>
    <xdr:to>
      <xdr:col>28</xdr:col>
      <xdr:colOff>206374</xdr:colOff>
      <xdr:row>56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V69"/>
  <sheetViews>
    <sheetView tabSelected="1" view="pageBreakPreview" zoomScaleNormal="100" zoomScaleSheetLayoutView="100" workbookViewId="0">
      <selection activeCell="A67" sqref="A67"/>
    </sheetView>
  </sheetViews>
  <sheetFormatPr baseColWidth="10" defaultRowHeight="15" x14ac:dyDescent="0.25"/>
  <cols>
    <col min="1" max="1" width="29.140625" bestFit="1" customWidth="1"/>
    <col min="7" max="11" width="8.7109375" customWidth="1"/>
    <col min="12" max="12" width="21.5703125" customWidth="1"/>
    <col min="13" max="13" width="14.28515625" customWidth="1"/>
    <col min="14" max="14" width="16.5703125" customWidth="1"/>
    <col min="15" max="15" width="16.42578125" customWidth="1"/>
    <col min="16" max="16" width="14.5703125" customWidth="1"/>
    <col min="17" max="17" width="19.140625" bestFit="1" customWidth="1"/>
    <col min="18" max="18" width="8.42578125" bestFit="1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  <col min="31" max="39" width="0" hidden="1" customWidth="1"/>
    <col min="40" max="44" width="5.85546875" hidden="1" customWidth="1"/>
    <col min="45" max="48" width="0" hidden="1" customWidth="1"/>
  </cols>
  <sheetData>
    <row r="2" spans="1:31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  <c r="AE2" s="1"/>
    </row>
    <row r="3" spans="1:31" s="14" customFormat="1" ht="18.75" x14ac:dyDescent="0.3">
      <c r="A3" s="65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s="14" customFormat="1" ht="15" customHeight="1" x14ac:dyDescent="0.3">
      <c r="A4" s="15"/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5"/>
      <c r="AE4" s="15"/>
    </row>
    <row r="5" spans="1:31" s="17" customFormat="1" ht="18.75" x14ac:dyDescent="0.3">
      <c r="A5" s="67" t="s">
        <v>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s="17" customFormat="1" ht="18.75" x14ac:dyDescent="0.3">
      <c r="A6" s="67" t="s">
        <v>22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s="17" customFormat="1" ht="18.75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ht="21" x14ac:dyDescent="0.25">
      <c r="A8" s="45" t="s">
        <v>46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x14ac:dyDescent="0.25">
      <c r="A9" s="68" t="s">
        <v>41</v>
      </c>
      <c r="B9" s="69"/>
      <c r="C9" s="70"/>
      <c r="D9" s="30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8" t="s">
        <v>37</v>
      </c>
      <c r="B10" s="69"/>
      <c r="C10" s="70"/>
      <c r="D10" s="30">
        <v>35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25">
      <c r="A11" s="68" t="s">
        <v>42</v>
      </c>
      <c r="B11" s="69"/>
      <c r="C11" s="70"/>
      <c r="D11" s="31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25">
      <c r="A12" s="68" t="s">
        <v>38</v>
      </c>
      <c r="B12" s="69"/>
      <c r="C12" s="70"/>
      <c r="D12" s="30">
        <v>41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x14ac:dyDescent="0.25">
      <c r="A13" s="68" t="s">
        <v>39</v>
      </c>
      <c r="B13" s="69"/>
      <c r="C13" s="70"/>
      <c r="D13" s="50">
        <f>D10/D12</f>
        <v>0.85365853658536583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3.2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7.75" customHeight="1" x14ac:dyDescent="0.25">
      <c r="A15" s="7" t="s">
        <v>43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35">
      <c r="A16" s="48" t="s">
        <v>55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48" ht="20.25" customHeight="1" x14ac:dyDescent="0.3">
      <c r="A17" s="49" t="s">
        <v>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48" ht="15.75" x14ac:dyDescent="0.25">
      <c r="A18" s="7"/>
    </row>
    <row r="21" spans="1:48" ht="16.5" customHeight="1" x14ac:dyDescent="0.25">
      <c r="A21" s="61" t="s">
        <v>20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71" t="s">
        <v>14</v>
      </c>
      <c r="M21" s="71"/>
      <c r="N21" s="71"/>
      <c r="O21" s="71"/>
      <c r="P21" s="71"/>
      <c r="Q21" s="71"/>
      <c r="S21" s="71" t="s">
        <v>15</v>
      </c>
      <c r="T21" s="71"/>
      <c r="U21" s="71"/>
      <c r="V21" s="71"/>
      <c r="W21" s="71"/>
      <c r="X21" s="71"/>
      <c r="Y21" s="66" t="s">
        <v>0</v>
      </c>
      <c r="Z21" s="66"/>
      <c r="AA21" s="72" t="s">
        <v>1</v>
      </c>
      <c r="AB21" s="72"/>
      <c r="AC21" s="72"/>
      <c r="AD21" s="72"/>
    </row>
    <row r="22" spans="1:48" ht="21.7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4"/>
      <c r="L22" s="73"/>
      <c r="M22" s="73"/>
      <c r="N22" s="73"/>
      <c r="O22" s="73"/>
      <c r="P22" s="73"/>
      <c r="Q22" s="73"/>
      <c r="S22" s="71"/>
      <c r="T22" s="71"/>
      <c r="U22" s="71"/>
      <c r="V22" s="71"/>
      <c r="W22" s="71"/>
      <c r="X22" s="71"/>
      <c r="Y22" s="66"/>
      <c r="Z22" s="66"/>
      <c r="AA22" s="72"/>
      <c r="AB22" s="72"/>
      <c r="AC22" s="72"/>
      <c r="AD22" s="72"/>
    </row>
    <row r="23" spans="1:48" ht="60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4"/>
      <c r="L23" s="20" t="s">
        <v>2</v>
      </c>
      <c r="M23" s="20" t="s">
        <v>3</v>
      </c>
      <c r="N23" s="20" t="s">
        <v>4</v>
      </c>
      <c r="O23" s="20" t="s">
        <v>5</v>
      </c>
      <c r="P23" s="20" t="s">
        <v>6</v>
      </c>
      <c r="Q23" s="20" t="s">
        <v>7</v>
      </c>
      <c r="R23" s="21" t="s">
        <v>8</v>
      </c>
      <c r="S23" s="22" t="s">
        <v>2</v>
      </c>
      <c r="T23" s="22" t="s">
        <v>3</v>
      </c>
      <c r="U23" s="22" t="s">
        <v>4</v>
      </c>
      <c r="V23" s="22" t="s">
        <v>5</v>
      </c>
      <c r="W23" s="22" t="s">
        <v>6</v>
      </c>
      <c r="X23" s="22" t="s">
        <v>7</v>
      </c>
      <c r="Y23" s="23" t="s">
        <v>17</v>
      </c>
      <c r="Z23" s="23" t="s">
        <v>18</v>
      </c>
      <c r="AA23" s="20" t="s">
        <v>9</v>
      </c>
      <c r="AB23" s="20" t="s">
        <v>10</v>
      </c>
      <c r="AC23" s="20" t="s">
        <v>11</v>
      </c>
      <c r="AD23" s="20" t="s">
        <v>12</v>
      </c>
      <c r="AF23">
        <v>1</v>
      </c>
      <c r="AG23">
        <v>2</v>
      </c>
      <c r="AH23">
        <v>3</v>
      </c>
      <c r="AI23">
        <v>4</v>
      </c>
      <c r="AJ23">
        <v>5</v>
      </c>
      <c r="AK23" t="s">
        <v>47</v>
      </c>
      <c r="AL23" t="s">
        <v>8</v>
      </c>
      <c r="AN23">
        <v>1</v>
      </c>
      <c r="AO23">
        <v>2</v>
      </c>
      <c r="AP23">
        <v>3</v>
      </c>
      <c r="AQ23">
        <v>4</v>
      </c>
      <c r="AR23">
        <v>5</v>
      </c>
      <c r="AS23" t="s">
        <v>8</v>
      </c>
    </row>
    <row r="24" spans="1:48" ht="21" x14ac:dyDescent="0.25">
      <c r="A24" s="59" t="s">
        <v>23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29">
        <f>AF24</f>
        <v>0</v>
      </c>
      <c r="M24" s="29">
        <f t="shared" ref="M24:Q24" si="0">AG24</f>
        <v>0</v>
      </c>
      <c r="N24" s="29">
        <f t="shared" si="0"/>
        <v>1</v>
      </c>
      <c r="O24" s="29">
        <f t="shared" si="0"/>
        <v>2</v>
      </c>
      <c r="P24" s="29">
        <f t="shared" si="0"/>
        <v>31</v>
      </c>
      <c r="Q24" s="29">
        <f t="shared" si="0"/>
        <v>1</v>
      </c>
      <c r="R24" s="29">
        <f>SUM(L24:Q24)</f>
        <v>35</v>
      </c>
      <c r="S24" s="43">
        <f>L24/$R24</f>
        <v>0</v>
      </c>
      <c r="T24" s="43">
        <f t="shared" ref="T24:X24" si="1">M24/$R24</f>
        <v>0</v>
      </c>
      <c r="U24" s="43">
        <f t="shared" si="1"/>
        <v>2.8571428571428571E-2</v>
      </c>
      <c r="V24" s="43">
        <f t="shared" si="1"/>
        <v>5.7142857142857141E-2</v>
      </c>
      <c r="W24" s="43">
        <f t="shared" si="1"/>
        <v>0.88571428571428568</v>
      </c>
      <c r="X24" s="43">
        <f t="shared" si="1"/>
        <v>2.8571428571428571E-2</v>
      </c>
      <c r="Y24" s="6">
        <f>(L24+M24)/(L24+M24+N24+O24+P24)</f>
        <v>0</v>
      </c>
      <c r="Z24" s="6">
        <f>(N24+O24+P24)/(L24+M24+N24+O24+P24)</f>
        <v>1</v>
      </c>
      <c r="AA24" s="28">
        <f>AS24</f>
        <v>4.88</v>
      </c>
      <c r="AB24" s="75">
        <f t="shared" ref="AB24:AD28" si="2">AT24</f>
        <v>0.41</v>
      </c>
      <c r="AC24" s="74">
        <f t="shared" si="2"/>
        <v>5</v>
      </c>
      <c r="AD24" s="74">
        <f t="shared" si="2"/>
        <v>5</v>
      </c>
      <c r="AE24" s="24" t="s">
        <v>48</v>
      </c>
      <c r="AF24">
        <v>0</v>
      </c>
      <c r="AG24">
        <v>0</v>
      </c>
      <c r="AH24">
        <v>1</v>
      </c>
      <c r="AI24">
        <v>2</v>
      </c>
      <c r="AJ24">
        <v>31</v>
      </c>
      <c r="AK24">
        <v>1</v>
      </c>
      <c r="AL24">
        <v>35</v>
      </c>
      <c r="AM24" t="s">
        <v>48</v>
      </c>
      <c r="AN24">
        <v>0</v>
      </c>
      <c r="AO24">
        <v>0</v>
      </c>
      <c r="AP24">
        <v>1</v>
      </c>
      <c r="AQ24">
        <v>2</v>
      </c>
      <c r="AR24">
        <v>31</v>
      </c>
      <c r="AS24">
        <v>4.88</v>
      </c>
      <c r="AT24">
        <v>0.41</v>
      </c>
      <c r="AU24">
        <v>5</v>
      </c>
      <c r="AV24">
        <v>5</v>
      </c>
    </row>
    <row r="25" spans="1:48" ht="21" x14ac:dyDescent="0.25">
      <c r="A25" s="59" t="s">
        <v>24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29">
        <f t="shared" ref="L25:L28" si="3">AF25</f>
        <v>0</v>
      </c>
      <c r="M25" s="29">
        <f t="shared" ref="M25:M28" si="4">AG25</f>
        <v>0</v>
      </c>
      <c r="N25" s="29">
        <f t="shared" ref="N25:N28" si="5">AH25</f>
        <v>0</v>
      </c>
      <c r="O25" s="29">
        <f t="shared" ref="O25:O28" si="6">AI25</f>
        <v>5</v>
      </c>
      <c r="P25" s="29">
        <f t="shared" ref="P25:P28" si="7">AJ25</f>
        <v>29</v>
      </c>
      <c r="Q25" s="29">
        <f t="shared" ref="Q25:Q28" si="8">AK25</f>
        <v>1</v>
      </c>
      <c r="R25" s="29">
        <f t="shared" ref="R25:R28" si="9">SUM(L25:Q25)</f>
        <v>35</v>
      </c>
      <c r="S25" s="43">
        <f t="shared" ref="S25:S28" si="10">L25/$R25</f>
        <v>0</v>
      </c>
      <c r="T25" s="43">
        <f t="shared" ref="T25:T28" si="11">M25/$R25</f>
        <v>0</v>
      </c>
      <c r="U25" s="43">
        <f t="shared" ref="U25:U28" si="12">N25/$R25</f>
        <v>0</v>
      </c>
      <c r="V25" s="43">
        <f t="shared" ref="V25:V28" si="13">O25/$R25</f>
        <v>0.14285714285714285</v>
      </c>
      <c r="W25" s="43">
        <f t="shared" ref="W25:W28" si="14">P25/$R25</f>
        <v>0.82857142857142863</v>
      </c>
      <c r="X25" s="43">
        <f t="shared" ref="X25:X28" si="15">Q25/$R25</f>
        <v>2.8571428571428571E-2</v>
      </c>
      <c r="Y25" s="6">
        <f t="shared" ref="Y25:Y28" si="16">(L25+M25)/(L25+M25+N25+O25+P25)</f>
        <v>0</v>
      </c>
      <c r="Z25" s="6">
        <f t="shared" ref="Z25:Z28" si="17">(N25+O25+P25)/(L25+M25+N25+O25+P25)</f>
        <v>1</v>
      </c>
      <c r="AA25" s="28">
        <f t="shared" ref="AA25:AA28" si="18">AS25</f>
        <v>4.8499999999999996</v>
      </c>
      <c r="AB25" s="75">
        <f t="shared" si="2"/>
        <v>0.36</v>
      </c>
      <c r="AC25" s="74">
        <f t="shared" si="2"/>
        <v>5</v>
      </c>
      <c r="AD25" s="74">
        <f t="shared" si="2"/>
        <v>5</v>
      </c>
      <c r="AE25" s="24" t="s">
        <v>49</v>
      </c>
      <c r="AF25">
        <v>0</v>
      </c>
      <c r="AG25">
        <v>0</v>
      </c>
      <c r="AH25">
        <v>0</v>
      </c>
      <c r="AI25">
        <v>5</v>
      </c>
      <c r="AJ25">
        <v>29</v>
      </c>
      <c r="AK25">
        <v>1</v>
      </c>
      <c r="AL25">
        <v>35</v>
      </c>
      <c r="AM25" t="s">
        <v>49</v>
      </c>
      <c r="AN25">
        <v>0</v>
      </c>
      <c r="AO25">
        <v>0</v>
      </c>
      <c r="AP25">
        <v>0</v>
      </c>
      <c r="AQ25">
        <v>5</v>
      </c>
      <c r="AR25">
        <v>29</v>
      </c>
      <c r="AS25">
        <v>4.8499999999999996</v>
      </c>
      <c r="AT25">
        <v>0.36</v>
      </c>
      <c r="AU25">
        <v>5</v>
      </c>
      <c r="AV25">
        <v>5</v>
      </c>
    </row>
    <row r="26" spans="1:48" ht="21" x14ac:dyDescent="0.25">
      <c r="A26" s="59" t="s">
        <v>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29">
        <f t="shared" si="3"/>
        <v>0</v>
      </c>
      <c r="M26" s="29">
        <f t="shared" si="4"/>
        <v>0</v>
      </c>
      <c r="N26" s="29">
        <f t="shared" si="5"/>
        <v>2</v>
      </c>
      <c r="O26" s="29">
        <f t="shared" si="6"/>
        <v>6</v>
      </c>
      <c r="P26" s="29">
        <f t="shared" si="7"/>
        <v>26</v>
      </c>
      <c r="Q26" s="29">
        <f t="shared" si="8"/>
        <v>1</v>
      </c>
      <c r="R26" s="29">
        <f t="shared" si="9"/>
        <v>35</v>
      </c>
      <c r="S26" s="43">
        <f t="shared" si="10"/>
        <v>0</v>
      </c>
      <c r="T26" s="43">
        <f t="shared" si="11"/>
        <v>0</v>
      </c>
      <c r="U26" s="43">
        <f t="shared" si="12"/>
        <v>5.7142857142857141E-2</v>
      </c>
      <c r="V26" s="43">
        <f t="shared" si="13"/>
        <v>0.17142857142857143</v>
      </c>
      <c r="W26" s="43">
        <f t="shared" si="14"/>
        <v>0.74285714285714288</v>
      </c>
      <c r="X26" s="43">
        <f t="shared" si="15"/>
        <v>2.8571428571428571E-2</v>
      </c>
      <c r="Y26" s="6">
        <f t="shared" si="16"/>
        <v>0</v>
      </c>
      <c r="Z26" s="6">
        <f t="shared" si="17"/>
        <v>1</v>
      </c>
      <c r="AA26" s="28">
        <f t="shared" si="18"/>
        <v>4.71</v>
      </c>
      <c r="AB26" s="75">
        <f t="shared" si="2"/>
        <v>0.57999999999999996</v>
      </c>
      <c r="AC26" s="74">
        <f t="shared" si="2"/>
        <v>5</v>
      </c>
      <c r="AD26" s="74">
        <f t="shared" si="2"/>
        <v>5</v>
      </c>
      <c r="AE26" s="24" t="s">
        <v>50</v>
      </c>
      <c r="AF26">
        <v>0</v>
      </c>
      <c r="AG26">
        <v>0</v>
      </c>
      <c r="AH26">
        <v>2</v>
      </c>
      <c r="AI26">
        <v>6</v>
      </c>
      <c r="AJ26">
        <v>26</v>
      </c>
      <c r="AK26">
        <v>1</v>
      </c>
      <c r="AL26">
        <v>35</v>
      </c>
      <c r="AM26" t="s">
        <v>50</v>
      </c>
      <c r="AN26">
        <v>0</v>
      </c>
      <c r="AO26">
        <v>0</v>
      </c>
      <c r="AP26">
        <v>2</v>
      </c>
      <c r="AQ26">
        <v>6</v>
      </c>
      <c r="AR26">
        <v>26</v>
      </c>
      <c r="AS26">
        <v>4.71</v>
      </c>
      <c r="AT26">
        <v>0.57999999999999996</v>
      </c>
      <c r="AU26">
        <v>5</v>
      </c>
      <c r="AV26">
        <v>5</v>
      </c>
    </row>
    <row r="27" spans="1:48" ht="21" x14ac:dyDescent="0.25">
      <c r="A27" s="59" t="s">
        <v>26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29">
        <f t="shared" si="3"/>
        <v>0</v>
      </c>
      <c r="M27" s="29">
        <f t="shared" si="4"/>
        <v>0</v>
      </c>
      <c r="N27" s="29">
        <f t="shared" si="5"/>
        <v>0</v>
      </c>
      <c r="O27" s="29">
        <f t="shared" si="6"/>
        <v>2</v>
      </c>
      <c r="P27" s="29">
        <f t="shared" si="7"/>
        <v>31</v>
      </c>
      <c r="Q27" s="29">
        <f t="shared" si="8"/>
        <v>2</v>
      </c>
      <c r="R27" s="29">
        <f t="shared" si="9"/>
        <v>35</v>
      </c>
      <c r="S27" s="43">
        <f t="shared" si="10"/>
        <v>0</v>
      </c>
      <c r="T27" s="43">
        <f t="shared" si="11"/>
        <v>0</v>
      </c>
      <c r="U27" s="43">
        <f t="shared" si="12"/>
        <v>0</v>
      </c>
      <c r="V27" s="43">
        <f t="shared" si="13"/>
        <v>5.7142857142857141E-2</v>
      </c>
      <c r="W27" s="43">
        <f t="shared" si="14"/>
        <v>0.88571428571428568</v>
      </c>
      <c r="X27" s="43">
        <f t="shared" si="15"/>
        <v>5.7142857142857141E-2</v>
      </c>
      <c r="Y27" s="6">
        <f t="shared" si="16"/>
        <v>0</v>
      </c>
      <c r="Z27" s="6">
        <f t="shared" si="17"/>
        <v>1</v>
      </c>
      <c r="AA27" s="28">
        <f t="shared" si="18"/>
        <v>4.9400000000000004</v>
      </c>
      <c r="AB27" s="75">
        <f t="shared" si="2"/>
        <v>0.24</v>
      </c>
      <c r="AC27" s="74">
        <f t="shared" si="2"/>
        <v>5</v>
      </c>
      <c r="AD27" s="74">
        <f t="shared" si="2"/>
        <v>5</v>
      </c>
      <c r="AE27" s="24" t="s">
        <v>51</v>
      </c>
      <c r="AF27">
        <v>0</v>
      </c>
      <c r="AG27">
        <v>0</v>
      </c>
      <c r="AH27">
        <v>0</v>
      </c>
      <c r="AI27">
        <v>2</v>
      </c>
      <c r="AJ27">
        <v>31</v>
      </c>
      <c r="AK27">
        <v>2</v>
      </c>
      <c r="AL27">
        <v>35</v>
      </c>
      <c r="AM27" t="s">
        <v>51</v>
      </c>
      <c r="AN27">
        <v>0</v>
      </c>
      <c r="AO27">
        <v>0</v>
      </c>
      <c r="AP27">
        <v>0</v>
      </c>
      <c r="AQ27">
        <v>2</v>
      </c>
      <c r="AR27">
        <v>31</v>
      </c>
      <c r="AS27">
        <v>4.9400000000000004</v>
      </c>
      <c r="AT27">
        <v>0.24</v>
      </c>
      <c r="AU27">
        <v>5</v>
      </c>
      <c r="AV27">
        <v>5</v>
      </c>
    </row>
    <row r="28" spans="1:48" ht="21" x14ac:dyDescent="0.25">
      <c r="A28" s="59" t="s">
        <v>27</v>
      </c>
      <c r="B28" s="60" t="s">
        <v>21</v>
      </c>
      <c r="C28" s="60" t="s">
        <v>21</v>
      </c>
      <c r="D28" s="60" t="s">
        <v>21</v>
      </c>
      <c r="E28" s="60" t="s">
        <v>21</v>
      </c>
      <c r="F28" s="60" t="s">
        <v>21</v>
      </c>
      <c r="G28" s="60" t="s">
        <v>21</v>
      </c>
      <c r="H28" s="60" t="s">
        <v>21</v>
      </c>
      <c r="I28" s="60" t="s">
        <v>21</v>
      </c>
      <c r="J28" s="60" t="s">
        <v>21</v>
      </c>
      <c r="K28" s="60" t="s">
        <v>21</v>
      </c>
      <c r="L28" s="29">
        <f t="shared" si="3"/>
        <v>0</v>
      </c>
      <c r="M28" s="29">
        <f t="shared" si="4"/>
        <v>0</v>
      </c>
      <c r="N28" s="29">
        <f t="shared" si="5"/>
        <v>0</v>
      </c>
      <c r="O28" s="29">
        <f t="shared" si="6"/>
        <v>8</v>
      </c>
      <c r="P28" s="29">
        <f t="shared" si="7"/>
        <v>26</v>
      </c>
      <c r="Q28" s="29">
        <f t="shared" si="8"/>
        <v>1</v>
      </c>
      <c r="R28" s="29">
        <f t="shared" si="9"/>
        <v>35</v>
      </c>
      <c r="S28" s="43">
        <f t="shared" si="10"/>
        <v>0</v>
      </c>
      <c r="T28" s="43">
        <f t="shared" si="11"/>
        <v>0</v>
      </c>
      <c r="U28" s="43">
        <f t="shared" si="12"/>
        <v>0</v>
      </c>
      <c r="V28" s="43">
        <f t="shared" si="13"/>
        <v>0.22857142857142856</v>
      </c>
      <c r="W28" s="43">
        <f t="shared" si="14"/>
        <v>0.74285714285714288</v>
      </c>
      <c r="X28" s="43">
        <f t="shared" si="15"/>
        <v>2.8571428571428571E-2</v>
      </c>
      <c r="Y28" s="6">
        <f t="shared" si="16"/>
        <v>0</v>
      </c>
      <c r="Z28" s="6">
        <f t="shared" si="17"/>
        <v>1</v>
      </c>
      <c r="AA28" s="28">
        <f t="shared" si="18"/>
        <v>4.76</v>
      </c>
      <c r="AB28" s="75">
        <f t="shared" si="2"/>
        <v>0.43</v>
      </c>
      <c r="AC28" s="74">
        <f t="shared" si="2"/>
        <v>5</v>
      </c>
      <c r="AD28" s="74">
        <f t="shared" si="2"/>
        <v>5</v>
      </c>
      <c r="AE28" s="24" t="s">
        <v>52</v>
      </c>
      <c r="AF28">
        <v>0</v>
      </c>
      <c r="AG28">
        <v>0</v>
      </c>
      <c r="AH28">
        <v>0</v>
      </c>
      <c r="AI28">
        <v>8</v>
      </c>
      <c r="AJ28">
        <v>26</v>
      </c>
      <c r="AK28">
        <v>1</v>
      </c>
      <c r="AL28">
        <v>35</v>
      </c>
      <c r="AM28" t="s">
        <v>52</v>
      </c>
      <c r="AN28">
        <v>0</v>
      </c>
      <c r="AO28">
        <v>0</v>
      </c>
      <c r="AP28">
        <v>0</v>
      </c>
      <c r="AQ28">
        <v>8</v>
      </c>
      <c r="AR28">
        <v>26</v>
      </c>
      <c r="AS28">
        <v>4.76</v>
      </c>
      <c r="AT28">
        <v>0.43</v>
      </c>
      <c r="AU28">
        <v>5</v>
      </c>
      <c r="AV28">
        <v>5</v>
      </c>
    </row>
    <row r="29" spans="1:48" ht="43.5" customHeight="1" x14ac:dyDescent="0.25">
      <c r="A29" s="32" t="s">
        <v>16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5">
        <f t="shared" ref="L29:R29" si="19">SUM(L24:L28)</f>
        <v>0</v>
      </c>
      <c r="M29" s="35">
        <f t="shared" si="19"/>
        <v>0</v>
      </c>
      <c r="N29" s="35">
        <f t="shared" si="19"/>
        <v>3</v>
      </c>
      <c r="O29" s="35">
        <f t="shared" si="19"/>
        <v>23</v>
      </c>
      <c r="P29" s="35">
        <f t="shared" si="19"/>
        <v>143</v>
      </c>
      <c r="Q29" s="35">
        <f t="shared" si="19"/>
        <v>6</v>
      </c>
      <c r="R29" s="35">
        <f t="shared" si="19"/>
        <v>175</v>
      </c>
      <c r="S29" s="36">
        <f t="shared" ref="S29" si="20">L29/$R29</f>
        <v>0</v>
      </c>
      <c r="T29" s="36">
        <f t="shared" ref="T29" si="21">M29/$R29</f>
        <v>0</v>
      </c>
      <c r="U29" s="36">
        <f t="shared" ref="U29" si="22">N29/$R29</f>
        <v>1.7142857142857144E-2</v>
      </c>
      <c r="V29" s="36">
        <f t="shared" ref="V29" si="23">O29/$R29</f>
        <v>0.13142857142857142</v>
      </c>
      <c r="W29" s="36">
        <f t="shared" ref="W29" si="24">P29/$R29</f>
        <v>0.81714285714285717</v>
      </c>
      <c r="X29" s="36">
        <f t="shared" ref="X29" si="25">Q29/$R29</f>
        <v>3.4285714285714287E-2</v>
      </c>
      <c r="Y29" s="36">
        <f t="shared" ref="Y29" si="26">(L29+M29)/(L29+M29+N29+O29+P29)</f>
        <v>0</v>
      </c>
      <c r="Z29" s="36">
        <f t="shared" ref="Z29" si="27">(N29+O29+P29)/(L29+M29+N29+O29+P29)</f>
        <v>1</v>
      </c>
      <c r="AA29" s="37">
        <f>AVERAGE(AA24:AA28)</f>
        <v>4.8280000000000003</v>
      </c>
      <c r="AB29" s="38"/>
      <c r="AC29" s="35">
        <f>MEDIAN(AC24:AC28)</f>
        <v>5</v>
      </c>
      <c r="AD29" s="19"/>
      <c r="AE29" t="s">
        <v>53</v>
      </c>
      <c r="AF29">
        <v>0</v>
      </c>
      <c r="AG29">
        <v>0</v>
      </c>
      <c r="AH29">
        <v>0</v>
      </c>
      <c r="AI29">
        <v>5</v>
      </c>
      <c r="AJ29">
        <v>29</v>
      </c>
      <c r="AK29">
        <v>1</v>
      </c>
      <c r="AL29">
        <v>35</v>
      </c>
      <c r="AM29" t="s">
        <v>53</v>
      </c>
      <c r="AN29">
        <v>0</v>
      </c>
      <c r="AO29">
        <v>0</v>
      </c>
      <c r="AP29">
        <v>0</v>
      </c>
      <c r="AQ29">
        <v>5</v>
      </c>
      <c r="AR29">
        <v>29</v>
      </c>
      <c r="AS29">
        <v>4.8499999999999996</v>
      </c>
      <c r="AT29">
        <v>0.36</v>
      </c>
      <c r="AU29">
        <v>5</v>
      </c>
      <c r="AV29">
        <v>5</v>
      </c>
    </row>
    <row r="30" spans="1:48" ht="20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7" t="s">
        <v>29</v>
      </c>
      <c r="M30" s="57" t="s">
        <v>30</v>
      </c>
      <c r="N30" s="57" t="s">
        <v>31</v>
      </c>
      <c r="O30" s="57" t="s">
        <v>32</v>
      </c>
      <c r="P30" s="57" t="s">
        <v>33</v>
      </c>
      <c r="Q30" s="57" t="s">
        <v>7</v>
      </c>
      <c r="R30" s="55" t="s">
        <v>8</v>
      </c>
      <c r="S30" s="51" t="s">
        <v>2</v>
      </c>
      <c r="T30" s="51" t="s">
        <v>34</v>
      </c>
      <c r="U30" s="51" t="s">
        <v>4</v>
      </c>
      <c r="V30" s="51" t="s">
        <v>5</v>
      </c>
      <c r="W30" s="51" t="s">
        <v>6</v>
      </c>
      <c r="X30" s="51" t="s">
        <v>7</v>
      </c>
      <c r="Y30" s="54" t="s">
        <v>17</v>
      </c>
      <c r="Z30" s="54" t="s">
        <v>18</v>
      </c>
      <c r="AA30" s="52" t="s">
        <v>9</v>
      </c>
      <c r="AB30" s="52" t="s">
        <v>35</v>
      </c>
      <c r="AC30" s="53" t="s">
        <v>11</v>
      </c>
      <c r="AD30" s="53" t="s">
        <v>12</v>
      </c>
      <c r="AE30" t="s">
        <v>54</v>
      </c>
      <c r="AF30">
        <v>0</v>
      </c>
      <c r="AG30">
        <v>0</v>
      </c>
      <c r="AH30">
        <v>1</v>
      </c>
      <c r="AI30">
        <v>4</v>
      </c>
      <c r="AJ30">
        <v>27</v>
      </c>
      <c r="AK30">
        <v>3</v>
      </c>
      <c r="AL30">
        <v>35</v>
      </c>
      <c r="AM30" t="s">
        <v>54</v>
      </c>
      <c r="AN30">
        <v>0</v>
      </c>
      <c r="AO30">
        <v>0</v>
      </c>
      <c r="AP30">
        <v>1</v>
      </c>
      <c r="AQ30">
        <v>4</v>
      </c>
      <c r="AR30">
        <v>27</v>
      </c>
      <c r="AS30">
        <v>4.8099999999999996</v>
      </c>
      <c r="AT30">
        <v>0.47</v>
      </c>
      <c r="AU30">
        <v>5</v>
      </c>
      <c r="AV30">
        <v>5</v>
      </c>
    </row>
    <row r="31" spans="1:48" ht="33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7"/>
      <c r="M31" s="57"/>
      <c r="N31" s="57"/>
      <c r="O31" s="57"/>
      <c r="P31" s="57"/>
      <c r="Q31" s="57"/>
      <c r="R31" s="56"/>
      <c r="S31" s="51"/>
      <c r="T31" s="51"/>
      <c r="U31" s="51"/>
      <c r="V31" s="51"/>
      <c r="W31" s="51"/>
      <c r="X31" s="51"/>
      <c r="Y31" s="54"/>
      <c r="Z31" s="54"/>
      <c r="AA31" s="52"/>
      <c r="AB31" s="52"/>
      <c r="AC31" s="53"/>
      <c r="AD31" s="53"/>
    </row>
    <row r="32" spans="1:48" ht="20.25" customHeight="1" x14ac:dyDescent="0.25">
      <c r="A32" s="58" t="s">
        <v>36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39">
        <f>AF29</f>
        <v>0</v>
      </c>
      <c r="M32" s="39">
        <f t="shared" ref="M32:Q32" si="28">AG29</f>
        <v>0</v>
      </c>
      <c r="N32" s="39">
        <f t="shared" si="28"/>
        <v>0</v>
      </c>
      <c r="O32" s="39">
        <f t="shared" si="28"/>
        <v>5</v>
      </c>
      <c r="P32" s="39">
        <f t="shared" si="28"/>
        <v>29</v>
      </c>
      <c r="Q32" s="39">
        <f t="shared" si="28"/>
        <v>1</v>
      </c>
      <c r="R32" s="40">
        <f>SUM(L32:Q32)</f>
        <v>35</v>
      </c>
      <c r="S32" s="42">
        <f>L32/$R32</f>
        <v>0</v>
      </c>
      <c r="T32" s="42">
        <f t="shared" ref="T32:X32" si="29">M32/$R32</f>
        <v>0</v>
      </c>
      <c r="U32" s="42">
        <f t="shared" si="29"/>
        <v>0</v>
      </c>
      <c r="V32" s="42">
        <f t="shared" si="29"/>
        <v>0.14285714285714285</v>
      </c>
      <c r="W32" s="42">
        <f t="shared" si="29"/>
        <v>0.82857142857142863</v>
      </c>
      <c r="X32" s="42">
        <f t="shared" si="29"/>
        <v>2.8571428571428571E-2</v>
      </c>
      <c r="Y32" s="6">
        <f t="shared" ref="Y32" si="30">(L32+M32)/(L32+M32+N32+O32+P32)</f>
        <v>0</v>
      </c>
      <c r="Z32" s="6">
        <f t="shared" ref="Z32" si="31">(N32+O32+P32)/(L32+M32+N32+O32+P32)</f>
        <v>1</v>
      </c>
      <c r="AA32" s="41">
        <f>AS29</f>
        <v>4.8499999999999996</v>
      </c>
      <c r="AB32" s="77">
        <f t="shared" ref="AB32:AD32" si="32">AT29</f>
        <v>0.36</v>
      </c>
      <c r="AC32" s="76">
        <f t="shared" si="32"/>
        <v>5</v>
      </c>
      <c r="AD32" s="76">
        <f t="shared" si="32"/>
        <v>5</v>
      </c>
      <c r="AE32" s="8"/>
    </row>
    <row r="33" spans="1:31" ht="20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25"/>
      <c r="M33" s="25"/>
      <c r="N33" s="25"/>
      <c r="O33" s="25"/>
      <c r="P33" s="25"/>
      <c r="Q33" s="25"/>
      <c r="R33" s="25"/>
      <c r="S33" s="10"/>
      <c r="T33" s="10"/>
      <c r="U33" s="10"/>
      <c r="V33" s="10"/>
      <c r="W33" s="10"/>
      <c r="X33" s="10"/>
      <c r="Y33" s="11"/>
      <c r="Z33" s="11"/>
      <c r="AA33" s="26"/>
      <c r="AB33" s="26"/>
      <c r="AC33" s="27"/>
      <c r="AD33" s="27"/>
    </row>
    <row r="34" spans="1:31" ht="20.25" customHeight="1" x14ac:dyDescent="0.25">
      <c r="A34" s="58" t="s">
        <v>28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39">
        <f>AF30</f>
        <v>0</v>
      </c>
      <c r="M34" s="39">
        <f t="shared" ref="M34:Q34" si="33">AG30</f>
        <v>0</v>
      </c>
      <c r="N34" s="39">
        <f t="shared" si="33"/>
        <v>1</v>
      </c>
      <c r="O34" s="39">
        <f t="shared" si="33"/>
        <v>4</v>
      </c>
      <c r="P34" s="39">
        <f t="shared" si="33"/>
        <v>27</v>
      </c>
      <c r="Q34" s="39">
        <f t="shared" si="33"/>
        <v>3</v>
      </c>
      <c r="R34" s="39">
        <f>SUM(L34:Q34)</f>
        <v>35</v>
      </c>
      <c r="S34" s="42">
        <f>L34/$R34</f>
        <v>0</v>
      </c>
      <c r="T34" s="42">
        <f t="shared" ref="T34:X34" si="34">M34/$R34</f>
        <v>0</v>
      </c>
      <c r="U34" s="42">
        <f t="shared" si="34"/>
        <v>2.8571428571428571E-2</v>
      </c>
      <c r="V34" s="42">
        <f t="shared" si="34"/>
        <v>0.11428571428571428</v>
      </c>
      <c r="W34" s="42">
        <f t="shared" si="34"/>
        <v>0.77142857142857146</v>
      </c>
      <c r="X34" s="42">
        <f t="shared" si="34"/>
        <v>8.5714285714285715E-2</v>
      </c>
      <c r="Y34" s="6">
        <f t="shared" ref="Y34" si="35">(L34+M34)/(L34+M34+N34+O34+P34)</f>
        <v>0</v>
      </c>
      <c r="Z34" s="6">
        <f t="shared" ref="Z34" si="36">(N34+O34+P34)/(L34+M34+N34+O34+P34)</f>
        <v>1</v>
      </c>
      <c r="AA34" s="41">
        <f>AS30</f>
        <v>4.8099999999999996</v>
      </c>
      <c r="AB34" s="77">
        <f t="shared" ref="AB34:AD34" si="37">AT30</f>
        <v>0.47</v>
      </c>
      <c r="AC34" s="76">
        <f t="shared" si="37"/>
        <v>5</v>
      </c>
      <c r="AD34" s="76">
        <f t="shared" si="37"/>
        <v>5</v>
      </c>
      <c r="AE34" s="8"/>
    </row>
    <row r="35" spans="1:31" ht="20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9"/>
      <c r="M35" s="9"/>
      <c r="N35" s="9"/>
      <c r="O35" s="9"/>
      <c r="P35" s="9"/>
      <c r="Q35" s="9"/>
      <c r="R35" s="9"/>
      <c r="S35" s="10"/>
      <c r="T35" s="10"/>
      <c r="U35" s="10"/>
      <c r="V35" s="10"/>
      <c r="W35" s="10"/>
      <c r="X35" s="10"/>
      <c r="Y35" s="11"/>
      <c r="Z35" s="11"/>
      <c r="AA35" s="12"/>
      <c r="AB35" s="12"/>
      <c r="AC35" s="13"/>
      <c r="AD35" s="13"/>
    </row>
    <row r="36" spans="1:31" ht="20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9"/>
      <c r="M36" s="9"/>
      <c r="N36" s="9"/>
      <c r="O36" s="9"/>
      <c r="P36" s="9"/>
      <c r="Q36" s="9"/>
      <c r="R36" s="9"/>
      <c r="S36" s="10"/>
      <c r="T36" s="10"/>
      <c r="U36" s="10"/>
      <c r="V36" s="10"/>
      <c r="W36" s="10"/>
      <c r="X36" s="10"/>
      <c r="Y36" s="11"/>
      <c r="Z36" s="11"/>
      <c r="AA36" s="12"/>
      <c r="AB36" s="12"/>
      <c r="AC36" s="13"/>
      <c r="AD36" s="13"/>
    </row>
    <row r="37" spans="1:31" ht="20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9"/>
      <c r="M37" s="9"/>
      <c r="N37" s="9"/>
      <c r="O37" s="9"/>
      <c r="P37" s="9"/>
      <c r="Q37" s="9"/>
      <c r="R37" s="9"/>
      <c r="S37" s="10"/>
      <c r="T37" s="10"/>
      <c r="U37" s="10"/>
      <c r="V37" s="10"/>
      <c r="W37" s="10"/>
      <c r="X37" s="10"/>
      <c r="Y37" s="11"/>
      <c r="Z37" s="11"/>
      <c r="AA37" s="12"/>
      <c r="AB37" s="12"/>
      <c r="AC37" s="13"/>
      <c r="AD37" s="13"/>
    </row>
    <row r="38" spans="1:31" ht="20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9"/>
      <c r="M38" s="9"/>
      <c r="N38" s="9"/>
      <c r="O38" s="9"/>
      <c r="P38" s="9"/>
      <c r="Q38" s="9"/>
      <c r="R38" s="9"/>
      <c r="S38" s="10"/>
      <c r="T38" s="10"/>
      <c r="U38" s="10"/>
      <c r="V38" s="10"/>
      <c r="W38" s="10"/>
      <c r="X38" s="10"/>
      <c r="Y38" s="11"/>
      <c r="Z38" s="11"/>
      <c r="AA38" s="12"/>
      <c r="AB38" s="12"/>
      <c r="AC38" s="13"/>
      <c r="AD38" s="13"/>
    </row>
    <row r="39" spans="1:31" ht="20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9"/>
      <c r="M39" s="9"/>
      <c r="N39" s="9"/>
      <c r="O39" s="9"/>
      <c r="P39" s="9"/>
      <c r="Q39" s="9"/>
      <c r="R39" s="9"/>
      <c r="S39" s="10"/>
      <c r="T39" s="10"/>
      <c r="U39" s="10"/>
      <c r="V39" s="10"/>
      <c r="W39" s="10"/>
      <c r="X39" s="10"/>
      <c r="Y39" s="11"/>
      <c r="Z39" s="11"/>
      <c r="AA39" s="12"/>
      <c r="AB39" s="12"/>
      <c r="AC39" s="13"/>
      <c r="AD39" s="13"/>
    </row>
    <row r="40" spans="1:31" ht="20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  <c r="W40" s="10"/>
      <c r="X40" s="10"/>
      <c r="Y40" s="11"/>
      <c r="Z40" s="11"/>
      <c r="AA40" s="12"/>
      <c r="AB40" s="12"/>
      <c r="AC40" s="13"/>
      <c r="AD40" s="13"/>
    </row>
    <row r="41" spans="1:31" ht="20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9"/>
      <c r="M41" s="9"/>
      <c r="N41" s="9"/>
      <c r="O41" s="9"/>
      <c r="P41" s="9"/>
      <c r="Q41" s="9"/>
      <c r="R41" s="9"/>
      <c r="S41" s="10"/>
      <c r="T41" s="10"/>
      <c r="U41" s="10"/>
      <c r="V41" s="10"/>
      <c r="W41" s="10"/>
      <c r="X41" s="10"/>
      <c r="Y41" s="11"/>
      <c r="Z41" s="11"/>
      <c r="AA41" s="12"/>
      <c r="AB41" s="12"/>
      <c r="AC41" s="13"/>
      <c r="AD41" s="13"/>
    </row>
    <row r="42" spans="1:31" ht="20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9"/>
      <c r="M42" s="9"/>
      <c r="N42" s="9"/>
      <c r="O42" s="9"/>
      <c r="P42" s="9"/>
      <c r="Q42" s="9"/>
      <c r="R42" s="9"/>
      <c r="S42" s="10"/>
      <c r="T42" s="10"/>
      <c r="U42" s="10"/>
      <c r="V42" s="10"/>
      <c r="W42" s="10"/>
      <c r="X42" s="10"/>
      <c r="Y42" s="11"/>
      <c r="Z42" s="11"/>
      <c r="AA42" s="12"/>
      <c r="AB42" s="12"/>
      <c r="AC42" s="13"/>
      <c r="AD42" s="13"/>
    </row>
    <row r="43" spans="1:31" ht="20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9"/>
      <c r="M43" s="9"/>
      <c r="N43" s="9"/>
      <c r="O43" s="9"/>
      <c r="P43" s="9"/>
      <c r="Q43" s="9"/>
      <c r="R43" s="9"/>
      <c r="S43" s="10"/>
      <c r="T43" s="10"/>
      <c r="U43" s="10"/>
      <c r="V43" s="10"/>
      <c r="W43" s="10"/>
      <c r="X43" s="10"/>
      <c r="Y43" s="11"/>
      <c r="Z43" s="11"/>
      <c r="AA43" s="12"/>
      <c r="AB43" s="12"/>
      <c r="AC43" s="13"/>
      <c r="AD43" s="13"/>
    </row>
    <row r="44" spans="1:31" ht="20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9"/>
      <c r="M44" s="9"/>
      <c r="N44" s="9"/>
      <c r="O44" s="9"/>
      <c r="P44" s="9"/>
      <c r="Q44" s="9"/>
      <c r="R44" s="9"/>
      <c r="S44" s="10"/>
      <c r="T44" s="10"/>
      <c r="U44" s="10"/>
      <c r="V44" s="10"/>
      <c r="W44" s="10"/>
      <c r="X44" s="10"/>
      <c r="Y44" s="11"/>
      <c r="Z44" s="11"/>
      <c r="AA44" s="12"/>
      <c r="AB44" s="12"/>
      <c r="AC44" s="13"/>
      <c r="AD44" s="13"/>
    </row>
    <row r="45" spans="1:31" ht="2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9"/>
      <c r="M45" s="9"/>
      <c r="N45" s="9"/>
      <c r="O45" s="9"/>
      <c r="P45" s="9"/>
      <c r="Q45" s="9"/>
      <c r="R45" s="9"/>
      <c r="S45" s="10"/>
      <c r="T45" s="10"/>
      <c r="U45" s="10"/>
      <c r="V45" s="10"/>
      <c r="W45" s="10"/>
      <c r="X45" s="10"/>
      <c r="Y45" s="11"/>
      <c r="Z45" s="11"/>
      <c r="AA45" s="12"/>
      <c r="AB45" s="12"/>
      <c r="AC45" s="13"/>
      <c r="AD45" s="13"/>
    </row>
    <row r="46" spans="1:31" ht="2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9"/>
      <c r="M46" s="9"/>
      <c r="N46" s="9"/>
      <c r="O46" s="9"/>
      <c r="P46" s="9"/>
      <c r="Q46" s="9"/>
      <c r="R46" s="9"/>
      <c r="S46" s="10"/>
      <c r="T46" s="10"/>
      <c r="U46" s="10"/>
      <c r="V46" s="10"/>
      <c r="W46" s="10"/>
      <c r="X46" s="10"/>
      <c r="Y46" s="11"/>
      <c r="Z46" s="11"/>
      <c r="AA46" s="12"/>
      <c r="AB46" s="12"/>
      <c r="AC46" s="13"/>
      <c r="AD46" s="13"/>
    </row>
    <row r="47" spans="1:31" x14ac:dyDescent="0.25">
      <c r="Q47" s="8"/>
    </row>
    <row r="48" spans="1:31" x14ac:dyDescent="0.25">
      <c r="Q48" s="8"/>
    </row>
    <row r="49" spans="1:21" x14ac:dyDescent="0.25">
      <c r="Q49" s="8"/>
    </row>
    <row r="54" spans="1:21" x14ac:dyDescent="0.25">
      <c r="A54" s="18"/>
    </row>
    <row r="55" spans="1:21" x14ac:dyDescent="0.25">
      <c r="A55" s="18"/>
    </row>
    <row r="56" spans="1:21" x14ac:dyDescent="0.25">
      <c r="A56" s="18"/>
    </row>
    <row r="60" spans="1:21" x14ac:dyDescent="0.25">
      <c r="A60" s="61" t="s">
        <v>44</v>
      </c>
      <c r="B60" s="61"/>
      <c r="C60" s="61"/>
      <c r="D60" s="61"/>
      <c r="E60" s="61"/>
      <c r="F60" s="61"/>
      <c r="G60" s="61"/>
      <c r="H60" s="61"/>
      <c r="I60" s="61"/>
      <c r="J60" s="61"/>
      <c r="K60" s="62"/>
    </row>
    <row r="61" spans="1:2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4"/>
    </row>
    <row r="62" spans="1:21" x14ac:dyDescent="0.25">
      <c r="A62" s="63" t="s">
        <v>45</v>
      </c>
      <c r="B62" s="63"/>
      <c r="C62" s="63"/>
      <c r="D62" s="63"/>
      <c r="E62" s="63"/>
      <c r="F62" s="63"/>
      <c r="G62" s="63"/>
      <c r="H62" s="63"/>
      <c r="I62" s="63"/>
      <c r="J62" s="63"/>
      <c r="K62" s="64"/>
    </row>
    <row r="63" spans="1:2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21" ht="19.5" customHeight="1" x14ac:dyDescent="0.25">
      <c r="A64" s="78" t="s">
        <v>56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1" ht="19.5" customHeight="1" x14ac:dyDescent="0.25">
      <c r="A65" s="78" t="s">
        <v>57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 ht="19.5" customHeight="1" x14ac:dyDescent="0.25">
      <c r="A66" s="78" t="s">
        <v>60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ht="19.5" customHeight="1" x14ac:dyDescent="0.25">
      <c r="A67" s="78" t="s">
        <v>58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ht="19.5" customHeight="1" x14ac:dyDescent="0.25">
      <c r="A68" s="78" t="s">
        <v>59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 ht="19.5" customHeight="1" x14ac:dyDescent="0.25">
      <c r="A69" s="78" t="s">
        <v>61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</sheetData>
  <mergeCells count="40">
    <mergeCell ref="A3:AE3"/>
    <mergeCell ref="Y21:Z22"/>
    <mergeCell ref="A24:K24"/>
    <mergeCell ref="A5:AE5"/>
    <mergeCell ref="A6:AE6"/>
    <mergeCell ref="A9:C9"/>
    <mergeCell ref="A10:C10"/>
    <mergeCell ref="A11:C11"/>
    <mergeCell ref="S21:X22"/>
    <mergeCell ref="AA21:AD22"/>
    <mergeCell ref="A12:C12"/>
    <mergeCell ref="A13:C13"/>
    <mergeCell ref="A21:K23"/>
    <mergeCell ref="L21:Q22"/>
    <mergeCell ref="A25:K25"/>
    <mergeCell ref="A26:K26"/>
    <mergeCell ref="A27:K27"/>
    <mergeCell ref="O30:O31"/>
    <mergeCell ref="A60:K62"/>
    <mergeCell ref="A28:K28"/>
    <mergeCell ref="P30:P31"/>
    <mergeCell ref="A34:K34"/>
    <mergeCell ref="L30:L31"/>
    <mergeCell ref="M30:M31"/>
    <mergeCell ref="N30:N31"/>
    <mergeCell ref="A32:K32"/>
    <mergeCell ref="R30:R31"/>
    <mergeCell ref="Q30:Q31"/>
    <mergeCell ref="S30:S31"/>
    <mergeCell ref="T30:T31"/>
    <mergeCell ref="U30:U31"/>
    <mergeCell ref="V30:V31"/>
    <mergeCell ref="AB30:AB31"/>
    <mergeCell ref="AC30:AC31"/>
    <mergeCell ref="AD30:AD31"/>
    <mergeCell ref="W30:W31"/>
    <mergeCell ref="X30:X31"/>
    <mergeCell ref="Y30:Y31"/>
    <mergeCell ref="Z30:Z31"/>
    <mergeCell ref="AA30:AA3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Edu .</cp:lastModifiedBy>
  <cp:lastPrinted>2022-01-26T07:41:02Z</cp:lastPrinted>
  <dcterms:created xsi:type="dcterms:W3CDTF">2012-01-31T11:17:28Z</dcterms:created>
  <dcterms:modified xsi:type="dcterms:W3CDTF">2025-01-14T12:03:44Z</dcterms:modified>
</cp:coreProperties>
</file>